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Bonginkosi\Desktop\TOSHIBA LAPTOP FILES\DESKTOP\2023\ICBC WEEKLY STATS\2024\December 2024\"/>
    </mc:Choice>
  </mc:AlternateContent>
  <xr:revisionPtr revIDLastSave="0" documentId="13_ncr:1_{7AF22238-7B48-44F3-8827-9D50C79647D6}" xr6:coauthVersionLast="36" xr6:coauthVersionMax="36" xr10:uidLastSave="{00000000-0000-0000-0000-000000000000}"/>
  <bookViews>
    <workbookView xWindow="0" yWindow="0" windowWidth="20490" windowHeight="7785" firstSheet="35" activeTab="37" xr2:uid="{00000000-000D-0000-FFFF-FFFF00000000}"/>
  </bookViews>
  <sheets>
    <sheet name="Nov21" sheetId="1" state="hidden" r:id="rId1"/>
    <sheet name="Dec21" sheetId="2" state="hidden" r:id="rId2"/>
    <sheet name="Jan22" sheetId="6" state="hidden" r:id="rId3"/>
    <sheet name="Feb22" sheetId="7" state="hidden" r:id="rId4"/>
    <sheet name="Mar22" sheetId="12" state="hidden" r:id="rId5"/>
    <sheet name="Apr22" sheetId="13" state="hidden" r:id="rId6"/>
    <sheet name="May22" sheetId="14" state="hidden" r:id="rId7"/>
    <sheet name="Jun22" sheetId="15" state="hidden" r:id="rId8"/>
    <sheet name="Jul22" sheetId="22" state="hidden" r:id="rId9"/>
    <sheet name="Aug22" sheetId="23" state="hidden" r:id="rId10"/>
    <sheet name="Sep22" sheetId="26" state="hidden" r:id="rId11"/>
    <sheet name="Oct22" sheetId="28" state="hidden" r:id="rId12"/>
    <sheet name="Nov22" sheetId="29" state="hidden" r:id="rId13"/>
    <sheet name="Dec22" sheetId="31" state="hidden" r:id="rId14"/>
    <sheet name="Jan23" sheetId="32" state="hidden" r:id="rId15"/>
    <sheet name="Feb23" sheetId="33" state="hidden" r:id="rId16"/>
    <sheet name="Mar23" sheetId="34" state="hidden" r:id="rId17"/>
    <sheet name="Apr23" sheetId="35" state="hidden" r:id="rId18"/>
    <sheet name="May23" sheetId="36" state="hidden" r:id="rId19"/>
    <sheet name="Jun23" sheetId="37" state="hidden" r:id="rId20"/>
    <sheet name="Jul23" sheetId="38" state="hidden" r:id="rId21"/>
    <sheet name="Aug23" sheetId="39" state="hidden" r:id="rId22"/>
    <sheet name="Sep23" sheetId="40" state="hidden" r:id="rId23"/>
    <sheet name="Oct23" sheetId="41" state="hidden" r:id="rId24"/>
    <sheet name="Nov23" sheetId="42" state="hidden" r:id="rId25"/>
    <sheet name="Dec23" sheetId="43" state="hidden" r:id="rId26"/>
    <sheet name="Jan24" sheetId="44" r:id="rId27"/>
    <sheet name="Feb24" sheetId="45" r:id="rId28"/>
    <sheet name="Mar24" sheetId="46" r:id="rId29"/>
    <sheet name=" Apr24" sheetId="53" r:id="rId30"/>
    <sheet name=" May24" sheetId="54" r:id="rId31"/>
    <sheet name=" Jun24" sheetId="55" r:id="rId32"/>
    <sheet name="Jul24" sheetId="56" r:id="rId33"/>
    <sheet name="Aug24" sheetId="57" r:id="rId34"/>
    <sheet name="Sep24" sheetId="58" r:id="rId35"/>
    <sheet name="Oct24" sheetId="59" r:id="rId36"/>
    <sheet name="Nov24" sheetId="60" r:id="rId37"/>
    <sheet name="Dec24" sheetId="61" r:id="rId38"/>
    <sheet name="Apr24" sheetId="47" state="hidden" r:id="rId39"/>
    <sheet name="May24" sheetId="48" state="hidden" r:id="rId40"/>
    <sheet name="Jun24" sheetId="49" state="hidden" r:id="rId41"/>
    <sheet name="YTD" sheetId="25" state="hidden" r:id="rId42"/>
    <sheet name="Stats" sheetId="27" state="hidden" r:id="rId43"/>
    <sheet name="Sites" sheetId="19" state="hidden" r:id="rId44"/>
    <sheet name="Mnth" sheetId="24" state="hidden" r:id="rId45"/>
    <sheet name="Mnth (2)" sheetId="51" state="hidden" r:id="rId46"/>
    <sheet name="General" sheetId="50" state="hidden" r:id="rId47"/>
  </sheets>
  <externalReferences>
    <externalReference r:id="rId48"/>
  </externalReferences>
  <definedNames>
    <definedName name="_xlnm.Print_Area" localSheetId="17">'Apr23'!$A$1:$O$17</definedName>
    <definedName name="_xlnm.Print_Area" localSheetId="38">'Apr24'!$A$1:$O$17</definedName>
    <definedName name="_xlnm.Print_Area" localSheetId="9">'Aug22'!$A$1:$O$17</definedName>
    <definedName name="_xlnm.Print_Area" localSheetId="21">'Aug23'!$A$1:$O$17</definedName>
    <definedName name="_xlnm.Print_Area" localSheetId="1">'Dec21'!$A$1:$O$18</definedName>
    <definedName name="_xlnm.Print_Area" localSheetId="13">'Dec22'!$A$1:$O$17</definedName>
    <definedName name="_xlnm.Print_Area" localSheetId="25">'Dec23'!$A$1:$O$17</definedName>
    <definedName name="_xlnm.Print_Area" localSheetId="15">'Feb23'!$A$1:$O$17</definedName>
    <definedName name="_xlnm.Print_Area" localSheetId="27">'Feb24'!$A$1:$O$17</definedName>
    <definedName name="_xlnm.Print_Area" localSheetId="2">'Jan22'!$A$1:$O$18</definedName>
    <definedName name="_xlnm.Print_Area" localSheetId="14">'Jan23'!$A$1:$O$17</definedName>
    <definedName name="_xlnm.Print_Area" localSheetId="26">'Jan24'!$A$1:$O$17</definedName>
    <definedName name="_xlnm.Print_Area" localSheetId="8">'Jul22'!$A$1:$O$18</definedName>
    <definedName name="_xlnm.Print_Area" localSheetId="20">'Jul23'!$A$1:$O$18</definedName>
    <definedName name="_xlnm.Print_Area" localSheetId="7">'Jun22'!$A$1:$O$18</definedName>
    <definedName name="_xlnm.Print_Area" localSheetId="19">'Jun23'!$A$1:$O$17</definedName>
    <definedName name="_xlnm.Print_Area" localSheetId="40">'Jun24'!$A$1:$O$17</definedName>
    <definedName name="_xlnm.Print_Area" localSheetId="16">'Mar23'!$A$1:$O$17</definedName>
    <definedName name="_xlnm.Print_Area" localSheetId="28">'Mar24'!$A$1:$O$17</definedName>
    <definedName name="_xlnm.Print_Area" localSheetId="18">'May23'!$A$1:$O$17</definedName>
    <definedName name="_xlnm.Print_Area" localSheetId="39">'May24'!$A$1:$O$17</definedName>
    <definedName name="_xlnm.Print_Area" localSheetId="0">'Nov21'!$A$1:$N$18</definedName>
    <definedName name="_xlnm.Print_Area" localSheetId="12">'Nov22'!$A$1:$O$17</definedName>
    <definedName name="_xlnm.Print_Area" localSheetId="24">'Nov23'!$A$1:$O$17</definedName>
    <definedName name="_xlnm.Print_Area" localSheetId="11">'Oct22'!$A$1:$O$17</definedName>
    <definedName name="_xlnm.Print_Area" localSheetId="23">'Oct23'!$A$1:$O$17</definedName>
    <definedName name="_xlnm.Print_Area" localSheetId="10">'Sep22'!$A$1:$O$17</definedName>
    <definedName name="_xlnm.Print_Area" localSheetId="22">'Sep23'!$A$1:$O$17</definedName>
    <definedName name="_xlnm.Print_Area" localSheetId="41">YTD!$A$1:$O$17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8" i="61" l="1"/>
  <c r="C531" i="61"/>
  <c r="S531" i="61" s="1"/>
  <c r="S515" i="61"/>
  <c r="C499" i="61"/>
  <c r="S499" i="61" s="1"/>
  <c r="G8" i="61"/>
  <c r="G9" i="61"/>
  <c r="G10" i="61"/>
  <c r="G11" i="61"/>
  <c r="G12" i="61"/>
  <c r="G13" i="61"/>
  <c r="G14" i="61"/>
  <c r="G15" i="61"/>
  <c r="G16" i="61"/>
  <c r="G19" i="61"/>
  <c r="G20" i="61"/>
  <c r="G21" i="61"/>
  <c r="G23" i="61"/>
  <c r="G35" i="61"/>
  <c r="G36" i="61"/>
  <c r="G37" i="61"/>
  <c r="G39" i="61"/>
  <c r="G51" i="61"/>
  <c r="G52" i="61"/>
  <c r="G53" i="61"/>
  <c r="G55" i="61"/>
  <c r="G67" i="61"/>
  <c r="G68" i="61"/>
  <c r="G69" i="61"/>
  <c r="G71" i="61"/>
  <c r="G83" i="61"/>
  <c r="G84" i="61"/>
  <c r="G85" i="61"/>
  <c r="G87" i="61"/>
  <c r="G99" i="61"/>
  <c r="G100" i="61"/>
  <c r="G101" i="61"/>
  <c r="G103" i="61"/>
  <c r="G115" i="61"/>
  <c r="G116" i="61"/>
  <c r="G117" i="61"/>
  <c r="G119" i="61"/>
  <c r="G131" i="61"/>
  <c r="G132" i="61"/>
  <c r="G133" i="61"/>
  <c r="G135" i="61"/>
  <c r="G147" i="61"/>
  <c r="G148" i="61"/>
  <c r="G149" i="61"/>
  <c r="G151" i="61"/>
  <c r="G163" i="61"/>
  <c r="G164" i="61"/>
  <c r="G165" i="61"/>
  <c r="G167" i="61"/>
  <c r="G179" i="61"/>
  <c r="G180" i="61"/>
  <c r="G181" i="61"/>
  <c r="G183" i="61"/>
  <c r="G195" i="61"/>
  <c r="G196" i="61"/>
  <c r="G197" i="61"/>
  <c r="G199" i="61"/>
  <c r="G211" i="61"/>
  <c r="G212" i="61"/>
  <c r="G213" i="61"/>
  <c r="G215" i="61"/>
  <c r="G227" i="61"/>
  <c r="G228" i="61"/>
  <c r="G229" i="61"/>
  <c r="G231" i="61"/>
  <c r="G243" i="61"/>
  <c r="G244" i="61"/>
  <c r="G245" i="61"/>
  <c r="G247" i="61"/>
  <c r="G259" i="61"/>
  <c r="G260" i="61"/>
  <c r="G261" i="61"/>
  <c r="G263" i="61"/>
  <c r="G275" i="61"/>
  <c r="G276" i="61"/>
  <c r="G277" i="61"/>
  <c r="G279" i="61"/>
  <c r="G291" i="61"/>
  <c r="G292" i="61"/>
  <c r="G293" i="61"/>
  <c r="G295" i="61"/>
  <c r="G307" i="61"/>
  <c r="G308" i="61"/>
  <c r="G309" i="61"/>
  <c r="G311" i="61"/>
  <c r="G323" i="61"/>
  <c r="G324" i="61"/>
  <c r="G325" i="61"/>
  <c r="G327" i="61"/>
  <c r="G339" i="61"/>
  <c r="G340" i="61"/>
  <c r="G341" i="61"/>
  <c r="G343" i="61"/>
  <c r="G355" i="61"/>
  <c r="G356" i="61"/>
  <c r="G357" i="61"/>
  <c r="G359" i="61"/>
  <c r="G371" i="61"/>
  <c r="G372" i="61"/>
  <c r="G373" i="61"/>
  <c r="G375" i="61"/>
  <c r="G387" i="61"/>
  <c r="G388" i="61"/>
  <c r="G389" i="61"/>
  <c r="G391" i="61"/>
  <c r="G403" i="61"/>
  <c r="G404" i="61"/>
  <c r="G405" i="61"/>
  <c r="G407" i="61"/>
  <c r="G419" i="61"/>
  <c r="G420" i="61"/>
  <c r="G421" i="61"/>
  <c r="G423" i="61"/>
  <c r="G435" i="61"/>
  <c r="G436" i="61"/>
  <c r="G437" i="61"/>
  <c r="G439" i="61"/>
  <c r="G451" i="61"/>
  <c r="G452" i="61"/>
  <c r="G453" i="61"/>
  <c r="G455" i="61"/>
  <c r="G467" i="61"/>
  <c r="G468" i="61"/>
  <c r="G469" i="61"/>
  <c r="G471" i="61"/>
  <c r="G483" i="61"/>
  <c r="G484" i="61"/>
  <c r="G485" i="61"/>
  <c r="G487" i="61"/>
  <c r="G499" i="61"/>
  <c r="G500" i="61"/>
  <c r="G501" i="61"/>
  <c r="G503" i="61"/>
  <c r="G515" i="61"/>
  <c r="G516" i="61"/>
  <c r="G517" i="61"/>
  <c r="G519" i="61"/>
  <c r="G531" i="61"/>
  <c r="G532" i="61"/>
  <c r="G533" i="61"/>
  <c r="G535" i="61"/>
  <c r="G547" i="61"/>
  <c r="G548" i="61"/>
  <c r="G549" i="61"/>
  <c r="G551" i="61"/>
  <c r="G563" i="61"/>
  <c r="G564" i="61"/>
  <c r="G565" i="61"/>
  <c r="G567" i="61"/>
  <c r="G579" i="61"/>
  <c r="G580" i="61"/>
  <c r="G581" i="61"/>
  <c r="G583" i="61"/>
  <c r="G595" i="61"/>
  <c r="G596" i="61"/>
  <c r="G597" i="61"/>
  <c r="G599" i="61"/>
  <c r="G611" i="61"/>
  <c r="G612" i="61"/>
  <c r="G613" i="61"/>
  <c r="G615" i="61"/>
  <c r="G627" i="61"/>
  <c r="G628" i="61"/>
  <c r="G629" i="61"/>
  <c r="G631" i="61"/>
  <c r="G643" i="61"/>
  <c r="G644" i="61"/>
  <c r="G645" i="61"/>
  <c r="G647" i="61"/>
  <c r="H19" i="61"/>
  <c r="I19" i="61" s="1"/>
  <c r="J19" i="61" s="1"/>
  <c r="K19" i="61" s="1"/>
  <c r="L19" i="61" s="1"/>
  <c r="M19" i="61" s="1"/>
  <c r="H20" i="61"/>
  <c r="I20" i="61" s="1"/>
  <c r="J20" i="61" s="1"/>
  <c r="K20" i="61" s="1"/>
  <c r="L20" i="61" s="1"/>
  <c r="M20" i="61" s="1"/>
  <c r="H35" i="61"/>
  <c r="I35" i="61" s="1"/>
  <c r="J35" i="61" s="1"/>
  <c r="K35" i="61" s="1"/>
  <c r="L35" i="61" s="1"/>
  <c r="M35" i="61" s="1"/>
  <c r="H36" i="61"/>
  <c r="I36" i="61" s="1"/>
  <c r="J36" i="61" s="1"/>
  <c r="K36" i="61" s="1"/>
  <c r="L36" i="61" s="1"/>
  <c r="M36" i="61" s="1"/>
  <c r="H52" i="61"/>
  <c r="I52" i="61" s="1"/>
  <c r="J52" i="61" s="1"/>
  <c r="K52" i="61" s="1"/>
  <c r="L52" i="61" s="1"/>
  <c r="M52" i="61" s="1"/>
  <c r="H68" i="61"/>
  <c r="I68" i="61" s="1"/>
  <c r="J68" i="61" s="1"/>
  <c r="K68" i="61" s="1"/>
  <c r="L68" i="61" s="1"/>
  <c r="M68" i="61" s="1"/>
  <c r="H83" i="61"/>
  <c r="I83" i="61" s="1"/>
  <c r="J83" i="61" s="1"/>
  <c r="K83" i="61" s="1"/>
  <c r="L83" i="61" s="1"/>
  <c r="M83" i="61" s="1"/>
  <c r="H84" i="61"/>
  <c r="I84" i="61" s="1"/>
  <c r="J84" i="61" s="1"/>
  <c r="K84" i="61" s="1"/>
  <c r="L84" i="61" s="1"/>
  <c r="M84" i="61" s="1"/>
  <c r="H99" i="61"/>
  <c r="I99" i="61" s="1"/>
  <c r="J99" i="61" s="1"/>
  <c r="K99" i="61" s="1"/>
  <c r="L99" i="61" s="1"/>
  <c r="M99" i="61" s="1"/>
  <c r="H100" i="61"/>
  <c r="I100" i="61" s="1"/>
  <c r="J100" i="61" s="1"/>
  <c r="K100" i="61" s="1"/>
  <c r="L100" i="61" s="1"/>
  <c r="M100" i="61" s="1"/>
  <c r="H115" i="61"/>
  <c r="I115" i="61" s="1"/>
  <c r="J115" i="61" s="1"/>
  <c r="K115" i="61" s="1"/>
  <c r="L115" i="61" s="1"/>
  <c r="M115" i="61" s="1"/>
  <c r="H116" i="61"/>
  <c r="I116" i="61" s="1"/>
  <c r="J116" i="61" s="1"/>
  <c r="K116" i="61" s="1"/>
  <c r="L116" i="61" s="1"/>
  <c r="M116" i="61" s="1"/>
  <c r="H131" i="61"/>
  <c r="I131" i="61" s="1"/>
  <c r="J131" i="61" s="1"/>
  <c r="K131" i="61" s="1"/>
  <c r="L131" i="61" s="1"/>
  <c r="M131" i="61" s="1"/>
  <c r="H132" i="61"/>
  <c r="I132" i="61" s="1"/>
  <c r="J132" i="61" s="1"/>
  <c r="K132" i="61" s="1"/>
  <c r="L132" i="61" s="1"/>
  <c r="M132" i="61" s="1"/>
  <c r="H148" i="61"/>
  <c r="I148" i="61" s="1"/>
  <c r="J148" i="61" s="1"/>
  <c r="K148" i="61" s="1"/>
  <c r="L148" i="61" s="1"/>
  <c r="M148" i="61" s="1"/>
  <c r="H164" i="61"/>
  <c r="I164" i="61" s="1"/>
  <c r="J164" i="61" s="1"/>
  <c r="K164" i="61" s="1"/>
  <c r="L164" i="61" s="1"/>
  <c r="M164" i="61" s="1"/>
  <c r="H179" i="61"/>
  <c r="I179" i="61" s="1"/>
  <c r="J179" i="61" s="1"/>
  <c r="K179" i="61" s="1"/>
  <c r="L179" i="61" s="1"/>
  <c r="M179" i="61" s="1"/>
  <c r="H180" i="61"/>
  <c r="I180" i="61" s="1"/>
  <c r="J180" i="61" s="1"/>
  <c r="K180" i="61" s="1"/>
  <c r="L180" i="61" s="1"/>
  <c r="M180" i="61" s="1"/>
  <c r="H212" i="61"/>
  <c r="I212" i="61" s="1"/>
  <c r="J212" i="61" s="1"/>
  <c r="K212" i="61" s="1"/>
  <c r="L212" i="61" s="1"/>
  <c r="M212" i="61" s="1"/>
  <c r="H228" i="61"/>
  <c r="I228" i="61" s="1"/>
  <c r="J228" i="61" s="1"/>
  <c r="K228" i="61" s="1"/>
  <c r="L228" i="61" s="1"/>
  <c r="M228" i="61" s="1"/>
  <c r="H243" i="61"/>
  <c r="I243" i="61" s="1"/>
  <c r="J243" i="61" s="1"/>
  <c r="K243" i="61" s="1"/>
  <c r="L243" i="61" s="1"/>
  <c r="M243" i="61" s="1"/>
  <c r="H244" i="61"/>
  <c r="I244" i="61" s="1"/>
  <c r="J244" i="61" s="1"/>
  <c r="K244" i="61" s="1"/>
  <c r="L244" i="61" s="1"/>
  <c r="M244" i="61" s="1"/>
  <c r="H259" i="61"/>
  <c r="I259" i="61" s="1"/>
  <c r="J259" i="61" s="1"/>
  <c r="K259" i="61" s="1"/>
  <c r="L259" i="61" s="1"/>
  <c r="M259" i="61" s="1"/>
  <c r="H260" i="61"/>
  <c r="I260" i="61" s="1"/>
  <c r="J260" i="61" s="1"/>
  <c r="K260" i="61" s="1"/>
  <c r="L260" i="61" s="1"/>
  <c r="M260" i="61" s="1"/>
  <c r="H275" i="61"/>
  <c r="I275" i="61" s="1"/>
  <c r="J275" i="61" s="1"/>
  <c r="K275" i="61" s="1"/>
  <c r="L275" i="61" s="1"/>
  <c r="M275" i="61" s="1"/>
  <c r="H276" i="61"/>
  <c r="I276" i="61" s="1"/>
  <c r="J276" i="61" s="1"/>
  <c r="K276" i="61" s="1"/>
  <c r="L276" i="61" s="1"/>
  <c r="M276" i="61" s="1"/>
  <c r="H292" i="61"/>
  <c r="I292" i="61" s="1"/>
  <c r="J292" i="61" s="1"/>
  <c r="K292" i="61" s="1"/>
  <c r="L292" i="61" s="1"/>
  <c r="M292" i="61" s="1"/>
  <c r="H308" i="61"/>
  <c r="I308" i="61" s="1"/>
  <c r="J308" i="61" s="1"/>
  <c r="K308" i="61" s="1"/>
  <c r="L308" i="61" s="1"/>
  <c r="M308" i="61" s="1"/>
  <c r="H324" i="61"/>
  <c r="I324" i="61" s="1"/>
  <c r="J324" i="61" s="1"/>
  <c r="K324" i="61" s="1"/>
  <c r="L324" i="61" s="1"/>
  <c r="M324" i="61" s="1"/>
  <c r="H339" i="61"/>
  <c r="I339" i="61" s="1"/>
  <c r="J339" i="61" s="1"/>
  <c r="K339" i="61" s="1"/>
  <c r="L339" i="61" s="1"/>
  <c r="M339" i="61" s="1"/>
  <c r="H340" i="61"/>
  <c r="I340" i="61" s="1"/>
  <c r="J340" i="61" s="1"/>
  <c r="H355" i="61"/>
  <c r="I355" i="61" s="1"/>
  <c r="J355" i="61" s="1"/>
  <c r="K355" i="61" s="1"/>
  <c r="L355" i="61" s="1"/>
  <c r="M355" i="61" s="1"/>
  <c r="H371" i="61"/>
  <c r="I371" i="61" s="1"/>
  <c r="J371" i="61" s="1"/>
  <c r="K371" i="61" s="1"/>
  <c r="L371" i="61" s="1"/>
  <c r="M371" i="61" s="1"/>
  <c r="H372" i="61"/>
  <c r="I372" i="61" s="1"/>
  <c r="J372" i="61" s="1"/>
  <c r="K372" i="61" s="1"/>
  <c r="L372" i="61" s="1"/>
  <c r="M372" i="61" s="1"/>
  <c r="H387" i="61"/>
  <c r="I387" i="61" s="1"/>
  <c r="J387" i="61" s="1"/>
  <c r="K387" i="61" s="1"/>
  <c r="L387" i="61" s="1"/>
  <c r="M387" i="61" s="1"/>
  <c r="H388" i="61"/>
  <c r="I388" i="61" s="1"/>
  <c r="J388" i="61" s="1"/>
  <c r="K388" i="61" s="1"/>
  <c r="L388" i="61" s="1"/>
  <c r="M388" i="61" s="1"/>
  <c r="H404" i="61"/>
  <c r="I404" i="61" s="1"/>
  <c r="J404" i="61" s="1"/>
  <c r="K404" i="61" s="1"/>
  <c r="L404" i="61" s="1"/>
  <c r="M404" i="61" s="1"/>
  <c r="H419" i="61"/>
  <c r="I419" i="61" s="1"/>
  <c r="J419" i="61" s="1"/>
  <c r="K419" i="61" s="1"/>
  <c r="L419" i="61" s="1"/>
  <c r="M419" i="61" s="1"/>
  <c r="H420" i="61"/>
  <c r="I420" i="61" s="1"/>
  <c r="J420" i="61" s="1"/>
  <c r="K420" i="61" s="1"/>
  <c r="L420" i="61" s="1"/>
  <c r="M420" i="61" s="1"/>
  <c r="H435" i="61"/>
  <c r="I435" i="61" s="1"/>
  <c r="J435" i="61" s="1"/>
  <c r="K435" i="61" s="1"/>
  <c r="L435" i="61" s="1"/>
  <c r="M435" i="61" s="1"/>
  <c r="H436" i="61"/>
  <c r="I436" i="61" s="1"/>
  <c r="J436" i="61" s="1"/>
  <c r="K436" i="61" s="1"/>
  <c r="L436" i="61" s="1"/>
  <c r="M436" i="61" s="1"/>
  <c r="H451" i="61"/>
  <c r="I451" i="61" s="1"/>
  <c r="J451" i="61" s="1"/>
  <c r="K451" i="61" s="1"/>
  <c r="L451" i="61" s="1"/>
  <c r="M451" i="61" s="1"/>
  <c r="H452" i="61"/>
  <c r="I452" i="61" s="1"/>
  <c r="J452" i="61" s="1"/>
  <c r="K452" i="61" s="1"/>
  <c r="L452" i="61" s="1"/>
  <c r="M452" i="61" s="1"/>
  <c r="H468" i="61"/>
  <c r="I468" i="61" s="1"/>
  <c r="J468" i="61" s="1"/>
  <c r="K468" i="61" s="1"/>
  <c r="L468" i="61" s="1"/>
  <c r="M468" i="61" s="1"/>
  <c r="H484" i="61"/>
  <c r="I484" i="61" s="1"/>
  <c r="J484" i="61" s="1"/>
  <c r="K484" i="61" s="1"/>
  <c r="L484" i="61" s="1"/>
  <c r="M484" i="61" s="1"/>
  <c r="H499" i="61"/>
  <c r="I499" i="61" s="1"/>
  <c r="J499" i="61" s="1"/>
  <c r="K499" i="61" s="1"/>
  <c r="L499" i="61" s="1"/>
  <c r="M499" i="61" s="1"/>
  <c r="H500" i="61"/>
  <c r="I500" i="61" s="1"/>
  <c r="J500" i="61" s="1"/>
  <c r="K500" i="61" s="1"/>
  <c r="L500" i="61" s="1"/>
  <c r="M500" i="61" s="1"/>
  <c r="H515" i="61"/>
  <c r="I515" i="61" s="1"/>
  <c r="J515" i="61" s="1"/>
  <c r="K515" i="61" s="1"/>
  <c r="L515" i="61" s="1"/>
  <c r="M515" i="61" s="1"/>
  <c r="H531" i="61"/>
  <c r="I531" i="61" s="1"/>
  <c r="J531" i="61" s="1"/>
  <c r="K531" i="61" s="1"/>
  <c r="L531" i="61" s="1"/>
  <c r="M531" i="61" s="1"/>
  <c r="H532" i="61"/>
  <c r="I532" i="61" s="1"/>
  <c r="J532" i="61" s="1"/>
  <c r="K532" i="61" s="1"/>
  <c r="L532" i="61" s="1"/>
  <c r="M532" i="61" s="1"/>
  <c r="H547" i="61"/>
  <c r="I547" i="61" s="1"/>
  <c r="J547" i="61" s="1"/>
  <c r="K547" i="61" s="1"/>
  <c r="L547" i="61" s="1"/>
  <c r="M547" i="61" s="1"/>
  <c r="H548" i="61"/>
  <c r="I548" i="61" s="1"/>
  <c r="J548" i="61" s="1"/>
  <c r="K548" i="61" s="1"/>
  <c r="L548" i="61" s="1"/>
  <c r="M548" i="61" s="1"/>
  <c r="H563" i="61"/>
  <c r="I563" i="61" s="1"/>
  <c r="J563" i="61" s="1"/>
  <c r="K563" i="61" s="1"/>
  <c r="L563" i="61" s="1"/>
  <c r="M563" i="61" s="1"/>
  <c r="H564" i="61"/>
  <c r="I564" i="61" s="1"/>
  <c r="J564" i="61" s="1"/>
  <c r="K564" i="61" s="1"/>
  <c r="L564" i="61" s="1"/>
  <c r="M564" i="61" s="1"/>
  <c r="H579" i="61"/>
  <c r="I579" i="61" s="1"/>
  <c r="J579" i="61" s="1"/>
  <c r="K579" i="61" s="1"/>
  <c r="L579" i="61" s="1"/>
  <c r="M579" i="61" s="1"/>
  <c r="H580" i="61"/>
  <c r="I580" i="61" s="1"/>
  <c r="J580" i="61" s="1"/>
  <c r="K580" i="61" s="1"/>
  <c r="L580" i="61" s="1"/>
  <c r="M580" i="61" s="1"/>
  <c r="H595" i="61"/>
  <c r="I595" i="61" s="1"/>
  <c r="J595" i="61" s="1"/>
  <c r="K595" i="61" s="1"/>
  <c r="L595" i="61" s="1"/>
  <c r="M595" i="61" s="1"/>
  <c r="H596" i="61"/>
  <c r="I596" i="61" s="1"/>
  <c r="J596" i="61" s="1"/>
  <c r="K596" i="61" s="1"/>
  <c r="L596" i="61" s="1"/>
  <c r="M596" i="61" s="1"/>
  <c r="H612" i="61"/>
  <c r="I612" i="61" s="1"/>
  <c r="J612" i="61" s="1"/>
  <c r="K612" i="61" s="1"/>
  <c r="H627" i="61"/>
  <c r="I627" i="61" s="1"/>
  <c r="J627" i="61" s="1"/>
  <c r="K627" i="61" s="1"/>
  <c r="L627" i="61" s="1"/>
  <c r="M627" i="61" s="1"/>
  <c r="H628" i="61"/>
  <c r="I628" i="61" s="1"/>
  <c r="J628" i="61" s="1"/>
  <c r="K628" i="61" s="1"/>
  <c r="L628" i="61" s="1"/>
  <c r="M628" i="61" s="1"/>
  <c r="L656" i="61"/>
  <c r="M656" i="61" s="1"/>
  <c r="L655" i="61"/>
  <c r="M655" i="61" s="1"/>
  <c r="L654" i="61"/>
  <c r="M654" i="61" s="1"/>
  <c r="L653" i="61"/>
  <c r="M653" i="61" s="1"/>
  <c r="L652" i="61"/>
  <c r="M652" i="61" s="1"/>
  <c r="L651" i="61"/>
  <c r="L650" i="61"/>
  <c r="M650" i="61" s="1"/>
  <c r="L649" i="61"/>
  <c r="L648" i="61"/>
  <c r="M648" i="61" s="1"/>
  <c r="K647" i="61"/>
  <c r="J647" i="61"/>
  <c r="I647" i="61"/>
  <c r="H647" i="61"/>
  <c r="K645" i="61"/>
  <c r="J645" i="61"/>
  <c r="I645" i="61"/>
  <c r="H645" i="61"/>
  <c r="H644" i="61"/>
  <c r="I644" i="61" s="1"/>
  <c r="J644" i="61" s="1"/>
  <c r="K644" i="61" s="1"/>
  <c r="L644" i="61" s="1"/>
  <c r="M644" i="61" s="1"/>
  <c r="W643" i="61"/>
  <c r="S643" i="61"/>
  <c r="H643" i="61"/>
  <c r="I643" i="61" s="1"/>
  <c r="J643" i="61" s="1"/>
  <c r="K643" i="61" s="1"/>
  <c r="L643" i="61" s="1"/>
  <c r="M643" i="61" s="1"/>
  <c r="L640" i="61"/>
  <c r="M640" i="61" s="1"/>
  <c r="L639" i="61"/>
  <c r="M639" i="61" s="1"/>
  <c r="L638" i="61"/>
  <c r="M638" i="61" s="1"/>
  <c r="L637" i="61"/>
  <c r="M637" i="61" s="1"/>
  <c r="L636" i="61"/>
  <c r="M636" i="61" s="1"/>
  <c r="L635" i="61"/>
  <c r="L634" i="61"/>
  <c r="M634" i="61" s="1"/>
  <c r="L633" i="61"/>
  <c r="L632" i="61"/>
  <c r="M632" i="61" s="1"/>
  <c r="K631" i="61"/>
  <c r="J631" i="61"/>
  <c r="I631" i="61"/>
  <c r="H631" i="61"/>
  <c r="K629" i="61"/>
  <c r="J629" i="61"/>
  <c r="I629" i="61"/>
  <c r="H629" i="61"/>
  <c r="W627" i="61"/>
  <c r="S627" i="61"/>
  <c r="L624" i="61"/>
  <c r="M624" i="61" s="1"/>
  <c r="L623" i="61"/>
  <c r="M623" i="61" s="1"/>
  <c r="L622" i="61"/>
  <c r="M622" i="61" s="1"/>
  <c r="L621" i="61"/>
  <c r="M621" i="61" s="1"/>
  <c r="L620" i="61"/>
  <c r="M620" i="61" s="1"/>
  <c r="L619" i="61"/>
  <c r="M619" i="61" s="1"/>
  <c r="L618" i="61"/>
  <c r="M618" i="61" s="1"/>
  <c r="L617" i="61"/>
  <c r="L616" i="61"/>
  <c r="M616" i="61" s="1"/>
  <c r="K615" i="61"/>
  <c r="J615" i="61"/>
  <c r="I615" i="61"/>
  <c r="H615" i="61"/>
  <c r="K613" i="61"/>
  <c r="J613" i="61"/>
  <c r="I613" i="61"/>
  <c r="H613" i="61"/>
  <c r="L612" i="61"/>
  <c r="M612" i="61" s="1"/>
  <c r="W611" i="61"/>
  <c r="S611" i="61"/>
  <c r="H611" i="61"/>
  <c r="I611" i="61" s="1"/>
  <c r="J611" i="61" s="1"/>
  <c r="K611" i="61" s="1"/>
  <c r="L611" i="61" s="1"/>
  <c r="M611" i="61" s="1"/>
  <c r="L608" i="61"/>
  <c r="M608" i="61" s="1"/>
  <c r="L607" i="61"/>
  <c r="M607" i="61" s="1"/>
  <c r="L606" i="61"/>
  <c r="M606" i="61" s="1"/>
  <c r="L605" i="61"/>
  <c r="M605" i="61" s="1"/>
  <c r="L604" i="61"/>
  <c r="M604" i="61" s="1"/>
  <c r="L603" i="61"/>
  <c r="M603" i="61" s="1"/>
  <c r="L602" i="61"/>
  <c r="M602" i="61" s="1"/>
  <c r="L601" i="61"/>
  <c r="L600" i="61"/>
  <c r="M600" i="61" s="1"/>
  <c r="K599" i="61"/>
  <c r="J599" i="61"/>
  <c r="I599" i="61"/>
  <c r="H599" i="61"/>
  <c r="K597" i="61"/>
  <c r="J597" i="61"/>
  <c r="I597" i="61"/>
  <c r="H597" i="61"/>
  <c r="W595" i="61"/>
  <c r="S595" i="61"/>
  <c r="L592" i="61"/>
  <c r="M592" i="61" s="1"/>
  <c r="L591" i="61"/>
  <c r="M591" i="61" s="1"/>
  <c r="L590" i="61"/>
  <c r="M590" i="61" s="1"/>
  <c r="L589" i="61"/>
  <c r="M589" i="61" s="1"/>
  <c r="L588" i="61"/>
  <c r="M588" i="61" s="1"/>
  <c r="L587" i="61"/>
  <c r="M587" i="61" s="1"/>
  <c r="L586" i="61"/>
  <c r="M586" i="61" s="1"/>
  <c r="L585" i="61"/>
  <c r="L584" i="61"/>
  <c r="M584" i="61" s="1"/>
  <c r="K583" i="61"/>
  <c r="J583" i="61"/>
  <c r="I583" i="61"/>
  <c r="H583" i="61"/>
  <c r="K581" i="61"/>
  <c r="J581" i="61"/>
  <c r="I581" i="61"/>
  <c r="H581" i="61"/>
  <c r="S579" i="61"/>
  <c r="L576" i="61"/>
  <c r="M576" i="61" s="1"/>
  <c r="L575" i="61"/>
  <c r="M575" i="61" s="1"/>
  <c r="L574" i="61"/>
  <c r="M574" i="61" s="1"/>
  <c r="L573" i="61"/>
  <c r="M573" i="61" s="1"/>
  <c r="L572" i="61"/>
  <c r="M572" i="61" s="1"/>
  <c r="L571" i="61"/>
  <c r="M571" i="61" s="1"/>
  <c r="L570" i="61"/>
  <c r="M570" i="61" s="1"/>
  <c r="L569" i="61"/>
  <c r="L568" i="61"/>
  <c r="M568" i="61" s="1"/>
  <c r="K567" i="61"/>
  <c r="J567" i="61"/>
  <c r="I567" i="61"/>
  <c r="H567" i="61"/>
  <c r="K565" i="61"/>
  <c r="J565" i="61"/>
  <c r="I565" i="61"/>
  <c r="H565" i="61"/>
  <c r="S563" i="61"/>
  <c r="L560" i="61"/>
  <c r="M560" i="61" s="1"/>
  <c r="L559" i="61"/>
  <c r="M559" i="61" s="1"/>
  <c r="L558" i="61"/>
  <c r="M558" i="61" s="1"/>
  <c r="L557" i="61"/>
  <c r="M557" i="61" s="1"/>
  <c r="L556" i="61"/>
  <c r="M556" i="61" s="1"/>
  <c r="L555" i="61"/>
  <c r="M555" i="61" s="1"/>
  <c r="L554" i="61"/>
  <c r="M554" i="61" s="1"/>
  <c r="L553" i="61"/>
  <c r="L552" i="61"/>
  <c r="M552" i="61" s="1"/>
  <c r="K551" i="61"/>
  <c r="J551" i="61"/>
  <c r="I551" i="61"/>
  <c r="H551" i="61"/>
  <c r="K549" i="61"/>
  <c r="J549" i="61"/>
  <c r="I549" i="61"/>
  <c r="H549" i="61"/>
  <c r="S547" i="61"/>
  <c r="L544" i="61"/>
  <c r="M544" i="61" s="1"/>
  <c r="L543" i="61"/>
  <c r="M543" i="61" s="1"/>
  <c r="L542" i="61"/>
  <c r="M542" i="61" s="1"/>
  <c r="L541" i="61"/>
  <c r="M541" i="61" s="1"/>
  <c r="L540" i="61"/>
  <c r="M540" i="61" s="1"/>
  <c r="L539" i="61"/>
  <c r="M539" i="61" s="1"/>
  <c r="L538" i="61"/>
  <c r="M538" i="61" s="1"/>
  <c r="L537" i="61"/>
  <c r="L536" i="61"/>
  <c r="M536" i="61" s="1"/>
  <c r="K535" i="61"/>
  <c r="J535" i="61"/>
  <c r="I535" i="61"/>
  <c r="H535" i="61"/>
  <c r="K533" i="61"/>
  <c r="J533" i="61"/>
  <c r="I533" i="61"/>
  <c r="H533" i="61"/>
  <c r="L528" i="61"/>
  <c r="M528" i="61" s="1"/>
  <c r="L527" i="61"/>
  <c r="M527" i="61" s="1"/>
  <c r="L526" i="61"/>
  <c r="L525" i="61"/>
  <c r="M525" i="61" s="1"/>
  <c r="L524" i="61"/>
  <c r="M524" i="61" s="1"/>
  <c r="L523" i="61"/>
  <c r="M523" i="61" s="1"/>
  <c r="L522" i="61"/>
  <c r="L521" i="61"/>
  <c r="M521" i="61" s="1"/>
  <c r="L520" i="61"/>
  <c r="M520" i="61" s="1"/>
  <c r="K519" i="61"/>
  <c r="J519" i="61"/>
  <c r="I519" i="61"/>
  <c r="H519" i="61"/>
  <c r="K517" i="61"/>
  <c r="J517" i="61"/>
  <c r="I517" i="61"/>
  <c r="H517" i="61"/>
  <c r="H516" i="61"/>
  <c r="I516" i="61" s="1"/>
  <c r="J516" i="61" s="1"/>
  <c r="K516" i="61" s="1"/>
  <c r="L516" i="61" s="1"/>
  <c r="M516" i="61" s="1"/>
  <c r="L512" i="61"/>
  <c r="M512" i="61" s="1"/>
  <c r="L511" i="61"/>
  <c r="M511" i="61" s="1"/>
  <c r="L510" i="61"/>
  <c r="L509" i="61"/>
  <c r="M509" i="61" s="1"/>
  <c r="L508" i="61"/>
  <c r="L507" i="61"/>
  <c r="M507" i="61" s="1"/>
  <c r="L506" i="61"/>
  <c r="L505" i="61"/>
  <c r="M505" i="61" s="1"/>
  <c r="L504" i="61"/>
  <c r="K503" i="61"/>
  <c r="J503" i="61"/>
  <c r="I503" i="61"/>
  <c r="H503" i="61"/>
  <c r="K501" i="61"/>
  <c r="J501" i="61"/>
  <c r="I501" i="61"/>
  <c r="H501" i="61"/>
  <c r="L496" i="61"/>
  <c r="M496" i="61" s="1"/>
  <c r="L495" i="61"/>
  <c r="M495" i="61" s="1"/>
  <c r="L494" i="61"/>
  <c r="L493" i="61"/>
  <c r="M493" i="61" s="1"/>
  <c r="L492" i="61"/>
  <c r="M492" i="61" s="1"/>
  <c r="L491" i="61"/>
  <c r="M491" i="61" s="1"/>
  <c r="L490" i="61"/>
  <c r="L489" i="61"/>
  <c r="M489" i="61" s="1"/>
  <c r="L488" i="61"/>
  <c r="K487" i="61"/>
  <c r="J487" i="61"/>
  <c r="I487" i="61"/>
  <c r="H487" i="61"/>
  <c r="K485" i="61"/>
  <c r="J485" i="61"/>
  <c r="I485" i="61"/>
  <c r="H485" i="61"/>
  <c r="S483" i="61"/>
  <c r="H483" i="61"/>
  <c r="I483" i="61" s="1"/>
  <c r="J483" i="61" s="1"/>
  <c r="K483" i="61" s="1"/>
  <c r="L483" i="61" s="1"/>
  <c r="M483" i="61" s="1"/>
  <c r="L480" i="61"/>
  <c r="M480" i="61" s="1"/>
  <c r="L479" i="61"/>
  <c r="M479" i="61" s="1"/>
  <c r="L478" i="61"/>
  <c r="L477" i="61"/>
  <c r="M477" i="61" s="1"/>
  <c r="L476" i="61"/>
  <c r="L475" i="61"/>
  <c r="M475" i="61" s="1"/>
  <c r="L474" i="61"/>
  <c r="L473" i="61"/>
  <c r="M473" i="61" s="1"/>
  <c r="L472" i="61"/>
  <c r="K471" i="61"/>
  <c r="J471" i="61"/>
  <c r="I471" i="61"/>
  <c r="H471" i="61"/>
  <c r="K469" i="61"/>
  <c r="J469" i="61"/>
  <c r="I469" i="61"/>
  <c r="H469" i="61"/>
  <c r="S467" i="61"/>
  <c r="H467" i="61"/>
  <c r="I467" i="61" s="1"/>
  <c r="J467" i="61" s="1"/>
  <c r="K467" i="61" s="1"/>
  <c r="L467" i="61" s="1"/>
  <c r="M467" i="61" s="1"/>
  <c r="L464" i="61"/>
  <c r="M464" i="61" s="1"/>
  <c r="L463" i="61"/>
  <c r="M463" i="61" s="1"/>
  <c r="L462" i="61"/>
  <c r="L461" i="61"/>
  <c r="M461" i="61" s="1"/>
  <c r="L460" i="61"/>
  <c r="M460" i="61" s="1"/>
  <c r="L459" i="61"/>
  <c r="M459" i="61" s="1"/>
  <c r="L458" i="61"/>
  <c r="L457" i="61"/>
  <c r="L456" i="61"/>
  <c r="K455" i="61"/>
  <c r="J455" i="61"/>
  <c r="I455" i="61"/>
  <c r="H455" i="61"/>
  <c r="K453" i="61"/>
  <c r="J453" i="61"/>
  <c r="I453" i="61"/>
  <c r="H453" i="61"/>
  <c r="S451" i="61"/>
  <c r="L448" i="61"/>
  <c r="M448" i="61" s="1"/>
  <c r="L447" i="61"/>
  <c r="M447" i="61" s="1"/>
  <c r="L446" i="61"/>
  <c r="L445" i="61"/>
  <c r="M445" i="61" s="1"/>
  <c r="L444" i="61"/>
  <c r="M444" i="61" s="1"/>
  <c r="L443" i="61"/>
  <c r="M443" i="61" s="1"/>
  <c r="L442" i="61"/>
  <c r="L441" i="61"/>
  <c r="M441" i="61" s="1"/>
  <c r="L440" i="61"/>
  <c r="M440" i="61" s="1"/>
  <c r="K439" i="61"/>
  <c r="J439" i="61"/>
  <c r="I439" i="61"/>
  <c r="H439" i="61"/>
  <c r="K437" i="61"/>
  <c r="J437" i="61"/>
  <c r="I437" i="61"/>
  <c r="H437" i="61"/>
  <c r="S435" i="61"/>
  <c r="L432" i="61"/>
  <c r="M432" i="61" s="1"/>
  <c r="M431" i="61"/>
  <c r="L431" i="61"/>
  <c r="L430" i="61"/>
  <c r="M430" i="61" s="1"/>
  <c r="L429" i="61"/>
  <c r="M429" i="61" s="1"/>
  <c r="L428" i="61"/>
  <c r="L427" i="61"/>
  <c r="M427" i="61" s="1"/>
  <c r="L426" i="61"/>
  <c r="L425" i="61"/>
  <c r="M425" i="61" s="1"/>
  <c r="L424" i="61"/>
  <c r="K423" i="61"/>
  <c r="J423" i="61"/>
  <c r="I423" i="61"/>
  <c r="H423" i="61"/>
  <c r="K421" i="61"/>
  <c r="J421" i="61"/>
  <c r="I421" i="61"/>
  <c r="H421" i="61"/>
  <c r="W419" i="61"/>
  <c r="S419" i="61"/>
  <c r="L416" i="61"/>
  <c r="M416" i="61" s="1"/>
  <c r="L415" i="61"/>
  <c r="M415" i="61" s="1"/>
  <c r="L414" i="61"/>
  <c r="M414" i="61" s="1"/>
  <c r="L413" i="61"/>
  <c r="M413" i="61" s="1"/>
  <c r="L412" i="61"/>
  <c r="M412" i="61" s="1"/>
  <c r="L411" i="61"/>
  <c r="M411" i="61" s="1"/>
  <c r="L410" i="61"/>
  <c r="L409" i="61"/>
  <c r="M409" i="61" s="1"/>
  <c r="L408" i="61"/>
  <c r="M408" i="61" s="1"/>
  <c r="K407" i="61"/>
  <c r="J407" i="61"/>
  <c r="I407" i="61"/>
  <c r="H407" i="61"/>
  <c r="K405" i="61"/>
  <c r="J405" i="61"/>
  <c r="I405" i="61"/>
  <c r="H405" i="61"/>
  <c r="S403" i="61"/>
  <c r="H403" i="61"/>
  <c r="I403" i="61" s="1"/>
  <c r="J403" i="61" s="1"/>
  <c r="K403" i="61" s="1"/>
  <c r="L403" i="61" s="1"/>
  <c r="M403" i="61" s="1"/>
  <c r="L400" i="61"/>
  <c r="M400" i="61" s="1"/>
  <c r="L399" i="61"/>
  <c r="M399" i="61" s="1"/>
  <c r="L398" i="61"/>
  <c r="M398" i="61" s="1"/>
  <c r="L397" i="61"/>
  <c r="M397" i="61" s="1"/>
  <c r="L396" i="61"/>
  <c r="L395" i="61"/>
  <c r="M395" i="61" s="1"/>
  <c r="L394" i="61"/>
  <c r="L393" i="61"/>
  <c r="L392" i="61"/>
  <c r="M392" i="61" s="1"/>
  <c r="K391" i="61"/>
  <c r="J391" i="61"/>
  <c r="I391" i="61"/>
  <c r="H391" i="61"/>
  <c r="K389" i="61"/>
  <c r="J389" i="61"/>
  <c r="I389" i="61"/>
  <c r="H389" i="61"/>
  <c r="S387" i="61"/>
  <c r="L384" i="61"/>
  <c r="M384" i="61" s="1"/>
  <c r="L383" i="61"/>
  <c r="M383" i="61" s="1"/>
  <c r="L382" i="61"/>
  <c r="W371" i="61" s="1"/>
  <c r="L381" i="61"/>
  <c r="M381" i="61" s="1"/>
  <c r="L380" i="61"/>
  <c r="M380" i="61" s="1"/>
  <c r="L379" i="61"/>
  <c r="L378" i="61"/>
  <c r="M378" i="61" s="1"/>
  <c r="L377" i="61"/>
  <c r="M377" i="61" s="1"/>
  <c r="L376" i="61"/>
  <c r="K375" i="61"/>
  <c r="J375" i="61"/>
  <c r="I375" i="61"/>
  <c r="H375" i="61"/>
  <c r="K373" i="61"/>
  <c r="J373" i="61"/>
  <c r="I373" i="61"/>
  <c r="H373" i="61"/>
  <c r="S371" i="61"/>
  <c r="L368" i="61"/>
  <c r="M368" i="61" s="1"/>
  <c r="L367" i="61"/>
  <c r="M367" i="61" s="1"/>
  <c r="L366" i="61"/>
  <c r="W355" i="61" s="1"/>
  <c r="L365" i="61"/>
  <c r="M365" i="61" s="1"/>
  <c r="L364" i="61"/>
  <c r="X355" i="61" s="1"/>
  <c r="L363" i="61"/>
  <c r="M363" i="61" s="1"/>
  <c r="L362" i="61"/>
  <c r="M362" i="61" s="1"/>
  <c r="L361" i="61"/>
  <c r="M361" i="61" s="1"/>
  <c r="L360" i="61"/>
  <c r="M360" i="61" s="1"/>
  <c r="K359" i="61"/>
  <c r="J359" i="61"/>
  <c r="I359" i="61"/>
  <c r="H359" i="61"/>
  <c r="K357" i="61"/>
  <c r="J357" i="61"/>
  <c r="I357" i="61"/>
  <c r="H357" i="61"/>
  <c r="H356" i="61"/>
  <c r="I356" i="61" s="1"/>
  <c r="J356" i="61" s="1"/>
  <c r="K356" i="61" s="1"/>
  <c r="L356" i="61" s="1"/>
  <c r="M356" i="61" s="1"/>
  <c r="S355" i="61"/>
  <c r="L352" i="61"/>
  <c r="M352" i="61" s="1"/>
  <c r="L351" i="61"/>
  <c r="M351" i="61" s="1"/>
  <c r="L350" i="61"/>
  <c r="W339" i="61" s="1"/>
  <c r="M349" i="61"/>
  <c r="L349" i="61"/>
  <c r="L348" i="61"/>
  <c r="M348" i="61" s="1"/>
  <c r="L347" i="61"/>
  <c r="L346" i="61"/>
  <c r="M346" i="61" s="1"/>
  <c r="L345" i="61"/>
  <c r="M345" i="61" s="1"/>
  <c r="L344" i="61"/>
  <c r="K343" i="61"/>
  <c r="J343" i="61"/>
  <c r="I343" i="61"/>
  <c r="H343" i="61"/>
  <c r="K341" i="61"/>
  <c r="J341" i="61"/>
  <c r="I341" i="61"/>
  <c r="H341" i="61"/>
  <c r="K340" i="61"/>
  <c r="L340" i="61" s="1"/>
  <c r="M340" i="61" s="1"/>
  <c r="S339" i="61"/>
  <c r="L336" i="61"/>
  <c r="M336" i="61" s="1"/>
  <c r="L335" i="61"/>
  <c r="M335" i="61" s="1"/>
  <c r="L334" i="61"/>
  <c r="M334" i="61" s="1"/>
  <c r="L333" i="61"/>
  <c r="M333" i="61" s="1"/>
  <c r="L332" i="61"/>
  <c r="X323" i="61" s="1"/>
  <c r="L331" i="61"/>
  <c r="L330" i="61"/>
  <c r="M330" i="61" s="1"/>
  <c r="L329" i="61"/>
  <c r="M329" i="61" s="1"/>
  <c r="L328" i="61"/>
  <c r="K327" i="61"/>
  <c r="J327" i="61"/>
  <c r="I327" i="61"/>
  <c r="H327" i="61"/>
  <c r="K325" i="61"/>
  <c r="J325" i="61"/>
  <c r="I325" i="61"/>
  <c r="H325" i="61"/>
  <c r="S323" i="61"/>
  <c r="H323" i="61"/>
  <c r="I323" i="61" s="1"/>
  <c r="J323" i="61" s="1"/>
  <c r="K323" i="61" s="1"/>
  <c r="L323" i="61" s="1"/>
  <c r="M323" i="61" s="1"/>
  <c r="M320" i="61"/>
  <c r="L320" i="61"/>
  <c r="L319" i="61"/>
  <c r="M319" i="61" s="1"/>
  <c r="M318" i="61"/>
  <c r="L318" i="61"/>
  <c r="L317" i="61"/>
  <c r="M317" i="61" s="1"/>
  <c r="L316" i="61"/>
  <c r="X307" i="61" s="1"/>
  <c r="L315" i="61"/>
  <c r="M315" i="61" s="1"/>
  <c r="L314" i="61"/>
  <c r="M314" i="61" s="1"/>
  <c r="L313" i="61"/>
  <c r="L312" i="61"/>
  <c r="M312" i="61" s="1"/>
  <c r="K311" i="61"/>
  <c r="J311" i="61"/>
  <c r="I311" i="61"/>
  <c r="H311" i="61"/>
  <c r="K309" i="61"/>
  <c r="J309" i="61"/>
  <c r="I309" i="61"/>
  <c r="H309" i="61"/>
  <c r="W307" i="61"/>
  <c r="S307" i="61"/>
  <c r="H307" i="61"/>
  <c r="I307" i="61" s="1"/>
  <c r="J307" i="61" s="1"/>
  <c r="K307" i="61" s="1"/>
  <c r="L307" i="61" s="1"/>
  <c r="M307" i="61" s="1"/>
  <c r="L304" i="61"/>
  <c r="M304" i="61" s="1"/>
  <c r="L303" i="61"/>
  <c r="M303" i="61" s="1"/>
  <c r="L302" i="61"/>
  <c r="M302" i="61" s="1"/>
  <c r="L301" i="61"/>
  <c r="M301" i="61" s="1"/>
  <c r="L300" i="61"/>
  <c r="L299" i="61"/>
  <c r="L298" i="61"/>
  <c r="M298" i="61" s="1"/>
  <c r="L297" i="61"/>
  <c r="M297" i="61" s="1"/>
  <c r="L296" i="61"/>
  <c r="K295" i="61"/>
  <c r="J295" i="61"/>
  <c r="I295" i="61"/>
  <c r="H295" i="61"/>
  <c r="K293" i="61"/>
  <c r="J293" i="61"/>
  <c r="I293" i="61"/>
  <c r="H293" i="61"/>
  <c r="S291" i="61"/>
  <c r="H291" i="61"/>
  <c r="I291" i="61" s="1"/>
  <c r="J291" i="61" s="1"/>
  <c r="K291" i="61" s="1"/>
  <c r="L291" i="61" s="1"/>
  <c r="M291" i="61" s="1"/>
  <c r="L288" i="61"/>
  <c r="M288" i="61" s="1"/>
  <c r="L287" i="61"/>
  <c r="M287" i="61" s="1"/>
  <c r="L286" i="61"/>
  <c r="L285" i="61"/>
  <c r="M285" i="61" s="1"/>
  <c r="L284" i="61"/>
  <c r="M284" i="61" s="1"/>
  <c r="L283" i="61"/>
  <c r="M283" i="61" s="1"/>
  <c r="L282" i="61"/>
  <c r="M282" i="61" s="1"/>
  <c r="L281" i="61"/>
  <c r="M281" i="61" s="1"/>
  <c r="L280" i="61"/>
  <c r="M280" i="61" s="1"/>
  <c r="K279" i="61"/>
  <c r="J279" i="61"/>
  <c r="I279" i="61"/>
  <c r="H279" i="61"/>
  <c r="K277" i="61"/>
  <c r="J277" i="61"/>
  <c r="I277" i="61"/>
  <c r="H277" i="61"/>
  <c r="S275" i="61"/>
  <c r="L272" i="61"/>
  <c r="M272" i="61" s="1"/>
  <c r="L271" i="61"/>
  <c r="M271" i="61" s="1"/>
  <c r="L270" i="61"/>
  <c r="M270" i="61" s="1"/>
  <c r="L269" i="61"/>
  <c r="M269" i="61" s="1"/>
  <c r="L268" i="61"/>
  <c r="M268" i="61" s="1"/>
  <c r="L267" i="61"/>
  <c r="M267" i="61" s="1"/>
  <c r="L266" i="61"/>
  <c r="M266" i="61" s="1"/>
  <c r="L265" i="61"/>
  <c r="M265" i="61" s="1"/>
  <c r="L264" i="61"/>
  <c r="K263" i="61"/>
  <c r="J263" i="61"/>
  <c r="I263" i="61"/>
  <c r="H263" i="61"/>
  <c r="K261" i="61"/>
  <c r="J261" i="61"/>
  <c r="I261" i="61"/>
  <c r="H261" i="61"/>
  <c r="S259" i="61"/>
  <c r="L256" i="61"/>
  <c r="M256" i="61" s="1"/>
  <c r="L255" i="61"/>
  <c r="M255" i="61" s="1"/>
  <c r="L254" i="61"/>
  <c r="M254" i="61" s="1"/>
  <c r="L253" i="61"/>
  <c r="M253" i="61" s="1"/>
  <c r="L252" i="61"/>
  <c r="X243" i="61" s="1"/>
  <c r="L251" i="61"/>
  <c r="M251" i="61" s="1"/>
  <c r="L250" i="61"/>
  <c r="M250" i="61" s="1"/>
  <c r="L249" i="61"/>
  <c r="L248" i="61"/>
  <c r="M248" i="61" s="1"/>
  <c r="K247" i="61"/>
  <c r="J247" i="61"/>
  <c r="I247" i="61"/>
  <c r="H247" i="61"/>
  <c r="K245" i="61"/>
  <c r="J245" i="61"/>
  <c r="I245" i="61"/>
  <c r="H245" i="61"/>
  <c r="S243" i="61"/>
  <c r="L240" i="61"/>
  <c r="M240" i="61" s="1"/>
  <c r="L239" i="61"/>
  <c r="M239" i="61" s="1"/>
  <c r="L238" i="61"/>
  <c r="M238" i="61" s="1"/>
  <c r="L237" i="61"/>
  <c r="M237" i="61" s="1"/>
  <c r="L236" i="61"/>
  <c r="M236" i="61" s="1"/>
  <c r="L235" i="61"/>
  <c r="M235" i="61" s="1"/>
  <c r="L234" i="61"/>
  <c r="L233" i="61"/>
  <c r="L232" i="61"/>
  <c r="M232" i="61" s="1"/>
  <c r="K231" i="61"/>
  <c r="J231" i="61"/>
  <c r="I231" i="61"/>
  <c r="H231" i="61"/>
  <c r="K229" i="61"/>
  <c r="J229" i="61"/>
  <c r="I229" i="61"/>
  <c r="H229" i="61"/>
  <c r="W227" i="61"/>
  <c r="S227" i="61"/>
  <c r="H227" i="61"/>
  <c r="I227" i="61" s="1"/>
  <c r="J227" i="61" s="1"/>
  <c r="K227" i="61" s="1"/>
  <c r="L227" i="61" s="1"/>
  <c r="M227" i="61" s="1"/>
  <c r="L224" i="61"/>
  <c r="M224" i="61" s="1"/>
  <c r="L223" i="61"/>
  <c r="M223" i="61" s="1"/>
  <c r="L222" i="61"/>
  <c r="W211" i="61" s="1"/>
  <c r="L221" i="61"/>
  <c r="M221" i="61" s="1"/>
  <c r="L220" i="61"/>
  <c r="M220" i="61" s="1"/>
  <c r="L219" i="61"/>
  <c r="M219" i="61" s="1"/>
  <c r="L218" i="61"/>
  <c r="M218" i="61" s="1"/>
  <c r="L217" i="61"/>
  <c r="L216" i="61"/>
  <c r="M216" i="61" s="1"/>
  <c r="K215" i="61"/>
  <c r="J215" i="61"/>
  <c r="I215" i="61"/>
  <c r="H215" i="61"/>
  <c r="K213" i="61"/>
  <c r="J213" i="61"/>
  <c r="I213" i="61"/>
  <c r="H213" i="61"/>
  <c r="S211" i="61"/>
  <c r="H211" i="61"/>
  <c r="I211" i="61" s="1"/>
  <c r="J211" i="61" s="1"/>
  <c r="K211" i="61" s="1"/>
  <c r="L211" i="61" s="1"/>
  <c r="M211" i="61" s="1"/>
  <c r="L208" i="61"/>
  <c r="M208" i="61" s="1"/>
  <c r="L207" i="61"/>
  <c r="M207" i="61" s="1"/>
  <c r="L206" i="61"/>
  <c r="L205" i="61"/>
  <c r="M205" i="61" s="1"/>
  <c r="L204" i="61"/>
  <c r="X195" i="61" s="1"/>
  <c r="L203" i="61"/>
  <c r="M203" i="61" s="1"/>
  <c r="L202" i="61"/>
  <c r="M202" i="61" s="1"/>
  <c r="L201" i="61"/>
  <c r="L200" i="61"/>
  <c r="M200" i="61" s="1"/>
  <c r="K199" i="61"/>
  <c r="J199" i="61"/>
  <c r="I199" i="61"/>
  <c r="H199" i="61"/>
  <c r="K197" i="61"/>
  <c r="J197" i="61"/>
  <c r="I197" i="61"/>
  <c r="H197" i="61"/>
  <c r="H196" i="61"/>
  <c r="I196" i="61" s="1"/>
  <c r="J196" i="61" s="1"/>
  <c r="K196" i="61" s="1"/>
  <c r="L196" i="61" s="1"/>
  <c r="M196" i="61" s="1"/>
  <c r="S195" i="61"/>
  <c r="H195" i="61"/>
  <c r="I195" i="61" s="1"/>
  <c r="J195" i="61" s="1"/>
  <c r="K195" i="61" s="1"/>
  <c r="L195" i="61" s="1"/>
  <c r="M195" i="61" s="1"/>
  <c r="L192" i="61"/>
  <c r="M192" i="61" s="1"/>
  <c r="L191" i="61"/>
  <c r="M191" i="61" s="1"/>
  <c r="L190" i="61"/>
  <c r="M190" i="61" s="1"/>
  <c r="L189" i="61"/>
  <c r="M189" i="61" s="1"/>
  <c r="L188" i="61"/>
  <c r="M188" i="61" s="1"/>
  <c r="L187" i="61"/>
  <c r="M187" i="61" s="1"/>
  <c r="L186" i="61"/>
  <c r="M186" i="61" s="1"/>
  <c r="L185" i="61"/>
  <c r="L184" i="61"/>
  <c r="K183" i="61"/>
  <c r="J183" i="61"/>
  <c r="I183" i="61"/>
  <c r="H183" i="61"/>
  <c r="K181" i="61"/>
  <c r="J181" i="61"/>
  <c r="I181" i="61"/>
  <c r="H181" i="61"/>
  <c r="S179" i="61"/>
  <c r="L176" i="61"/>
  <c r="M176" i="61" s="1"/>
  <c r="L175" i="61"/>
  <c r="M175" i="61" s="1"/>
  <c r="L174" i="61"/>
  <c r="M174" i="61" s="1"/>
  <c r="L173" i="61"/>
  <c r="M173" i="61" s="1"/>
  <c r="L172" i="61"/>
  <c r="M172" i="61" s="1"/>
  <c r="L171" i="61"/>
  <c r="M171" i="61" s="1"/>
  <c r="L170" i="61"/>
  <c r="M170" i="61" s="1"/>
  <c r="L169" i="61"/>
  <c r="L168" i="61"/>
  <c r="K167" i="61"/>
  <c r="J167" i="61"/>
  <c r="I167" i="61"/>
  <c r="H167" i="61"/>
  <c r="K165" i="61"/>
  <c r="J165" i="61"/>
  <c r="I165" i="61"/>
  <c r="H165" i="61"/>
  <c r="X163" i="61"/>
  <c r="W163" i="61"/>
  <c r="S163" i="61"/>
  <c r="H163" i="61"/>
  <c r="I163" i="61" s="1"/>
  <c r="J163" i="61" s="1"/>
  <c r="K163" i="61" s="1"/>
  <c r="L163" i="61" s="1"/>
  <c r="M163" i="61" s="1"/>
  <c r="L160" i="61"/>
  <c r="M160" i="61" s="1"/>
  <c r="L159" i="61"/>
  <c r="M159" i="61" s="1"/>
  <c r="L158" i="61"/>
  <c r="L157" i="61"/>
  <c r="M157" i="61" s="1"/>
  <c r="L156" i="61"/>
  <c r="X147" i="61" s="1"/>
  <c r="L155" i="61"/>
  <c r="M155" i="61" s="1"/>
  <c r="L154" i="61"/>
  <c r="M154" i="61" s="1"/>
  <c r="L153" i="61"/>
  <c r="L152" i="61"/>
  <c r="M152" i="61" s="1"/>
  <c r="K151" i="61"/>
  <c r="J151" i="61"/>
  <c r="I151" i="61"/>
  <c r="H151" i="61"/>
  <c r="K149" i="61"/>
  <c r="J149" i="61"/>
  <c r="I149" i="61"/>
  <c r="H149" i="61"/>
  <c r="S147" i="61"/>
  <c r="H147" i="61"/>
  <c r="I147" i="61" s="1"/>
  <c r="J147" i="61" s="1"/>
  <c r="K147" i="61" s="1"/>
  <c r="L147" i="61" s="1"/>
  <c r="M147" i="61" s="1"/>
  <c r="M144" i="61"/>
  <c r="L144" i="61"/>
  <c r="L143" i="61"/>
  <c r="M143" i="61" s="1"/>
  <c r="L142" i="61"/>
  <c r="M142" i="61" s="1"/>
  <c r="L141" i="61"/>
  <c r="M141" i="61" s="1"/>
  <c r="L140" i="61"/>
  <c r="M140" i="61" s="1"/>
  <c r="L139" i="61"/>
  <c r="M139" i="61" s="1"/>
  <c r="L138" i="61"/>
  <c r="L137" i="61"/>
  <c r="L136" i="61"/>
  <c r="M136" i="61" s="1"/>
  <c r="K135" i="61"/>
  <c r="J135" i="61"/>
  <c r="I135" i="61"/>
  <c r="H135" i="61"/>
  <c r="K133" i="61"/>
  <c r="J133" i="61"/>
  <c r="I133" i="61"/>
  <c r="H133" i="61"/>
  <c r="X131" i="61"/>
  <c r="S131" i="61"/>
  <c r="L128" i="61"/>
  <c r="M128" i="61" s="1"/>
  <c r="L127" i="61"/>
  <c r="M127" i="61" s="1"/>
  <c r="L126" i="61"/>
  <c r="M126" i="61" s="1"/>
  <c r="L125" i="61"/>
  <c r="M125" i="61" s="1"/>
  <c r="L124" i="61"/>
  <c r="M124" i="61" s="1"/>
  <c r="L123" i="61"/>
  <c r="M123" i="61" s="1"/>
  <c r="L122" i="61"/>
  <c r="M122" i="61" s="1"/>
  <c r="L121" i="61"/>
  <c r="L120" i="61"/>
  <c r="M120" i="61" s="1"/>
  <c r="K119" i="61"/>
  <c r="J119" i="61"/>
  <c r="I119" i="61"/>
  <c r="H119" i="61"/>
  <c r="K117" i="61"/>
  <c r="J117" i="61"/>
  <c r="I117" i="61"/>
  <c r="H117" i="61"/>
  <c r="S115" i="61"/>
  <c r="L112" i="61"/>
  <c r="M112" i="61" s="1"/>
  <c r="L111" i="61"/>
  <c r="M111" i="61" s="1"/>
  <c r="L110" i="61"/>
  <c r="M110" i="61" s="1"/>
  <c r="L109" i="61"/>
  <c r="M109" i="61" s="1"/>
  <c r="L108" i="61"/>
  <c r="L107" i="61"/>
  <c r="M107" i="61" s="1"/>
  <c r="L106" i="61"/>
  <c r="L105" i="61"/>
  <c r="M105" i="61" s="1"/>
  <c r="L104" i="61"/>
  <c r="K103" i="61"/>
  <c r="J103" i="61"/>
  <c r="I103" i="61"/>
  <c r="H103" i="61"/>
  <c r="K101" i="61"/>
  <c r="J101" i="61"/>
  <c r="I101" i="61"/>
  <c r="H101" i="61"/>
  <c r="S99" i="61"/>
  <c r="L96" i="61"/>
  <c r="M96" i="61" s="1"/>
  <c r="L95" i="61"/>
  <c r="M95" i="61" s="1"/>
  <c r="L94" i="61"/>
  <c r="W83" i="61" s="1"/>
  <c r="L93" i="61"/>
  <c r="M93" i="61" s="1"/>
  <c r="L92" i="61"/>
  <c r="L91" i="61"/>
  <c r="M91" i="61" s="1"/>
  <c r="L90" i="61"/>
  <c r="M90" i="61" s="1"/>
  <c r="L89" i="61"/>
  <c r="M89" i="61" s="1"/>
  <c r="L88" i="61"/>
  <c r="K87" i="61"/>
  <c r="J87" i="61"/>
  <c r="I87" i="61"/>
  <c r="H87" i="61"/>
  <c r="K85" i="61"/>
  <c r="J85" i="61"/>
  <c r="I85" i="61"/>
  <c r="H85" i="61"/>
  <c r="S83" i="61"/>
  <c r="L80" i="61"/>
  <c r="M80" i="61" s="1"/>
  <c r="L79" i="61"/>
  <c r="M79" i="61" s="1"/>
  <c r="L78" i="61"/>
  <c r="W67" i="61" s="1"/>
  <c r="L77" i="61"/>
  <c r="M77" i="61" s="1"/>
  <c r="L76" i="61"/>
  <c r="L75" i="61"/>
  <c r="M75" i="61" s="1"/>
  <c r="L74" i="61"/>
  <c r="M74" i="61" s="1"/>
  <c r="L73" i="61"/>
  <c r="M73" i="61" s="1"/>
  <c r="L72" i="61"/>
  <c r="K71" i="61"/>
  <c r="J71" i="61"/>
  <c r="I71" i="61"/>
  <c r="H71" i="61"/>
  <c r="K69" i="61"/>
  <c r="J69" i="61"/>
  <c r="I69" i="61"/>
  <c r="H69" i="61"/>
  <c r="S67" i="61"/>
  <c r="H67" i="61"/>
  <c r="I67" i="61" s="1"/>
  <c r="J67" i="61" s="1"/>
  <c r="K67" i="61" s="1"/>
  <c r="L67" i="61" s="1"/>
  <c r="M67" i="61" s="1"/>
  <c r="L64" i="61"/>
  <c r="M64" i="61" s="1"/>
  <c r="L63" i="61"/>
  <c r="M63" i="61" s="1"/>
  <c r="L62" i="61"/>
  <c r="W51" i="61" s="1"/>
  <c r="M61" i="61"/>
  <c r="L61" i="61"/>
  <c r="L60" i="61"/>
  <c r="M60" i="61" s="1"/>
  <c r="L59" i="61"/>
  <c r="M59" i="61" s="1"/>
  <c r="L58" i="61"/>
  <c r="M58" i="61" s="1"/>
  <c r="L57" i="61"/>
  <c r="M57" i="61" s="1"/>
  <c r="L56" i="61"/>
  <c r="K55" i="61"/>
  <c r="J55" i="61"/>
  <c r="I55" i="61"/>
  <c r="H55" i="61"/>
  <c r="K53" i="61"/>
  <c r="J53" i="61"/>
  <c r="I53" i="61"/>
  <c r="H53" i="61"/>
  <c r="X51" i="61"/>
  <c r="S51" i="61"/>
  <c r="H51" i="61"/>
  <c r="I51" i="61" s="1"/>
  <c r="J51" i="61" s="1"/>
  <c r="K51" i="61" s="1"/>
  <c r="L51" i="61" s="1"/>
  <c r="M51" i="61" s="1"/>
  <c r="L48" i="61"/>
  <c r="M48" i="61" s="1"/>
  <c r="L47" i="61"/>
  <c r="M47" i="61" s="1"/>
  <c r="L46" i="61"/>
  <c r="W35" i="61" s="1"/>
  <c r="L45" i="61"/>
  <c r="M45" i="61" s="1"/>
  <c r="L44" i="61"/>
  <c r="M44" i="61" s="1"/>
  <c r="L43" i="61"/>
  <c r="M43" i="61" s="1"/>
  <c r="L42" i="61"/>
  <c r="M42" i="61" s="1"/>
  <c r="L41" i="61"/>
  <c r="M41" i="61" s="1"/>
  <c r="L40" i="61"/>
  <c r="K39" i="61"/>
  <c r="J39" i="61"/>
  <c r="I39" i="61"/>
  <c r="H39" i="61"/>
  <c r="K37" i="61"/>
  <c r="J37" i="61"/>
  <c r="I37" i="61"/>
  <c r="H37" i="61"/>
  <c r="S35" i="61"/>
  <c r="A35" i="61"/>
  <c r="A51" i="61" s="1"/>
  <c r="A67" i="61" s="1"/>
  <c r="A83" i="61" s="1"/>
  <c r="A99" i="61" s="1"/>
  <c r="A115" i="61" s="1"/>
  <c r="A131" i="61" s="1"/>
  <c r="A147" i="61" s="1"/>
  <c r="A163" i="61" s="1"/>
  <c r="A179" i="61" s="1"/>
  <c r="A195" i="61" s="1"/>
  <c r="A211" i="61" s="1"/>
  <c r="A227" i="61" s="1"/>
  <c r="A243" i="61" s="1"/>
  <c r="A259" i="61" s="1"/>
  <c r="A275" i="61" s="1"/>
  <c r="A291" i="61" s="1"/>
  <c r="A307" i="61" s="1"/>
  <c r="A323" i="61" s="1"/>
  <c r="A339" i="61" s="1"/>
  <c r="A355" i="61" s="1"/>
  <c r="A371" i="61" s="1"/>
  <c r="A387" i="61" s="1"/>
  <c r="A403" i="61" s="1"/>
  <c r="A419" i="61" s="1"/>
  <c r="A435" i="61" s="1"/>
  <c r="A451" i="61" s="1"/>
  <c r="A467" i="61" s="1"/>
  <c r="A483" i="61" s="1"/>
  <c r="A499" i="61" s="1"/>
  <c r="A515" i="61" s="1"/>
  <c r="A531" i="61" s="1"/>
  <c r="A547" i="61" s="1"/>
  <c r="A563" i="61" s="1"/>
  <c r="A579" i="61" s="1"/>
  <c r="A595" i="61" s="1"/>
  <c r="A611" i="61" s="1"/>
  <c r="A627" i="61" s="1"/>
  <c r="A643" i="61" s="1"/>
  <c r="L32" i="61"/>
  <c r="M32" i="61" s="1"/>
  <c r="M31" i="61"/>
  <c r="L31" i="61"/>
  <c r="L30" i="61"/>
  <c r="W19" i="61" s="1"/>
  <c r="L29" i="61"/>
  <c r="M29" i="61" s="1"/>
  <c r="L28" i="61"/>
  <c r="M28" i="61" s="1"/>
  <c r="L27" i="61"/>
  <c r="M27" i="61" s="1"/>
  <c r="L26" i="61"/>
  <c r="M26" i="61" s="1"/>
  <c r="L25" i="61"/>
  <c r="L24" i="61"/>
  <c r="K23" i="61"/>
  <c r="J23" i="61"/>
  <c r="I23" i="61"/>
  <c r="H23" i="61"/>
  <c r="K21" i="61"/>
  <c r="J21" i="61"/>
  <c r="I21" i="61"/>
  <c r="H21" i="61"/>
  <c r="C20" i="61"/>
  <c r="C36" i="61" s="1"/>
  <c r="C52" i="61" s="1"/>
  <c r="C68" i="61" s="1"/>
  <c r="C84" i="61" s="1"/>
  <c r="C100" i="61" s="1"/>
  <c r="C116" i="61" s="1"/>
  <c r="C132" i="61" s="1"/>
  <c r="C148" i="61" s="1"/>
  <c r="C164" i="61" s="1"/>
  <c r="C180" i="61" s="1"/>
  <c r="C196" i="61" s="1"/>
  <c r="C212" i="61" s="1"/>
  <c r="C228" i="61" s="1"/>
  <c r="C244" i="61" s="1"/>
  <c r="C260" i="61" s="1"/>
  <c r="C276" i="61" s="1"/>
  <c r="C292" i="61" s="1"/>
  <c r="C308" i="61" s="1"/>
  <c r="C324" i="61" s="1"/>
  <c r="C340" i="61" s="1"/>
  <c r="C356" i="61" s="1"/>
  <c r="C372" i="61" s="1"/>
  <c r="C388" i="61" s="1"/>
  <c r="C404" i="61" s="1"/>
  <c r="C420" i="61" s="1"/>
  <c r="C436" i="61" s="1"/>
  <c r="C452" i="61" s="1"/>
  <c r="C468" i="61" s="1"/>
  <c r="C484" i="61" s="1"/>
  <c r="C500" i="61" s="1"/>
  <c r="C516" i="61" s="1"/>
  <c r="C532" i="61" s="1"/>
  <c r="C548" i="61" s="1"/>
  <c r="C564" i="61" s="1"/>
  <c r="C580" i="61" s="1"/>
  <c r="C596" i="61" s="1"/>
  <c r="C612" i="61" s="1"/>
  <c r="C644" i="61" s="1"/>
  <c r="S19" i="61"/>
  <c r="K16" i="61"/>
  <c r="J16" i="61"/>
  <c r="I16" i="61"/>
  <c r="H16" i="61"/>
  <c r="L16" i="61"/>
  <c r="M16" i="61" s="1"/>
  <c r="K15" i="61"/>
  <c r="J15" i="61"/>
  <c r="I15" i="61"/>
  <c r="H15" i="61"/>
  <c r="K14" i="61"/>
  <c r="J14" i="61"/>
  <c r="I14" i="61"/>
  <c r="H14" i="61"/>
  <c r="K13" i="61"/>
  <c r="J13" i="61"/>
  <c r="I13" i="61"/>
  <c r="H13" i="61"/>
  <c r="K12" i="61"/>
  <c r="J12" i="61"/>
  <c r="I12" i="61"/>
  <c r="H12" i="61"/>
  <c r="K11" i="61"/>
  <c r="J11" i="61"/>
  <c r="I11" i="61"/>
  <c r="H11" i="61"/>
  <c r="K10" i="61"/>
  <c r="J10" i="61"/>
  <c r="I10" i="61"/>
  <c r="H10" i="61"/>
  <c r="K9" i="61"/>
  <c r="J9" i="61"/>
  <c r="I9" i="61"/>
  <c r="H9" i="61"/>
  <c r="K8" i="61"/>
  <c r="J8" i="61"/>
  <c r="I8" i="61"/>
  <c r="H8" i="61"/>
  <c r="H4" i="61"/>
  <c r="I4" i="61" s="1"/>
  <c r="J4" i="61" s="1"/>
  <c r="K4" i="61" s="1"/>
  <c r="L4" i="61" s="1"/>
  <c r="M4" i="61" s="1"/>
  <c r="S3" i="61"/>
  <c r="H3" i="61"/>
  <c r="I3" i="61" s="1"/>
  <c r="J3" i="61" s="1"/>
  <c r="K3" i="61" s="1"/>
  <c r="L3" i="61" s="1"/>
  <c r="M3" i="61" s="1"/>
  <c r="X1" i="61"/>
  <c r="T1" i="61"/>
  <c r="X179" i="61" l="1"/>
  <c r="K7" i="61"/>
  <c r="J7" i="61"/>
  <c r="L12" i="61"/>
  <c r="M12" i="61" s="1"/>
  <c r="I7" i="61"/>
  <c r="V291" i="61"/>
  <c r="U291" i="61"/>
  <c r="U275" i="61"/>
  <c r="U483" i="61"/>
  <c r="U371" i="61"/>
  <c r="V339" i="61"/>
  <c r="U339" i="61"/>
  <c r="V307" i="61"/>
  <c r="U307" i="61"/>
  <c r="V243" i="61"/>
  <c r="U243" i="61"/>
  <c r="X227" i="61"/>
  <c r="V227" i="61"/>
  <c r="U99" i="61"/>
  <c r="L15" i="61"/>
  <c r="M15" i="61" s="1"/>
  <c r="X35" i="61"/>
  <c r="L71" i="61"/>
  <c r="M71" i="61" s="1"/>
  <c r="W259" i="61"/>
  <c r="V259" i="61"/>
  <c r="L13" i="61"/>
  <c r="M13" i="61" s="1"/>
  <c r="M347" i="61"/>
  <c r="L343" i="61"/>
  <c r="M343" i="61" s="1"/>
  <c r="L8" i="61"/>
  <c r="M8" i="61" s="1"/>
  <c r="W115" i="61"/>
  <c r="U19" i="61"/>
  <c r="L11" i="61"/>
  <c r="M11" i="61" s="1"/>
  <c r="L9" i="61"/>
  <c r="M9" i="61" s="1"/>
  <c r="H7" i="61"/>
  <c r="U467" i="61"/>
  <c r="U355" i="61"/>
  <c r="M316" i="61"/>
  <c r="W243" i="61"/>
  <c r="M104" i="61"/>
  <c r="L55" i="61"/>
  <c r="M55" i="61" s="1"/>
  <c r="G7" i="61"/>
  <c r="M76" i="61"/>
  <c r="X67" i="61"/>
  <c r="M138" i="61"/>
  <c r="V131" i="61"/>
  <c r="W195" i="61"/>
  <c r="M206" i="61"/>
  <c r="U227" i="61"/>
  <c r="L231" i="61"/>
  <c r="M231" i="61" s="1"/>
  <c r="M428" i="61"/>
  <c r="X419" i="61"/>
  <c r="L135" i="61"/>
  <c r="M135" i="61" s="1"/>
  <c r="L183" i="61"/>
  <c r="M183" i="61" s="1"/>
  <c r="M184" i="61"/>
  <c r="M286" i="61"/>
  <c r="W275" i="61"/>
  <c r="M508" i="61"/>
  <c r="X499" i="61"/>
  <c r="M92" i="61"/>
  <c r="X83" i="61"/>
  <c r="M108" i="61"/>
  <c r="X99" i="61"/>
  <c r="W147" i="61"/>
  <c r="M158" i="61"/>
  <c r="M300" i="61"/>
  <c r="X291" i="61"/>
  <c r="X19" i="61"/>
  <c r="V179" i="61"/>
  <c r="M331" i="61"/>
  <c r="V323" i="61"/>
  <c r="X435" i="61"/>
  <c r="W531" i="61"/>
  <c r="L327" i="61"/>
  <c r="T323" i="61" s="1"/>
  <c r="V371" i="61"/>
  <c r="L103" i="61"/>
  <c r="T99" i="61" s="1"/>
  <c r="X115" i="61"/>
  <c r="U147" i="61"/>
  <c r="V163" i="61"/>
  <c r="V195" i="61"/>
  <c r="U195" i="61"/>
  <c r="X211" i="61"/>
  <c r="X275" i="61"/>
  <c r="M313" i="61"/>
  <c r="X339" i="61"/>
  <c r="M344" i="61"/>
  <c r="M350" i="61"/>
  <c r="V355" i="61"/>
  <c r="M364" i="61"/>
  <c r="M366" i="61"/>
  <c r="U451" i="61"/>
  <c r="X483" i="61"/>
  <c r="L631" i="61"/>
  <c r="T627" i="61" s="1"/>
  <c r="U35" i="61"/>
  <c r="L87" i="61"/>
  <c r="T83" i="61" s="1"/>
  <c r="U131" i="61"/>
  <c r="L167" i="61"/>
  <c r="M167" i="61" s="1"/>
  <c r="L263" i="61"/>
  <c r="M263" i="61" s="1"/>
  <c r="L311" i="61"/>
  <c r="M311" i="61" s="1"/>
  <c r="L391" i="61"/>
  <c r="M391" i="61" s="1"/>
  <c r="X643" i="61"/>
  <c r="M25" i="61"/>
  <c r="U67" i="61"/>
  <c r="W99" i="61"/>
  <c r="M106" i="61"/>
  <c r="W131" i="61"/>
  <c r="V147" i="61"/>
  <c r="L151" i="61"/>
  <c r="M151" i="61" s="1"/>
  <c r="M156" i="61"/>
  <c r="M168" i="61"/>
  <c r="W179" i="61"/>
  <c r="L199" i="61"/>
  <c r="M199" i="61" s="1"/>
  <c r="M204" i="61"/>
  <c r="U211" i="61"/>
  <c r="M222" i="61"/>
  <c r="M234" i="61"/>
  <c r="L247" i="61"/>
  <c r="M247" i="61" s="1"/>
  <c r="M252" i="61"/>
  <c r="X259" i="61"/>
  <c r="M264" i="61"/>
  <c r="V275" i="61"/>
  <c r="L279" i="61"/>
  <c r="M279" i="61" s="1"/>
  <c r="M299" i="61"/>
  <c r="W323" i="61"/>
  <c r="M328" i="61"/>
  <c r="M332" i="61"/>
  <c r="L359" i="61"/>
  <c r="T355" i="61" s="1"/>
  <c r="M379" i="61"/>
  <c r="U387" i="61"/>
  <c r="M393" i="61"/>
  <c r="U403" i="61"/>
  <c r="M457" i="61"/>
  <c r="W547" i="61"/>
  <c r="L567" i="61"/>
  <c r="M567" i="61" s="1"/>
  <c r="W579" i="61"/>
  <c r="U163" i="61"/>
  <c r="V211" i="61"/>
  <c r="L215" i="61"/>
  <c r="M215" i="61" s="1"/>
  <c r="U259" i="61"/>
  <c r="L295" i="61"/>
  <c r="M295" i="61" s="1"/>
  <c r="L375" i="61"/>
  <c r="M375" i="61" s="1"/>
  <c r="W403" i="61"/>
  <c r="U515" i="61"/>
  <c r="L23" i="61"/>
  <c r="T19" i="61" s="1"/>
  <c r="U51" i="61"/>
  <c r="U83" i="61"/>
  <c r="U179" i="61"/>
  <c r="W291" i="61"/>
  <c r="M296" i="61"/>
  <c r="U323" i="61"/>
  <c r="X371" i="61"/>
  <c r="M376" i="61"/>
  <c r="M382" i="61"/>
  <c r="X451" i="61"/>
  <c r="X515" i="61"/>
  <c r="L519" i="61"/>
  <c r="M519" i="61" s="1"/>
  <c r="U531" i="61"/>
  <c r="W563" i="61"/>
  <c r="L583" i="61"/>
  <c r="T579" i="61" s="1"/>
  <c r="L39" i="61"/>
  <c r="T35" i="61" s="1"/>
  <c r="L14" i="61"/>
  <c r="W3" i="61" s="1"/>
  <c r="T67" i="61"/>
  <c r="M87" i="61"/>
  <c r="L10" i="61"/>
  <c r="M424" i="61"/>
  <c r="L423" i="61"/>
  <c r="U419" i="61"/>
  <c r="M458" i="61"/>
  <c r="V451" i="61"/>
  <c r="M396" i="61"/>
  <c r="X387" i="61"/>
  <c r="M410" i="61"/>
  <c r="V403" i="61"/>
  <c r="L407" i="61"/>
  <c r="M446" i="61"/>
  <c r="W435" i="61"/>
  <c r="M476" i="61"/>
  <c r="X467" i="61"/>
  <c r="W483" i="61"/>
  <c r="M494" i="61"/>
  <c r="L503" i="61"/>
  <c r="M504" i="61"/>
  <c r="U499" i="61"/>
  <c r="U595" i="61"/>
  <c r="M601" i="61"/>
  <c r="L599" i="61"/>
  <c r="V627" i="61"/>
  <c r="M635" i="61"/>
  <c r="U643" i="61"/>
  <c r="M649" i="61"/>
  <c r="L647" i="61"/>
  <c r="V19" i="61"/>
  <c r="M24" i="61"/>
  <c r="M30" i="61"/>
  <c r="V35" i="61"/>
  <c r="M40" i="61"/>
  <c r="M46" i="61"/>
  <c r="V51" i="61"/>
  <c r="M56" i="61"/>
  <c r="M62" i="61"/>
  <c r="V67" i="61"/>
  <c r="M72" i="61"/>
  <c r="M78" i="61"/>
  <c r="V83" i="61"/>
  <c r="M88" i="61"/>
  <c r="M94" i="61"/>
  <c r="V115" i="61"/>
  <c r="U115" i="61"/>
  <c r="M121" i="61"/>
  <c r="V99" i="61"/>
  <c r="L119" i="61"/>
  <c r="W387" i="61"/>
  <c r="M394" i="61"/>
  <c r="V387" i="61"/>
  <c r="X403" i="61"/>
  <c r="U435" i="61"/>
  <c r="L439" i="61"/>
  <c r="L455" i="61"/>
  <c r="M456" i="61"/>
  <c r="M474" i="61"/>
  <c r="V467" i="61"/>
  <c r="W499" i="61"/>
  <c r="M510" i="61"/>
  <c r="M137" i="61"/>
  <c r="M153" i="61"/>
  <c r="M169" i="61"/>
  <c r="M185" i="61"/>
  <c r="M201" i="61"/>
  <c r="M217" i="61"/>
  <c r="M233" i="61"/>
  <c r="M249" i="61"/>
  <c r="M442" i="61"/>
  <c r="V435" i="61"/>
  <c r="W451" i="61"/>
  <c r="M462" i="61"/>
  <c r="L471" i="61"/>
  <c r="M472" i="61"/>
  <c r="M490" i="61"/>
  <c r="V483" i="61"/>
  <c r="M522" i="61"/>
  <c r="V515" i="61"/>
  <c r="M526" i="61"/>
  <c r="W515" i="61"/>
  <c r="M426" i="61"/>
  <c r="V419" i="61"/>
  <c r="W467" i="61"/>
  <c r="M478" i="61"/>
  <c r="L487" i="61"/>
  <c r="M488" i="61"/>
  <c r="M506" i="61"/>
  <c r="V499" i="61"/>
  <c r="M537" i="61"/>
  <c r="L535" i="61"/>
  <c r="U547" i="61"/>
  <c r="M553" i="61"/>
  <c r="L551" i="61"/>
  <c r="U611" i="61"/>
  <c r="M617" i="61"/>
  <c r="U563" i="61"/>
  <c r="M569" i="61"/>
  <c r="U627" i="61"/>
  <c r="M633" i="61"/>
  <c r="V643" i="61"/>
  <c r="M651" i="61"/>
  <c r="U579" i="61"/>
  <c r="M585" i="61"/>
  <c r="L615" i="61"/>
  <c r="X531" i="61"/>
  <c r="X547" i="61"/>
  <c r="X563" i="61"/>
  <c r="X579" i="61"/>
  <c r="X595" i="61"/>
  <c r="X611" i="61"/>
  <c r="X627" i="61"/>
  <c r="V531" i="61"/>
  <c r="V547" i="61"/>
  <c r="V563" i="61"/>
  <c r="V579" i="61"/>
  <c r="V595" i="61"/>
  <c r="V611" i="61"/>
  <c r="M583" i="61" l="1"/>
  <c r="X3" i="61"/>
  <c r="T51" i="61"/>
  <c r="M23" i="61"/>
  <c r="M631" i="61"/>
  <c r="T163" i="61"/>
  <c r="T275" i="61"/>
  <c r="T563" i="61"/>
  <c r="T339" i="61"/>
  <c r="M327" i="61"/>
  <c r="T307" i="61"/>
  <c r="M103" i="61"/>
  <c r="T195" i="61"/>
  <c r="T259" i="61"/>
  <c r="T211" i="61"/>
  <c r="U3" i="61"/>
  <c r="L7" i="61"/>
  <c r="T3" i="61" s="1"/>
  <c r="T387" i="61"/>
  <c r="M359" i="61"/>
  <c r="T227" i="61"/>
  <c r="T179" i="61"/>
  <c r="T371" i="61"/>
  <c r="T291" i="61"/>
  <c r="T131" i="61"/>
  <c r="T243" i="61"/>
  <c r="T147" i="61"/>
  <c r="M14" i="61"/>
  <c r="M39" i="61"/>
  <c r="T515" i="61"/>
  <c r="M439" i="61"/>
  <c r="T435" i="61"/>
  <c r="T467" i="61"/>
  <c r="M471" i="61"/>
  <c r="M647" i="61"/>
  <c r="T643" i="61"/>
  <c r="M535" i="61"/>
  <c r="T531" i="61"/>
  <c r="M119" i="61"/>
  <c r="T115" i="61"/>
  <c r="M599" i="61"/>
  <c r="T595" i="61"/>
  <c r="M423" i="61"/>
  <c r="T419" i="61"/>
  <c r="M10" i="61"/>
  <c r="V3" i="61"/>
  <c r="M615" i="61"/>
  <c r="T611" i="61"/>
  <c r="T403" i="61"/>
  <c r="M407" i="61"/>
  <c r="M503" i="61"/>
  <c r="T499" i="61"/>
  <c r="M551" i="61"/>
  <c r="T547" i="61"/>
  <c r="M487" i="61"/>
  <c r="T483" i="61"/>
  <c r="T451" i="61"/>
  <c r="M455" i="61"/>
  <c r="M7" i="61" l="1"/>
  <c r="L656" i="60"/>
  <c r="M656" i="60" s="1"/>
  <c r="L655" i="60"/>
  <c r="M655" i="60" s="1"/>
  <c r="L654" i="60"/>
  <c r="M654" i="60" s="1"/>
  <c r="L653" i="60"/>
  <c r="M653" i="60" s="1"/>
  <c r="L652" i="60"/>
  <c r="M652" i="60" s="1"/>
  <c r="L651" i="60"/>
  <c r="M651" i="60" s="1"/>
  <c r="L650" i="60"/>
  <c r="M650" i="60" s="1"/>
  <c r="L649" i="60"/>
  <c r="M649" i="60" s="1"/>
  <c r="L648" i="60"/>
  <c r="M648" i="60" s="1"/>
  <c r="K647" i="60"/>
  <c r="J647" i="60"/>
  <c r="I647" i="60"/>
  <c r="H647" i="60"/>
  <c r="G647" i="60"/>
  <c r="K645" i="60"/>
  <c r="J645" i="60"/>
  <c r="I645" i="60"/>
  <c r="H645" i="60"/>
  <c r="G645" i="60"/>
  <c r="M644" i="60"/>
  <c r="G644" i="60"/>
  <c r="H644" i="60" s="1"/>
  <c r="I644" i="60" s="1"/>
  <c r="J644" i="60" s="1"/>
  <c r="K644" i="60" s="1"/>
  <c r="L644" i="60" s="1"/>
  <c r="X643" i="60"/>
  <c r="W643" i="60"/>
  <c r="V643" i="60"/>
  <c r="U643" i="60"/>
  <c r="K643" i="60"/>
  <c r="L643" i="60" s="1"/>
  <c r="M643" i="60" s="1"/>
  <c r="G643" i="60"/>
  <c r="H643" i="60" s="1"/>
  <c r="I643" i="60" s="1"/>
  <c r="J643" i="60" s="1"/>
  <c r="C643" i="60"/>
  <c r="S643" i="60" s="1"/>
  <c r="L640" i="60"/>
  <c r="M640" i="60" s="1"/>
  <c r="L639" i="60"/>
  <c r="M639" i="60" s="1"/>
  <c r="L638" i="60"/>
  <c r="L637" i="60"/>
  <c r="M637" i="60" s="1"/>
  <c r="L636" i="60"/>
  <c r="L635" i="60"/>
  <c r="M635" i="60" s="1"/>
  <c r="L634" i="60"/>
  <c r="L633" i="60"/>
  <c r="M633" i="60" s="1"/>
  <c r="L632" i="60"/>
  <c r="K631" i="60"/>
  <c r="J631" i="60"/>
  <c r="I631" i="60"/>
  <c r="H631" i="60"/>
  <c r="G631" i="60"/>
  <c r="K629" i="60"/>
  <c r="J629" i="60"/>
  <c r="I629" i="60"/>
  <c r="H629" i="60"/>
  <c r="G629" i="60"/>
  <c r="G628" i="60"/>
  <c r="H628" i="60" s="1"/>
  <c r="I628" i="60" s="1"/>
  <c r="J628" i="60" s="1"/>
  <c r="K628" i="60" s="1"/>
  <c r="L628" i="60" s="1"/>
  <c r="M628" i="60" s="1"/>
  <c r="S627" i="60"/>
  <c r="L627" i="60"/>
  <c r="M627" i="60" s="1"/>
  <c r="H627" i="60"/>
  <c r="I627" i="60" s="1"/>
  <c r="J627" i="60" s="1"/>
  <c r="K627" i="60" s="1"/>
  <c r="G627" i="60"/>
  <c r="L624" i="60"/>
  <c r="M624" i="60" s="1"/>
  <c r="L623" i="60"/>
  <c r="M623" i="60" s="1"/>
  <c r="L622" i="60"/>
  <c r="L621" i="60"/>
  <c r="M621" i="60" s="1"/>
  <c r="L620" i="60"/>
  <c r="L619" i="60"/>
  <c r="M619" i="60" s="1"/>
  <c r="L618" i="60"/>
  <c r="L617" i="60"/>
  <c r="M617" i="60" s="1"/>
  <c r="L616" i="60"/>
  <c r="K615" i="60"/>
  <c r="J615" i="60"/>
  <c r="I615" i="60"/>
  <c r="H615" i="60"/>
  <c r="G615" i="60"/>
  <c r="K613" i="60"/>
  <c r="J613" i="60"/>
  <c r="I613" i="60"/>
  <c r="H613" i="60"/>
  <c r="G613" i="60"/>
  <c r="G612" i="60"/>
  <c r="H612" i="60" s="1"/>
  <c r="I612" i="60" s="1"/>
  <c r="J612" i="60" s="1"/>
  <c r="K612" i="60" s="1"/>
  <c r="L612" i="60" s="1"/>
  <c r="M612" i="60" s="1"/>
  <c r="S611" i="60"/>
  <c r="L611" i="60"/>
  <c r="M611" i="60" s="1"/>
  <c r="H611" i="60"/>
  <c r="I611" i="60" s="1"/>
  <c r="J611" i="60" s="1"/>
  <c r="K611" i="60" s="1"/>
  <c r="G611" i="60"/>
  <c r="L608" i="60"/>
  <c r="M608" i="60" s="1"/>
  <c r="L607" i="60"/>
  <c r="M607" i="60" s="1"/>
  <c r="L606" i="60"/>
  <c r="L605" i="60"/>
  <c r="M605" i="60" s="1"/>
  <c r="L604" i="60"/>
  <c r="L603" i="60"/>
  <c r="M603" i="60" s="1"/>
  <c r="L602" i="60"/>
  <c r="L601" i="60"/>
  <c r="M601" i="60" s="1"/>
  <c r="L600" i="60"/>
  <c r="K599" i="60"/>
  <c r="J599" i="60"/>
  <c r="I599" i="60"/>
  <c r="H599" i="60"/>
  <c r="G599" i="60"/>
  <c r="K597" i="60"/>
  <c r="J597" i="60"/>
  <c r="I597" i="60"/>
  <c r="H597" i="60"/>
  <c r="G597" i="60"/>
  <c r="G596" i="60"/>
  <c r="H596" i="60" s="1"/>
  <c r="I596" i="60" s="1"/>
  <c r="J596" i="60" s="1"/>
  <c r="K596" i="60" s="1"/>
  <c r="L596" i="60" s="1"/>
  <c r="M596" i="60" s="1"/>
  <c r="S595" i="60"/>
  <c r="L595" i="60"/>
  <c r="M595" i="60" s="1"/>
  <c r="H595" i="60"/>
  <c r="I595" i="60" s="1"/>
  <c r="J595" i="60" s="1"/>
  <c r="K595" i="60" s="1"/>
  <c r="G595" i="60"/>
  <c r="L592" i="60"/>
  <c r="M592" i="60" s="1"/>
  <c r="L591" i="60"/>
  <c r="M591" i="60" s="1"/>
  <c r="L590" i="60"/>
  <c r="L589" i="60"/>
  <c r="M589" i="60" s="1"/>
  <c r="L588" i="60"/>
  <c r="L587" i="60"/>
  <c r="M587" i="60" s="1"/>
  <c r="L586" i="60"/>
  <c r="L585" i="60"/>
  <c r="M585" i="60" s="1"/>
  <c r="L584" i="60"/>
  <c r="K583" i="60"/>
  <c r="J583" i="60"/>
  <c r="I583" i="60"/>
  <c r="H583" i="60"/>
  <c r="G583" i="60"/>
  <c r="K581" i="60"/>
  <c r="J581" i="60"/>
  <c r="I581" i="60"/>
  <c r="H581" i="60"/>
  <c r="G581" i="60"/>
  <c r="G580" i="60"/>
  <c r="H580" i="60" s="1"/>
  <c r="I580" i="60" s="1"/>
  <c r="J580" i="60" s="1"/>
  <c r="K580" i="60" s="1"/>
  <c r="L580" i="60" s="1"/>
  <c r="M580" i="60" s="1"/>
  <c r="S579" i="60"/>
  <c r="L579" i="60"/>
  <c r="M579" i="60" s="1"/>
  <c r="H579" i="60"/>
  <c r="I579" i="60" s="1"/>
  <c r="J579" i="60" s="1"/>
  <c r="K579" i="60" s="1"/>
  <c r="G579" i="60"/>
  <c r="L576" i="60"/>
  <c r="M576" i="60" s="1"/>
  <c r="L575" i="60"/>
  <c r="M575" i="60" s="1"/>
  <c r="L574" i="60"/>
  <c r="L573" i="60"/>
  <c r="M573" i="60" s="1"/>
  <c r="L572" i="60"/>
  <c r="L571" i="60"/>
  <c r="M571" i="60" s="1"/>
  <c r="L570" i="60"/>
  <c r="L569" i="60"/>
  <c r="M569" i="60" s="1"/>
  <c r="L568" i="60"/>
  <c r="K567" i="60"/>
  <c r="J567" i="60"/>
  <c r="I567" i="60"/>
  <c r="H567" i="60"/>
  <c r="G567" i="60"/>
  <c r="K565" i="60"/>
  <c r="J565" i="60"/>
  <c r="I565" i="60"/>
  <c r="H565" i="60"/>
  <c r="G565" i="60"/>
  <c r="G564" i="60"/>
  <c r="H564" i="60" s="1"/>
  <c r="I564" i="60" s="1"/>
  <c r="J564" i="60" s="1"/>
  <c r="K564" i="60" s="1"/>
  <c r="L564" i="60" s="1"/>
  <c r="M564" i="60" s="1"/>
  <c r="S563" i="60"/>
  <c r="L563" i="60"/>
  <c r="M563" i="60" s="1"/>
  <c r="H563" i="60"/>
  <c r="I563" i="60" s="1"/>
  <c r="J563" i="60" s="1"/>
  <c r="K563" i="60" s="1"/>
  <c r="G563" i="60"/>
  <c r="L560" i="60"/>
  <c r="M560" i="60" s="1"/>
  <c r="L559" i="60"/>
  <c r="M559" i="60" s="1"/>
  <c r="L558" i="60"/>
  <c r="L557" i="60"/>
  <c r="M557" i="60" s="1"/>
  <c r="L556" i="60"/>
  <c r="L555" i="60"/>
  <c r="M555" i="60" s="1"/>
  <c r="L554" i="60"/>
  <c r="L553" i="60"/>
  <c r="M553" i="60" s="1"/>
  <c r="L552" i="60"/>
  <c r="K551" i="60"/>
  <c r="J551" i="60"/>
  <c r="I551" i="60"/>
  <c r="H551" i="60"/>
  <c r="G551" i="60"/>
  <c r="K549" i="60"/>
  <c r="J549" i="60"/>
  <c r="I549" i="60"/>
  <c r="H549" i="60"/>
  <c r="G549" i="60"/>
  <c r="G548" i="60"/>
  <c r="H548" i="60" s="1"/>
  <c r="I548" i="60" s="1"/>
  <c r="J548" i="60" s="1"/>
  <c r="K548" i="60" s="1"/>
  <c r="L548" i="60" s="1"/>
  <c r="M548" i="60" s="1"/>
  <c r="S547" i="60"/>
  <c r="L547" i="60"/>
  <c r="M547" i="60" s="1"/>
  <c r="H547" i="60"/>
  <c r="I547" i="60" s="1"/>
  <c r="J547" i="60" s="1"/>
  <c r="K547" i="60" s="1"/>
  <c r="G547" i="60"/>
  <c r="L544" i="60"/>
  <c r="M544" i="60" s="1"/>
  <c r="L543" i="60"/>
  <c r="M543" i="60" s="1"/>
  <c r="L542" i="60"/>
  <c r="L541" i="60"/>
  <c r="M541" i="60" s="1"/>
  <c r="L540" i="60"/>
  <c r="L539" i="60"/>
  <c r="M539" i="60" s="1"/>
  <c r="L538" i="60"/>
  <c r="L537" i="60"/>
  <c r="M537" i="60" s="1"/>
  <c r="L536" i="60"/>
  <c r="K535" i="60"/>
  <c r="J535" i="60"/>
  <c r="I535" i="60"/>
  <c r="H535" i="60"/>
  <c r="G535" i="60"/>
  <c r="K533" i="60"/>
  <c r="J533" i="60"/>
  <c r="I533" i="60"/>
  <c r="H533" i="60"/>
  <c r="G533" i="60"/>
  <c r="G532" i="60"/>
  <c r="H532" i="60" s="1"/>
  <c r="I532" i="60" s="1"/>
  <c r="J532" i="60" s="1"/>
  <c r="K532" i="60" s="1"/>
  <c r="L532" i="60" s="1"/>
  <c r="M532" i="60" s="1"/>
  <c r="H531" i="60"/>
  <c r="I531" i="60" s="1"/>
  <c r="J531" i="60" s="1"/>
  <c r="K531" i="60" s="1"/>
  <c r="L531" i="60" s="1"/>
  <c r="M531" i="60" s="1"/>
  <c r="G531" i="60"/>
  <c r="C531" i="60"/>
  <c r="S531" i="60" s="1"/>
  <c r="M528" i="60"/>
  <c r="L528" i="60"/>
  <c r="L527" i="60"/>
  <c r="M527" i="60" s="1"/>
  <c r="L526" i="60"/>
  <c r="M526" i="60" s="1"/>
  <c r="L525" i="60"/>
  <c r="M525" i="60" s="1"/>
  <c r="L524" i="60"/>
  <c r="M524" i="60" s="1"/>
  <c r="L523" i="60"/>
  <c r="L522" i="60"/>
  <c r="M522" i="60" s="1"/>
  <c r="L521" i="60"/>
  <c r="M521" i="60" s="1"/>
  <c r="L520" i="60"/>
  <c r="M520" i="60" s="1"/>
  <c r="K519" i="60"/>
  <c r="J519" i="60"/>
  <c r="I519" i="60"/>
  <c r="H519" i="60"/>
  <c r="G519" i="60"/>
  <c r="K517" i="60"/>
  <c r="J517" i="60"/>
  <c r="I517" i="60"/>
  <c r="H517" i="60"/>
  <c r="G517" i="60"/>
  <c r="G516" i="60"/>
  <c r="H516" i="60" s="1"/>
  <c r="I516" i="60" s="1"/>
  <c r="J516" i="60" s="1"/>
  <c r="K516" i="60" s="1"/>
  <c r="L516" i="60" s="1"/>
  <c r="M516" i="60" s="1"/>
  <c r="X515" i="60"/>
  <c r="I515" i="60"/>
  <c r="J515" i="60" s="1"/>
  <c r="K515" i="60" s="1"/>
  <c r="L515" i="60" s="1"/>
  <c r="M515" i="60" s="1"/>
  <c r="G515" i="60"/>
  <c r="H515" i="60" s="1"/>
  <c r="C515" i="60"/>
  <c r="S515" i="60" s="1"/>
  <c r="L512" i="60"/>
  <c r="M512" i="60" s="1"/>
  <c r="L511" i="60"/>
  <c r="M511" i="60" s="1"/>
  <c r="L510" i="60"/>
  <c r="M510" i="60" s="1"/>
  <c r="L509" i="60"/>
  <c r="M509" i="60" s="1"/>
  <c r="L508" i="60"/>
  <c r="L507" i="60"/>
  <c r="M507" i="60" s="1"/>
  <c r="L506" i="60"/>
  <c r="M506" i="60" s="1"/>
  <c r="L505" i="60"/>
  <c r="M505" i="60" s="1"/>
  <c r="L504" i="60"/>
  <c r="M504" i="60" s="1"/>
  <c r="K503" i="60"/>
  <c r="J503" i="60"/>
  <c r="I503" i="60"/>
  <c r="H503" i="60"/>
  <c r="G503" i="60"/>
  <c r="K501" i="60"/>
  <c r="J501" i="60"/>
  <c r="I501" i="60"/>
  <c r="H501" i="60"/>
  <c r="G501" i="60"/>
  <c r="G500" i="60"/>
  <c r="H500" i="60" s="1"/>
  <c r="I500" i="60" s="1"/>
  <c r="J500" i="60" s="1"/>
  <c r="K500" i="60" s="1"/>
  <c r="L500" i="60" s="1"/>
  <c r="M500" i="60" s="1"/>
  <c r="H499" i="60"/>
  <c r="I499" i="60" s="1"/>
  <c r="J499" i="60" s="1"/>
  <c r="K499" i="60" s="1"/>
  <c r="L499" i="60" s="1"/>
  <c r="M499" i="60" s="1"/>
  <c r="G499" i="60"/>
  <c r="C499" i="60"/>
  <c r="S499" i="60" s="1"/>
  <c r="M496" i="60"/>
  <c r="L496" i="60"/>
  <c r="L495" i="60"/>
  <c r="M495" i="60" s="1"/>
  <c r="L494" i="60"/>
  <c r="W483" i="60" s="1"/>
  <c r="M493" i="60"/>
  <c r="L493" i="60"/>
  <c r="L492" i="60"/>
  <c r="M492" i="60" s="1"/>
  <c r="L491" i="60"/>
  <c r="M491" i="60" s="1"/>
  <c r="L490" i="60"/>
  <c r="M490" i="60" s="1"/>
  <c r="L489" i="60"/>
  <c r="M489" i="60" s="1"/>
  <c r="L488" i="60"/>
  <c r="K487" i="60"/>
  <c r="J487" i="60"/>
  <c r="I487" i="60"/>
  <c r="H487" i="60"/>
  <c r="G487" i="60"/>
  <c r="K485" i="60"/>
  <c r="J485" i="60"/>
  <c r="I485" i="60"/>
  <c r="H485" i="60"/>
  <c r="G485" i="60"/>
  <c r="G484" i="60"/>
  <c r="H484" i="60" s="1"/>
  <c r="I484" i="60" s="1"/>
  <c r="J484" i="60" s="1"/>
  <c r="K484" i="60" s="1"/>
  <c r="L484" i="60" s="1"/>
  <c r="M484" i="60" s="1"/>
  <c r="X483" i="60"/>
  <c r="G483" i="60"/>
  <c r="H483" i="60" s="1"/>
  <c r="I483" i="60" s="1"/>
  <c r="J483" i="60" s="1"/>
  <c r="K483" i="60" s="1"/>
  <c r="L483" i="60" s="1"/>
  <c r="M483" i="60" s="1"/>
  <c r="C483" i="60"/>
  <c r="S483" i="60" s="1"/>
  <c r="L480" i="60"/>
  <c r="M480" i="60" s="1"/>
  <c r="L479" i="60"/>
  <c r="M479" i="60" s="1"/>
  <c r="L478" i="60"/>
  <c r="M478" i="60" s="1"/>
  <c r="L477" i="60"/>
  <c r="M477" i="60" s="1"/>
  <c r="L476" i="60"/>
  <c r="M476" i="60" s="1"/>
  <c r="L475" i="60"/>
  <c r="M475" i="60" s="1"/>
  <c r="L474" i="60"/>
  <c r="M474" i="60" s="1"/>
  <c r="L473" i="60"/>
  <c r="L472" i="60"/>
  <c r="M472" i="60" s="1"/>
  <c r="K471" i="60"/>
  <c r="J471" i="60"/>
  <c r="I471" i="60"/>
  <c r="H471" i="60"/>
  <c r="G471" i="60"/>
  <c r="K469" i="60"/>
  <c r="J469" i="60"/>
  <c r="I469" i="60"/>
  <c r="H469" i="60"/>
  <c r="G469" i="60"/>
  <c r="G468" i="60"/>
  <c r="H468" i="60" s="1"/>
  <c r="I468" i="60" s="1"/>
  <c r="J468" i="60" s="1"/>
  <c r="K468" i="60" s="1"/>
  <c r="L468" i="60" s="1"/>
  <c r="M468" i="60" s="1"/>
  <c r="J467" i="60"/>
  <c r="K467" i="60" s="1"/>
  <c r="L467" i="60" s="1"/>
  <c r="M467" i="60" s="1"/>
  <c r="H467" i="60"/>
  <c r="I467" i="60" s="1"/>
  <c r="G467" i="60"/>
  <c r="C467" i="60"/>
  <c r="S467" i="60" s="1"/>
  <c r="M464" i="60"/>
  <c r="L464" i="60"/>
  <c r="M463" i="60"/>
  <c r="L463" i="60"/>
  <c r="L462" i="60"/>
  <c r="M462" i="60" s="1"/>
  <c r="L461" i="60"/>
  <c r="M461" i="60" s="1"/>
  <c r="L460" i="60"/>
  <c r="X451" i="60" s="1"/>
  <c r="L459" i="60"/>
  <c r="M459" i="60" s="1"/>
  <c r="L458" i="60"/>
  <c r="M458" i="60" s="1"/>
  <c r="L457" i="60"/>
  <c r="L456" i="60"/>
  <c r="K455" i="60"/>
  <c r="J455" i="60"/>
  <c r="I455" i="60"/>
  <c r="H455" i="60"/>
  <c r="G455" i="60"/>
  <c r="K453" i="60"/>
  <c r="J453" i="60"/>
  <c r="I453" i="60"/>
  <c r="H453" i="60"/>
  <c r="G453" i="60"/>
  <c r="G452" i="60"/>
  <c r="H452" i="60" s="1"/>
  <c r="I452" i="60" s="1"/>
  <c r="J452" i="60" s="1"/>
  <c r="K452" i="60" s="1"/>
  <c r="L452" i="60" s="1"/>
  <c r="M452" i="60" s="1"/>
  <c r="G451" i="60"/>
  <c r="H451" i="60" s="1"/>
  <c r="I451" i="60" s="1"/>
  <c r="J451" i="60" s="1"/>
  <c r="K451" i="60" s="1"/>
  <c r="L451" i="60" s="1"/>
  <c r="M451" i="60" s="1"/>
  <c r="C451" i="60"/>
  <c r="S451" i="60" s="1"/>
  <c r="L448" i="60"/>
  <c r="M448" i="60" s="1"/>
  <c r="L447" i="60"/>
  <c r="M447" i="60" s="1"/>
  <c r="L446" i="60"/>
  <c r="L445" i="60"/>
  <c r="M445" i="60" s="1"/>
  <c r="L444" i="60"/>
  <c r="L443" i="60"/>
  <c r="M443" i="60" s="1"/>
  <c r="L442" i="60"/>
  <c r="L441" i="60"/>
  <c r="M441" i="60" s="1"/>
  <c r="L440" i="60"/>
  <c r="K439" i="60"/>
  <c r="J439" i="60"/>
  <c r="I439" i="60"/>
  <c r="H439" i="60"/>
  <c r="G439" i="60"/>
  <c r="K437" i="60"/>
  <c r="J437" i="60"/>
  <c r="I437" i="60"/>
  <c r="H437" i="60"/>
  <c r="G437" i="60"/>
  <c r="G436" i="60"/>
  <c r="H436" i="60" s="1"/>
  <c r="I436" i="60" s="1"/>
  <c r="J436" i="60" s="1"/>
  <c r="K436" i="60" s="1"/>
  <c r="L436" i="60" s="1"/>
  <c r="M436" i="60" s="1"/>
  <c r="L435" i="60"/>
  <c r="M435" i="60" s="1"/>
  <c r="H435" i="60"/>
  <c r="I435" i="60" s="1"/>
  <c r="J435" i="60" s="1"/>
  <c r="K435" i="60" s="1"/>
  <c r="G435" i="60"/>
  <c r="C435" i="60"/>
  <c r="S435" i="60" s="1"/>
  <c r="M432" i="60"/>
  <c r="L432" i="60"/>
  <c r="M431" i="60"/>
  <c r="L431" i="60"/>
  <c r="M430" i="60"/>
  <c r="L430" i="60"/>
  <c r="W419" i="60" s="1"/>
  <c r="M429" i="60"/>
  <c r="L429" i="60"/>
  <c r="L428" i="60"/>
  <c r="M428" i="60" s="1"/>
  <c r="L427" i="60"/>
  <c r="M427" i="60" s="1"/>
  <c r="L426" i="60"/>
  <c r="M426" i="60" s="1"/>
  <c r="L425" i="60"/>
  <c r="L424" i="60"/>
  <c r="K423" i="60"/>
  <c r="J423" i="60"/>
  <c r="I423" i="60"/>
  <c r="H423" i="60"/>
  <c r="G423" i="60"/>
  <c r="K421" i="60"/>
  <c r="J421" i="60"/>
  <c r="I421" i="60"/>
  <c r="H421" i="60"/>
  <c r="G421" i="60"/>
  <c r="G420" i="60"/>
  <c r="H420" i="60" s="1"/>
  <c r="I420" i="60" s="1"/>
  <c r="J420" i="60" s="1"/>
  <c r="K420" i="60" s="1"/>
  <c r="L420" i="60" s="1"/>
  <c r="M420" i="60" s="1"/>
  <c r="X419" i="60"/>
  <c r="I419" i="60"/>
  <c r="J419" i="60" s="1"/>
  <c r="K419" i="60" s="1"/>
  <c r="L419" i="60" s="1"/>
  <c r="M419" i="60" s="1"/>
  <c r="G419" i="60"/>
  <c r="H419" i="60" s="1"/>
  <c r="C419" i="60"/>
  <c r="S419" i="60" s="1"/>
  <c r="L416" i="60"/>
  <c r="M416" i="60" s="1"/>
  <c r="L415" i="60"/>
  <c r="M415" i="60" s="1"/>
  <c r="L414" i="60"/>
  <c r="M414" i="60" s="1"/>
  <c r="L413" i="60"/>
  <c r="M413" i="60" s="1"/>
  <c r="L412" i="60"/>
  <c r="M412" i="60" s="1"/>
  <c r="L411" i="60"/>
  <c r="M411" i="60" s="1"/>
  <c r="L410" i="60"/>
  <c r="M410" i="60" s="1"/>
  <c r="L409" i="60"/>
  <c r="L408" i="60"/>
  <c r="M408" i="60" s="1"/>
  <c r="K407" i="60"/>
  <c r="J407" i="60"/>
  <c r="I407" i="60"/>
  <c r="H407" i="60"/>
  <c r="G407" i="60"/>
  <c r="K405" i="60"/>
  <c r="J405" i="60"/>
  <c r="I405" i="60"/>
  <c r="H405" i="60"/>
  <c r="G405" i="60"/>
  <c r="G404" i="60"/>
  <c r="H404" i="60" s="1"/>
  <c r="I404" i="60" s="1"/>
  <c r="J404" i="60" s="1"/>
  <c r="K404" i="60" s="1"/>
  <c r="L404" i="60" s="1"/>
  <c r="M404" i="60" s="1"/>
  <c r="S403" i="60"/>
  <c r="J403" i="60"/>
  <c r="K403" i="60" s="1"/>
  <c r="L403" i="60" s="1"/>
  <c r="M403" i="60" s="1"/>
  <c r="H403" i="60"/>
  <c r="I403" i="60" s="1"/>
  <c r="G403" i="60"/>
  <c r="C403" i="60"/>
  <c r="M400" i="60"/>
  <c r="L400" i="60"/>
  <c r="M399" i="60"/>
  <c r="L399" i="60"/>
  <c r="M398" i="60"/>
  <c r="L398" i="60"/>
  <c r="M397" i="60"/>
  <c r="L397" i="60"/>
  <c r="L396" i="60"/>
  <c r="M396" i="60" s="1"/>
  <c r="L395" i="60"/>
  <c r="M395" i="60" s="1"/>
  <c r="L394" i="60"/>
  <c r="M394" i="60" s="1"/>
  <c r="L393" i="60"/>
  <c r="L392" i="60"/>
  <c r="M392" i="60" s="1"/>
  <c r="K391" i="60"/>
  <c r="J391" i="60"/>
  <c r="I391" i="60"/>
  <c r="H391" i="60"/>
  <c r="G391" i="60"/>
  <c r="K389" i="60"/>
  <c r="J389" i="60"/>
  <c r="I389" i="60"/>
  <c r="H389" i="60"/>
  <c r="G389" i="60"/>
  <c r="G388" i="60"/>
  <c r="H388" i="60" s="1"/>
  <c r="I388" i="60" s="1"/>
  <c r="J388" i="60" s="1"/>
  <c r="K388" i="60" s="1"/>
  <c r="L388" i="60" s="1"/>
  <c r="M388" i="60" s="1"/>
  <c r="X387" i="60"/>
  <c r="W387" i="60"/>
  <c r="I387" i="60"/>
  <c r="J387" i="60" s="1"/>
  <c r="K387" i="60" s="1"/>
  <c r="L387" i="60" s="1"/>
  <c r="M387" i="60" s="1"/>
  <c r="G387" i="60"/>
  <c r="H387" i="60" s="1"/>
  <c r="C387" i="60"/>
  <c r="S387" i="60" s="1"/>
  <c r="L384" i="60"/>
  <c r="M384" i="60" s="1"/>
  <c r="L383" i="60"/>
  <c r="M383" i="60" s="1"/>
  <c r="L382" i="60"/>
  <c r="M382" i="60" s="1"/>
  <c r="L381" i="60"/>
  <c r="M381" i="60" s="1"/>
  <c r="L380" i="60"/>
  <c r="M380" i="60" s="1"/>
  <c r="L379" i="60"/>
  <c r="M379" i="60" s="1"/>
  <c r="L378" i="60"/>
  <c r="L377" i="60"/>
  <c r="M377" i="60" s="1"/>
  <c r="L376" i="60"/>
  <c r="M376" i="60" s="1"/>
  <c r="K375" i="60"/>
  <c r="J375" i="60"/>
  <c r="I375" i="60"/>
  <c r="H375" i="60"/>
  <c r="G375" i="60"/>
  <c r="K373" i="60"/>
  <c r="J373" i="60"/>
  <c r="I373" i="60"/>
  <c r="H373" i="60"/>
  <c r="G373" i="60"/>
  <c r="G372" i="60"/>
  <c r="H372" i="60" s="1"/>
  <c r="I372" i="60" s="1"/>
  <c r="J372" i="60" s="1"/>
  <c r="K372" i="60" s="1"/>
  <c r="L372" i="60" s="1"/>
  <c r="M372" i="60" s="1"/>
  <c r="G371" i="60"/>
  <c r="H371" i="60" s="1"/>
  <c r="I371" i="60" s="1"/>
  <c r="J371" i="60" s="1"/>
  <c r="K371" i="60" s="1"/>
  <c r="L371" i="60" s="1"/>
  <c r="M371" i="60" s="1"/>
  <c r="C371" i="60"/>
  <c r="S371" i="60" s="1"/>
  <c r="M368" i="60"/>
  <c r="L368" i="60"/>
  <c r="M367" i="60"/>
  <c r="L367" i="60"/>
  <c r="L366" i="60"/>
  <c r="W355" i="60" s="1"/>
  <c r="M365" i="60"/>
  <c r="L365" i="60"/>
  <c r="L364" i="60"/>
  <c r="M364" i="60" s="1"/>
  <c r="L363" i="60"/>
  <c r="M363" i="60" s="1"/>
  <c r="L362" i="60"/>
  <c r="M362" i="60" s="1"/>
  <c r="L361" i="60"/>
  <c r="M361" i="60" s="1"/>
  <c r="L360" i="60"/>
  <c r="K359" i="60"/>
  <c r="J359" i="60"/>
  <c r="I359" i="60"/>
  <c r="H359" i="60"/>
  <c r="G359" i="60"/>
  <c r="K357" i="60"/>
  <c r="J357" i="60"/>
  <c r="I357" i="60"/>
  <c r="H357" i="60"/>
  <c r="G357" i="60"/>
  <c r="G356" i="60"/>
  <c r="H356" i="60" s="1"/>
  <c r="I356" i="60" s="1"/>
  <c r="J356" i="60" s="1"/>
  <c r="K356" i="60" s="1"/>
  <c r="L356" i="60" s="1"/>
  <c r="M356" i="60" s="1"/>
  <c r="G355" i="60"/>
  <c r="H355" i="60" s="1"/>
  <c r="I355" i="60" s="1"/>
  <c r="J355" i="60" s="1"/>
  <c r="K355" i="60" s="1"/>
  <c r="L355" i="60" s="1"/>
  <c r="M355" i="60" s="1"/>
  <c r="C355" i="60"/>
  <c r="S355" i="60" s="1"/>
  <c r="L352" i="60"/>
  <c r="M352" i="60" s="1"/>
  <c r="L351" i="60"/>
  <c r="M351" i="60" s="1"/>
  <c r="L350" i="60"/>
  <c r="M350" i="60" s="1"/>
  <c r="L349" i="60"/>
  <c r="M349" i="60" s="1"/>
  <c r="L348" i="60"/>
  <c r="M348" i="60" s="1"/>
  <c r="L347" i="60"/>
  <c r="M347" i="60" s="1"/>
  <c r="L346" i="60"/>
  <c r="M346" i="60" s="1"/>
  <c r="L345" i="60"/>
  <c r="L344" i="60"/>
  <c r="M344" i="60" s="1"/>
  <c r="K343" i="60"/>
  <c r="J343" i="60"/>
  <c r="I343" i="60"/>
  <c r="H343" i="60"/>
  <c r="G343" i="60"/>
  <c r="K341" i="60"/>
  <c r="J341" i="60"/>
  <c r="I341" i="60"/>
  <c r="H341" i="60"/>
  <c r="G341" i="60"/>
  <c r="G340" i="60"/>
  <c r="H340" i="60" s="1"/>
  <c r="I340" i="60" s="1"/>
  <c r="J340" i="60" s="1"/>
  <c r="K340" i="60" s="1"/>
  <c r="L340" i="60" s="1"/>
  <c r="M340" i="60" s="1"/>
  <c r="H339" i="60"/>
  <c r="I339" i="60" s="1"/>
  <c r="J339" i="60" s="1"/>
  <c r="K339" i="60" s="1"/>
  <c r="L339" i="60" s="1"/>
  <c r="M339" i="60" s="1"/>
  <c r="G339" i="60"/>
  <c r="C339" i="60"/>
  <c r="S339" i="60" s="1"/>
  <c r="L336" i="60"/>
  <c r="M336" i="60" s="1"/>
  <c r="L335" i="60"/>
  <c r="M335" i="60" s="1"/>
  <c r="L334" i="60"/>
  <c r="M334" i="60" s="1"/>
  <c r="L333" i="60"/>
  <c r="M333" i="60" s="1"/>
  <c r="L332" i="60"/>
  <c r="X323" i="60" s="1"/>
  <c r="L331" i="60"/>
  <c r="M331" i="60" s="1"/>
  <c r="L330" i="60"/>
  <c r="M330" i="60" s="1"/>
  <c r="L329" i="60"/>
  <c r="M329" i="60" s="1"/>
  <c r="L328" i="60"/>
  <c r="K327" i="60"/>
  <c r="J327" i="60"/>
  <c r="I327" i="60"/>
  <c r="H327" i="60"/>
  <c r="G327" i="60"/>
  <c r="K325" i="60"/>
  <c r="J325" i="60"/>
  <c r="I325" i="60"/>
  <c r="H325" i="60"/>
  <c r="G325" i="60"/>
  <c r="G324" i="60"/>
  <c r="H324" i="60" s="1"/>
  <c r="I324" i="60" s="1"/>
  <c r="J324" i="60" s="1"/>
  <c r="K324" i="60" s="1"/>
  <c r="L324" i="60" s="1"/>
  <c r="M324" i="60" s="1"/>
  <c r="K323" i="60"/>
  <c r="L323" i="60" s="1"/>
  <c r="M323" i="60" s="1"/>
  <c r="G323" i="60"/>
  <c r="H323" i="60" s="1"/>
  <c r="I323" i="60" s="1"/>
  <c r="J323" i="60" s="1"/>
  <c r="C323" i="60"/>
  <c r="S323" i="60" s="1"/>
  <c r="L320" i="60"/>
  <c r="M320" i="60" s="1"/>
  <c r="L319" i="60"/>
  <c r="M319" i="60" s="1"/>
  <c r="L318" i="60"/>
  <c r="L317" i="60"/>
  <c r="M317" i="60" s="1"/>
  <c r="L316" i="60"/>
  <c r="L315" i="60"/>
  <c r="M315" i="60" s="1"/>
  <c r="L314" i="60"/>
  <c r="L313" i="60"/>
  <c r="M313" i="60" s="1"/>
  <c r="L312" i="60"/>
  <c r="K311" i="60"/>
  <c r="J311" i="60"/>
  <c r="I311" i="60"/>
  <c r="H311" i="60"/>
  <c r="G311" i="60"/>
  <c r="K309" i="60"/>
  <c r="J309" i="60"/>
  <c r="I309" i="60"/>
  <c r="H309" i="60"/>
  <c r="G309" i="60"/>
  <c r="G308" i="60"/>
  <c r="H308" i="60" s="1"/>
  <c r="I308" i="60" s="1"/>
  <c r="J308" i="60" s="1"/>
  <c r="K308" i="60" s="1"/>
  <c r="L308" i="60" s="1"/>
  <c r="M308" i="60" s="1"/>
  <c r="H307" i="60"/>
  <c r="I307" i="60" s="1"/>
  <c r="J307" i="60" s="1"/>
  <c r="K307" i="60" s="1"/>
  <c r="L307" i="60" s="1"/>
  <c r="M307" i="60" s="1"/>
  <c r="G307" i="60"/>
  <c r="C307" i="60"/>
  <c r="S307" i="60" s="1"/>
  <c r="M304" i="60"/>
  <c r="L304" i="60"/>
  <c r="L303" i="60"/>
  <c r="M303" i="60" s="1"/>
  <c r="L302" i="60"/>
  <c r="M302" i="60" s="1"/>
  <c r="L301" i="60"/>
  <c r="M301" i="60" s="1"/>
  <c r="M300" i="60"/>
  <c r="L300" i="60"/>
  <c r="L299" i="60"/>
  <c r="M299" i="60" s="1"/>
  <c r="L298" i="60"/>
  <c r="L297" i="60"/>
  <c r="M297" i="60" s="1"/>
  <c r="L296" i="60"/>
  <c r="M296" i="60" s="1"/>
  <c r="K295" i="60"/>
  <c r="J295" i="60"/>
  <c r="I295" i="60"/>
  <c r="H295" i="60"/>
  <c r="G295" i="60"/>
  <c r="K293" i="60"/>
  <c r="J293" i="60"/>
  <c r="I293" i="60"/>
  <c r="H293" i="60"/>
  <c r="G293" i="60"/>
  <c r="G292" i="60"/>
  <c r="H292" i="60" s="1"/>
  <c r="I292" i="60" s="1"/>
  <c r="J292" i="60" s="1"/>
  <c r="K292" i="60" s="1"/>
  <c r="L292" i="60" s="1"/>
  <c r="M292" i="60" s="1"/>
  <c r="X291" i="60"/>
  <c r="M291" i="60"/>
  <c r="I291" i="60"/>
  <c r="J291" i="60" s="1"/>
  <c r="K291" i="60" s="1"/>
  <c r="L291" i="60" s="1"/>
  <c r="G291" i="60"/>
  <c r="H291" i="60" s="1"/>
  <c r="C291" i="60"/>
  <c r="S291" i="60" s="1"/>
  <c r="L288" i="60"/>
  <c r="M288" i="60" s="1"/>
  <c r="L287" i="60"/>
  <c r="M287" i="60" s="1"/>
  <c r="L286" i="60"/>
  <c r="M286" i="60" s="1"/>
  <c r="L285" i="60"/>
  <c r="M285" i="60" s="1"/>
  <c r="L284" i="60"/>
  <c r="M284" i="60" s="1"/>
  <c r="L283" i="60"/>
  <c r="M283" i="60" s="1"/>
  <c r="L282" i="60"/>
  <c r="M282" i="60" s="1"/>
  <c r="L281" i="60"/>
  <c r="L280" i="60"/>
  <c r="M280" i="60" s="1"/>
  <c r="K279" i="60"/>
  <c r="J279" i="60"/>
  <c r="I279" i="60"/>
  <c r="H279" i="60"/>
  <c r="G279" i="60"/>
  <c r="K277" i="60"/>
  <c r="J277" i="60"/>
  <c r="I277" i="60"/>
  <c r="H277" i="60"/>
  <c r="G277" i="60"/>
  <c r="G276" i="60"/>
  <c r="H276" i="60" s="1"/>
  <c r="I276" i="60" s="1"/>
  <c r="J276" i="60" s="1"/>
  <c r="K276" i="60" s="1"/>
  <c r="L276" i="60" s="1"/>
  <c r="M276" i="60" s="1"/>
  <c r="X275" i="60"/>
  <c r="W275" i="60"/>
  <c r="H275" i="60"/>
  <c r="I275" i="60" s="1"/>
  <c r="J275" i="60" s="1"/>
  <c r="K275" i="60" s="1"/>
  <c r="L275" i="60" s="1"/>
  <c r="M275" i="60" s="1"/>
  <c r="G275" i="60"/>
  <c r="C275" i="60"/>
  <c r="S275" i="60" s="1"/>
  <c r="M272" i="60"/>
  <c r="L272" i="60"/>
  <c r="L271" i="60"/>
  <c r="M271" i="60" s="1"/>
  <c r="L270" i="60"/>
  <c r="W259" i="60" s="1"/>
  <c r="M269" i="60"/>
  <c r="L269" i="60"/>
  <c r="M268" i="60"/>
  <c r="L268" i="60"/>
  <c r="L267" i="60"/>
  <c r="M267" i="60" s="1"/>
  <c r="L266" i="60"/>
  <c r="M266" i="60" s="1"/>
  <c r="L265" i="60"/>
  <c r="M265" i="60" s="1"/>
  <c r="L264" i="60"/>
  <c r="K263" i="60"/>
  <c r="J263" i="60"/>
  <c r="I263" i="60"/>
  <c r="H263" i="60"/>
  <c r="G263" i="60"/>
  <c r="K261" i="60"/>
  <c r="J261" i="60"/>
  <c r="I261" i="60"/>
  <c r="H261" i="60"/>
  <c r="G261" i="60"/>
  <c r="G260" i="60"/>
  <c r="H260" i="60" s="1"/>
  <c r="I260" i="60" s="1"/>
  <c r="J260" i="60" s="1"/>
  <c r="K260" i="60" s="1"/>
  <c r="L260" i="60" s="1"/>
  <c r="M260" i="60" s="1"/>
  <c r="X259" i="60"/>
  <c r="G259" i="60"/>
  <c r="H259" i="60" s="1"/>
  <c r="I259" i="60" s="1"/>
  <c r="J259" i="60" s="1"/>
  <c r="K259" i="60" s="1"/>
  <c r="L259" i="60" s="1"/>
  <c r="M259" i="60" s="1"/>
  <c r="C259" i="60"/>
  <c r="S259" i="60" s="1"/>
  <c r="L256" i="60"/>
  <c r="M256" i="60" s="1"/>
  <c r="L255" i="60"/>
  <c r="M255" i="60" s="1"/>
  <c r="L254" i="60"/>
  <c r="L253" i="60"/>
  <c r="M253" i="60" s="1"/>
  <c r="L252" i="60"/>
  <c r="L251" i="60"/>
  <c r="M251" i="60" s="1"/>
  <c r="L250" i="60"/>
  <c r="L249" i="60"/>
  <c r="M249" i="60" s="1"/>
  <c r="L248" i="60"/>
  <c r="K247" i="60"/>
  <c r="J247" i="60"/>
  <c r="I247" i="60"/>
  <c r="H247" i="60"/>
  <c r="G247" i="60"/>
  <c r="K245" i="60"/>
  <c r="J245" i="60"/>
  <c r="I245" i="60"/>
  <c r="H245" i="60"/>
  <c r="G245" i="60"/>
  <c r="G244" i="60"/>
  <c r="H244" i="60" s="1"/>
  <c r="I244" i="60" s="1"/>
  <c r="J244" i="60" s="1"/>
  <c r="K244" i="60" s="1"/>
  <c r="L244" i="60" s="1"/>
  <c r="M244" i="60" s="1"/>
  <c r="L243" i="60"/>
  <c r="M243" i="60" s="1"/>
  <c r="H243" i="60"/>
  <c r="I243" i="60" s="1"/>
  <c r="J243" i="60" s="1"/>
  <c r="K243" i="60" s="1"/>
  <c r="G243" i="60"/>
  <c r="C243" i="60"/>
  <c r="S243" i="60" s="1"/>
  <c r="M240" i="60"/>
  <c r="L240" i="60"/>
  <c r="M239" i="60"/>
  <c r="L239" i="60"/>
  <c r="L238" i="60"/>
  <c r="W227" i="60" s="1"/>
  <c r="M237" i="60"/>
  <c r="L237" i="60"/>
  <c r="L236" i="60"/>
  <c r="M236" i="60" s="1"/>
  <c r="L235" i="60"/>
  <c r="M235" i="60" s="1"/>
  <c r="L234" i="60"/>
  <c r="L233" i="60"/>
  <c r="M233" i="60" s="1"/>
  <c r="L232" i="60"/>
  <c r="K231" i="60"/>
  <c r="J231" i="60"/>
  <c r="I231" i="60"/>
  <c r="H231" i="60"/>
  <c r="G231" i="60"/>
  <c r="K229" i="60"/>
  <c r="J229" i="60"/>
  <c r="I229" i="60"/>
  <c r="H229" i="60"/>
  <c r="G229" i="60"/>
  <c r="G228" i="60"/>
  <c r="H228" i="60" s="1"/>
  <c r="I228" i="60" s="1"/>
  <c r="J228" i="60" s="1"/>
  <c r="K228" i="60" s="1"/>
  <c r="L228" i="60" s="1"/>
  <c r="M228" i="60" s="1"/>
  <c r="I227" i="60"/>
  <c r="J227" i="60" s="1"/>
  <c r="K227" i="60" s="1"/>
  <c r="L227" i="60" s="1"/>
  <c r="M227" i="60" s="1"/>
  <c r="H227" i="60"/>
  <c r="G227" i="60"/>
  <c r="C227" i="60"/>
  <c r="S227" i="60" s="1"/>
  <c r="M224" i="60"/>
  <c r="L224" i="60"/>
  <c r="L223" i="60"/>
  <c r="M223" i="60" s="1"/>
  <c r="L222" i="60"/>
  <c r="M222" i="60" s="1"/>
  <c r="L221" i="60"/>
  <c r="M221" i="60" s="1"/>
  <c r="L220" i="60"/>
  <c r="X211" i="60" s="1"/>
  <c r="L219" i="60"/>
  <c r="L218" i="60"/>
  <c r="M218" i="60" s="1"/>
  <c r="L217" i="60"/>
  <c r="L216" i="60"/>
  <c r="M216" i="60" s="1"/>
  <c r="K215" i="60"/>
  <c r="J215" i="60"/>
  <c r="I215" i="60"/>
  <c r="H215" i="60"/>
  <c r="G215" i="60"/>
  <c r="K213" i="60"/>
  <c r="J213" i="60"/>
  <c r="I213" i="60"/>
  <c r="H213" i="60"/>
  <c r="G213" i="60"/>
  <c r="G212" i="60"/>
  <c r="H212" i="60" s="1"/>
  <c r="I212" i="60" s="1"/>
  <c r="J212" i="60" s="1"/>
  <c r="K212" i="60" s="1"/>
  <c r="L212" i="60" s="1"/>
  <c r="M212" i="60" s="1"/>
  <c r="S211" i="60"/>
  <c r="J211" i="60"/>
  <c r="K211" i="60" s="1"/>
  <c r="L211" i="60" s="1"/>
  <c r="M211" i="60" s="1"/>
  <c r="I211" i="60"/>
  <c r="H211" i="60"/>
  <c r="G211" i="60"/>
  <c r="C211" i="60"/>
  <c r="M208" i="60"/>
  <c r="L208" i="60"/>
  <c r="L207" i="60"/>
  <c r="M207" i="60" s="1"/>
  <c r="L206" i="60"/>
  <c r="M206" i="60" s="1"/>
  <c r="L205" i="60"/>
  <c r="M205" i="60" s="1"/>
  <c r="L204" i="60"/>
  <c r="M204" i="60" s="1"/>
  <c r="L203" i="60"/>
  <c r="L202" i="60"/>
  <c r="M202" i="60" s="1"/>
  <c r="L201" i="60"/>
  <c r="L200" i="60"/>
  <c r="M200" i="60" s="1"/>
  <c r="K199" i="60"/>
  <c r="J199" i="60"/>
  <c r="I199" i="60"/>
  <c r="H199" i="60"/>
  <c r="G199" i="60"/>
  <c r="K197" i="60"/>
  <c r="J197" i="60"/>
  <c r="I197" i="60"/>
  <c r="H197" i="60"/>
  <c r="G197" i="60"/>
  <c r="G196" i="60"/>
  <c r="H196" i="60" s="1"/>
  <c r="I196" i="60" s="1"/>
  <c r="J196" i="60" s="1"/>
  <c r="K196" i="60" s="1"/>
  <c r="L196" i="60" s="1"/>
  <c r="M196" i="60" s="1"/>
  <c r="X195" i="60"/>
  <c r="K195" i="60"/>
  <c r="L195" i="60" s="1"/>
  <c r="M195" i="60" s="1"/>
  <c r="G195" i="60"/>
  <c r="H195" i="60" s="1"/>
  <c r="I195" i="60" s="1"/>
  <c r="J195" i="60" s="1"/>
  <c r="C195" i="60"/>
  <c r="S195" i="60" s="1"/>
  <c r="L192" i="60"/>
  <c r="M192" i="60" s="1"/>
  <c r="L191" i="60"/>
  <c r="M191" i="60" s="1"/>
  <c r="L190" i="60"/>
  <c r="L189" i="60"/>
  <c r="M189" i="60" s="1"/>
  <c r="L188" i="60"/>
  <c r="L187" i="60"/>
  <c r="M187" i="60" s="1"/>
  <c r="L186" i="60"/>
  <c r="L185" i="60"/>
  <c r="M185" i="60" s="1"/>
  <c r="L184" i="60"/>
  <c r="K183" i="60"/>
  <c r="J183" i="60"/>
  <c r="I183" i="60"/>
  <c r="H183" i="60"/>
  <c r="G183" i="60"/>
  <c r="K181" i="60"/>
  <c r="J181" i="60"/>
  <c r="I181" i="60"/>
  <c r="H181" i="60"/>
  <c r="G181" i="60"/>
  <c r="G180" i="60"/>
  <c r="H180" i="60" s="1"/>
  <c r="I180" i="60" s="1"/>
  <c r="J180" i="60" s="1"/>
  <c r="K180" i="60" s="1"/>
  <c r="L180" i="60" s="1"/>
  <c r="M180" i="60" s="1"/>
  <c r="L179" i="60"/>
  <c r="M179" i="60" s="1"/>
  <c r="H179" i="60"/>
  <c r="I179" i="60" s="1"/>
  <c r="J179" i="60" s="1"/>
  <c r="K179" i="60" s="1"/>
  <c r="G179" i="60"/>
  <c r="C179" i="60"/>
  <c r="S179" i="60" s="1"/>
  <c r="M176" i="60"/>
  <c r="L176" i="60"/>
  <c r="M175" i="60"/>
  <c r="L175" i="60"/>
  <c r="L174" i="60"/>
  <c r="W163" i="60" s="1"/>
  <c r="L173" i="60"/>
  <c r="M173" i="60" s="1"/>
  <c r="L172" i="60"/>
  <c r="M172" i="60" s="1"/>
  <c r="L171" i="60"/>
  <c r="M171" i="60" s="1"/>
  <c r="L170" i="60"/>
  <c r="L169" i="60"/>
  <c r="M169" i="60" s="1"/>
  <c r="L168" i="60"/>
  <c r="K167" i="60"/>
  <c r="J167" i="60"/>
  <c r="I167" i="60"/>
  <c r="H167" i="60"/>
  <c r="G167" i="60"/>
  <c r="K165" i="60"/>
  <c r="J165" i="60"/>
  <c r="I165" i="60"/>
  <c r="H165" i="60"/>
  <c r="G165" i="60"/>
  <c r="G164" i="60"/>
  <c r="H164" i="60" s="1"/>
  <c r="I164" i="60" s="1"/>
  <c r="J164" i="60" s="1"/>
  <c r="K164" i="60" s="1"/>
  <c r="L164" i="60" s="1"/>
  <c r="M164" i="60" s="1"/>
  <c r="X163" i="60"/>
  <c r="K163" i="60"/>
  <c r="L163" i="60" s="1"/>
  <c r="M163" i="60" s="1"/>
  <c r="I163" i="60"/>
  <c r="J163" i="60" s="1"/>
  <c r="G163" i="60"/>
  <c r="H163" i="60" s="1"/>
  <c r="C163" i="60"/>
  <c r="S163" i="60" s="1"/>
  <c r="M160" i="60"/>
  <c r="L160" i="60"/>
  <c r="L159" i="60"/>
  <c r="M159" i="60" s="1"/>
  <c r="L158" i="60"/>
  <c r="W147" i="60" s="1"/>
  <c r="L157" i="60"/>
  <c r="M157" i="60" s="1"/>
  <c r="L156" i="60"/>
  <c r="L155" i="60"/>
  <c r="M155" i="60" s="1"/>
  <c r="L154" i="60"/>
  <c r="M154" i="60" s="1"/>
  <c r="L153" i="60"/>
  <c r="L152" i="60"/>
  <c r="M152" i="60" s="1"/>
  <c r="K151" i="60"/>
  <c r="J151" i="60"/>
  <c r="I151" i="60"/>
  <c r="H151" i="60"/>
  <c r="G151" i="60"/>
  <c r="K149" i="60"/>
  <c r="J149" i="60"/>
  <c r="I149" i="60"/>
  <c r="H149" i="60"/>
  <c r="G149" i="60"/>
  <c r="G148" i="60"/>
  <c r="H148" i="60" s="1"/>
  <c r="I148" i="60" s="1"/>
  <c r="J148" i="60" s="1"/>
  <c r="K148" i="60" s="1"/>
  <c r="L148" i="60" s="1"/>
  <c r="M148" i="60" s="1"/>
  <c r="H147" i="60"/>
  <c r="I147" i="60" s="1"/>
  <c r="J147" i="60" s="1"/>
  <c r="K147" i="60" s="1"/>
  <c r="L147" i="60" s="1"/>
  <c r="M147" i="60" s="1"/>
  <c r="G147" i="60"/>
  <c r="C147" i="60"/>
  <c r="S147" i="60" s="1"/>
  <c r="M144" i="60"/>
  <c r="L144" i="60"/>
  <c r="L143" i="60"/>
  <c r="M143" i="60" s="1"/>
  <c r="L142" i="60"/>
  <c r="M142" i="60" s="1"/>
  <c r="L141" i="60"/>
  <c r="M141" i="60" s="1"/>
  <c r="M140" i="60"/>
  <c r="L140" i="60"/>
  <c r="L139" i="60"/>
  <c r="M139" i="60" s="1"/>
  <c r="L138" i="60"/>
  <c r="M138" i="60" s="1"/>
  <c r="L137" i="60"/>
  <c r="L136" i="60"/>
  <c r="M136" i="60" s="1"/>
  <c r="K135" i="60"/>
  <c r="J135" i="60"/>
  <c r="I135" i="60"/>
  <c r="H135" i="60"/>
  <c r="G135" i="60"/>
  <c r="K133" i="60"/>
  <c r="J133" i="60"/>
  <c r="I133" i="60"/>
  <c r="H133" i="60"/>
  <c r="G133" i="60"/>
  <c r="G132" i="60"/>
  <c r="H132" i="60" s="1"/>
  <c r="I132" i="60" s="1"/>
  <c r="J132" i="60" s="1"/>
  <c r="K132" i="60" s="1"/>
  <c r="L132" i="60" s="1"/>
  <c r="M132" i="60" s="1"/>
  <c r="X131" i="60"/>
  <c r="S131" i="60"/>
  <c r="I131" i="60"/>
  <c r="J131" i="60" s="1"/>
  <c r="K131" i="60" s="1"/>
  <c r="L131" i="60" s="1"/>
  <c r="M131" i="60" s="1"/>
  <c r="G131" i="60"/>
  <c r="H131" i="60" s="1"/>
  <c r="C131" i="60"/>
  <c r="L128" i="60"/>
  <c r="M128" i="60" s="1"/>
  <c r="L127" i="60"/>
  <c r="M127" i="60" s="1"/>
  <c r="L126" i="60"/>
  <c r="M126" i="60" s="1"/>
  <c r="L125" i="60"/>
  <c r="M125" i="60" s="1"/>
  <c r="L124" i="60"/>
  <c r="M124" i="60" s="1"/>
  <c r="L123" i="60"/>
  <c r="M123" i="60" s="1"/>
  <c r="L122" i="60"/>
  <c r="L121" i="60"/>
  <c r="M121" i="60" s="1"/>
  <c r="L120" i="60"/>
  <c r="K119" i="60"/>
  <c r="J119" i="60"/>
  <c r="I119" i="60"/>
  <c r="H119" i="60"/>
  <c r="G119" i="60"/>
  <c r="K117" i="60"/>
  <c r="J117" i="60"/>
  <c r="I117" i="60"/>
  <c r="H117" i="60"/>
  <c r="G117" i="60"/>
  <c r="G116" i="60"/>
  <c r="H116" i="60" s="1"/>
  <c r="I116" i="60" s="1"/>
  <c r="J116" i="60" s="1"/>
  <c r="K116" i="60" s="1"/>
  <c r="L116" i="60" s="1"/>
  <c r="M116" i="60" s="1"/>
  <c r="S115" i="60"/>
  <c r="I115" i="60"/>
  <c r="J115" i="60" s="1"/>
  <c r="K115" i="60" s="1"/>
  <c r="L115" i="60" s="1"/>
  <c r="M115" i="60" s="1"/>
  <c r="H115" i="60"/>
  <c r="G115" i="60"/>
  <c r="C115" i="60"/>
  <c r="M112" i="60"/>
  <c r="L112" i="60"/>
  <c r="L111" i="60"/>
  <c r="M111" i="60" s="1"/>
  <c r="L110" i="60"/>
  <c r="W99" i="60" s="1"/>
  <c r="L109" i="60"/>
  <c r="M109" i="60" s="1"/>
  <c r="L108" i="60"/>
  <c r="M108" i="60" s="1"/>
  <c r="L107" i="60"/>
  <c r="L106" i="60"/>
  <c r="M106" i="60" s="1"/>
  <c r="L105" i="60"/>
  <c r="L104" i="60"/>
  <c r="M104" i="60" s="1"/>
  <c r="K103" i="60"/>
  <c r="J103" i="60"/>
  <c r="I103" i="60"/>
  <c r="H103" i="60"/>
  <c r="G103" i="60"/>
  <c r="K101" i="60"/>
  <c r="J101" i="60"/>
  <c r="I101" i="60"/>
  <c r="H101" i="60"/>
  <c r="G101" i="60"/>
  <c r="G100" i="60"/>
  <c r="H100" i="60" s="1"/>
  <c r="I100" i="60" s="1"/>
  <c r="J100" i="60" s="1"/>
  <c r="K100" i="60" s="1"/>
  <c r="L100" i="60" s="1"/>
  <c r="M100" i="60" s="1"/>
  <c r="S99" i="60"/>
  <c r="G99" i="60"/>
  <c r="H99" i="60" s="1"/>
  <c r="I99" i="60" s="1"/>
  <c r="J99" i="60" s="1"/>
  <c r="K99" i="60" s="1"/>
  <c r="L99" i="60" s="1"/>
  <c r="M99" i="60" s="1"/>
  <c r="C99" i="60"/>
  <c r="L96" i="60"/>
  <c r="M96" i="60" s="1"/>
  <c r="M95" i="60"/>
  <c r="L95" i="60"/>
  <c r="L94" i="60"/>
  <c r="M94" i="60" s="1"/>
  <c r="M93" i="60"/>
  <c r="L93" i="60"/>
  <c r="L92" i="60"/>
  <c r="M92" i="60" s="1"/>
  <c r="M91" i="60"/>
  <c r="L91" i="60"/>
  <c r="V83" i="60" s="1"/>
  <c r="L90" i="60"/>
  <c r="M90" i="60" s="1"/>
  <c r="M89" i="60"/>
  <c r="L89" i="60"/>
  <c r="U83" i="60" s="1"/>
  <c r="L88" i="60"/>
  <c r="M88" i="60" s="1"/>
  <c r="M87" i="60"/>
  <c r="L87" i="60"/>
  <c r="K87" i="60"/>
  <c r="J87" i="60"/>
  <c r="I87" i="60"/>
  <c r="H87" i="60"/>
  <c r="G87" i="60"/>
  <c r="K85" i="60"/>
  <c r="J85" i="60"/>
  <c r="I85" i="60"/>
  <c r="H85" i="60"/>
  <c r="G85" i="60"/>
  <c r="G84" i="60"/>
  <c r="H84" i="60" s="1"/>
  <c r="I84" i="60" s="1"/>
  <c r="J84" i="60" s="1"/>
  <c r="K84" i="60" s="1"/>
  <c r="L84" i="60" s="1"/>
  <c r="M84" i="60" s="1"/>
  <c r="X83" i="60"/>
  <c r="W83" i="60"/>
  <c r="T83" i="60"/>
  <c r="K83" i="60"/>
  <c r="L83" i="60" s="1"/>
  <c r="M83" i="60" s="1"/>
  <c r="G83" i="60"/>
  <c r="H83" i="60" s="1"/>
  <c r="I83" i="60" s="1"/>
  <c r="J83" i="60" s="1"/>
  <c r="C83" i="60"/>
  <c r="S83" i="60" s="1"/>
  <c r="L80" i="60"/>
  <c r="M80" i="60" s="1"/>
  <c r="L79" i="60"/>
  <c r="M79" i="60" s="1"/>
  <c r="L78" i="60"/>
  <c r="L77" i="60"/>
  <c r="M77" i="60" s="1"/>
  <c r="L76" i="60"/>
  <c r="L75" i="60"/>
  <c r="M75" i="60" s="1"/>
  <c r="L74" i="60"/>
  <c r="L73" i="60"/>
  <c r="M73" i="60" s="1"/>
  <c r="L72" i="60"/>
  <c r="K71" i="60"/>
  <c r="J71" i="60"/>
  <c r="I71" i="60"/>
  <c r="H71" i="60"/>
  <c r="G71" i="60"/>
  <c r="K69" i="60"/>
  <c r="J69" i="60"/>
  <c r="I69" i="60"/>
  <c r="H69" i="60"/>
  <c r="G69" i="60"/>
  <c r="G68" i="60"/>
  <c r="H68" i="60" s="1"/>
  <c r="I68" i="60" s="1"/>
  <c r="J68" i="60" s="1"/>
  <c r="K68" i="60" s="1"/>
  <c r="L68" i="60" s="1"/>
  <c r="M68" i="60" s="1"/>
  <c r="L67" i="60"/>
  <c r="M67" i="60" s="1"/>
  <c r="H67" i="60"/>
  <c r="I67" i="60" s="1"/>
  <c r="J67" i="60" s="1"/>
  <c r="K67" i="60" s="1"/>
  <c r="G67" i="60"/>
  <c r="C67" i="60"/>
  <c r="S67" i="60" s="1"/>
  <c r="M64" i="60"/>
  <c r="L64" i="60"/>
  <c r="L63" i="60"/>
  <c r="M63" i="60" s="1"/>
  <c r="L62" i="60"/>
  <c r="W51" i="60" s="1"/>
  <c r="L61" i="60"/>
  <c r="M61" i="60" s="1"/>
  <c r="L60" i="60"/>
  <c r="X51" i="60" s="1"/>
  <c r="L59" i="60"/>
  <c r="M59" i="60" s="1"/>
  <c r="L58" i="60"/>
  <c r="M58" i="60" s="1"/>
  <c r="L57" i="60"/>
  <c r="M57" i="60" s="1"/>
  <c r="L56" i="60"/>
  <c r="K55" i="60"/>
  <c r="J55" i="60"/>
  <c r="I55" i="60"/>
  <c r="H55" i="60"/>
  <c r="G55" i="60"/>
  <c r="K53" i="60"/>
  <c r="J53" i="60"/>
  <c r="I53" i="60"/>
  <c r="H53" i="60"/>
  <c r="G53" i="60"/>
  <c r="K52" i="60"/>
  <c r="L52" i="60" s="1"/>
  <c r="M52" i="60" s="1"/>
  <c r="G52" i="60"/>
  <c r="H52" i="60" s="1"/>
  <c r="I52" i="60" s="1"/>
  <c r="J52" i="60" s="1"/>
  <c r="M51" i="60"/>
  <c r="I51" i="60"/>
  <c r="J51" i="60" s="1"/>
  <c r="K51" i="60" s="1"/>
  <c r="L51" i="60" s="1"/>
  <c r="H51" i="60"/>
  <c r="G51" i="60"/>
  <c r="C51" i="60"/>
  <c r="S51" i="60" s="1"/>
  <c r="A51" i="60"/>
  <c r="A67" i="60" s="1"/>
  <c r="A83" i="60" s="1"/>
  <c r="A99" i="60" s="1"/>
  <c r="A115" i="60" s="1"/>
  <c r="A131" i="60" s="1"/>
  <c r="A147" i="60" s="1"/>
  <c r="A163" i="60" s="1"/>
  <c r="A179" i="60" s="1"/>
  <c r="A195" i="60" s="1"/>
  <c r="A211" i="60" s="1"/>
  <c r="A227" i="60" s="1"/>
  <c r="A243" i="60" s="1"/>
  <c r="A259" i="60" s="1"/>
  <c r="A275" i="60" s="1"/>
  <c r="A291" i="60" s="1"/>
  <c r="A307" i="60" s="1"/>
  <c r="A323" i="60" s="1"/>
  <c r="A339" i="60" s="1"/>
  <c r="A355" i="60" s="1"/>
  <c r="A371" i="60" s="1"/>
  <c r="A387" i="60" s="1"/>
  <c r="A403" i="60" s="1"/>
  <c r="A419" i="60" s="1"/>
  <c r="A435" i="60" s="1"/>
  <c r="A451" i="60" s="1"/>
  <c r="A467" i="60" s="1"/>
  <c r="A483" i="60" s="1"/>
  <c r="A499" i="60" s="1"/>
  <c r="A515" i="60" s="1"/>
  <c r="A531" i="60" s="1"/>
  <c r="A547" i="60" s="1"/>
  <c r="A563" i="60" s="1"/>
  <c r="A579" i="60" s="1"/>
  <c r="A595" i="60" s="1"/>
  <c r="A611" i="60" s="1"/>
  <c r="A627" i="60" s="1"/>
  <c r="A643" i="60" s="1"/>
  <c r="M48" i="60"/>
  <c r="L48" i="60"/>
  <c r="L47" i="60"/>
  <c r="M47" i="60" s="1"/>
  <c r="L46" i="60"/>
  <c r="M46" i="60" s="1"/>
  <c r="L45" i="60"/>
  <c r="M45" i="60" s="1"/>
  <c r="L44" i="60"/>
  <c r="M44" i="60" s="1"/>
  <c r="L43" i="60"/>
  <c r="L42" i="60"/>
  <c r="M42" i="60" s="1"/>
  <c r="L41" i="60"/>
  <c r="L40" i="60"/>
  <c r="M40" i="60" s="1"/>
  <c r="K39" i="60"/>
  <c r="J39" i="60"/>
  <c r="I39" i="60"/>
  <c r="H39" i="60"/>
  <c r="G39" i="60"/>
  <c r="K37" i="60"/>
  <c r="J37" i="60"/>
  <c r="I37" i="60"/>
  <c r="H37" i="60"/>
  <c r="G37" i="60"/>
  <c r="G36" i="60"/>
  <c r="H36" i="60" s="1"/>
  <c r="I36" i="60" s="1"/>
  <c r="J36" i="60" s="1"/>
  <c r="K36" i="60" s="1"/>
  <c r="L36" i="60" s="1"/>
  <c r="M36" i="60" s="1"/>
  <c r="X35" i="60"/>
  <c r="S35" i="60"/>
  <c r="G35" i="60"/>
  <c r="H35" i="60" s="1"/>
  <c r="I35" i="60" s="1"/>
  <c r="J35" i="60" s="1"/>
  <c r="K35" i="60" s="1"/>
  <c r="L35" i="60" s="1"/>
  <c r="M35" i="60" s="1"/>
  <c r="C35" i="60"/>
  <c r="A35" i="60"/>
  <c r="L32" i="60"/>
  <c r="M32" i="60" s="1"/>
  <c r="M31" i="60"/>
  <c r="L31" i="60"/>
  <c r="L30" i="60"/>
  <c r="M30" i="60" s="1"/>
  <c r="L29" i="60"/>
  <c r="M29" i="60" s="1"/>
  <c r="L28" i="60"/>
  <c r="M28" i="60" s="1"/>
  <c r="L27" i="60"/>
  <c r="M27" i="60" s="1"/>
  <c r="L26" i="60"/>
  <c r="M26" i="60" s="1"/>
  <c r="L25" i="60"/>
  <c r="L24" i="60"/>
  <c r="M24" i="60" s="1"/>
  <c r="K23" i="60"/>
  <c r="J23" i="60"/>
  <c r="I23" i="60"/>
  <c r="H23" i="60"/>
  <c r="G23" i="60"/>
  <c r="K21" i="60"/>
  <c r="J21" i="60"/>
  <c r="I21" i="60"/>
  <c r="H21" i="60"/>
  <c r="G21" i="60"/>
  <c r="G20" i="60"/>
  <c r="H20" i="60" s="1"/>
  <c r="I20" i="60" s="1"/>
  <c r="J20" i="60" s="1"/>
  <c r="K20" i="60" s="1"/>
  <c r="L20" i="60" s="1"/>
  <c r="M20" i="60" s="1"/>
  <c r="C20" i="60"/>
  <c r="C36" i="60" s="1"/>
  <c r="C52" i="60" s="1"/>
  <c r="C68" i="60" s="1"/>
  <c r="C84" i="60" s="1"/>
  <c r="C100" i="60" s="1"/>
  <c r="C116" i="60" s="1"/>
  <c r="C132" i="60" s="1"/>
  <c r="C148" i="60" s="1"/>
  <c r="C164" i="60" s="1"/>
  <c r="C180" i="60" s="1"/>
  <c r="C196" i="60" s="1"/>
  <c r="C212" i="60" s="1"/>
  <c r="C228" i="60" s="1"/>
  <c r="C244" i="60" s="1"/>
  <c r="C260" i="60" s="1"/>
  <c r="C276" i="60" s="1"/>
  <c r="C292" i="60" s="1"/>
  <c r="C308" i="60" s="1"/>
  <c r="C324" i="60" s="1"/>
  <c r="C340" i="60" s="1"/>
  <c r="C356" i="60" s="1"/>
  <c r="C372" i="60" s="1"/>
  <c r="C388" i="60" s="1"/>
  <c r="C404" i="60" s="1"/>
  <c r="C420" i="60" s="1"/>
  <c r="C436" i="60" s="1"/>
  <c r="C452" i="60" s="1"/>
  <c r="C468" i="60" s="1"/>
  <c r="C484" i="60" s="1"/>
  <c r="C500" i="60" s="1"/>
  <c r="C516" i="60" s="1"/>
  <c r="C532" i="60" s="1"/>
  <c r="C548" i="60" s="1"/>
  <c r="C564" i="60" s="1"/>
  <c r="C580" i="60" s="1"/>
  <c r="C596" i="60" s="1"/>
  <c r="C612" i="60" s="1"/>
  <c r="C628" i="60" s="1"/>
  <c r="C644" i="60" s="1"/>
  <c r="X19" i="60"/>
  <c r="K19" i="60"/>
  <c r="L19" i="60" s="1"/>
  <c r="M19" i="60" s="1"/>
  <c r="G19" i="60"/>
  <c r="H19" i="60" s="1"/>
  <c r="I19" i="60" s="1"/>
  <c r="J19" i="60" s="1"/>
  <c r="C19" i="60"/>
  <c r="S19" i="60" s="1"/>
  <c r="K16" i="60"/>
  <c r="J16" i="60"/>
  <c r="I16" i="60"/>
  <c r="H16" i="60"/>
  <c r="G16" i="60"/>
  <c r="K15" i="60"/>
  <c r="J15" i="60"/>
  <c r="I15" i="60"/>
  <c r="H15" i="60"/>
  <c r="G15" i="60"/>
  <c r="K14" i="60"/>
  <c r="J14" i="60"/>
  <c r="I14" i="60"/>
  <c r="H14" i="60"/>
  <c r="G14" i="60"/>
  <c r="K13" i="60"/>
  <c r="J13" i="60"/>
  <c r="I13" i="60"/>
  <c r="H13" i="60"/>
  <c r="G13" i="60"/>
  <c r="K12" i="60"/>
  <c r="J12" i="60"/>
  <c r="I12" i="60"/>
  <c r="H12" i="60"/>
  <c r="G12" i="60"/>
  <c r="K11" i="60"/>
  <c r="J11" i="60"/>
  <c r="I11" i="60"/>
  <c r="H11" i="60"/>
  <c r="G11" i="60"/>
  <c r="K10" i="60"/>
  <c r="J10" i="60"/>
  <c r="I10" i="60"/>
  <c r="H10" i="60"/>
  <c r="G10" i="60"/>
  <c r="K9" i="60"/>
  <c r="J9" i="60"/>
  <c r="I9" i="60"/>
  <c r="H9" i="60"/>
  <c r="G9" i="60"/>
  <c r="K8" i="60"/>
  <c r="J8" i="60"/>
  <c r="I8" i="60"/>
  <c r="H8" i="60"/>
  <c r="G8" i="60"/>
  <c r="I4" i="60"/>
  <c r="J4" i="60" s="1"/>
  <c r="K4" i="60" s="1"/>
  <c r="L4" i="60" s="1"/>
  <c r="M4" i="60" s="1"/>
  <c r="H4" i="60"/>
  <c r="S3" i="60"/>
  <c r="H3" i="60"/>
  <c r="I3" i="60" s="1"/>
  <c r="J3" i="60" s="1"/>
  <c r="K3" i="60" s="1"/>
  <c r="L3" i="60" s="1"/>
  <c r="M3" i="60" s="1"/>
  <c r="X1" i="60"/>
  <c r="T1" i="60"/>
  <c r="M270" i="60" l="1"/>
  <c r="U323" i="60"/>
  <c r="U355" i="60"/>
  <c r="W403" i="60"/>
  <c r="U531" i="60"/>
  <c r="U547" i="60"/>
  <c r="V483" i="60"/>
  <c r="L487" i="60"/>
  <c r="M487" i="60" s="1"/>
  <c r="V451" i="60"/>
  <c r="V419" i="60"/>
  <c r="U419" i="60"/>
  <c r="L359" i="60"/>
  <c r="M359" i="60" s="1"/>
  <c r="L231" i="60"/>
  <c r="M231" i="60" s="1"/>
  <c r="U179" i="60"/>
  <c r="U611" i="60"/>
  <c r="V259" i="60"/>
  <c r="L263" i="60"/>
  <c r="T259" i="60" s="1"/>
  <c r="M264" i="60"/>
  <c r="U259" i="60"/>
  <c r="X227" i="60"/>
  <c r="V227" i="60"/>
  <c r="U227" i="60"/>
  <c r="V163" i="60"/>
  <c r="U595" i="60"/>
  <c r="U579" i="60"/>
  <c r="W515" i="60"/>
  <c r="W467" i="60"/>
  <c r="L455" i="60"/>
  <c r="T451" i="60" s="1"/>
  <c r="L407" i="60"/>
  <c r="T403" i="60" s="1"/>
  <c r="W291" i="60"/>
  <c r="V291" i="60"/>
  <c r="M298" i="60"/>
  <c r="L295" i="60"/>
  <c r="M295" i="60" s="1"/>
  <c r="U387" i="60"/>
  <c r="L391" i="60"/>
  <c r="W371" i="60"/>
  <c r="W339" i="60"/>
  <c r="V323" i="60"/>
  <c r="U243" i="60"/>
  <c r="W211" i="60"/>
  <c r="V51" i="60"/>
  <c r="W35" i="60"/>
  <c r="L39" i="60"/>
  <c r="T35" i="60" s="1"/>
  <c r="W19" i="60"/>
  <c r="U627" i="60"/>
  <c r="V515" i="60"/>
  <c r="M488" i="60"/>
  <c r="M494" i="60"/>
  <c r="W499" i="60"/>
  <c r="L519" i="60"/>
  <c r="U563" i="60"/>
  <c r="U483" i="60"/>
  <c r="U515" i="60"/>
  <c r="M523" i="60"/>
  <c r="U499" i="60"/>
  <c r="M455" i="60"/>
  <c r="W451" i="60"/>
  <c r="M456" i="60"/>
  <c r="M460" i="60"/>
  <c r="U451" i="60"/>
  <c r="M457" i="60"/>
  <c r="L471" i="60"/>
  <c r="T467" i="60" s="1"/>
  <c r="V387" i="60"/>
  <c r="M393" i="60"/>
  <c r="M425" i="60"/>
  <c r="L423" i="60"/>
  <c r="T419" i="60" s="1"/>
  <c r="M424" i="60"/>
  <c r="V355" i="60"/>
  <c r="M360" i="60"/>
  <c r="M366" i="60"/>
  <c r="L327" i="60"/>
  <c r="M327" i="60" s="1"/>
  <c r="X355" i="60"/>
  <c r="X371" i="60"/>
  <c r="L343" i="60"/>
  <c r="M343" i="60" s="1"/>
  <c r="W323" i="60"/>
  <c r="M328" i="60"/>
  <c r="M332" i="60"/>
  <c r="U291" i="60"/>
  <c r="L16" i="60"/>
  <c r="M16" i="60" s="1"/>
  <c r="W195" i="60"/>
  <c r="L199" i="60"/>
  <c r="T195" i="60" s="1"/>
  <c r="V195" i="60"/>
  <c r="L135" i="60"/>
  <c r="T131" i="60" s="1"/>
  <c r="M232" i="60"/>
  <c r="M234" i="60"/>
  <c r="M238" i="60"/>
  <c r="W131" i="60"/>
  <c r="L167" i="60"/>
  <c r="M167" i="60" s="1"/>
  <c r="U195" i="60"/>
  <c r="M220" i="60"/>
  <c r="M203" i="60"/>
  <c r="U163" i="60"/>
  <c r="M168" i="60"/>
  <c r="M170" i="60"/>
  <c r="M174" i="60"/>
  <c r="M201" i="60"/>
  <c r="V131" i="60"/>
  <c r="M158" i="60"/>
  <c r="W115" i="60"/>
  <c r="V147" i="60"/>
  <c r="X115" i="60"/>
  <c r="U131" i="60"/>
  <c r="H7" i="60"/>
  <c r="M110" i="60"/>
  <c r="U19" i="60"/>
  <c r="X99" i="60"/>
  <c r="L9" i="60"/>
  <c r="M9" i="60" s="1"/>
  <c r="L13" i="60"/>
  <c r="M13" i="60" s="1"/>
  <c r="M60" i="60"/>
  <c r="I7" i="60"/>
  <c r="U67" i="60"/>
  <c r="L23" i="60"/>
  <c r="M25" i="60"/>
  <c r="L55" i="60"/>
  <c r="M55" i="60" s="1"/>
  <c r="J7" i="60"/>
  <c r="L10" i="60"/>
  <c r="M10" i="60" s="1"/>
  <c r="L14" i="60"/>
  <c r="M14" i="60" s="1"/>
  <c r="M56" i="60"/>
  <c r="U51" i="60"/>
  <c r="M62" i="60"/>
  <c r="W67" i="60"/>
  <c r="M78" i="60"/>
  <c r="X147" i="60"/>
  <c r="M156" i="60"/>
  <c r="V211" i="60"/>
  <c r="M219" i="60"/>
  <c r="L439" i="60"/>
  <c r="M440" i="60"/>
  <c r="U435" i="60"/>
  <c r="X435" i="60"/>
  <c r="M444" i="60"/>
  <c r="M508" i="60"/>
  <c r="X499" i="60"/>
  <c r="L11" i="60"/>
  <c r="M11" i="60" s="1"/>
  <c r="L15" i="60"/>
  <c r="M15" i="60" s="1"/>
  <c r="X67" i="60"/>
  <c r="M76" i="60"/>
  <c r="U99" i="60"/>
  <c r="M105" i="60"/>
  <c r="M153" i="60"/>
  <c r="U147" i="60"/>
  <c r="L151" i="60"/>
  <c r="L183" i="60"/>
  <c r="M184" i="60"/>
  <c r="L247" i="60"/>
  <c r="M248" i="60"/>
  <c r="W243" i="60"/>
  <c r="M254" i="60"/>
  <c r="M39" i="60"/>
  <c r="V99" i="60"/>
  <c r="M107" i="60"/>
  <c r="V35" i="60"/>
  <c r="M43" i="60"/>
  <c r="M74" i="60"/>
  <c r="V67" i="60"/>
  <c r="L103" i="60"/>
  <c r="M120" i="60"/>
  <c r="L119" i="60"/>
  <c r="U115" i="60"/>
  <c r="L8" i="60"/>
  <c r="G7" i="60"/>
  <c r="K7" i="60"/>
  <c r="L12" i="60"/>
  <c r="U35" i="60"/>
  <c r="M41" i="60"/>
  <c r="L71" i="60"/>
  <c r="M72" i="60"/>
  <c r="U275" i="60"/>
  <c r="M281" i="60"/>
  <c r="L279" i="60"/>
  <c r="W179" i="60"/>
  <c r="M190" i="60"/>
  <c r="U211" i="60"/>
  <c r="M217" i="60"/>
  <c r="L311" i="60"/>
  <c r="M312" i="60"/>
  <c r="X307" i="60"/>
  <c r="M316" i="60"/>
  <c r="M378" i="60"/>
  <c r="V371" i="60"/>
  <c r="V19" i="60"/>
  <c r="M137" i="60"/>
  <c r="X179" i="60"/>
  <c r="M188" i="60"/>
  <c r="L215" i="60"/>
  <c r="X243" i="60"/>
  <c r="M252" i="60"/>
  <c r="U307" i="60"/>
  <c r="M122" i="60"/>
  <c r="V115" i="60"/>
  <c r="M186" i="60"/>
  <c r="V179" i="60"/>
  <c r="M250" i="60"/>
  <c r="V243" i="60"/>
  <c r="M314" i="60"/>
  <c r="V307" i="60"/>
  <c r="W307" i="60"/>
  <c r="M318" i="60"/>
  <c r="U339" i="60"/>
  <c r="M345" i="60"/>
  <c r="X339" i="60"/>
  <c r="M442" i="60"/>
  <c r="V435" i="60"/>
  <c r="W435" i="60"/>
  <c r="M446" i="60"/>
  <c r="U467" i="60"/>
  <c r="M473" i="60"/>
  <c r="V275" i="60"/>
  <c r="V339" i="60"/>
  <c r="U371" i="60"/>
  <c r="L375" i="60"/>
  <c r="U403" i="60"/>
  <c r="M409" i="60"/>
  <c r="X403" i="60"/>
  <c r="X467" i="60"/>
  <c r="V499" i="60"/>
  <c r="L503" i="60"/>
  <c r="L535" i="60"/>
  <c r="M536" i="60"/>
  <c r="M540" i="60"/>
  <c r="X531" i="60"/>
  <c r="L551" i="60"/>
  <c r="M552" i="60"/>
  <c r="M556" i="60"/>
  <c r="X547" i="60"/>
  <c r="L567" i="60"/>
  <c r="M568" i="60"/>
  <c r="M572" i="60"/>
  <c r="X563" i="60"/>
  <c r="L583" i="60"/>
  <c r="M584" i="60"/>
  <c r="M588" i="60"/>
  <c r="X579" i="60"/>
  <c r="L599" i="60"/>
  <c r="M600" i="60"/>
  <c r="M604" i="60"/>
  <c r="X595" i="60"/>
  <c r="L615" i="60"/>
  <c r="M616" i="60"/>
  <c r="M620" i="60"/>
  <c r="X611" i="60"/>
  <c r="L631" i="60"/>
  <c r="M632" i="60"/>
  <c r="M636" i="60"/>
  <c r="X627" i="60"/>
  <c r="V403" i="60"/>
  <c r="V467" i="60"/>
  <c r="M538" i="60"/>
  <c r="V531" i="60"/>
  <c r="W531" i="60"/>
  <c r="M542" i="60"/>
  <c r="M554" i="60"/>
  <c r="V547" i="60"/>
  <c r="W547" i="60"/>
  <c r="M558" i="60"/>
  <c r="M570" i="60"/>
  <c r="V563" i="60"/>
  <c r="W563" i="60"/>
  <c r="M574" i="60"/>
  <c r="M586" i="60"/>
  <c r="V579" i="60"/>
  <c r="W579" i="60"/>
  <c r="M590" i="60"/>
  <c r="M602" i="60"/>
  <c r="V595" i="60"/>
  <c r="W595" i="60"/>
  <c r="M606" i="60"/>
  <c r="M618" i="60"/>
  <c r="V611" i="60"/>
  <c r="W611" i="60"/>
  <c r="M622" i="60"/>
  <c r="M634" i="60"/>
  <c r="V627" i="60"/>
  <c r="W627" i="60"/>
  <c r="M638" i="60"/>
  <c r="L647" i="60"/>
  <c r="L16" i="59"/>
  <c r="J16" i="59"/>
  <c r="T291" i="60" l="1"/>
  <c r="T227" i="60"/>
  <c r="M407" i="60"/>
  <c r="M263" i="60"/>
  <c r="T483" i="60"/>
  <c r="M471" i="60"/>
  <c r="T355" i="60"/>
  <c r="M423" i="60"/>
  <c r="M199" i="60"/>
  <c r="M135" i="60"/>
  <c r="T163" i="60"/>
  <c r="M391" i="60"/>
  <c r="T387" i="60"/>
  <c r="M519" i="60"/>
  <c r="T515" i="60"/>
  <c r="T323" i="60"/>
  <c r="T339" i="60"/>
  <c r="W3" i="60"/>
  <c r="T51" i="60"/>
  <c r="T19" i="60"/>
  <c r="M23" i="60"/>
  <c r="T499" i="60"/>
  <c r="M503" i="60"/>
  <c r="T371" i="60"/>
  <c r="M375" i="60"/>
  <c r="M215" i="60"/>
  <c r="T211" i="60"/>
  <c r="M311" i="60"/>
  <c r="T307" i="60"/>
  <c r="M647" i="60"/>
  <c r="T643" i="60"/>
  <c r="M279" i="60"/>
  <c r="T275" i="60"/>
  <c r="M71" i="60"/>
  <c r="T67" i="60"/>
  <c r="M8" i="60"/>
  <c r="L7" i="60"/>
  <c r="U3" i="60"/>
  <c r="M119" i="60"/>
  <c r="T115" i="60"/>
  <c r="M247" i="60"/>
  <c r="T243" i="60"/>
  <c r="M12" i="60"/>
  <c r="X3" i="60"/>
  <c r="M151" i="60"/>
  <c r="T147" i="60"/>
  <c r="M631" i="60"/>
  <c r="T627" i="60"/>
  <c r="M615" i="60"/>
  <c r="T611" i="60"/>
  <c r="M599" i="60"/>
  <c r="T595" i="60"/>
  <c r="M583" i="60"/>
  <c r="T579" i="60"/>
  <c r="M567" i="60"/>
  <c r="T563" i="60"/>
  <c r="M551" i="60"/>
  <c r="T547" i="60"/>
  <c r="M535" i="60"/>
  <c r="T531" i="60"/>
  <c r="M103" i="60"/>
  <c r="T99" i="60"/>
  <c r="M183" i="60"/>
  <c r="T179" i="60"/>
  <c r="M439" i="60"/>
  <c r="T435" i="60"/>
  <c r="V3" i="60"/>
  <c r="L7" i="45"/>
  <c r="T3" i="60" l="1"/>
  <c r="M7" i="60"/>
  <c r="L12" i="57"/>
  <c r="L656" i="59" l="1"/>
  <c r="M656" i="59" s="1"/>
  <c r="M655" i="59"/>
  <c r="L655" i="59"/>
  <c r="L654" i="59"/>
  <c r="L653" i="59"/>
  <c r="M653" i="59" s="1"/>
  <c r="L652" i="59"/>
  <c r="L651" i="59"/>
  <c r="M651" i="59" s="1"/>
  <c r="L650" i="59"/>
  <c r="L649" i="59"/>
  <c r="M649" i="59" s="1"/>
  <c r="L648" i="59"/>
  <c r="K647" i="59"/>
  <c r="J647" i="59"/>
  <c r="I647" i="59"/>
  <c r="H647" i="59"/>
  <c r="G647" i="59"/>
  <c r="K645" i="59"/>
  <c r="J645" i="59"/>
  <c r="I645" i="59"/>
  <c r="H645" i="59"/>
  <c r="G645" i="59"/>
  <c r="G644" i="59"/>
  <c r="H644" i="59" s="1"/>
  <c r="I644" i="59" s="1"/>
  <c r="J644" i="59" s="1"/>
  <c r="K644" i="59" s="1"/>
  <c r="L644" i="59" s="1"/>
  <c r="M644" i="59" s="1"/>
  <c r="U643" i="59"/>
  <c r="G643" i="59"/>
  <c r="H643" i="59" s="1"/>
  <c r="I643" i="59" s="1"/>
  <c r="J643" i="59" s="1"/>
  <c r="K643" i="59" s="1"/>
  <c r="L643" i="59" s="1"/>
  <c r="M643" i="59" s="1"/>
  <c r="C643" i="59"/>
  <c r="S643" i="59" s="1"/>
  <c r="M640" i="59"/>
  <c r="L640" i="59"/>
  <c r="L639" i="59"/>
  <c r="M639" i="59" s="1"/>
  <c r="M638" i="59"/>
  <c r="L638" i="59"/>
  <c r="W627" i="59" s="1"/>
  <c r="L637" i="59"/>
  <c r="M637" i="59" s="1"/>
  <c r="L636" i="59"/>
  <c r="L635" i="59"/>
  <c r="L634" i="59"/>
  <c r="M634" i="59" s="1"/>
  <c r="L633" i="59"/>
  <c r="L632" i="59"/>
  <c r="M632" i="59" s="1"/>
  <c r="K631" i="59"/>
  <c r="J631" i="59"/>
  <c r="I631" i="59"/>
  <c r="H631" i="59"/>
  <c r="G631" i="59"/>
  <c r="K629" i="59"/>
  <c r="J629" i="59"/>
  <c r="I629" i="59"/>
  <c r="H629" i="59"/>
  <c r="G629" i="59"/>
  <c r="G628" i="59"/>
  <c r="H628" i="59" s="1"/>
  <c r="I628" i="59" s="1"/>
  <c r="J628" i="59" s="1"/>
  <c r="K628" i="59" s="1"/>
  <c r="L628" i="59" s="1"/>
  <c r="M628" i="59" s="1"/>
  <c r="S627" i="59"/>
  <c r="M627" i="59"/>
  <c r="H627" i="59"/>
  <c r="I627" i="59" s="1"/>
  <c r="J627" i="59" s="1"/>
  <c r="K627" i="59" s="1"/>
  <c r="L627" i="59" s="1"/>
  <c r="G627" i="59"/>
  <c r="L624" i="59"/>
  <c r="M624" i="59" s="1"/>
  <c r="L623" i="59"/>
  <c r="M623" i="59" s="1"/>
  <c r="L622" i="59"/>
  <c r="L621" i="59"/>
  <c r="M621" i="59" s="1"/>
  <c r="L620" i="59"/>
  <c r="X611" i="59" s="1"/>
  <c r="L619" i="59"/>
  <c r="L618" i="59"/>
  <c r="M618" i="59" s="1"/>
  <c r="L617" i="59"/>
  <c r="M617" i="59" s="1"/>
  <c r="L616" i="59"/>
  <c r="M616" i="59" s="1"/>
  <c r="K615" i="59"/>
  <c r="J615" i="59"/>
  <c r="I615" i="59"/>
  <c r="H615" i="59"/>
  <c r="G615" i="59"/>
  <c r="K613" i="59"/>
  <c r="J613" i="59"/>
  <c r="I613" i="59"/>
  <c r="H613" i="59"/>
  <c r="G613" i="59"/>
  <c r="G612" i="59"/>
  <c r="H612" i="59" s="1"/>
  <c r="I612" i="59" s="1"/>
  <c r="J612" i="59" s="1"/>
  <c r="K612" i="59" s="1"/>
  <c r="L612" i="59" s="1"/>
  <c r="M612" i="59" s="1"/>
  <c r="S611" i="59"/>
  <c r="G611" i="59"/>
  <c r="H611" i="59" s="1"/>
  <c r="I611" i="59" s="1"/>
  <c r="J611" i="59" s="1"/>
  <c r="K611" i="59" s="1"/>
  <c r="L611" i="59" s="1"/>
  <c r="M611" i="59" s="1"/>
  <c r="M608" i="59"/>
  <c r="L608" i="59"/>
  <c r="L607" i="59"/>
  <c r="M607" i="59" s="1"/>
  <c r="L606" i="59"/>
  <c r="M606" i="59" s="1"/>
  <c r="L605" i="59"/>
  <c r="M605" i="59" s="1"/>
  <c r="L604" i="59"/>
  <c r="X595" i="59" s="1"/>
  <c r="L603" i="59"/>
  <c r="M603" i="59" s="1"/>
  <c r="L602" i="59"/>
  <c r="L601" i="59"/>
  <c r="L600" i="59"/>
  <c r="K599" i="59"/>
  <c r="J599" i="59"/>
  <c r="I599" i="59"/>
  <c r="H599" i="59"/>
  <c r="G599" i="59"/>
  <c r="K597" i="59"/>
  <c r="J597" i="59"/>
  <c r="I597" i="59"/>
  <c r="H597" i="59"/>
  <c r="G597" i="59"/>
  <c r="G596" i="59"/>
  <c r="H596" i="59" s="1"/>
  <c r="I596" i="59" s="1"/>
  <c r="J596" i="59" s="1"/>
  <c r="K596" i="59" s="1"/>
  <c r="L596" i="59" s="1"/>
  <c r="M596" i="59" s="1"/>
  <c r="S595" i="59"/>
  <c r="G595" i="59"/>
  <c r="H595" i="59" s="1"/>
  <c r="I595" i="59" s="1"/>
  <c r="J595" i="59" s="1"/>
  <c r="K595" i="59" s="1"/>
  <c r="L595" i="59" s="1"/>
  <c r="M595" i="59" s="1"/>
  <c r="L592" i="59"/>
  <c r="M592" i="59" s="1"/>
  <c r="L591" i="59"/>
  <c r="M591" i="59" s="1"/>
  <c r="L590" i="59"/>
  <c r="L589" i="59"/>
  <c r="M589" i="59" s="1"/>
  <c r="L588" i="59"/>
  <c r="X579" i="59" s="1"/>
  <c r="L587" i="59"/>
  <c r="L586" i="59"/>
  <c r="M586" i="59" s="1"/>
  <c r="L585" i="59"/>
  <c r="M585" i="59" s="1"/>
  <c r="L584" i="59"/>
  <c r="K583" i="59"/>
  <c r="J583" i="59"/>
  <c r="I583" i="59"/>
  <c r="H583" i="59"/>
  <c r="G583" i="59"/>
  <c r="K581" i="59"/>
  <c r="J581" i="59"/>
  <c r="I581" i="59"/>
  <c r="H581" i="59"/>
  <c r="G581" i="59"/>
  <c r="G580" i="59"/>
  <c r="H580" i="59" s="1"/>
  <c r="I580" i="59" s="1"/>
  <c r="J580" i="59" s="1"/>
  <c r="K580" i="59" s="1"/>
  <c r="L580" i="59" s="1"/>
  <c r="M580" i="59" s="1"/>
  <c r="S579" i="59"/>
  <c r="H579" i="59"/>
  <c r="I579" i="59" s="1"/>
  <c r="J579" i="59" s="1"/>
  <c r="K579" i="59" s="1"/>
  <c r="L579" i="59" s="1"/>
  <c r="M579" i="59" s="1"/>
  <c r="G579" i="59"/>
  <c r="L576" i="59"/>
  <c r="M576" i="59" s="1"/>
  <c r="L575" i="59"/>
  <c r="M575" i="59" s="1"/>
  <c r="L574" i="59"/>
  <c r="M574" i="59" s="1"/>
  <c r="L573" i="59"/>
  <c r="M573" i="59" s="1"/>
  <c r="L572" i="59"/>
  <c r="X563" i="59" s="1"/>
  <c r="L571" i="59"/>
  <c r="M571" i="59" s="1"/>
  <c r="L570" i="59"/>
  <c r="L569" i="59"/>
  <c r="L568" i="59"/>
  <c r="M568" i="59" s="1"/>
  <c r="K567" i="59"/>
  <c r="J567" i="59"/>
  <c r="I567" i="59"/>
  <c r="H567" i="59"/>
  <c r="G567" i="59"/>
  <c r="K565" i="59"/>
  <c r="J565" i="59"/>
  <c r="I565" i="59"/>
  <c r="H565" i="59"/>
  <c r="G565" i="59"/>
  <c r="G564" i="59"/>
  <c r="H564" i="59" s="1"/>
  <c r="I564" i="59" s="1"/>
  <c r="J564" i="59" s="1"/>
  <c r="K564" i="59" s="1"/>
  <c r="L564" i="59" s="1"/>
  <c r="M564" i="59" s="1"/>
  <c r="S563" i="59"/>
  <c r="G563" i="59"/>
  <c r="H563" i="59" s="1"/>
  <c r="I563" i="59" s="1"/>
  <c r="J563" i="59" s="1"/>
  <c r="K563" i="59" s="1"/>
  <c r="L563" i="59" s="1"/>
  <c r="M563" i="59" s="1"/>
  <c r="L560" i="59"/>
  <c r="M560" i="59" s="1"/>
  <c r="L559" i="59"/>
  <c r="M559" i="59" s="1"/>
  <c r="L558" i="59"/>
  <c r="L557" i="59"/>
  <c r="M557" i="59" s="1"/>
  <c r="L556" i="59"/>
  <c r="X547" i="59" s="1"/>
  <c r="L555" i="59"/>
  <c r="M555" i="59" s="1"/>
  <c r="L554" i="59"/>
  <c r="M554" i="59" s="1"/>
  <c r="L553" i="59"/>
  <c r="M553" i="59" s="1"/>
  <c r="L552" i="59"/>
  <c r="M552" i="59" s="1"/>
  <c r="K551" i="59"/>
  <c r="J551" i="59"/>
  <c r="I551" i="59"/>
  <c r="H551" i="59"/>
  <c r="G551" i="59"/>
  <c r="K549" i="59"/>
  <c r="J549" i="59"/>
  <c r="I549" i="59"/>
  <c r="H549" i="59"/>
  <c r="G549" i="59"/>
  <c r="G548" i="59"/>
  <c r="H548" i="59" s="1"/>
  <c r="I548" i="59" s="1"/>
  <c r="J548" i="59" s="1"/>
  <c r="K548" i="59" s="1"/>
  <c r="L548" i="59" s="1"/>
  <c r="M548" i="59" s="1"/>
  <c r="S547" i="59"/>
  <c r="I547" i="59"/>
  <c r="J547" i="59" s="1"/>
  <c r="K547" i="59" s="1"/>
  <c r="L547" i="59" s="1"/>
  <c r="M547" i="59" s="1"/>
  <c r="H547" i="59"/>
  <c r="G547" i="59"/>
  <c r="L544" i="59"/>
  <c r="M544" i="59" s="1"/>
  <c r="L543" i="59"/>
  <c r="M543" i="59" s="1"/>
  <c r="L542" i="59"/>
  <c r="W531" i="59" s="1"/>
  <c r="L541" i="59"/>
  <c r="M541" i="59" s="1"/>
  <c r="L540" i="59"/>
  <c r="L539" i="59"/>
  <c r="M539" i="59" s="1"/>
  <c r="L538" i="59"/>
  <c r="M538" i="59" s="1"/>
  <c r="L537" i="59"/>
  <c r="L536" i="59"/>
  <c r="M536" i="59" s="1"/>
  <c r="K535" i="59"/>
  <c r="J535" i="59"/>
  <c r="I535" i="59"/>
  <c r="H535" i="59"/>
  <c r="G535" i="59"/>
  <c r="K533" i="59"/>
  <c r="J533" i="59"/>
  <c r="I533" i="59"/>
  <c r="H533" i="59"/>
  <c r="G533" i="59"/>
  <c r="G532" i="59"/>
  <c r="H532" i="59" s="1"/>
  <c r="I532" i="59" s="1"/>
  <c r="J532" i="59" s="1"/>
  <c r="K532" i="59" s="1"/>
  <c r="L532" i="59" s="1"/>
  <c r="M532" i="59" s="1"/>
  <c r="G531" i="59"/>
  <c r="H531" i="59" s="1"/>
  <c r="I531" i="59" s="1"/>
  <c r="J531" i="59" s="1"/>
  <c r="K531" i="59" s="1"/>
  <c r="L531" i="59" s="1"/>
  <c r="M531" i="59" s="1"/>
  <c r="C531" i="59"/>
  <c r="S531" i="59" s="1"/>
  <c r="M528" i="59"/>
  <c r="L528" i="59"/>
  <c r="L527" i="59"/>
  <c r="M527" i="59" s="1"/>
  <c r="L526" i="59"/>
  <c r="M526" i="59" s="1"/>
  <c r="L525" i="59"/>
  <c r="M525" i="59" s="1"/>
  <c r="L524" i="59"/>
  <c r="M524" i="59" s="1"/>
  <c r="L523" i="59"/>
  <c r="L522" i="59"/>
  <c r="M522" i="59" s="1"/>
  <c r="L521" i="59"/>
  <c r="L520" i="59"/>
  <c r="M520" i="59" s="1"/>
  <c r="K519" i="59"/>
  <c r="J519" i="59"/>
  <c r="I519" i="59"/>
  <c r="H519" i="59"/>
  <c r="G519" i="59"/>
  <c r="K517" i="59"/>
  <c r="J517" i="59"/>
  <c r="I517" i="59"/>
  <c r="H517" i="59"/>
  <c r="G517" i="59"/>
  <c r="G516" i="59"/>
  <c r="H516" i="59" s="1"/>
  <c r="I516" i="59" s="1"/>
  <c r="J516" i="59" s="1"/>
  <c r="K516" i="59" s="1"/>
  <c r="L516" i="59" s="1"/>
  <c r="M516" i="59" s="1"/>
  <c r="G515" i="59"/>
  <c r="H515" i="59" s="1"/>
  <c r="I515" i="59" s="1"/>
  <c r="J515" i="59" s="1"/>
  <c r="K515" i="59" s="1"/>
  <c r="L515" i="59" s="1"/>
  <c r="M515" i="59" s="1"/>
  <c r="C515" i="59"/>
  <c r="S515" i="59" s="1"/>
  <c r="L512" i="59"/>
  <c r="M512" i="59" s="1"/>
  <c r="L511" i="59"/>
  <c r="M511" i="59" s="1"/>
  <c r="L510" i="59"/>
  <c r="M510" i="59" s="1"/>
  <c r="L509" i="59"/>
  <c r="M509" i="59" s="1"/>
  <c r="L508" i="59"/>
  <c r="M508" i="59" s="1"/>
  <c r="L507" i="59"/>
  <c r="L506" i="59"/>
  <c r="M506" i="59" s="1"/>
  <c r="L505" i="59"/>
  <c r="M505" i="59" s="1"/>
  <c r="L504" i="59"/>
  <c r="K503" i="59"/>
  <c r="J503" i="59"/>
  <c r="I503" i="59"/>
  <c r="H503" i="59"/>
  <c r="G503" i="59"/>
  <c r="K501" i="59"/>
  <c r="J501" i="59"/>
  <c r="I501" i="59"/>
  <c r="H501" i="59"/>
  <c r="G501" i="59"/>
  <c r="G500" i="59"/>
  <c r="H500" i="59" s="1"/>
  <c r="I500" i="59" s="1"/>
  <c r="J500" i="59" s="1"/>
  <c r="K500" i="59" s="1"/>
  <c r="L500" i="59" s="1"/>
  <c r="M500" i="59" s="1"/>
  <c r="X499" i="59"/>
  <c r="G499" i="59"/>
  <c r="H499" i="59" s="1"/>
  <c r="I499" i="59" s="1"/>
  <c r="J499" i="59" s="1"/>
  <c r="K499" i="59" s="1"/>
  <c r="L499" i="59" s="1"/>
  <c r="M499" i="59" s="1"/>
  <c r="C499" i="59"/>
  <c r="S499" i="59" s="1"/>
  <c r="L496" i="59"/>
  <c r="M496" i="59" s="1"/>
  <c r="L495" i="59"/>
  <c r="M495" i="59" s="1"/>
  <c r="L494" i="59"/>
  <c r="M494" i="59" s="1"/>
  <c r="L493" i="59"/>
  <c r="M493" i="59" s="1"/>
  <c r="L492" i="59"/>
  <c r="M492" i="59" s="1"/>
  <c r="L491" i="59"/>
  <c r="M491" i="59" s="1"/>
  <c r="L490" i="59"/>
  <c r="M490" i="59" s="1"/>
  <c r="L489" i="59"/>
  <c r="L488" i="59"/>
  <c r="M488" i="59" s="1"/>
  <c r="K487" i="59"/>
  <c r="J487" i="59"/>
  <c r="I487" i="59"/>
  <c r="H487" i="59"/>
  <c r="G487" i="59"/>
  <c r="K485" i="59"/>
  <c r="J485" i="59"/>
  <c r="I485" i="59"/>
  <c r="H485" i="59"/>
  <c r="G485" i="59"/>
  <c r="G484" i="59"/>
  <c r="H484" i="59" s="1"/>
  <c r="I484" i="59" s="1"/>
  <c r="J484" i="59" s="1"/>
  <c r="K484" i="59" s="1"/>
  <c r="L484" i="59" s="1"/>
  <c r="M484" i="59" s="1"/>
  <c r="X483" i="59"/>
  <c r="S483" i="59"/>
  <c r="G483" i="59"/>
  <c r="H483" i="59" s="1"/>
  <c r="I483" i="59" s="1"/>
  <c r="J483" i="59" s="1"/>
  <c r="K483" i="59" s="1"/>
  <c r="L483" i="59" s="1"/>
  <c r="M483" i="59" s="1"/>
  <c r="C483" i="59"/>
  <c r="L480" i="59"/>
  <c r="M480" i="59" s="1"/>
  <c r="L479" i="59"/>
  <c r="M479" i="59" s="1"/>
  <c r="L478" i="59"/>
  <c r="M478" i="59" s="1"/>
  <c r="L477" i="59"/>
  <c r="M477" i="59" s="1"/>
  <c r="L476" i="59"/>
  <c r="L475" i="59"/>
  <c r="M475" i="59" s="1"/>
  <c r="L474" i="59"/>
  <c r="L473" i="59"/>
  <c r="M473" i="59" s="1"/>
  <c r="L472" i="59"/>
  <c r="K471" i="59"/>
  <c r="J471" i="59"/>
  <c r="I471" i="59"/>
  <c r="H471" i="59"/>
  <c r="G471" i="59"/>
  <c r="K469" i="59"/>
  <c r="J469" i="59"/>
  <c r="I469" i="59"/>
  <c r="H469" i="59"/>
  <c r="G469" i="59"/>
  <c r="G468" i="59"/>
  <c r="H468" i="59" s="1"/>
  <c r="I468" i="59" s="1"/>
  <c r="J468" i="59" s="1"/>
  <c r="K468" i="59" s="1"/>
  <c r="L468" i="59" s="1"/>
  <c r="M468" i="59" s="1"/>
  <c r="G467" i="59"/>
  <c r="H467" i="59" s="1"/>
  <c r="I467" i="59" s="1"/>
  <c r="J467" i="59" s="1"/>
  <c r="K467" i="59" s="1"/>
  <c r="L467" i="59" s="1"/>
  <c r="M467" i="59" s="1"/>
  <c r="C467" i="59"/>
  <c r="S467" i="59" s="1"/>
  <c r="L464" i="59"/>
  <c r="M464" i="59" s="1"/>
  <c r="L463" i="59"/>
  <c r="M463" i="59" s="1"/>
  <c r="L462" i="59"/>
  <c r="L461" i="59"/>
  <c r="M461" i="59" s="1"/>
  <c r="L460" i="59"/>
  <c r="M460" i="59" s="1"/>
  <c r="L459" i="59"/>
  <c r="M459" i="59" s="1"/>
  <c r="L458" i="59"/>
  <c r="L457" i="59"/>
  <c r="M457" i="59" s="1"/>
  <c r="L456" i="59"/>
  <c r="K455" i="59"/>
  <c r="J455" i="59"/>
  <c r="I455" i="59"/>
  <c r="H455" i="59"/>
  <c r="G455" i="59"/>
  <c r="K453" i="59"/>
  <c r="J453" i="59"/>
  <c r="I453" i="59"/>
  <c r="H453" i="59"/>
  <c r="G453" i="59"/>
  <c r="G452" i="59"/>
  <c r="H452" i="59" s="1"/>
  <c r="I452" i="59" s="1"/>
  <c r="J452" i="59" s="1"/>
  <c r="K452" i="59" s="1"/>
  <c r="L452" i="59" s="1"/>
  <c r="M452" i="59" s="1"/>
  <c r="G451" i="59"/>
  <c r="H451" i="59" s="1"/>
  <c r="I451" i="59" s="1"/>
  <c r="J451" i="59" s="1"/>
  <c r="K451" i="59" s="1"/>
  <c r="L451" i="59" s="1"/>
  <c r="M451" i="59" s="1"/>
  <c r="C451" i="59"/>
  <c r="S451" i="59" s="1"/>
  <c r="M448" i="59"/>
  <c r="L448" i="59"/>
  <c r="L447" i="59"/>
  <c r="M447" i="59" s="1"/>
  <c r="L446" i="59"/>
  <c r="M446" i="59" s="1"/>
  <c r="L445" i="59"/>
  <c r="M445" i="59" s="1"/>
  <c r="L444" i="59"/>
  <c r="X435" i="59" s="1"/>
  <c r="L443" i="59"/>
  <c r="M443" i="59" s="1"/>
  <c r="L442" i="59"/>
  <c r="M442" i="59" s="1"/>
  <c r="L441" i="59"/>
  <c r="L440" i="59"/>
  <c r="M440" i="59" s="1"/>
  <c r="K439" i="59"/>
  <c r="J439" i="59"/>
  <c r="I439" i="59"/>
  <c r="H439" i="59"/>
  <c r="G439" i="59"/>
  <c r="K437" i="59"/>
  <c r="J437" i="59"/>
  <c r="I437" i="59"/>
  <c r="H437" i="59"/>
  <c r="G437" i="59"/>
  <c r="G436" i="59"/>
  <c r="H436" i="59" s="1"/>
  <c r="I436" i="59" s="1"/>
  <c r="J436" i="59" s="1"/>
  <c r="K436" i="59" s="1"/>
  <c r="L436" i="59" s="1"/>
  <c r="M436" i="59" s="1"/>
  <c r="S435" i="59"/>
  <c r="G435" i="59"/>
  <c r="H435" i="59" s="1"/>
  <c r="I435" i="59" s="1"/>
  <c r="J435" i="59" s="1"/>
  <c r="K435" i="59" s="1"/>
  <c r="L435" i="59" s="1"/>
  <c r="M435" i="59" s="1"/>
  <c r="C435" i="59"/>
  <c r="L432" i="59"/>
  <c r="M432" i="59" s="1"/>
  <c r="L431" i="59"/>
  <c r="M431" i="59" s="1"/>
  <c r="M430" i="59"/>
  <c r="L430" i="59"/>
  <c r="L429" i="59"/>
  <c r="M429" i="59" s="1"/>
  <c r="L428" i="59"/>
  <c r="X419" i="59" s="1"/>
  <c r="L427" i="59"/>
  <c r="M427" i="59" s="1"/>
  <c r="L426" i="59"/>
  <c r="L425" i="59"/>
  <c r="L424" i="59"/>
  <c r="M424" i="59" s="1"/>
  <c r="K423" i="59"/>
  <c r="J423" i="59"/>
  <c r="I423" i="59"/>
  <c r="H423" i="59"/>
  <c r="G423" i="59"/>
  <c r="K421" i="59"/>
  <c r="J421" i="59"/>
  <c r="I421" i="59"/>
  <c r="H421" i="59"/>
  <c r="G421" i="59"/>
  <c r="G420" i="59"/>
  <c r="H420" i="59" s="1"/>
  <c r="I420" i="59" s="1"/>
  <c r="J420" i="59" s="1"/>
  <c r="K420" i="59" s="1"/>
  <c r="L420" i="59" s="1"/>
  <c r="M420" i="59" s="1"/>
  <c r="W419" i="59"/>
  <c r="S419" i="59"/>
  <c r="G419" i="59"/>
  <c r="H419" i="59" s="1"/>
  <c r="I419" i="59" s="1"/>
  <c r="J419" i="59" s="1"/>
  <c r="K419" i="59" s="1"/>
  <c r="L419" i="59" s="1"/>
  <c r="M419" i="59" s="1"/>
  <c r="C419" i="59"/>
  <c r="M416" i="59"/>
  <c r="L416" i="59"/>
  <c r="L415" i="59"/>
  <c r="M415" i="59" s="1"/>
  <c r="L414" i="59"/>
  <c r="M414" i="59" s="1"/>
  <c r="L413" i="59"/>
  <c r="M413" i="59" s="1"/>
  <c r="L412" i="59"/>
  <c r="M412" i="59" s="1"/>
  <c r="L411" i="59"/>
  <c r="L410" i="59"/>
  <c r="M410" i="59" s="1"/>
  <c r="L409" i="59"/>
  <c r="L408" i="59"/>
  <c r="M408" i="59" s="1"/>
  <c r="K407" i="59"/>
  <c r="J407" i="59"/>
  <c r="I407" i="59"/>
  <c r="H407" i="59"/>
  <c r="G407" i="59"/>
  <c r="K405" i="59"/>
  <c r="J405" i="59"/>
  <c r="I405" i="59"/>
  <c r="H405" i="59"/>
  <c r="G405" i="59"/>
  <c r="K404" i="59"/>
  <c r="L404" i="59" s="1"/>
  <c r="M404" i="59" s="1"/>
  <c r="G404" i="59"/>
  <c r="H404" i="59" s="1"/>
  <c r="I404" i="59" s="1"/>
  <c r="J404" i="59" s="1"/>
  <c r="X403" i="59"/>
  <c r="S403" i="59"/>
  <c r="G403" i="59"/>
  <c r="H403" i="59" s="1"/>
  <c r="I403" i="59" s="1"/>
  <c r="J403" i="59" s="1"/>
  <c r="K403" i="59" s="1"/>
  <c r="L403" i="59" s="1"/>
  <c r="M403" i="59" s="1"/>
  <c r="C403" i="59"/>
  <c r="L400" i="59"/>
  <c r="M400" i="59" s="1"/>
  <c r="L399" i="59"/>
  <c r="M399" i="59" s="1"/>
  <c r="L398" i="59"/>
  <c r="L397" i="59"/>
  <c r="M397" i="59" s="1"/>
  <c r="L396" i="59"/>
  <c r="M396" i="59" s="1"/>
  <c r="L395" i="59"/>
  <c r="M395" i="59" s="1"/>
  <c r="L394" i="59"/>
  <c r="L393" i="59"/>
  <c r="M393" i="59" s="1"/>
  <c r="L392" i="59"/>
  <c r="K391" i="59"/>
  <c r="J391" i="59"/>
  <c r="I391" i="59"/>
  <c r="H391" i="59"/>
  <c r="G391" i="59"/>
  <c r="K389" i="59"/>
  <c r="J389" i="59"/>
  <c r="I389" i="59"/>
  <c r="H389" i="59"/>
  <c r="G389" i="59"/>
  <c r="H388" i="59"/>
  <c r="I388" i="59" s="1"/>
  <c r="J388" i="59" s="1"/>
  <c r="K388" i="59" s="1"/>
  <c r="L388" i="59" s="1"/>
  <c r="M388" i="59" s="1"/>
  <c r="G388" i="59"/>
  <c r="H387" i="59"/>
  <c r="I387" i="59" s="1"/>
  <c r="J387" i="59" s="1"/>
  <c r="K387" i="59" s="1"/>
  <c r="L387" i="59" s="1"/>
  <c r="M387" i="59" s="1"/>
  <c r="G387" i="59"/>
  <c r="C387" i="59"/>
  <c r="S387" i="59" s="1"/>
  <c r="L384" i="59"/>
  <c r="M384" i="59" s="1"/>
  <c r="L383" i="59"/>
  <c r="M383" i="59" s="1"/>
  <c r="L382" i="59"/>
  <c r="W371" i="59" s="1"/>
  <c r="L381" i="59"/>
  <c r="M381" i="59" s="1"/>
  <c r="L380" i="59"/>
  <c r="X371" i="59" s="1"/>
  <c r="L379" i="59"/>
  <c r="M379" i="59" s="1"/>
  <c r="L378" i="59"/>
  <c r="M378" i="59" s="1"/>
  <c r="L377" i="59"/>
  <c r="M377" i="59" s="1"/>
  <c r="L376" i="59"/>
  <c r="K375" i="59"/>
  <c r="J375" i="59"/>
  <c r="I375" i="59"/>
  <c r="H375" i="59"/>
  <c r="G375" i="59"/>
  <c r="K373" i="59"/>
  <c r="J373" i="59"/>
  <c r="I373" i="59"/>
  <c r="H373" i="59"/>
  <c r="G373" i="59"/>
  <c r="G372" i="59"/>
  <c r="H372" i="59" s="1"/>
  <c r="I372" i="59" s="1"/>
  <c r="J372" i="59" s="1"/>
  <c r="K372" i="59" s="1"/>
  <c r="L372" i="59" s="1"/>
  <c r="M372" i="59" s="1"/>
  <c r="G371" i="59"/>
  <c r="H371" i="59" s="1"/>
  <c r="I371" i="59" s="1"/>
  <c r="J371" i="59" s="1"/>
  <c r="K371" i="59" s="1"/>
  <c r="L371" i="59" s="1"/>
  <c r="M371" i="59" s="1"/>
  <c r="C371" i="59"/>
  <c r="S371" i="59" s="1"/>
  <c r="L368" i="59"/>
  <c r="M368" i="59" s="1"/>
  <c r="L367" i="59"/>
  <c r="M367" i="59" s="1"/>
  <c r="L366" i="59"/>
  <c r="M366" i="59" s="1"/>
  <c r="L365" i="59"/>
  <c r="M365" i="59" s="1"/>
  <c r="L364" i="59"/>
  <c r="X355" i="59" s="1"/>
  <c r="L363" i="59"/>
  <c r="M363" i="59" s="1"/>
  <c r="L362" i="59"/>
  <c r="M362" i="59" s="1"/>
  <c r="L361" i="59"/>
  <c r="M361" i="59" s="1"/>
  <c r="L360" i="59"/>
  <c r="M360" i="59" s="1"/>
  <c r="K359" i="59"/>
  <c r="J359" i="59"/>
  <c r="I359" i="59"/>
  <c r="H359" i="59"/>
  <c r="G359" i="59"/>
  <c r="K357" i="59"/>
  <c r="J357" i="59"/>
  <c r="I357" i="59"/>
  <c r="H357" i="59"/>
  <c r="G357" i="59"/>
  <c r="G356" i="59"/>
  <c r="H356" i="59" s="1"/>
  <c r="I356" i="59" s="1"/>
  <c r="J356" i="59" s="1"/>
  <c r="K356" i="59" s="1"/>
  <c r="L356" i="59" s="1"/>
  <c r="M356" i="59" s="1"/>
  <c r="H355" i="59"/>
  <c r="I355" i="59" s="1"/>
  <c r="J355" i="59" s="1"/>
  <c r="K355" i="59" s="1"/>
  <c r="L355" i="59" s="1"/>
  <c r="M355" i="59" s="1"/>
  <c r="G355" i="59"/>
  <c r="C355" i="59"/>
  <c r="S355" i="59" s="1"/>
  <c r="L352" i="59"/>
  <c r="M352" i="59" s="1"/>
  <c r="L351" i="59"/>
  <c r="M351" i="59" s="1"/>
  <c r="L350" i="59"/>
  <c r="M350" i="59" s="1"/>
  <c r="L349" i="59"/>
  <c r="M349" i="59" s="1"/>
  <c r="L348" i="59"/>
  <c r="M348" i="59" s="1"/>
  <c r="L347" i="59"/>
  <c r="M347" i="59" s="1"/>
  <c r="L346" i="59"/>
  <c r="M346" i="59" s="1"/>
  <c r="L345" i="59"/>
  <c r="L344" i="59"/>
  <c r="M344" i="59" s="1"/>
  <c r="K343" i="59"/>
  <c r="J343" i="59"/>
  <c r="I343" i="59"/>
  <c r="H343" i="59"/>
  <c r="G343" i="59"/>
  <c r="K341" i="59"/>
  <c r="J341" i="59"/>
  <c r="I341" i="59"/>
  <c r="H341" i="59"/>
  <c r="G341" i="59"/>
  <c r="G340" i="59"/>
  <c r="H340" i="59" s="1"/>
  <c r="I340" i="59" s="1"/>
  <c r="J340" i="59" s="1"/>
  <c r="K340" i="59" s="1"/>
  <c r="L340" i="59" s="1"/>
  <c r="M340" i="59" s="1"/>
  <c r="G339" i="59"/>
  <c r="H339" i="59" s="1"/>
  <c r="I339" i="59" s="1"/>
  <c r="J339" i="59" s="1"/>
  <c r="K339" i="59" s="1"/>
  <c r="L339" i="59" s="1"/>
  <c r="M339" i="59" s="1"/>
  <c r="C339" i="59"/>
  <c r="S339" i="59" s="1"/>
  <c r="L336" i="59"/>
  <c r="M336" i="59" s="1"/>
  <c r="L335" i="59"/>
  <c r="M335" i="59" s="1"/>
  <c r="L334" i="59"/>
  <c r="L333" i="59"/>
  <c r="M333" i="59" s="1"/>
  <c r="L332" i="59"/>
  <c r="L331" i="59"/>
  <c r="M331" i="59" s="1"/>
  <c r="L330" i="59"/>
  <c r="L329" i="59"/>
  <c r="L328" i="59"/>
  <c r="M328" i="59" s="1"/>
  <c r="K327" i="59"/>
  <c r="J327" i="59"/>
  <c r="I327" i="59"/>
  <c r="H327" i="59"/>
  <c r="G327" i="59"/>
  <c r="K325" i="59"/>
  <c r="J325" i="59"/>
  <c r="I325" i="59"/>
  <c r="H325" i="59"/>
  <c r="G325" i="59"/>
  <c r="G324" i="59"/>
  <c r="H324" i="59" s="1"/>
  <c r="I324" i="59" s="1"/>
  <c r="J324" i="59" s="1"/>
  <c r="K324" i="59" s="1"/>
  <c r="L324" i="59" s="1"/>
  <c r="M324" i="59" s="1"/>
  <c r="G323" i="59"/>
  <c r="H323" i="59" s="1"/>
  <c r="I323" i="59" s="1"/>
  <c r="J323" i="59" s="1"/>
  <c r="K323" i="59" s="1"/>
  <c r="L323" i="59" s="1"/>
  <c r="M323" i="59" s="1"/>
  <c r="C323" i="59"/>
  <c r="S323" i="59" s="1"/>
  <c r="L320" i="59"/>
  <c r="M320" i="59" s="1"/>
  <c r="L319" i="59"/>
  <c r="M319" i="59" s="1"/>
  <c r="L318" i="59"/>
  <c r="W307" i="59" s="1"/>
  <c r="L317" i="59"/>
  <c r="M317" i="59" s="1"/>
  <c r="L316" i="59"/>
  <c r="M316" i="59" s="1"/>
  <c r="L315" i="59"/>
  <c r="M315" i="59" s="1"/>
  <c r="L314" i="59"/>
  <c r="M314" i="59" s="1"/>
  <c r="L313" i="59"/>
  <c r="M313" i="59" s="1"/>
  <c r="L312" i="59"/>
  <c r="K311" i="59"/>
  <c r="J311" i="59"/>
  <c r="I311" i="59"/>
  <c r="H311" i="59"/>
  <c r="G311" i="59"/>
  <c r="K309" i="59"/>
  <c r="J309" i="59"/>
  <c r="I309" i="59"/>
  <c r="H309" i="59"/>
  <c r="G309" i="59"/>
  <c r="G308" i="59"/>
  <c r="H308" i="59" s="1"/>
  <c r="I308" i="59" s="1"/>
  <c r="J308" i="59" s="1"/>
  <c r="K308" i="59" s="1"/>
  <c r="L308" i="59" s="1"/>
  <c r="M308" i="59" s="1"/>
  <c r="G307" i="59"/>
  <c r="H307" i="59" s="1"/>
  <c r="I307" i="59" s="1"/>
  <c r="J307" i="59" s="1"/>
  <c r="K307" i="59" s="1"/>
  <c r="L307" i="59" s="1"/>
  <c r="M307" i="59" s="1"/>
  <c r="C307" i="59"/>
  <c r="S307" i="59" s="1"/>
  <c r="L304" i="59"/>
  <c r="M304" i="59" s="1"/>
  <c r="L303" i="59"/>
  <c r="M303" i="59" s="1"/>
  <c r="L302" i="59"/>
  <c r="L301" i="59"/>
  <c r="M301" i="59" s="1"/>
  <c r="L300" i="59"/>
  <c r="X291" i="59" s="1"/>
  <c r="L299" i="59"/>
  <c r="M299" i="59" s="1"/>
  <c r="L298" i="59"/>
  <c r="M298" i="59" s="1"/>
  <c r="L297" i="59"/>
  <c r="M297" i="59" s="1"/>
  <c r="L296" i="59"/>
  <c r="K295" i="59"/>
  <c r="J295" i="59"/>
  <c r="I295" i="59"/>
  <c r="H295" i="59"/>
  <c r="G295" i="59"/>
  <c r="K293" i="59"/>
  <c r="J293" i="59"/>
  <c r="I293" i="59"/>
  <c r="H293" i="59"/>
  <c r="G293" i="59"/>
  <c r="G292" i="59"/>
  <c r="H292" i="59" s="1"/>
  <c r="I292" i="59" s="1"/>
  <c r="J292" i="59" s="1"/>
  <c r="K292" i="59" s="1"/>
  <c r="L292" i="59" s="1"/>
  <c r="M292" i="59" s="1"/>
  <c r="H291" i="59"/>
  <c r="I291" i="59" s="1"/>
  <c r="J291" i="59" s="1"/>
  <c r="K291" i="59" s="1"/>
  <c r="L291" i="59" s="1"/>
  <c r="M291" i="59" s="1"/>
  <c r="G291" i="59"/>
  <c r="C291" i="59"/>
  <c r="S291" i="59" s="1"/>
  <c r="L288" i="59"/>
  <c r="M288" i="59" s="1"/>
  <c r="L287" i="59"/>
  <c r="M287" i="59" s="1"/>
  <c r="L286" i="59"/>
  <c r="M286" i="59" s="1"/>
  <c r="L285" i="59"/>
  <c r="M285" i="59" s="1"/>
  <c r="L284" i="59"/>
  <c r="M284" i="59" s="1"/>
  <c r="L283" i="59"/>
  <c r="M283" i="59" s="1"/>
  <c r="L282" i="59"/>
  <c r="M282" i="59" s="1"/>
  <c r="L281" i="59"/>
  <c r="L280" i="59"/>
  <c r="M280" i="59" s="1"/>
  <c r="K279" i="59"/>
  <c r="J279" i="59"/>
  <c r="I279" i="59"/>
  <c r="H279" i="59"/>
  <c r="G279" i="59"/>
  <c r="K277" i="59"/>
  <c r="J277" i="59"/>
  <c r="I277" i="59"/>
  <c r="H277" i="59"/>
  <c r="G277" i="59"/>
  <c r="H276" i="59"/>
  <c r="I276" i="59" s="1"/>
  <c r="J276" i="59" s="1"/>
  <c r="K276" i="59" s="1"/>
  <c r="L276" i="59" s="1"/>
  <c r="M276" i="59" s="1"/>
  <c r="G276" i="59"/>
  <c r="X275" i="59"/>
  <c r="W275" i="59"/>
  <c r="G275" i="59"/>
  <c r="H275" i="59" s="1"/>
  <c r="I275" i="59" s="1"/>
  <c r="J275" i="59" s="1"/>
  <c r="K275" i="59" s="1"/>
  <c r="L275" i="59" s="1"/>
  <c r="M275" i="59" s="1"/>
  <c r="C275" i="59"/>
  <c r="S275" i="59" s="1"/>
  <c r="L272" i="59"/>
  <c r="M272" i="59" s="1"/>
  <c r="L271" i="59"/>
  <c r="M271" i="59" s="1"/>
  <c r="L270" i="59"/>
  <c r="M270" i="59" s="1"/>
  <c r="L269" i="59"/>
  <c r="M269" i="59" s="1"/>
  <c r="L268" i="59"/>
  <c r="L267" i="59"/>
  <c r="M267" i="59" s="1"/>
  <c r="L266" i="59"/>
  <c r="L265" i="59"/>
  <c r="M265" i="59" s="1"/>
  <c r="L264" i="59"/>
  <c r="M264" i="59" s="1"/>
  <c r="K263" i="59"/>
  <c r="J263" i="59"/>
  <c r="I263" i="59"/>
  <c r="H263" i="59"/>
  <c r="G263" i="59"/>
  <c r="K261" i="59"/>
  <c r="J261" i="59"/>
  <c r="I261" i="59"/>
  <c r="H261" i="59"/>
  <c r="G261" i="59"/>
  <c r="G260" i="59"/>
  <c r="H260" i="59" s="1"/>
  <c r="I260" i="59" s="1"/>
  <c r="J260" i="59" s="1"/>
  <c r="K260" i="59" s="1"/>
  <c r="L260" i="59" s="1"/>
  <c r="M260" i="59" s="1"/>
  <c r="K259" i="59"/>
  <c r="L259" i="59" s="1"/>
  <c r="M259" i="59" s="1"/>
  <c r="G259" i="59"/>
  <c r="H259" i="59" s="1"/>
  <c r="I259" i="59" s="1"/>
  <c r="J259" i="59" s="1"/>
  <c r="C259" i="59"/>
  <c r="S259" i="59" s="1"/>
  <c r="L256" i="59"/>
  <c r="M256" i="59" s="1"/>
  <c r="L255" i="59"/>
  <c r="M255" i="59" s="1"/>
  <c r="L254" i="59"/>
  <c r="W243" i="59" s="1"/>
  <c r="L253" i="59"/>
  <c r="M253" i="59" s="1"/>
  <c r="L252" i="59"/>
  <c r="M252" i="59" s="1"/>
  <c r="L251" i="59"/>
  <c r="L250" i="59"/>
  <c r="M250" i="59" s="1"/>
  <c r="L249" i="59"/>
  <c r="L248" i="59"/>
  <c r="K247" i="59"/>
  <c r="J247" i="59"/>
  <c r="I247" i="59"/>
  <c r="H247" i="59"/>
  <c r="G247" i="59"/>
  <c r="K245" i="59"/>
  <c r="J245" i="59"/>
  <c r="I245" i="59"/>
  <c r="H245" i="59"/>
  <c r="G245" i="59"/>
  <c r="G244" i="59"/>
  <c r="H244" i="59" s="1"/>
  <c r="I244" i="59" s="1"/>
  <c r="J244" i="59" s="1"/>
  <c r="K244" i="59" s="1"/>
  <c r="L244" i="59" s="1"/>
  <c r="M244" i="59" s="1"/>
  <c r="X243" i="59"/>
  <c r="G243" i="59"/>
  <c r="H243" i="59" s="1"/>
  <c r="I243" i="59" s="1"/>
  <c r="J243" i="59" s="1"/>
  <c r="K243" i="59" s="1"/>
  <c r="L243" i="59" s="1"/>
  <c r="M243" i="59" s="1"/>
  <c r="C243" i="59"/>
  <c r="S243" i="59" s="1"/>
  <c r="M240" i="59"/>
  <c r="L240" i="59"/>
  <c r="L239" i="59"/>
  <c r="M239" i="59" s="1"/>
  <c r="L238" i="59"/>
  <c r="L237" i="59"/>
  <c r="M237" i="59" s="1"/>
  <c r="L236" i="59"/>
  <c r="L235" i="59"/>
  <c r="M235" i="59" s="1"/>
  <c r="L234" i="59"/>
  <c r="L233" i="59"/>
  <c r="M233" i="59" s="1"/>
  <c r="L232" i="59"/>
  <c r="K231" i="59"/>
  <c r="J231" i="59"/>
  <c r="I231" i="59"/>
  <c r="H231" i="59"/>
  <c r="G231" i="59"/>
  <c r="K229" i="59"/>
  <c r="J229" i="59"/>
  <c r="I229" i="59"/>
  <c r="H229" i="59"/>
  <c r="G229" i="59"/>
  <c r="G228" i="59"/>
  <c r="H228" i="59" s="1"/>
  <c r="I228" i="59" s="1"/>
  <c r="J228" i="59" s="1"/>
  <c r="K228" i="59" s="1"/>
  <c r="L228" i="59" s="1"/>
  <c r="M228" i="59" s="1"/>
  <c r="G227" i="59"/>
  <c r="H227" i="59" s="1"/>
  <c r="I227" i="59" s="1"/>
  <c r="J227" i="59" s="1"/>
  <c r="K227" i="59" s="1"/>
  <c r="L227" i="59" s="1"/>
  <c r="M227" i="59" s="1"/>
  <c r="C227" i="59"/>
  <c r="S227" i="59" s="1"/>
  <c r="L224" i="59"/>
  <c r="M224" i="59" s="1"/>
  <c r="L223" i="59"/>
  <c r="M223" i="59" s="1"/>
  <c r="L222" i="59"/>
  <c r="W211" i="59" s="1"/>
  <c r="L221" i="59"/>
  <c r="M221" i="59" s="1"/>
  <c r="L220" i="59"/>
  <c r="M220" i="59" s="1"/>
  <c r="L219" i="59"/>
  <c r="L218" i="59"/>
  <c r="M218" i="59" s="1"/>
  <c r="L217" i="59"/>
  <c r="L216" i="59"/>
  <c r="M216" i="59" s="1"/>
  <c r="K215" i="59"/>
  <c r="J215" i="59"/>
  <c r="I215" i="59"/>
  <c r="H215" i="59"/>
  <c r="G215" i="59"/>
  <c r="K213" i="59"/>
  <c r="J213" i="59"/>
  <c r="I213" i="59"/>
  <c r="H213" i="59"/>
  <c r="G213" i="59"/>
  <c r="G212" i="59"/>
  <c r="H212" i="59" s="1"/>
  <c r="I212" i="59" s="1"/>
  <c r="J212" i="59" s="1"/>
  <c r="K212" i="59" s="1"/>
  <c r="L212" i="59" s="1"/>
  <c r="M212" i="59" s="1"/>
  <c r="X211" i="59"/>
  <c r="G211" i="59"/>
  <c r="H211" i="59" s="1"/>
  <c r="I211" i="59" s="1"/>
  <c r="J211" i="59" s="1"/>
  <c r="K211" i="59" s="1"/>
  <c r="L211" i="59" s="1"/>
  <c r="M211" i="59" s="1"/>
  <c r="C211" i="59"/>
  <c r="S211" i="59" s="1"/>
  <c r="L208" i="59"/>
  <c r="M208" i="59" s="1"/>
  <c r="L207" i="59"/>
  <c r="M207" i="59" s="1"/>
  <c r="L206" i="59"/>
  <c r="M206" i="59" s="1"/>
  <c r="L205" i="59"/>
  <c r="M205" i="59" s="1"/>
  <c r="L204" i="59"/>
  <c r="L203" i="59"/>
  <c r="M203" i="59" s="1"/>
  <c r="L202" i="59"/>
  <c r="L201" i="59"/>
  <c r="M201" i="59" s="1"/>
  <c r="L200" i="59"/>
  <c r="M200" i="59" s="1"/>
  <c r="K199" i="59"/>
  <c r="J199" i="59"/>
  <c r="I199" i="59"/>
  <c r="H199" i="59"/>
  <c r="G199" i="59"/>
  <c r="K197" i="59"/>
  <c r="J197" i="59"/>
  <c r="I197" i="59"/>
  <c r="H197" i="59"/>
  <c r="G197" i="59"/>
  <c r="G196" i="59"/>
  <c r="H196" i="59" s="1"/>
  <c r="I196" i="59" s="1"/>
  <c r="J196" i="59" s="1"/>
  <c r="K196" i="59" s="1"/>
  <c r="L196" i="59" s="1"/>
  <c r="M196" i="59" s="1"/>
  <c r="G195" i="59"/>
  <c r="H195" i="59" s="1"/>
  <c r="I195" i="59" s="1"/>
  <c r="J195" i="59" s="1"/>
  <c r="K195" i="59" s="1"/>
  <c r="L195" i="59" s="1"/>
  <c r="M195" i="59" s="1"/>
  <c r="C195" i="59"/>
  <c r="S195" i="59" s="1"/>
  <c r="L192" i="59"/>
  <c r="M192" i="59" s="1"/>
  <c r="L191" i="59"/>
  <c r="M191" i="59" s="1"/>
  <c r="L190" i="59"/>
  <c r="M190" i="59" s="1"/>
  <c r="L189" i="59"/>
  <c r="M189" i="59" s="1"/>
  <c r="L188" i="59"/>
  <c r="M188" i="59" s="1"/>
  <c r="L187" i="59"/>
  <c r="M187" i="59" s="1"/>
  <c r="L186" i="59"/>
  <c r="M186" i="59" s="1"/>
  <c r="L185" i="59"/>
  <c r="L184" i="59"/>
  <c r="M184" i="59" s="1"/>
  <c r="K183" i="59"/>
  <c r="J183" i="59"/>
  <c r="I183" i="59"/>
  <c r="H183" i="59"/>
  <c r="G183" i="59"/>
  <c r="K181" i="59"/>
  <c r="J181" i="59"/>
  <c r="I181" i="59"/>
  <c r="H181" i="59"/>
  <c r="G181" i="59"/>
  <c r="G180" i="59"/>
  <c r="H180" i="59" s="1"/>
  <c r="I180" i="59" s="1"/>
  <c r="J180" i="59" s="1"/>
  <c r="K180" i="59" s="1"/>
  <c r="L180" i="59" s="1"/>
  <c r="M180" i="59" s="1"/>
  <c r="G179" i="59"/>
  <c r="H179" i="59" s="1"/>
  <c r="I179" i="59" s="1"/>
  <c r="J179" i="59" s="1"/>
  <c r="K179" i="59" s="1"/>
  <c r="L179" i="59" s="1"/>
  <c r="M179" i="59" s="1"/>
  <c r="C179" i="59"/>
  <c r="S179" i="59" s="1"/>
  <c r="L176" i="59"/>
  <c r="M176" i="59" s="1"/>
  <c r="L175" i="59"/>
  <c r="M175" i="59" s="1"/>
  <c r="L174" i="59"/>
  <c r="W163" i="59" s="1"/>
  <c r="L173" i="59"/>
  <c r="M173" i="59" s="1"/>
  <c r="L172" i="59"/>
  <c r="M172" i="59" s="1"/>
  <c r="L171" i="59"/>
  <c r="M171" i="59" s="1"/>
  <c r="L170" i="59"/>
  <c r="M170" i="59" s="1"/>
  <c r="L169" i="59"/>
  <c r="M169" i="59" s="1"/>
  <c r="L168" i="59"/>
  <c r="K167" i="59"/>
  <c r="J167" i="59"/>
  <c r="I167" i="59"/>
  <c r="H167" i="59"/>
  <c r="G167" i="59"/>
  <c r="K165" i="59"/>
  <c r="J165" i="59"/>
  <c r="I165" i="59"/>
  <c r="H165" i="59"/>
  <c r="G165" i="59"/>
  <c r="G164" i="59"/>
  <c r="H164" i="59" s="1"/>
  <c r="I164" i="59" s="1"/>
  <c r="J164" i="59" s="1"/>
  <c r="K164" i="59" s="1"/>
  <c r="L164" i="59" s="1"/>
  <c r="M164" i="59" s="1"/>
  <c r="X163" i="59"/>
  <c r="G163" i="59"/>
  <c r="H163" i="59" s="1"/>
  <c r="I163" i="59" s="1"/>
  <c r="J163" i="59" s="1"/>
  <c r="K163" i="59" s="1"/>
  <c r="L163" i="59" s="1"/>
  <c r="M163" i="59" s="1"/>
  <c r="C163" i="59"/>
  <c r="S163" i="59" s="1"/>
  <c r="L160" i="59"/>
  <c r="M160" i="59" s="1"/>
  <c r="L159" i="59"/>
  <c r="M159" i="59" s="1"/>
  <c r="L158" i="59"/>
  <c r="L157" i="59"/>
  <c r="M157" i="59" s="1"/>
  <c r="L156" i="59"/>
  <c r="L155" i="59"/>
  <c r="M155" i="59" s="1"/>
  <c r="L154" i="59"/>
  <c r="L153" i="59"/>
  <c r="M153" i="59" s="1"/>
  <c r="L152" i="59"/>
  <c r="K151" i="59"/>
  <c r="J151" i="59"/>
  <c r="I151" i="59"/>
  <c r="H151" i="59"/>
  <c r="G151" i="59"/>
  <c r="K149" i="59"/>
  <c r="J149" i="59"/>
  <c r="I149" i="59"/>
  <c r="H149" i="59"/>
  <c r="G149" i="59"/>
  <c r="G148" i="59"/>
  <c r="H148" i="59" s="1"/>
  <c r="I148" i="59" s="1"/>
  <c r="J148" i="59" s="1"/>
  <c r="K148" i="59" s="1"/>
  <c r="L148" i="59" s="1"/>
  <c r="M148" i="59" s="1"/>
  <c r="G147" i="59"/>
  <c r="H147" i="59" s="1"/>
  <c r="I147" i="59" s="1"/>
  <c r="J147" i="59" s="1"/>
  <c r="K147" i="59" s="1"/>
  <c r="L147" i="59" s="1"/>
  <c r="M147" i="59" s="1"/>
  <c r="C147" i="59"/>
  <c r="S147" i="59" s="1"/>
  <c r="L144" i="59"/>
  <c r="M144" i="59" s="1"/>
  <c r="L143" i="59"/>
  <c r="M143" i="59" s="1"/>
  <c r="L142" i="59"/>
  <c r="M142" i="59" s="1"/>
  <c r="L141" i="59"/>
  <c r="M141" i="59" s="1"/>
  <c r="L140" i="59"/>
  <c r="M140" i="59" s="1"/>
  <c r="L139" i="59"/>
  <c r="M139" i="59" s="1"/>
  <c r="L138" i="59"/>
  <c r="M138" i="59" s="1"/>
  <c r="L137" i="59"/>
  <c r="L136" i="59"/>
  <c r="M136" i="59" s="1"/>
  <c r="K135" i="59"/>
  <c r="J135" i="59"/>
  <c r="I135" i="59"/>
  <c r="H135" i="59"/>
  <c r="G135" i="59"/>
  <c r="K133" i="59"/>
  <c r="J133" i="59"/>
  <c r="I133" i="59"/>
  <c r="H133" i="59"/>
  <c r="G133" i="59"/>
  <c r="G132" i="59"/>
  <c r="H132" i="59" s="1"/>
  <c r="I132" i="59" s="1"/>
  <c r="J132" i="59" s="1"/>
  <c r="K132" i="59" s="1"/>
  <c r="L132" i="59" s="1"/>
  <c r="M132" i="59" s="1"/>
  <c r="X131" i="59"/>
  <c r="G131" i="59"/>
  <c r="H131" i="59" s="1"/>
  <c r="I131" i="59" s="1"/>
  <c r="J131" i="59" s="1"/>
  <c r="K131" i="59" s="1"/>
  <c r="L131" i="59" s="1"/>
  <c r="M131" i="59" s="1"/>
  <c r="C131" i="59"/>
  <c r="S131" i="59" s="1"/>
  <c r="L128" i="59"/>
  <c r="M128" i="59" s="1"/>
  <c r="L127" i="59"/>
  <c r="M127" i="59" s="1"/>
  <c r="L126" i="59"/>
  <c r="M126" i="59" s="1"/>
  <c r="L125" i="59"/>
  <c r="M125" i="59" s="1"/>
  <c r="L124" i="59"/>
  <c r="M124" i="59" s="1"/>
  <c r="L123" i="59"/>
  <c r="M123" i="59" s="1"/>
  <c r="L122" i="59"/>
  <c r="M122" i="59" s="1"/>
  <c r="L121" i="59"/>
  <c r="L120" i="59"/>
  <c r="M120" i="59" s="1"/>
  <c r="K119" i="59"/>
  <c r="J119" i="59"/>
  <c r="I119" i="59"/>
  <c r="H119" i="59"/>
  <c r="G119" i="59"/>
  <c r="K117" i="59"/>
  <c r="J117" i="59"/>
  <c r="I117" i="59"/>
  <c r="H117" i="59"/>
  <c r="G117" i="59"/>
  <c r="G116" i="59"/>
  <c r="H116" i="59" s="1"/>
  <c r="I116" i="59" s="1"/>
  <c r="J116" i="59" s="1"/>
  <c r="K116" i="59" s="1"/>
  <c r="L116" i="59" s="1"/>
  <c r="M116" i="59" s="1"/>
  <c r="X115" i="59"/>
  <c r="G115" i="59"/>
  <c r="H115" i="59" s="1"/>
  <c r="I115" i="59" s="1"/>
  <c r="J115" i="59" s="1"/>
  <c r="K115" i="59" s="1"/>
  <c r="L115" i="59" s="1"/>
  <c r="M115" i="59" s="1"/>
  <c r="C115" i="59"/>
  <c r="S115" i="59" s="1"/>
  <c r="L112" i="59"/>
  <c r="M112" i="59" s="1"/>
  <c r="L111" i="59"/>
  <c r="M111" i="59" s="1"/>
  <c r="L110" i="59"/>
  <c r="L109" i="59"/>
  <c r="M109" i="59" s="1"/>
  <c r="L108" i="59"/>
  <c r="M108" i="59" s="1"/>
  <c r="L107" i="59"/>
  <c r="M107" i="59" s="1"/>
  <c r="L106" i="59"/>
  <c r="L105" i="59"/>
  <c r="M105" i="59" s="1"/>
  <c r="L104" i="59"/>
  <c r="K103" i="59"/>
  <c r="J103" i="59"/>
  <c r="I103" i="59"/>
  <c r="H103" i="59"/>
  <c r="G103" i="59"/>
  <c r="K101" i="59"/>
  <c r="J101" i="59"/>
  <c r="I101" i="59"/>
  <c r="H101" i="59"/>
  <c r="G101" i="59"/>
  <c r="G100" i="59"/>
  <c r="H100" i="59" s="1"/>
  <c r="I100" i="59" s="1"/>
  <c r="J100" i="59" s="1"/>
  <c r="K100" i="59" s="1"/>
  <c r="L100" i="59" s="1"/>
  <c r="M100" i="59" s="1"/>
  <c r="G99" i="59"/>
  <c r="H99" i="59" s="1"/>
  <c r="I99" i="59" s="1"/>
  <c r="J99" i="59" s="1"/>
  <c r="K99" i="59" s="1"/>
  <c r="L99" i="59" s="1"/>
  <c r="M99" i="59" s="1"/>
  <c r="C99" i="59"/>
  <c r="S99" i="59" s="1"/>
  <c r="M96" i="59"/>
  <c r="L96" i="59"/>
  <c r="L95" i="59"/>
  <c r="M95" i="59" s="1"/>
  <c r="L94" i="59"/>
  <c r="W83" i="59" s="1"/>
  <c r="L93" i="59"/>
  <c r="M93" i="59" s="1"/>
  <c r="L92" i="59"/>
  <c r="X83" i="59" s="1"/>
  <c r="L91" i="59"/>
  <c r="M91" i="59" s="1"/>
  <c r="L90" i="59"/>
  <c r="V83" i="59" s="1"/>
  <c r="L89" i="59"/>
  <c r="M89" i="59" s="1"/>
  <c r="L88" i="59"/>
  <c r="M88" i="59" s="1"/>
  <c r="K87" i="59"/>
  <c r="J87" i="59"/>
  <c r="I87" i="59"/>
  <c r="H87" i="59"/>
  <c r="G87" i="59"/>
  <c r="K85" i="59"/>
  <c r="J85" i="59"/>
  <c r="I85" i="59"/>
  <c r="H85" i="59"/>
  <c r="G85" i="59"/>
  <c r="G84" i="59"/>
  <c r="H84" i="59" s="1"/>
  <c r="I84" i="59" s="1"/>
  <c r="J84" i="59" s="1"/>
  <c r="K84" i="59" s="1"/>
  <c r="L84" i="59" s="1"/>
  <c r="M84" i="59" s="1"/>
  <c r="U83" i="59"/>
  <c r="G83" i="59"/>
  <c r="H83" i="59" s="1"/>
  <c r="I83" i="59" s="1"/>
  <c r="J83" i="59" s="1"/>
  <c r="K83" i="59" s="1"/>
  <c r="L83" i="59" s="1"/>
  <c r="M83" i="59" s="1"/>
  <c r="C83" i="59"/>
  <c r="S83" i="59" s="1"/>
  <c r="L80" i="59"/>
  <c r="M80" i="59" s="1"/>
  <c r="L79" i="59"/>
  <c r="M79" i="59" s="1"/>
  <c r="L78" i="59"/>
  <c r="M78" i="59" s="1"/>
  <c r="L77" i="59"/>
  <c r="M77" i="59" s="1"/>
  <c r="L76" i="59"/>
  <c r="M76" i="59" s="1"/>
  <c r="L75" i="59"/>
  <c r="M75" i="59" s="1"/>
  <c r="L74" i="59"/>
  <c r="M74" i="59" s="1"/>
  <c r="L73" i="59"/>
  <c r="L72" i="59"/>
  <c r="M72" i="59" s="1"/>
  <c r="K71" i="59"/>
  <c r="J71" i="59"/>
  <c r="I71" i="59"/>
  <c r="H71" i="59"/>
  <c r="G71" i="59"/>
  <c r="K69" i="59"/>
  <c r="J69" i="59"/>
  <c r="I69" i="59"/>
  <c r="H69" i="59"/>
  <c r="G69" i="59"/>
  <c r="G68" i="59"/>
  <c r="H68" i="59" s="1"/>
  <c r="I68" i="59" s="1"/>
  <c r="J68" i="59" s="1"/>
  <c r="K68" i="59" s="1"/>
  <c r="L68" i="59" s="1"/>
  <c r="M68" i="59" s="1"/>
  <c r="X67" i="59"/>
  <c r="G67" i="59"/>
  <c r="H67" i="59" s="1"/>
  <c r="I67" i="59" s="1"/>
  <c r="J67" i="59" s="1"/>
  <c r="K67" i="59" s="1"/>
  <c r="L67" i="59" s="1"/>
  <c r="M67" i="59" s="1"/>
  <c r="C67" i="59"/>
  <c r="S67" i="59" s="1"/>
  <c r="L64" i="59"/>
  <c r="M64" i="59" s="1"/>
  <c r="L63" i="59"/>
  <c r="M63" i="59" s="1"/>
  <c r="L62" i="59"/>
  <c r="M62" i="59" s="1"/>
  <c r="L61" i="59"/>
  <c r="M61" i="59" s="1"/>
  <c r="L60" i="59"/>
  <c r="M60" i="59" s="1"/>
  <c r="L59" i="59"/>
  <c r="M59" i="59" s="1"/>
  <c r="L58" i="59"/>
  <c r="M58" i="59" s="1"/>
  <c r="L57" i="59"/>
  <c r="L56" i="59"/>
  <c r="M56" i="59" s="1"/>
  <c r="K55" i="59"/>
  <c r="J55" i="59"/>
  <c r="I55" i="59"/>
  <c r="H55" i="59"/>
  <c r="G55" i="59"/>
  <c r="K53" i="59"/>
  <c r="J53" i="59"/>
  <c r="I53" i="59"/>
  <c r="H53" i="59"/>
  <c r="G53" i="59"/>
  <c r="G52" i="59"/>
  <c r="H52" i="59" s="1"/>
  <c r="I52" i="59" s="1"/>
  <c r="J52" i="59" s="1"/>
  <c r="K52" i="59" s="1"/>
  <c r="L52" i="59" s="1"/>
  <c r="M52" i="59" s="1"/>
  <c r="J51" i="59"/>
  <c r="K51" i="59" s="1"/>
  <c r="L51" i="59" s="1"/>
  <c r="M51" i="59" s="1"/>
  <c r="G51" i="59"/>
  <c r="H51" i="59" s="1"/>
  <c r="I51" i="59" s="1"/>
  <c r="C51" i="59"/>
  <c r="S51" i="59" s="1"/>
  <c r="L48" i="59"/>
  <c r="M48" i="59" s="1"/>
  <c r="L47" i="59"/>
  <c r="M47" i="59" s="1"/>
  <c r="L46" i="59"/>
  <c r="L45" i="59"/>
  <c r="M45" i="59" s="1"/>
  <c r="L44" i="59"/>
  <c r="M44" i="59" s="1"/>
  <c r="L43" i="59"/>
  <c r="M43" i="59" s="1"/>
  <c r="L42" i="59"/>
  <c r="L41" i="59"/>
  <c r="M41" i="59" s="1"/>
  <c r="L40" i="59"/>
  <c r="K39" i="59"/>
  <c r="J39" i="59"/>
  <c r="I39" i="59"/>
  <c r="H39" i="59"/>
  <c r="G39" i="59"/>
  <c r="K37" i="59"/>
  <c r="J37" i="59"/>
  <c r="I37" i="59"/>
  <c r="H37" i="59"/>
  <c r="G37" i="59"/>
  <c r="G36" i="59"/>
  <c r="H36" i="59" s="1"/>
  <c r="I36" i="59" s="1"/>
  <c r="J36" i="59" s="1"/>
  <c r="K36" i="59" s="1"/>
  <c r="L36" i="59" s="1"/>
  <c r="M36" i="59" s="1"/>
  <c r="G35" i="59"/>
  <c r="H35" i="59" s="1"/>
  <c r="I35" i="59" s="1"/>
  <c r="J35" i="59" s="1"/>
  <c r="K35" i="59" s="1"/>
  <c r="L35" i="59" s="1"/>
  <c r="M35" i="59" s="1"/>
  <c r="C35" i="59"/>
  <c r="S35" i="59" s="1"/>
  <c r="A35" i="59"/>
  <c r="A51" i="59" s="1"/>
  <c r="A67" i="59" s="1"/>
  <c r="A83" i="59" s="1"/>
  <c r="A99" i="59" s="1"/>
  <c r="A115" i="59" s="1"/>
  <c r="A131" i="59" s="1"/>
  <c r="A147" i="59" s="1"/>
  <c r="A163" i="59" s="1"/>
  <c r="A179" i="59" s="1"/>
  <c r="A195" i="59" s="1"/>
  <c r="A211" i="59" s="1"/>
  <c r="A227" i="59" s="1"/>
  <c r="A243" i="59" s="1"/>
  <c r="A259" i="59" s="1"/>
  <c r="A275" i="59" s="1"/>
  <c r="A291" i="59" s="1"/>
  <c r="A307" i="59" s="1"/>
  <c r="A323" i="59" s="1"/>
  <c r="A339" i="59" s="1"/>
  <c r="A355" i="59" s="1"/>
  <c r="A371" i="59" s="1"/>
  <c r="A387" i="59" s="1"/>
  <c r="A403" i="59" s="1"/>
  <c r="A419" i="59" s="1"/>
  <c r="A435" i="59" s="1"/>
  <c r="A451" i="59" s="1"/>
  <c r="A467" i="59" s="1"/>
  <c r="A483" i="59" s="1"/>
  <c r="A499" i="59" s="1"/>
  <c r="A515" i="59" s="1"/>
  <c r="A531" i="59" s="1"/>
  <c r="A547" i="59" s="1"/>
  <c r="A563" i="59" s="1"/>
  <c r="A579" i="59" s="1"/>
  <c r="A595" i="59" s="1"/>
  <c r="A611" i="59" s="1"/>
  <c r="A627" i="59" s="1"/>
  <c r="A643" i="59" s="1"/>
  <c r="L32" i="59"/>
  <c r="M32" i="59" s="1"/>
  <c r="L31" i="59"/>
  <c r="M31" i="59" s="1"/>
  <c r="L30" i="59"/>
  <c r="W19" i="59" s="1"/>
  <c r="L29" i="59"/>
  <c r="M29" i="59" s="1"/>
  <c r="L28" i="59"/>
  <c r="X19" i="59" s="1"/>
  <c r="L27" i="59"/>
  <c r="M27" i="59" s="1"/>
  <c r="L26" i="59"/>
  <c r="L25" i="59"/>
  <c r="M25" i="59" s="1"/>
  <c r="L24" i="59"/>
  <c r="M24" i="59" s="1"/>
  <c r="K23" i="59"/>
  <c r="J23" i="59"/>
  <c r="I23" i="59"/>
  <c r="H23" i="59"/>
  <c r="G23" i="59"/>
  <c r="K21" i="59"/>
  <c r="J21" i="59"/>
  <c r="I21" i="59"/>
  <c r="H21" i="59"/>
  <c r="G21" i="59"/>
  <c r="G20" i="59"/>
  <c r="H20" i="59" s="1"/>
  <c r="I20" i="59" s="1"/>
  <c r="J20" i="59" s="1"/>
  <c r="K20" i="59" s="1"/>
  <c r="L20" i="59" s="1"/>
  <c r="M20" i="59" s="1"/>
  <c r="C20" i="59"/>
  <c r="C36" i="59" s="1"/>
  <c r="C52" i="59" s="1"/>
  <c r="C68" i="59" s="1"/>
  <c r="C84" i="59" s="1"/>
  <c r="C100" i="59" s="1"/>
  <c r="C116" i="59" s="1"/>
  <c r="C132" i="59" s="1"/>
  <c r="C148" i="59" s="1"/>
  <c r="C164" i="59" s="1"/>
  <c r="C180" i="59" s="1"/>
  <c r="C196" i="59" s="1"/>
  <c r="C212" i="59" s="1"/>
  <c r="C228" i="59" s="1"/>
  <c r="C244" i="59" s="1"/>
  <c r="C260" i="59" s="1"/>
  <c r="C276" i="59" s="1"/>
  <c r="C292" i="59" s="1"/>
  <c r="C308" i="59" s="1"/>
  <c r="C324" i="59" s="1"/>
  <c r="C340" i="59" s="1"/>
  <c r="C356" i="59" s="1"/>
  <c r="C372" i="59" s="1"/>
  <c r="C388" i="59" s="1"/>
  <c r="C404" i="59" s="1"/>
  <c r="C420" i="59" s="1"/>
  <c r="C436" i="59" s="1"/>
  <c r="C452" i="59" s="1"/>
  <c r="C468" i="59" s="1"/>
  <c r="C484" i="59" s="1"/>
  <c r="C500" i="59" s="1"/>
  <c r="C516" i="59" s="1"/>
  <c r="C532" i="59" s="1"/>
  <c r="C548" i="59" s="1"/>
  <c r="C564" i="59" s="1"/>
  <c r="C580" i="59" s="1"/>
  <c r="C596" i="59" s="1"/>
  <c r="C612" i="59" s="1"/>
  <c r="C628" i="59" s="1"/>
  <c r="C644" i="59" s="1"/>
  <c r="G19" i="59"/>
  <c r="H19" i="59" s="1"/>
  <c r="I19" i="59" s="1"/>
  <c r="J19" i="59" s="1"/>
  <c r="K19" i="59" s="1"/>
  <c r="L19" i="59" s="1"/>
  <c r="M19" i="59" s="1"/>
  <c r="C19" i="59"/>
  <c r="S19" i="59" s="1"/>
  <c r="K16" i="59"/>
  <c r="I16" i="59"/>
  <c r="H16" i="59"/>
  <c r="G16" i="59"/>
  <c r="K15" i="59"/>
  <c r="J15" i="59"/>
  <c r="I15" i="59"/>
  <c r="H15" i="59"/>
  <c r="G15" i="59"/>
  <c r="K14" i="59"/>
  <c r="J14" i="59"/>
  <c r="I14" i="59"/>
  <c r="H14" i="59"/>
  <c r="G14" i="59"/>
  <c r="K13" i="59"/>
  <c r="J13" i="59"/>
  <c r="I13" i="59"/>
  <c r="H13" i="59"/>
  <c r="G13" i="59"/>
  <c r="K12" i="59"/>
  <c r="J12" i="59"/>
  <c r="I12" i="59"/>
  <c r="H12" i="59"/>
  <c r="G12" i="59"/>
  <c r="K11" i="59"/>
  <c r="J11" i="59"/>
  <c r="I11" i="59"/>
  <c r="H11" i="59"/>
  <c r="G11" i="59"/>
  <c r="K10" i="59"/>
  <c r="J10" i="59"/>
  <c r="I10" i="59"/>
  <c r="H10" i="59"/>
  <c r="G10" i="59"/>
  <c r="K9" i="59"/>
  <c r="J9" i="59"/>
  <c r="I9" i="59"/>
  <c r="H9" i="59"/>
  <c r="G9" i="59"/>
  <c r="K8" i="59"/>
  <c r="J8" i="59"/>
  <c r="I8" i="59"/>
  <c r="H8" i="59"/>
  <c r="G8" i="59"/>
  <c r="H4" i="59"/>
  <c r="I4" i="59" s="1"/>
  <c r="J4" i="59" s="1"/>
  <c r="K4" i="59" s="1"/>
  <c r="L4" i="59" s="1"/>
  <c r="M4" i="59" s="1"/>
  <c r="S3" i="59"/>
  <c r="H3" i="59"/>
  <c r="I3" i="59" s="1"/>
  <c r="J3" i="59" s="1"/>
  <c r="K3" i="59" s="1"/>
  <c r="L3" i="59" s="1"/>
  <c r="M3" i="59" s="1"/>
  <c r="X1" i="59"/>
  <c r="T1" i="59"/>
  <c r="X515" i="59" l="1"/>
  <c r="W115" i="59"/>
  <c r="W515" i="59"/>
  <c r="W403" i="59"/>
  <c r="M94" i="59"/>
  <c r="W259" i="59"/>
  <c r="W435" i="59"/>
  <c r="W595" i="59"/>
  <c r="V275" i="59"/>
  <c r="U275" i="59"/>
  <c r="W483" i="59"/>
  <c r="U483" i="59"/>
  <c r="W467" i="59"/>
  <c r="V339" i="59"/>
  <c r="M222" i="59"/>
  <c r="V211" i="59"/>
  <c r="U211" i="59"/>
  <c r="W131" i="59"/>
  <c r="U131" i="59"/>
  <c r="M30" i="59"/>
  <c r="L599" i="59"/>
  <c r="T595" i="59" s="1"/>
  <c r="M600" i="59"/>
  <c r="U147" i="59"/>
  <c r="U611" i="59"/>
  <c r="M572" i="59"/>
  <c r="V499" i="59"/>
  <c r="L503" i="59"/>
  <c r="T499" i="59" s="1"/>
  <c r="V483" i="59"/>
  <c r="L487" i="59"/>
  <c r="T483" i="59" s="1"/>
  <c r="X451" i="59"/>
  <c r="L407" i="59"/>
  <c r="T403" i="59" s="1"/>
  <c r="U371" i="59"/>
  <c r="W339" i="59"/>
  <c r="U339" i="59"/>
  <c r="V307" i="59"/>
  <c r="L311" i="59"/>
  <c r="T307" i="59" s="1"/>
  <c r="U307" i="59"/>
  <c r="L279" i="59"/>
  <c r="V243" i="59"/>
  <c r="U243" i="59"/>
  <c r="V227" i="59"/>
  <c r="M219" i="59"/>
  <c r="M217" i="59"/>
  <c r="L215" i="59"/>
  <c r="M215" i="59" s="1"/>
  <c r="W195" i="59"/>
  <c r="W179" i="59"/>
  <c r="L183" i="59"/>
  <c r="T179" i="59" s="1"/>
  <c r="U163" i="59"/>
  <c r="V131" i="59"/>
  <c r="L119" i="59"/>
  <c r="M119" i="59" s="1"/>
  <c r="W67" i="59"/>
  <c r="L71" i="59"/>
  <c r="M71" i="59" s="1"/>
  <c r="V67" i="59"/>
  <c r="X35" i="59"/>
  <c r="M620" i="59"/>
  <c r="M588" i="59"/>
  <c r="W563" i="59"/>
  <c r="V547" i="59"/>
  <c r="M556" i="59"/>
  <c r="M542" i="59"/>
  <c r="V531" i="59"/>
  <c r="U499" i="59"/>
  <c r="M504" i="59"/>
  <c r="M507" i="59"/>
  <c r="M489" i="59"/>
  <c r="M444" i="59"/>
  <c r="X387" i="59"/>
  <c r="V371" i="59"/>
  <c r="L375" i="59"/>
  <c r="M375" i="59" s="1"/>
  <c r="M376" i="59"/>
  <c r="M380" i="59"/>
  <c r="M382" i="59"/>
  <c r="U355" i="59"/>
  <c r="V355" i="59"/>
  <c r="M364" i="59"/>
  <c r="L359" i="59"/>
  <c r="M359" i="59" s="1"/>
  <c r="X339" i="59"/>
  <c r="L343" i="59"/>
  <c r="L327" i="59"/>
  <c r="M327" i="59" s="1"/>
  <c r="X307" i="59"/>
  <c r="M312" i="59"/>
  <c r="M318" i="59"/>
  <c r="L295" i="59"/>
  <c r="M295" i="59" s="1"/>
  <c r="M281" i="59"/>
  <c r="L263" i="59"/>
  <c r="T259" i="59" s="1"/>
  <c r="U259" i="59"/>
  <c r="M249" i="59"/>
  <c r="M251" i="59"/>
  <c r="L247" i="59"/>
  <c r="M248" i="59"/>
  <c r="M254" i="59"/>
  <c r="M234" i="59"/>
  <c r="L199" i="59"/>
  <c r="T195" i="59" s="1"/>
  <c r="U195" i="59"/>
  <c r="X179" i="59"/>
  <c r="L167" i="59"/>
  <c r="M167" i="59" s="1"/>
  <c r="L135" i="59"/>
  <c r="M135" i="59" s="1"/>
  <c r="X99" i="59"/>
  <c r="W51" i="59"/>
  <c r="X51" i="59"/>
  <c r="U51" i="59"/>
  <c r="G7" i="59"/>
  <c r="L8" i="59"/>
  <c r="M8" i="59" s="1"/>
  <c r="K7" i="59"/>
  <c r="L12" i="59"/>
  <c r="X3" i="59" s="1"/>
  <c r="L13" i="59"/>
  <c r="M13" i="59" s="1"/>
  <c r="M16" i="59"/>
  <c r="L9" i="59"/>
  <c r="M9" i="59" s="1"/>
  <c r="I7" i="59"/>
  <c r="U19" i="59"/>
  <c r="V19" i="59"/>
  <c r="J7" i="59"/>
  <c r="H7" i="59"/>
  <c r="L15" i="59"/>
  <c r="M15" i="59" s="1"/>
  <c r="L11" i="59"/>
  <c r="M11" i="59" s="1"/>
  <c r="M42" i="59"/>
  <c r="V35" i="59"/>
  <c r="L103" i="59"/>
  <c r="M104" i="59"/>
  <c r="M472" i="59"/>
  <c r="L471" i="59"/>
  <c r="U467" i="59"/>
  <c r="L583" i="59"/>
  <c r="U579" i="59"/>
  <c r="M584" i="59"/>
  <c r="W643" i="59"/>
  <c r="M654" i="59"/>
  <c r="L55" i="59"/>
  <c r="M57" i="59"/>
  <c r="M154" i="59"/>
  <c r="V147" i="59"/>
  <c r="W147" i="59"/>
  <c r="M158" i="59"/>
  <c r="V419" i="59"/>
  <c r="M426" i="59"/>
  <c r="L423" i="59"/>
  <c r="L10" i="59"/>
  <c r="L14" i="59"/>
  <c r="L23" i="59"/>
  <c r="M26" i="59"/>
  <c r="W35" i="59"/>
  <c r="M46" i="59"/>
  <c r="L87" i="59"/>
  <c r="M90" i="59"/>
  <c r="U99" i="59"/>
  <c r="U115" i="59"/>
  <c r="M121" i="59"/>
  <c r="U179" i="59"/>
  <c r="M185" i="59"/>
  <c r="M204" i="59"/>
  <c r="X195" i="59"/>
  <c r="M334" i="59"/>
  <c r="W323" i="59"/>
  <c r="L455" i="59"/>
  <c r="M456" i="59"/>
  <c r="U451" i="59"/>
  <c r="L231" i="59"/>
  <c r="U227" i="59"/>
  <c r="M232" i="59"/>
  <c r="M28" i="59"/>
  <c r="L39" i="59"/>
  <c r="M40" i="59"/>
  <c r="M92" i="59"/>
  <c r="W99" i="59"/>
  <c r="M110" i="59"/>
  <c r="X531" i="59"/>
  <c r="M540" i="59"/>
  <c r="M635" i="59"/>
  <c r="V627" i="59"/>
  <c r="U35" i="59"/>
  <c r="U67" i="59"/>
  <c r="M73" i="59"/>
  <c r="M106" i="59"/>
  <c r="V99" i="59"/>
  <c r="L151" i="59"/>
  <c r="M152" i="59"/>
  <c r="X147" i="59"/>
  <c r="M156" i="59"/>
  <c r="M238" i="59"/>
  <c r="W227" i="59"/>
  <c r="M202" i="59"/>
  <c r="V195" i="59"/>
  <c r="M268" i="59"/>
  <c r="X259" i="59"/>
  <c r="M302" i="59"/>
  <c r="W291" i="59"/>
  <c r="M441" i="59"/>
  <c r="U435" i="59"/>
  <c r="M476" i="59"/>
  <c r="X467" i="59"/>
  <c r="M523" i="59"/>
  <c r="V515" i="59"/>
  <c r="M569" i="59"/>
  <c r="U563" i="59"/>
  <c r="M587" i="59"/>
  <c r="V579" i="59"/>
  <c r="M590" i="59"/>
  <c r="W579" i="59"/>
  <c r="X627" i="59"/>
  <c r="M636" i="59"/>
  <c r="M652" i="59"/>
  <c r="X643" i="59"/>
  <c r="M137" i="59"/>
  <c r="V163" i="59"/>
  <c r="M168" i="59"/>
  <c r="M174" i="59"/>
  <c r="X227" i="59"/>
  <c r="M236" i="59"/>
  <c r="U291" i="59"/>
  <c r="M296" i="59"/>
  <c r="M329" i="59"/>
  <c r="M332" i="59"/>
  <c r="X323" i="59"/>
  <c r="M411" i="59"/>
  <c r="V403" i="59"/>
  <c r="L439" i="59"/>
  <c r="U515" i="59"/>
  <c r="M521" i="59"/>
  <c r="L519" i="59"/>
  <c r="L567" i="59"/>
  <c r="M570" i="59"/>
  <c r="V563" i="59"/>
  <c r="V51" i="59"/>
  <c r="V115" i="59"/>
  <c r="V179" i="59"/>
  <c r="M266" i="59"/>
  <c r="V259" i="59"/>
  <c r="V291" i="59"/>
  <c r="U323" i="59"/>
  <c r="M345" i="59"/>
  <c r="M392" i="59"/>
  <c r="L391" i="59"/>
  <c r="U387" i="59"/>
  <c r="M398" i="59"/>
  <c r="W387" i="59"/>
  <c r="U403" i="59"/>
  <c r="M409" i="59"/>
  <c r="M425" i="59"/>
  <c r="U419" i="59"/>
  <c r="M428" i="59"/>
  <c r="V435" i="59"/>
  <c r="M458" i="59"/>
  <c r="V451" i="59"/>
  <c r="W499" i="59"/>
  <c r="U547" i="59"/>
  <c r="L551" i="59"/>
  <c r="M330" i="59"/>
  <c r="V323" i="59"/>
  <c r="W451" i="59"/>
  <c r="M462" i="59"/>
  <c r="M537" i="59"/>
  <c r="U531" i="59"/>
  <c r="M599" i="59"/>
  <c r="M602" i="59"/>
  <c r="V595" i="59"/>
  <c r="M300" i="59"/>
  <c r="W355" i="59"/>
  <c r="M394" i="59"/>
  <c r="V387" i="59"/>
  <c r="M474" i="59"/>
  <c r="V467" i="59"/>
  <c r="L535" i="59"/>
  <c r="M619" i="59"/>
  <c r="L615" i="59"/>
  <c r="V611" i="59"/>
  <c r="M622" i="59"/>
  <c r="W611" i="59"/>
  <c r="M558" i="59"/>
  <c r="W547" i="59"/>
  <c r="M633" i="59"/>
  <c r="U627" i="59"/>
  <c r="M650" i="59"/>
  <c r="V643" i="59"/>
  <c r="M601" i="59"/>
  <c r="U595" i="59"/>
  <c r="M604" i="59"/>
  <c r="L631" i="59"/>
  <c r="L647" i="59"/>
  <c r="M648" i="59"/>
  <c r="L656" i="58"/>
  <c r="M656" i="58" s="1"/>
  <c r="L655" i="58"/>
  <c r="M655" i="58" s="1"/>
  <c r="L654" i="58"/>
  <c r="M654" i="58" s="1"/>
  <c r="L653" i="58"/>
  <c r="M653" i="58" s="1"/>
  <c r="L652" i="58"/>
  <c r="M652" i="58" s="1"/>
  <c r="L651" i="58"/>
  <c r="M651" i="58" s="1"/>
  <c r="L650" i="58"/>
  <c r="M650" i="58" s="1"/>
  <c r="L649" i="58"/>
  <c r="L648" i="58"/>
  <c r="M648" i="58" s="1"/>
  <c r="K647" i="58"/>
  <c r="J647" i="58"/>
  <c r="I647" i="58"/>
  <c r="H647" i="58"/>
  <c r="G647" i="58"/>
  <c r="K645" i="58"/>
  <c r="J645" i="58"/>
  <c r="I645" i="58"/>
  <c r="H645" i="58"/>
  <c r="G645" i="58"/>
  <c r="G644" i="58"/>
  <c r="H644" i="58" s="1"/>
  <c r="I644" i="58" s="1"/>
  <c r="J644" i="58" s="1"/>
  <c r="K644" i="58" s="1"/>
  <c r="L644" i="58" s="1"/>
  <c r="M644" i="58" s="1"/>
  <c r="W643" i="58"/>
  <c r="V643" i="58"/>
  <c r="G643" i="58"/>
  <c r="H643" i="58" s="1"/>
  <c r="I643" i="58" s="1"/>
  <c r="J643" i="58" s="1"/>
  <c r="K643" i="58" s="1"/>
  <c r="L643" i="58" s="1"/>
  <c r="M643" i="58" s="1"/>
  <c r="C643" i="58"/>
  <c r="S643" i="58" s="1"/>
  <c r="L640" i="58"/>
  <c r="M640" i="58" s="1"/>
  <c r="L639" i="58"/>
  <c r="M639" i="58" s="1"/>
  <c r="L638" i="58"/>
  <c r="W627" i="58" s="1"/>
  <c r="L637" i="58"/>
  <c r="M637" i="58" s="1"/>
  <c r="L636" i="58"/>
  <c r="M636" i="58" s="1"/>
  <c r="L635" i="58"/>
  <c r="M635" i="58" s="1"/>
  <c r="L634" i="58"/>
  <c r="M634" i="58" s="1"/>
  <c r="L633" i="58"/>
  <c r="M633" i="58" s="1"/>
  <c r="L632" i="58"/>
  <c r="K631" i="58"/>
  <c r="J631" i="58"/>
  <c r="I631" i="58"/>
  <c r="H631" i="58"/>
  <c r="G631" i="58"/>
  <c r="K629" i="58"/>
  <c r="J629" i="58"/>
  <c r="I629" i="58"/>
  <c r="H629" i="58"/>
  <c r="G629" i="58"/>
  <c r="G628" i="58"/>
  <c r="H628" i="58" s="1"/>
  <c r="I628" i="58" s="1"/>
  <c r="J628" i="58" s="1"/>
  <c r="K628" i="58" s="1"/>
  <c r="L628" i="58" s="1"/>
  <c r="M628" i="58" s="1"/>
  <c r="S627" i="58"/>
  <c r="G627" i="58"/>
  <c r="H627" i="58" s="1"/>
  <c r="I627" i="58" s="1"/>
  <c r="J627" i="58" s="1"/>
  <c r="K627" i="58" s="1"/>
  <c r="L627" i="58" s="1"/>
  <c r="M627" i="58" s="1"/>
  <c r="M624" i="58"/>
  <c r="L624" i="58"/>
  <c r="L623" i="58"/>
  <c r="M623" i="58" s="1"/>
  <c r="L622" i="58"/>
  <c r="M622" i="58" s="1"/>
  <c r="M621" i="58"/>
  <c r="L621" i="58"/>
  <c r="L620" i="58"/>
  <c r="M620" i="58" s="1"/>
  <c r="L619" i="58"/>
  <c r="L618" i="58"/>
  <c r="M618" i="58" s="1"/>
  <c r="L617" i="58"/>
  <c r="M617" i="58" s="1"/>
  <c r="L616" i="58"/>
  <c r="K615" i="58"/>
  <c r="J615" i="58"/>
  <c r="I615" i="58"/>
  <c r="H615" i="58"/>
  <c r="G615" i="58"/>
  <c r="K613" i="58"/>
  <c r="J613" i="58"/>
  <c r="I613" i="58"/>
  <c r="H613" i="58"/>
  <c r="G613" i="58"/>
  <c r="G612" i="58"/>
  <c r="H612" i="58" s="1"/>
  <c r="I612" i="58" s="1"/>
  <c r="J612" i="58" s="1"/>
  <c r="K612" i="58" s="1"/>
  <c r="L612" i="58" s="1"/>
  <c r="M612" i="58" s="1"/>
  <c r="S611" i="58"/>
  <c r="K611" i="58"/>
  <c r="L611" i="58" s="1"/>
  <c r="M611" i="58" s="1"/>
  <c r="G611" i="58"/>
  <c r="H611" i="58" s="1"/>
  <c r="I611" i="58" s="1"/>
  <c r="J611" i="58" s="1"/>
  <c r="L608" i="58"/>
  <c r="M608" i="58" s="1"/>
  <c r="L607" i="58"/>
  <c r="M607" i="58" s="1"/>
  <c r="L606" i="58"/>
  <c r="M606" i="58" s="1"/>
  <c r="L605" i="58"/>
  <c r="M605" i="58" s="1"/>
  <c r="L604" i="58"/>
  <c r="M604" i="58" s="1"/>
  <c r="L603" i="58"/>
  <c r="M603" i="58" s="1"/>
  <c r="L602" i="58"/>
  <c r="L601" i="58"/>
  <c r="L600" i="58"/>
  <c r="M600" i="58" s="1"/>
  <c r="K599" i="58"/>
  <c r="J599" i="58"/>
  <c r="I599" i="58"/>
  <c r="H599" i="58"/>
  <c r="G599" i="58"/>
  <c r="K597" i="58"/>
  <c r="J597" i="58"/>
  <c r="I597" i="58"/>
  <c r="H597" i="58"/>
  <c r="G597" i="58"/>
  <c r="G596" i="58"/>
  <c r="H596" i="58" s="1"/>
  <c r="I596" i="58" s="1"/>
  <c r="J596" i="58" s="1"/>
  <c r="K596" i="58" s="1"/>
  <c r="L596" i="58" s="1"/>
  <c r="M596" i="58" s="1"/>
  <c r="X595" i="58"/>
  <c r="S595" i="58"/>
  <c r="G595" i="58"/>
  <c r="H595" i="58" s="1"/>
  <c r="I595" i="58" s="1"/>
  <c r="J595" i="58" s="1"/>
  <c r="K595" i="58" s="1"/>
  <c r="L595" i="58" s="1"/>
  <c r="M595" i="58" s="1"/>
  <c r="M592" i="58"/>
  <c r="L592" i="58"/>
  <c r="L591" i="58"/>
  <c r="M591" i="58" s="1"/>
  <c r="L590" i="58"/>
  <c r="W579" i="58" s="1"/>
  <c r="L589" i="58"/>
  <c r="M589" i="58" s="1"/>
  <c r="L588" i="58"/>
  <c r="M588" i="58" s="1"/>
  <c r="L587" i="58"/>
  <c r="L586" i="58"/>
  <c r="M586" i="58" s="1"/>
  <c r="L585" i="58"/>
  <c r="L584" i="58"/>
  <c r="M584" i="58" s="1"/>
  <c r="K583" i="58"/>
  <c r="J583" i="58"/>
  <c r="I583" i="58"/>
  <c r="H583" i="58"/>
  <c r="G583" i="58"/>
  <c r="K581" i="58"/>
  <c r="J581" i="58"/>
  <c r="I581" i="58"/>
  <c r="H581" i="58"/>
  <c r="G581" i="58"/>
  <c r="G580" i="58"/>
  <c r="H580" i="58" s="1"/>
  <c r="I580" i="58" s="1"/>
  <c r="J580" i="58" s="1"/>
  <c r="K580" i="58" s="1"/>
  <c r="L580" i="58" s="1"/>
  <c r="M580" i="58" s="1"/>
  <c r="X579" i="58"/>
  <c r="S579" i="58"/>
  <c r="I579" i="58"/>
  <c r="J579" i="58" s="1"/>
  <c r="K579" i="58" s="1"/>
  <c r="L579" i="58" s="1"/>
  <c r="M579" i="58" s="1"/>
  <c r="G579" i="58"/>
  <c r="H579" i="58" s="1"/>
  <c r="L576" i="58"/>
  <c r="M576" i="58" s="1"/>
  <c r="L575" i="58"/>
  <c r="M575" i="58" s="1"/>
  <c r="L574" i="58"/>
  <c r="M574" i="58" s="1"/>
  <c r="L573" i="58"/>
  <c r="M573" i="58" s="1"/>
  <c r="L572" i="58"/>
  <c r="M572" i="58" s="1"/>
  <c r="L571" i="58"/>
  <c r="L570" i="58"/>
  <c r="M570" i="58" s="1"/>
  <c r="L569" i="58"/>
  <c r="L568" i="58"/>
  <c r="M568" i="58" s="1"/>
  <c r="K567" i="58"/>
  <c r="J567" i="58"/>
  <c r="I567" i="58"/>
  <c r="H567" i="58"/>
  <c r="G567" i="58"/>
  <c r="K565" i="58"/>
  <c r="J565" i="58"/>
  <c r="I565" i="58"/>
  <c r="H565" i="58"/>
  <c r="G565" i="58"/>
  <c r="G564" i="58"/>
  <c r="H564" i="58" s="1"/>
  <c r="I564" i="58" s="1"/>
  <c r="J564" i="58" s="1"/>
  <c r="K564" i="58" s="1"/>
  <c r="L564" i="58" s="1"/>
  <c r="M564" i="58" s="1"/>
  <c r="X563" i="58"/>
  <c r="S563" i="58"/>
  <c r="G563" i="58"/>
  <c r="H563" i="58" s="1"/>
  <c r="I563" i="58" s="1"/>
  <c r="J563" i="58" s="1"/>
  <c r="K563" i="58" s="1"/>
  <c r="L563" i="58" s="1"/>
  <c r="M563" i="58" s="1"/>
  <c r="L560" i="58"/>
  <c r="M560" i="58" s="1"/>
  <c r="L559" i="58"/>
  <c r="M559" i="58" s="1"/>
  <c r="L558" i="58"/>
  <c r="M558" i="58" s="1"/>
  <c r="L557" i="58"/>
  <c r="M557" i="58" s="1"/>
  <c r="L556" i="58"/>
  <c r="M556" i="58" s="1"/>
  <c r="L555" i="58"/>
  <c r="M555" i="58" s="1"/>
  <c r="L554" i="58"/>
  <c r="M554" i="58" s="1"/>
  <c r="L553" i="58"/>
  <c r="L552" i="58"/>
  <c r="M552" i="58" s="1"/>
  <c r="K551" i="58"/>
  <c r="J551" i="58"/>
  <c r="I551" i="58"/>
  <c r="H551" i="58"/>
  <c r="G551" i="58"/>
  <c r="K549" i="58"/>
  <c r="J549" i="58"/>
  <c r="I549" i="58"/>
  <c r="H549" i="58"/>
  <c r="G549" i="58"/>
  <c r="G548" i="58"/>
  <c r="H548" i="58" s="1"/>
  <c r="I548" i="58" s="1"/>
  <c r="J548" i="58" s="1"/>
  <c r="K548" i="58" s="1"/>
  <c r="L548" i="58" s="1"/>
  <c r="M548" i="58" s="1"/>
  <c r="X547" i="58"/>
  <c r="W547" i="58"/>
  <c r="S547" i="58"/>
  <c r="G547" i="58"/>
  <c r="H547" i="58" s="1"/>
  <c r="I547" i="58" s="1"/>
  <c r="J547" i="58" s="1"/>
  <c r="K547" i="58" s="1"/>
  <c r="L547" i="58" s="1"/>
  <c r="M547" i="58" s="1"/>
  <c r="L544" i="58"/>
  <c r="M544" i="58" s="1"/>
  <c r="L543" i="58"/>
  <c r="M543" i="58" s="1"/>
  <c r="L542" i="58"/>
  <c r="M542" i="58" s="1"/>
  <c r="L541" i="58"/>
  <c r="M541" i="58" s="1"/>
  <c r="L540" i="58"/>
  <c r="M540" i="58" s="1"/>
  <c r="L539" i="58"/>
  <c r="M539" i="58" s="1"/>
  <c r="L538" i="58"/>
  <c r="M538" i="58" s="1"/>
  <c r="L537" i="58"/>
  <c r="L536" i="58"/>
  <c r="K535" i="58"/>
  <c r="J535" i="58"/>
  <c r="I535" i="58"/>
  <c r="H535" i="58"/>
  <c r="G535" i="58"/>
  <c r="K533" i="58"/>
  <c r="J533" i="58"/>
  <c r="I533" i="58"/>
  <c r="H533" i="58"/>
  <c r="G533" i="58"/>
  <c r="G532" i="58"/>
  <c r="H532" i="58" s="1"/>
  <c r="I532" i="58" s="1"/>
  <c r="J532" i="58" s="1"/>
  <c r="K532" i="58" s="1"/>
  <c r="L532" i="58" s="1"/>
  <c r="M532" i="58" s="1"/>
  <c r="X531" i="58"/>
  <c r="G531" i="58"/>
  <c r="H531" i="58" s="1"/>
  <c r="I531" i="58" s="1"/>
  <c r="J531" i="58" s="1"/>
  <c r="K531" i="58" s="1"/>
  <c r="L531" i="58" s="1"/>
  <c r="M531" i="58" s="1"/>
  <c r="C531" i="58"/>
  <c r="S531" i="58" s="1"/>
  <c r="L528" i="58"/>
  <c r="M528" i="58" s="1"/>
  <c r="L527" i="58"/>
  <c r="M527" i="58" s="1"/>
  <c r="L526" i="58"/>
  <c r="L525" i="58"/>
  <c r="M525" i="58" s="1"/>
  <c r="L524" i="58"/>
  <c r="L523" i="58"/>
  <c r="M523" i="58" s="1"/>
  <c r="L522" i="58"/>
  <c r="L521" i="58"/>
  <c r="L520" i="58"/>
  <c r="M520" i="58" s="1"/>
  <c r="K519" i="58"/>
  <c r="J519" i="58"/>
  <c r="I519" i="58"/>
  <c r="H519" i="58"/>
  <c r="G519" i="58"/>
  <c r="K517" i="58"/>
  <c r="J517" i="58"/>
  <c r="I517" i="58"/>
  <c r="H517" i="58"/>
  <c r="G517" i="58"/>
  <c r="G516" i="58"/>
  <c r="H516" i="58" s="1"/>
  <c r="I516" i="58" s="1"/>
  <c r="J516" i="58" s="1"/>
  <c r="K516" i="58" s="1"/>
  <c r="L516" i="58" s="1"/>
  <c r="M516" i="58" s="1"/>
  <c r="G515" i="58"/>
  <c r="H515" i="58" s="1"/>
  <c r="I515" i="58" s="1"/>
  <c r="J515" i="58" s="1"/>
  <c r="K515" i="58" s="1"/>
  <c r="L515" i="58" s="1"/>
  <c r="M515" i="58" s="1"/>
  <c r="C515" i="58"/>
  <c r="S515" i="58" s="1"/>
  <c r="M512" i="58"/>
  <c r="L512" i="58"/>
  <c r="L511" i="58"/>
  <c r="M511" i="58" s="1"/>
  <c r="L510" i="58"/>
  <c r="W499" i="58" s="1"/>
  <c r="M509" i="58"/>
  <c r="L509" i="58"/>
  <c r="L508" i="58"/>
  <c r="M508" i="58" s="1"/>
  <c r="L507" i="58"/>
  <c r="M507" i="58" s="1"/>
  <c r="L506" i="58"/>
  <c r="L505" i="58"/>
  <c r="M505" i="58" s="1"/>
  <c r="L504" i="58"/>
  <c r="K503" i="58"/>
  <c r="J503" i="58"/>
  <c r="I503" i="58"/>
  <c r="H503" i="58"/>
  <c r="G503" i="58"/>
  <c r="K501" i="58"/>
  <c r="J501" i="58"/>
  <c r="I501" i="58"/>
  <c r="H501" i="58"/>
  <c r="G501" i="58"/>
  <c r="G500" i="58"/>
  <c r="H500" i="58" s="1"/>
  <c r="I500" i="58" s="1"/>
  <c r="J500" i="58" s="1"/>
  <c r="K500" i="58" s="1"/>
  <c r="L500" i="58" s="1"/>
  <c r="M500" i="58" s="1"/>
  <c r="G499" i="58"/>
  <c r="H499" i="58" s="1"/>
  <c r="I499" i="58" s="1"/>
  <c r="J499" i="58" s="1"/>
  <c r="K499" i="58" s="1"/>
  <c r="L499" i="58" s="1"/>
  <c r="M499" i="58" s="1"/>
  <c r="C499" i="58"/>
  <c r="S499" i="58" s="1"/>
  <c r="L496" i="58"/>
  <c r="M496" i="58" s="1"/>
  <c r="L495" i="58"/>
  <c r="M495" i="58" s="1"/>
  <c r="L494" i="58"/>
  <c r="L493" i="58"/>
  <c r="M493" i="58" s="1"/>
  <c r="L492" i="58"/>
  <c r="X483" i="58" s="1"/>
  <c r="L491" i="58"/>
  <c r="M491" i="58" s="1"/>
  <c r="L490" i="58"/>
  <c r="M490" i="58" s="1"/>
  <c r="L489" i="58"/>
  <c r="M489" i="58" s="1"/>
  <c r="L488" i="58"/>
  <c r="K487" i="58"/>
  <c r="J487" i="58"/>
  <c r="I487" i="58"/>
  <c r="H487" i="58"/>
  <c r="G487" i="58"/>
  <c r="K485" i="58"/>
  <c r="J485" i="58"/>
  <c r="I485" i="58"/>
  <c r="H485" i="58"/>
  <c r="G485" i="58"/>
  <c r="G484" i="58"/>
  <c r="H484" i="58" s="1"/>
  <c r="I484" i="58" s="1"/>
  <c r="J484" i="58" s="1"/>
  <c r="K484" i="58" s="1"/>
  <c r="L484" i="58" s="1"/>
  <c r="M484" i="58" s="1"/>
  <c r="H483" i="58"/>
  <c r="I483" i="58" s="1"/>
  <c r="J483" i="58" s="1"/>
  <c r="K483" i="58" s="1"/>
  <c r="L483" i="58" s="1"/>
  <c r="M483" i="58" s="1"/>
  <c r="G483" i="58"/>
  <c r="C483" i="58"/>
  <c r="S483" i="58" s="1"/>
  <c r="L480" i="58"/>
  <c r="M480" i="58" s="1"/>
  <c r="L479" i="58"/>
  <c r="M479" i="58" s="1"/>
  <c r="L478" i="58"/>
  <c r="M478" i="58" s="1"/>
  <c r="L477" i="58"/>
  <c r="M477" i="58" s="1"/>
  <c r="L476" i="58"/>
  <c r="M476" i="58" s="1"/>
  <c r="L475" i="58"/>
  <c r="M475" i="58" s="1"/>
  <c r="L474" i="58"/>
  <c r="M474" i="58" s="1"/>
  <c r="L473" i="58"/>
  <c r="L472" i="58"/>
  <c r="M472" i="58" s="1"/>
  <c r="K471" i="58"/>
  <c r="J471" i="58"/>
  <c r="I471" i="58"/>
  <c r="H471" i="58"/>
  <c r="G471" i="58"/>
  <c r="K469" i="58"/>
  <c r="J469" i="58"/>
  <c r="I469" i="58"/>
  <c r="H469" i="58"/>
  <c r="G469" i="58"/>
  <c r="G468" i="58"/>
  <c r="H468" i="58" s="1"/>
  <c r="I468" i="58" s="1"/>
  <c r="J468" i="58" s="1"/>
  <c r="K468" i="58" s="1"/>
  <c r="L468" i="58" s="1"/>
  <c r="M468" i="58" s="1"/>
  <c r="G467" i="58"/>
  <c r="H467" i="58" s="1"/>
  <c r="I467" i="58" s="1"/>
  <c r="J467" i="58" s="1"/>
  <c r="K467" i="58" s="1"/>
  <c r="L467" i="58" s="1"/>
  <c r="M467" i="58" s="1"/>
  <c r="C467" i="58"/>
  <c r="S467" i="58" s="1"/>
  <c r="L464" i="58"/>
  <c r="M464" i="58" s="1"/>
  <c r="L463" i="58"/>
  <c r="M463" i="58" s="1"/>
  <c r="L462" i="58"/>
  <c r="M462" i="58" s="1"/>
  <c r="L461" i="58"/>
  <c r="M461" i="58" s="1"/>
  <c r="L460" i="58"/>
  <c r="L459" i="58"/>
  <c r="M459" i="58" s="1"/>
  <c r="L458" i="58"/>
  <c r="L457" i="58"/>
  <c r="L456" i="58"/>
  <c r="M456" i="58" s="1"/>
  <c r="K455" i="58"/>
  <c r="J455" i="58"/>
  <c r="I455" i="58"/>
  <c r="H455" i="58"/>
  <c r="G455" i="58"/>
  <c r="K453" i="58"/>
  <c r="J453" i="58"/>
  <c r="I453" i="58"/>
  <c r="H453" i="58"/>
  <c r="G453" i="58"/>
  <c r="G452" i="58"/>
  <c r="H452" i="58" s="1"/>
  <c r="I452" i="58" s="1"/>
  <c r="J452" i="58" s="1"/>
  <c r="K452" i="58" s="1"/>
  <c r="L452" i="58" s="1"/>
  <c r="M452" i="58" s="1"/>
  <c r="G451" i="58"/>
  <c r="H451" i="58" s="1"/>
  <c r="I451" i="58" s="1"/>
  <c r="J451" i="58" s="1"/>
  <c r="K451" i="58" s="1"/>
  <c r="L451" i="58" s="1"/>
  <c r="M451" i="58" s="1"/>
  <c r="C451" i="58"/>
  <c r="S451" i="58" s="1"/>
  <c r="M448" i="58"/>
  <c r="L448" i="58"/>
  <c r="L447" i="58"/>
  <c r="M447" i="58" s="1"/>
  <c r="L446" i="58"/>
  <c r="M446" i="58" s="1"/>
  <c r="L445" i="58"/>
  <c r="M445" i="58" s="1"/>
  <c r="L444" i="58"/>
  <c r="M444" i="58" s="1"/>
  <c r="L443" i="58"/>
  <c r="L442" i="58"/>
  <c r="M442" i="58" s="1"/>
  <c r="L441" i="58"/>
  <c r="L440" i="58"/>
  <c r="K439" i="58"/>
  <c r="J439" i="58"/>
  <c r="I439" i="58"/>
  <c r="H439" i="58"/>
  <c r="G439" i="58"/>
  <c r="K437" i="58"/>
  <c r="J437" i="58"/>
  <c r="I437" i="58"/>
  <c r="H437" i="58"/>
  <c r="G437" i="58"/>
  <c r="H436" i="58"/>
  <c r="I436" i="58" s="1"/>
  <c r="J436" i="58" s="1"/>
  <c r="K436" i="58" s="1"/>
  <c r="L436" i="58" s="1"/>
  <c r="M436" i="58" s="1"/>
  <c r="G436" i="58"/>
  <c r="G435" i="58"/>
  <c r="H435" i="58" s="1"/>
  <c r="I435" i="58" s="1"/>
  <c r="J435" i="58" s="1"/>
  <c r="K435" i="58" s="1"/>
  <c r="L435" i="58" s="1"/>
  <c r="M435" i="58" s="1"/>
  <c r="C435" i="58"/>
  <c r="S435" i="58" s="1"/>
  <c r="L432" i="58"/>
  <c r="M432" i="58" s="1"/>
  <c r="L431" i="58"/>
  <c r="M431" i="58" s="1"/>
  <c r="L430" i="58"/>
  <c r="L429" i="58"/>
  <c r="M429" i="58" s="1"/>
  <c r="L428" i="58"/>
  <c r="M428" i="58" s="1"/>
  <c r="L427" i="58"/>
  <c r="M427" i="58" s="1"/>
  <c r="L426" i="58"/>
  <c r="L425" i="58"/>
  <c r="M425" i="58" s="1"/>
  <c r="L424" i="58"/>
  <c r="K423" i="58"/>
  <c r="J423" i="58"/>
  <c r="I423" i="58"/>
  <c r="H423" i="58"/>
  <c r="G423" i="58"/>
  <c r="K421" i="58"/>
  <c r="J421" i="58"/>
  <c r="I421" i="58"/>
  <c r="H421" i="58"/>
  <c r="G421" i="58"/>
  <c r="G420" i="58"/>
  <c r="H420" i="58" s="1"/>
  <c r="I420" i="58" s="1"/>
  <c r="J420" i="58" s="1"/>
  <c r="K420" i="58" s="1"/>
  <c r="L420" i="58" s="1"/>
  <c r="M420" i="58" s="1"/>
  <c r="G419" i="58"/>
  <c r="H419" i="58" s="1"/>
  <c r="I419" i="58" s="1"/>
  <c r="J419" i="58" s="1"/>
  <c r="K419" i="58" s="1"/>
  <c r="L419" i="58" s="1"/>
  <c r="M419" i="58" s="1"/>
  <c r="C419" i="58"/>
  <c r="S419" i="58" s="1"/>
  <c r="L416" i="58"/>
  <c r="M416" i="58" s="1"/>
  <c r="L415" i="58"/>
  <c r="M415" i="58" s="1"/>
  <c r="L414" i="58"/>
  <c r="W403" i="58" s="1"/>
  <c r="L413" i="58"/>
  <c r="M413" i="58" s="1"/>
  <c r="L412" i="58"/>
  <c r="X403" i="58" s="1"/>
  <c r="L411" i="58"/>
  <c r="M411" i="58" s="1"/>
  <c r="L410" i="58"/>
  <c r="M410" i="58" s="1"/>
  <c r="L409" i="58"/>
  <c r="M409" i="58" s="1"/>
  <c r="L408" i="58"/>
  <c r="K407" i="58"/>
  <c r="J407" i="58"/>
  <c r="I407" i="58"/>
  <c r="H407" i="58"/>
  <c r="G407" i="58"/>
  <c r="K405" i="58"/>
  <c r="J405" i="58"/>
  <c r="I405" i="58"/>
  <c r="H405" i="58"/>
  <c r="G405" i="58"/>
  <c r="G404" i="58"/>
  <c r="H404" i="58" s="1"/>
  <c r="I404" i="58" s="1"/>
  <c r="J404" i="58" s="1"/>
  <c r="K404" i="58" s="1"/>
  <c r="L404" i="58" s="1"/>
  <c r="M404" i="58" s="1"/>
  <c r="G403" i="58"/>
  <c r="H403" i="58" s="1"/>
  <c r="I403" i="58" s="1"/>
  <c r="J403" i="58" s="1"/>
  <c r="K403" i="58" s="1"/>
  <c r="L403" i="58" s="1"/>
  <c r="M403" i="58" s="1"/>
  <c r="C403" i="58"/>
  <c r="S403" i="58" s="1"/>
  <c r="L400" i="58"/>
  <c r="M400" i="58" s="1"/>
  <c r="L399" i="58"/>
  <c r="M399" i="58" s="1"/>
  <c r="L398" i="58"/>
  <c r="L397" i="58"/>
  <c r="M397" i="58" s="1"/>
  <c r="L396" i="58"/>
  <c r="X387" i="58" s="1"/>
  <c r="L395" i="58"/>
  <c r="M395" i="58" s="1"/>
  <c r="L394" i="58"/>
  <c r="M394" i="58" s="1"/>
  <c r="L393" i="58"/>
  <c r="M393" i="58" s="1"/>
  <c r="L392" i="58"/>
  <c r="M392" i="58" s="1"/>
  <c r="K391" i="58"/>
  <c r="J391" i="58"/>
  <c r="I391" i="58"/>
  <c r="H391" i="58"/>
  <c r="G391" i="58"/>
  <c r="K389" i="58"/>
  <c r="J389" i="58"/>
  <c r="I389" i="58"/>
  <c r="H389" i="58"/>
  <c r="G389" i="58"/>
  <c r="G388" i="58"/>
  <c r="H388" i="58" s="1"/>
  <c r="I388" i="58" s="1"/>
  <c r="J388" i="58" s="1"/>
  <c r="K388" i="58" s="1"/>
  <c r="L388" i="58" s="1"/>
  <c r="M388" i="58" s="1"/>
  <c r="G387" i="58"/>
  <c r="H387" i="58" s="1"/>
  <c r="I387" i="58" s="1"/>
  <c r="J387" i="58" s="1"/>
  <c r="K387" i="58" s="1"/>
  <c r="L387" i="58" s="1"/>
  <c r="M387" i="58" s="1"/>
  <c r="C387" i="58"/>
  <c r="S387" i="58" s="1"/>
  <c r="M384" i="58"/>
  <c r="L384" i="58"/>
  <c r="L383" i="58"/>
  <c r="M383" i="58" s="1"/>
  <c r="L382" i="58"/>
  <c r="M382" i="58" s="1"/>
  <c r="M381" i="58"/>
  <c r="L381" i="58"/>
  <c r="L380" i="58"/>
  <c r="M380" i="58" s="1"/>
  <c r="L379" i="58"/>
  <c r="M379" i="58" s="1"/>
  <c r="L378" i="58"/>
  <c r="M378" i="58" s="1"/>
  <c r="L377" i="58"/>
  <c r="M377" i="58" s="1"/>
  <c r="L376" i="58"/>
  <c r="K375" i="58"/>
  <c r="J375" i="58"/>
  <c r="I375" i="58"/>
  <c r="H375" i="58"/>
  <c r="G375" i="58"/>
  <c r="K373" i="58"/>
  <c r="J373" i="58"/>
  <c r="I373" i="58"/>
  <c r="H373" i="58"/>
  <c r="G373" i="58"/>
  <c r="G372" i="58"/>
  <c r="H372" i="58" s="1"/>
  <c r="I372" i="58" s="1"/>
  <c r="J372" i="58" s="1"/>
  <c r="K372" i="58" s="1"/>
  <c r="L372" i="58" s="1"/>
  <c r="M372" i="58" s="1"/>
  <c r="G371" i="58"/>
  <c r="H371" i="58" s="1"/>
  <c r="I371" i="58" s="1"/>
  <c r="J371" i="58" s="1"/>
  <c r="K371" i="58" s="1"/>
  <c r="L371" i="58" s="1"/>
  <c r="M371" i="58" s="1"/>
  <c r="C371" i="58"/>
  <c r="S371" i="58" s="1"/>
  <c r="L368" i="58"/>
  <c r="M368" i="58" s="1"/>
  <c r="L367" i="58"/>
  <c r="M367" i="58" s="1"/>
  <c r="L366" i="58"/>
  <c r="M366" i="58" s="1"/>
  <c r="L365" i="58"/>
  <c r="M365" i="58" s="1"/>
  <c r="L364" i="58"/>
  <c r="L363" i="58"/>
  <c r="M363" i="58" s="1"/>
  <c r="L362" i="58"/>
  <c r="M362" i="58" s="1"/>
  <c r="L361" i="58"/>
  <c r="M361" i="58" s="1"/>
  <c r="L360" i="58"/>
  <c r="K359" i="58"/>
  <c r="J359" i="58"/>
  <c r="I359" i="58"/>
  <c r="H359" i="58"/>
  <c r="G359" i="58"/>
  <c r="K357" i="58"/>
  <c r="J357" i="58"/>
  <c r="I357" i="58"/>
  <c r="H357" i="58"/>
  <c r="G357" i="58"/>
  <c r="G356" i="58"/>
  <c r="H356" i="58" s="1"/>
  <c r="I356" i="58" s="1"/>
  <c r="J356" i="58" s="1"/>
  <c r="K356" i="58" s="1"/>
  <c r="L356" i="58" s="1"/>
  <c r="M356" i="58" s="1"/>
  <c r="H355" i="58"/>
  <c r="I355" i="58" s="1"/>
  <c r="J355" i="58" s="1"/>
  <c r="K355" i="58" s="1"/>
  <c r="L355" i="58" s="1"/>
  <c r="M355" i="58" s="1"/>
  <c r="G355" i="58"/>
  <c r="C355" i="58"/>
  <c r="S355" i="58" s="1"/>
  <c r="L352" i="58"/>
  <c r="M352" i="58" s="1"/>
  <c r="L351" i="58"/>
  <c r="M351" i="58" s="1"/>
  <c r="L350" i="58"/>
  <c r="M350" i="58" s="1"/>
  <c r="L349" i="58"/>
  <c r="M349" i="58" s="1"/>
  <c r="L348" i="58"/>
  <c r="X339" i="58" s="1"/>
  <c r="L347" i="58"/>
  <c r="M347" i="58" s="1"/>
  <c r="L346" i="58"/>
  <c r="L345" i="58"/>
  <c r="L344" i="58"/>
  <c r="M344" i="58" s="1"/>
  <c r="K343" i="58"/>
  <c r="J343" i="58"/>
  <c r="I343" i="58"/>
  <c r="H343" i="58"/>
  <c r="G343" i="58"/>
  <c r="K341" i="58"/>
  <c r="J341" i="58"/>
  <c r="I341" i="58"/>
  <c r="H341" i="58"/>
  <c r="G341" i="58"/>
  <c r="G340" i="58"/>
  <c r="H340" i="58" s="1"/>
  <c r="I340" i="58" s="1"/>
  <c r="J340" i="58" s="1"/>
  <c r="K340" i="58" s="1"/>
  <c r="L340" i="58" s="1"/>
  <c r="M340" i="58" s="1"/>
  <c r="G339" i="58"/>
  <c r="H339" i="58" s="1"/>
  <c r="I339" i="58" s="1"/>
  <c r="J339" i="58" s="1"/>
  <c r="K339" i="58" s="1"/>
  <c r="L339" i="58" s="1"/>
  <c r="M339" i="58" s="1"/>
  <c r="C339" i="58"/>
  <c r="S339" i="58" s="1"/>
  <c r="M336" i="58"/>
  <c r="L336" i="58"/>
  <c r="L335" i="58"/>
  <c r="M335" i="58" s="1"/>
  <c r="L334" i="58"/>
  <c r="M334" i="58" s="1"/>
  <c r="L333" i="58"/>
  <c r="M333" i="58" s="1"/>
  <c r="L332" i="58"/>
  <c r="M332" i="58" s="1"/>
  <c r="L331" i="58"/>
  <c r="L330" i="58"/>
  <c r="M330" i="58" s="1"/>
  <c r="L329" i="58"/>
  <c r="L328" i="58"/>
  <c r="M328" i="58" s="1"/>
  <c r="K327" i="58"/>
  <c r="J327" i="58"/>
  <c r="I327" i="58"/>
  <c r="H327" i="58"/>
  <c r="G327" i="58"/>
  <c r="K325" i="58"/>
  <c r="J325" i="58"/>
  <c r="I325" i="58"/>
  <c r="H325" i="58"/>
  <c r="G325" i="58"/>
  <c r="G324" i="58"/>
  <c r="H324" i="58" s="1"/>
  <c r="I324" i="58" s="1"/>
  <c r="J324" i="58" s="1"/>
  <c r="K324" i="58" s="1"/>
  <c r="L324" i="58" s="1"/>
  <c r="M324" i="58" s="1"/>
  <c r="G323" i="58"/>
  <c r="H323" i="58" s="1"/>
  <c r="I323" i="58" s="1"/>
  <c r="J323" i="58" s="1"/>
  <c r="K323" i="58" s="1"/>
  <c r="L323" i="58" s="1"/>
  <c r="M323" i="58" s="1"/>
  <c r="C323" i="58"/>
  <c r="S323" i="58" s="1"/>
  <c r="L320" i="58"/>
  <c r="M320" i="58" s="1"/>
  <c r="L319" i="58"/>
  <c r="M319" i="58" s="1"/>
  <c r="L318" i="58"/>
  <c r="L317" i="58"/>
  <c r="M317" i="58" s="1"/>
  <c r="L316" i="58"/>
  <c r="M316" i="58" s="1"/>
  <c r="L315" i="58"/>
  <c r="M315" i="58" s="1"/>
  <c r="L314" i="58"/>
  <c r="L313" i="58"/>
  <c r="M313" i="58" s="1"/>
  <c r="L312" i="58"/>
  <c r="K311" i="58"/>
  <c r="J311" i="58"/>
  <c r="I311" i="58"/>
  <c r="H311" i="58"/>
  <c r="G311" i="58"/>
  <c r="K309" i="58"/>
  <c r="J309" i="58"/>
  <c r="I309" i="58"/>
  <c r="H309" i="58"/>
  <c r="G309" i="58"/>
  <c r="G308" i="58"/>
  <c r="H308" i="58" s="1"/>
  <c r="I308" i="58" s="1"/>
  <c r="J308" i="58" s="1"/>
  <c r="K308" i="58" s="1"/>
  <c r="L308" i="58" s="1"/>
  <c r="M308" i="58" s="1"/>
  <c r="G307" i="58"/>
  <c r="H307" i="58" s="1"/>
  <c r="I307" i="58" s="1"/>
  <c r="J307" i="58" s="1"/>
  <c r="K307" i="58" s="1"/>
  <c r="L307" i="58" s="1"/>
  <c r="M307" i="58" s="1"/>
  <c r="C307" i="58"/>
  <c r="S307" i="58" s="1"/>
  <c r="L304" i="58"/>
  <c r="M304" i="58" s="1"/>
  <c r="L303" i="58"/>
  <c r="M303" i="58" s="1"/>
  <c r="L302" i="58"/>
  <c r="L301" i="58"/>
  <c r="M301" i="58" s="1"/>
  <c r="L300" i="58"/>
  <c r="L299" i="58"/>
  <c r="M299" i="58" s="1"/>
  <c r="L298" i="58"/>
  <c r="L297" i="58"/>
  <c r="M297" i="58" s="1"/>
  <c r="L296" i="58"/>
  <c r="K295" i="58"/>
  <c r="J295" i="58"/>
  <c r="I295" i="58"/>
  <c r="H295" i="58"/>
  <c r="G295" i="58"/>
  <c r="K293" i="58"/>
  <c r="J293" i="58"/>
  <c r="I293" i="58"/>
  <c r="H293" i="58"/>
  <c r="G293" i="58"/>
  <c r="G292" i="58"/>
  <c r="H292" i="58" s="1"/>
  <c r="I292" i="58" s="1"/>
  <c r="J292" i="58" s="1"/>
  <c r="K292" i="58" s="1"/>
  <c r="L292" i="58" s="1"/>
  <c r="M292" i="58" s="1"/>
  <c r="H291" i="58"/>
  <c r="I291" i="58" s="1"/>
  <c r="J291" i="58" s="1"/>
  <c r="K291" i="58" s="1"/>
  <c r="L291" i="58" s="1"/>
  <c r="M291" i="58" s="1"/>
  <c r="G291" i="58"/>
  <c r="C291" i="58"/>
  <c r="S291" i="58" s="1"/>
  <c r="L288" i="58"/>
  <c r="M288" i="58" s="1"/>
  <c r="L287" i="58"/>
  <c r="M287" i="58" s="1"/>
  <c r="L286" i="58"/>
  <c r="W275" i="58" s="1"/>
  <c r="L285" i="58"/>
  <c r="M285" i="58" s="1"/>
  <c r="L284" i="58"/>
  <c r="X275" i="58" s="1"/>
  <c r="L283" i="58"/>
  <c r="L282" i="58"/>
  <c r="M282" i="58" s="1"/>
  <c r="L281" i="58"/>
  <c r="L280" i="58"/>
  <c r="M280" i="58" s="1"/>
  <c r="K279" i="58"/>
  <c r="J279" i="58"/>
  <c r="I279" i="58"/>
  <c r="H279" i="58"/>
  <c r="G279" i="58"/>
  <c r="K277" i="58"/>
  <c r="J277" i="58"/>
  <c r="I277" i="58"/>
  <c r="H277" i="58"/>
  <c r="G277" i="58"/>
  <c r="G276" i="58"/>
  <c r="H276" i="58" s="1"/>
  <c r="I276" i="58" s="1"/>
  <c r="J276" i="58" s="1"/>
  <c r="K276" i="58" s="1"/>
  <c r="L276" i="58" s="1"/>
  <c r="M276" i="58" s="1"/>
  <c r="G275" i="58"/>
  <c r="H275" i="58" s="1"/>
  <c r="I275" i="58" s="1"/>
  <c r="J275" i="58" s="1"/>
  <c r="K275" i="58" s="1"/>
  <c r="L275" i="58" s="1"/>
  <c r="M275" i="58" s="1"/>
  <c r="C275" i="58"/>
  <c r="S275" i="58" s="1"/>
  <c r="L272" i="58"/>
  <c r="M272" i="58" s="1"/>
  <c r="L271" i="58"/>
  <c r="M271" i="58" s="1"/>
  <c r="M270" i="58"/>
  <c r="L270" i="58"/>
  <c r="L269" i="58"/>
  <c r="M269" i="58" s="1"/>
  <c r="L268" i="58"/>
  <c r="M268" i="58" s="1"/>
  <c r="L267" i="58"/>
  <c r="L266" i="58"/>
  <c r="M266" i="58" s="1"/>
  <c r="L265" i="58"/>
  <c r="L264" i="58"/>
  <c r="K263" i="58"/>
  <c r="J263" i="58"/>
  <c r="I263" i="58"/>
  <c r="H263" i="58"/>
  <c r="G263" i="58"/>
  <c r="K261" i="58"/>
  <c r="J261" i="58"/>
  <c r="I261" i="58"/>
  <c r="H261" i="58"/>
  <c r="G261" i="58"/>
  <c r="G260" i="58"/>
  <c r="H260" i="58" s="1"/>
  <c r="I260" i="58" s="1"/>
  <c r="J260" i="58" s="1"/>
  <c r="K260" i="58" s="1"/>
  <c r="L260" i="58" s="1"/>
  <c r="M260" i="58" s="1"/>
  <c r="W259" i="58"/>
  <c r="S259" i="58"/>
  <c r="G259" i="58"/>
  <c r="H259" i="58" s="1"/>
  <c r="I259" i="58" s="1"/>
  <c r="J259" i="58" s="1"/>
  <c r="K259" i="58" s="1"/>
  <c r="L259" i="58" s="1"/>
  <c r="M259" i="58" s="1"/>
  <c r="C259" i="58"/>
  <c r="L256" i="58"/>
  <c r="M256" i="58" s="1"/>
  <c r="L255" i="58"/>
  <c r="M255" i="58" s="1"/>
  <c r="L254" i="58"/>
  <c r="L253" i="58"/>
  <c r="M253" i="58" s="1"/>
  <c r="L252" i="58"/>
  <c r="M252" i="58" s="1"/>
  <c r="L251" i="58"/>
  <c r="M251" i="58" s="1"/>
  <c r="L250" i="58"/>
  <c r="L249" i="58"/>
  <c r="M249" i="58" s="1"/>
  <c r="L248" i="58"/>
  <c r="K247" i="58"/>
  <c r="J247" i="58"/>
  <c r="I247" i="58"/>
  <c r="H247" i="58"/>
  <c r="G247" i="58"/>
  <c r="K245" i="58"/>
  <c r="J245" i="58"/>
  <c r="I245" i="58"/>
  <c r="H245" i="58"/>
  <c r="G245" i="58"/>
  <c r="G244" i="58"/>
  <c r="H244" i="58" s="1"/>
  <c r="I244" i="58" s="1"/>
  <c r="J244" i="58" s="1"/>
  <c r="K244" i="58" s="1"/>
  <c r="L244" i="58" s="1"/>
  <c r="M244" i="58" s="1"/>
  <c r="X243" i="58"/>
  <c r="G243" i="58"/>
  <c r="H243" i="58" s="1"/>
  <c r="I243" i="58" s="1"/>
  <c r="J243" i="58" s="1"/>
  <c r="K243" i="58" s="1"/>
  <c r="L243" i="58" s="1"/>
  <c r="M243" i="58" s="1"/>
  <c r="C243" i="58"/>
  <c r="S243" i="58" s="1"/>
  <c r="L240" i="58"/>
  <c r="M240" i="58" s="1"/>
  <c r="L239" i="58"/>
  <c r="M239" i="58" s="1"/>
  <c r="L238" i="58"/>
  <c r="W227" i="58" s="1"/>
  <c r="L237" i="58"/>
  <c r="M237" i="58" s="1"/>
  <c r="L236" i="58"/>
  <c r="X227" i="58" s="1"/>
  <c r="L235" i="58"/>
  <c r="M235" i="58" s="1"/>
  <c r="L234" i="58"/>
  <c r="L233" i="58"/>
  <c r="M233" i="58" s="1"/>
  <c r="L232" i="58"/>
  <c r="K231" i="58"/>
  <c r="J231" i="58"/>
  <c r="I231" i="58"/>
  <c r="H231" i="58"/>
  <c r="G231" i="58"/>
  <c r="K229" i="58"/>
  <c r="J229" i="58"/>
  <c r="I229" i="58"/>
  <c r="H229" i="58"/>
  <c r="G229" i="58"/>
  <c r="G228" i="58"/>
  <c r="H228" i="58" s="1"/>
  <c r="I228" i="58" s="1"/>
  <c r="J228" i="58" s="1"/>
  <c r="K228" i="58" s="1"/>
  <c r="L228" i="58" s="1"/>
  <c r="M228" i="58" s="1"/>
  <c r="K227" i="58"/>
  <c r="L227" i="58" s="1"/>
  <c r="M227" i="58" s="1"/>
  <c r="G227" i="58"/>
  <c r="H227" i="58" s="1"/>
  <c r="I227" i="58" s="1"/>
  <c r="J227" i="58" s="1"/>
  <c r="C227" i="58"/>
  <c r="S227" i="58" s="1"/>
  <c r="L224" i="58"/>
  <c r="M224" i="58" s="1"/>
  <c r="L223" i="58"/>
  <c r="M223" i="58" s="1"/>
  <c r="L222" i="58"/>
  <c r="M222" i="58" s="1"/>
  <c r="L221" i="58"/>
  <c r="M221" i="58" s="1"/>
  <c r="L220" i="58"/>
  <c r="X211" i="58" s="1"/>
  <c r="L219" i="58"/>
  <c r="M219" i="58" s="1"/>
  <c r="L218" i="58"/>
  <c r="L217" i="58"/>
  <c r="M217" i="58" s="1"/>
  <c r="L216" i="58"/>
  <c r="M216" i="58" s="1"/>
  <c r="K215" i="58"/>
  <c r="J215" i="58"/>
  <c r="I215" i="58"/>
  <c r="H215" i="58"/>
  <c r="G215" i="58"/>
  <c r="K213" i="58"/>
  <c r="J213" i="58"/>
  <c r="I213" i="58"/>
  <c r="H213" i="58"/>
  <c r="G213" i="58"/>
  <c r="G212" i="58"/>
  <c r="H212" i="58" s="1"/>
  <c r="I212" i="58" s="1"/>
  <c r="J212" i="58" s="1"/>
  <c r="K212" i="58" s="1"/>
  <c r="L212" i="58" s="1"/>
  <c r="M212" i="58" s="1"/>
  <c r="H211" i="58"/>
  <c r="I211" i="58" s="1"/>
  <c r="J211" i="58" s="1"/>
  <c r="K211" i="58" s="1"/>
  <c r="L211" i="58" s="1"/>
  <c r="M211" i="58" s="1"/>
  <c r="G211" i="58"/>
  <c r="C211" i="58"/>
  <c r="S211" i="58" s="1"/>
  <c r="L208" i="58"/>
  <c r="M208" i="58" s="1"/>
  <c r="L207" i="58"/>
  <c r="M207" i="58" s="1"/>
  <c r="L206" i="58"/>
  <c r="M206" i="58" s="1"/>
  <c r="L205" i="58"/>
  <c r="M205" i="58" s="1"/>
  <c r="L204" i="58"/>
  <c r="X195" i="58" s="1"/>
  <c r="L203" i="58"/>
  <c r="L202" i="58"/>
  <c r="M202" i="58" s="1"/>
  <c r="L201" i="58"/>
  <c r="L200" i="58"/>
  <c r="M200" i="58" s="1"/>
  <c r="K199" i="58"/>
  <c r="J199" i="58"/>
  <c r="I199" i="58"/>
  <c r="H199" i="58"/>
  <c r="G199" i="58"/>
  <c r="K197" i="58"/>
  <c r="J197" i="58"/>
  <c r="I197" i="58"/>
  <c r="H197" i="58"/>
  <c r="G197" i="58"/>
  <c r="G196" i="58"/>
  <c r="H196" i="58" s="1"/>
  <c r="I196" i="58" s="1"/>
  <c r="J196" i="58" s="1"/>
  <c r="K196" i="58" s="1"/>
  <c r="L196" i="58" s="1"/>
  <c r="M196" i="58" s="1"/>
  <c r="J195" i="58"/>
  <c r="K195" i="58" s="1"/>
  <c r="L195" i="58" s="1"/>
  <c r="M195" i="58" s="1"/>
  <c r="G195" i="58"/>
  <c r="H195" i="58" s="1"/>
  <c r="I195" i="58" s="1"/>
  <c r="C195" i="58"/>
  <c r="S195" i="58" s="1"/>
  <c r="L192" i="58"/>
  <c r="M192" i="58" s="1"/>
  <c r="L191" i="58"/>
  <c r="M191" i="58" s="1"/>
  <c r="L190" i="58"/>
  <c r="L189" i="58"/>
  <c r="M189" i="58" s="1"/>
  <c r="L188" i="58"/>
  <c r="L187" i="58"/>
  <c r="M187" i="58" s="1"/>
  <c r="L186" i="58"/>
  <c r="L185" i="58"/>
  <c r="L184" i="58"/>
  <c r="M184" i="58" s="1"/>
  <c r="K183" i="58"/>
  <c r="J183" i="58"/>
  <c r="I183" i="58"/>
  <c r="H183" i="58"/>
  <c r="G183" i="58"/>
  <c r="K181" i="58"/>
  <c r="J181" i="58"/>
  <c r="I181" i="58"/>
  <c r="H181" i="58"/>
  <c r="G181" i="58"/>
  <c r="G180" i="58"/>
  <c r="H180" i="58" s="1"/>
  <c r="I180" i="58" s="1"/>
  <c r="J180" i="58" s="1"/>
  <c r="K180" i="58" s="1"/>
  <c r="L180" i="58" s="1"/>
  <c r="M180" i="58" s="1"/>
  <c r="G179" i="58"/>
  <c r="H179" i="58" s="1"/>
  <c r="I179" i="58" s="1"/>
  <c r="J179" i="58" s="1"/>
  <c r="K179" i="58" s="1"/>
  <c r="L179" i="58" s="1"/>
  <c r="M179" i="58" s="1"/>
  <c r="C179" i="58"/>
  <c r="S179" i="58" s="1"/>
  <c r="L176" i="58"/>
  <c r="M176" i="58" s="1"/>
  <c r="L175" i="58"/>
  <c r="M175" i="58" s="1"/>
  <c r="L174" i="58"/>
  <c r="W163" i="58" s="1"/>
  <c r="L173" i="58"/>
  <c r="M173" i="58" s="1"/>
  <c r="L172" i="58"/>
  <c r="X163" i="58" s="1"/>
  <c r="L171" i="58"/>
  <c r="M171" i="58" s="1"/>
  <c r="L170" i="58"/>
  <c r="M170" i="58" s="1"/>
  <c r="L169" i="58"/>
  <c r="M169" i="58" s="1"/>
  <c r="L168" i="58"/>
  <c r="K167" i="58"/>
  <c r="J167" i="58"/>
  <c r="I167" i="58"/>
  <c r="H167" i="58"/>
  <c r="G167" i="58"/>
  <c r="K165" i="58"/>
  <c r="J165" i="58"/>
  <c r="I165" i="58"/>
  <c r="H165" i="58"/>
  <c r="G165" i="58"/>
  <c r="G164" i="58"/>
  <c r="H164" i="58" s="1"/>
  <c r="I164" i="58" s="1"/>
  <c r="J164" i="58" s="1"/>
  <c r="K164" i="58" s="1"/>
  <c r="L164" i="58" s="1"/>
  <c r="M164" i="58" s="1"/>
  <c r="G163" i="58"/>
  <c r="H163" i="58" s="1"/>
  <c r="I163" i="58" s="1"/>
  <c r="J163" i="58" s="1"/>
  <c r="K163" i="58" s="1"/>
  <c r="L163" i="58" s="1"/>
  <c r="M163" i="58" s="1"/>
  <c r="C163" i="58"/>
  <c r="S163" i="58" s="1"/>
  <c r="L160" i="58"/>
  <c r="M160" i="58" s="1"/>
  <c r="L159" i="58"/>
  <c r="M159" i="58" s="1"/>
  <c r="L158" i="58"/>
  <c r="L157" i="58"/>
  <c r="M157" i="58" s="1"/>
  <c r="L156" i="58"/>
  <c r="X147" i="58" s="1"/>
  <c r="L155" i="58"/>
  <c r="M155" i="58" s="1"/>
  <c r="L154" i="58"/>
  <c r="M154" i="58" s="1"/>
  <c r="L153" i="58"/>
  <c r="M153" i="58" s="1"/>
  <c r="L152" i="58"/>
  <c r="M152" i="58" s="1"/>
  <c r="K151" i="58"/>
  <c r="J151" i="58"/>
  <c r="I151" i="58"/>
  <c r="H151" i="58"/>
  <c r="G151" i="58"/>
  <c r="K149" i="58"/>
  <c r="J149" i="58"/>
  <c r="I149" i="58"/>
  <c r="H149" i="58"/>
  <c r="G149" i="58"/>
  <c r="G148" i="58"/>
  <c r="H148" i="58" s="1"/>
  <c r="I148" i="58" s="1"/>
  <c r="J148" i="58" s="1"/>
  <c r="K148" i="58" s="1"/>
  <c r="L148" i="58" s="1"/>
  <c r="M148" i="58" s="1"/>
  <c r="G147" i="58"/>
  <c r="H147" i="58" s="1"/>
  <c r="I147" i="58" s="1"/>
  <c r="J147" i="58" s="1"/>
  <c r="K147" i="58" s="1"/>
  <c r="L147" i="58" s="1"/>
  <c r="M147" i="58" s="1"/>
  <c r="C147" i="58"/>
  <c r="S147" i="58" s="1"/>
  <c r="L144" i="58"/>
  <c r="M144" i="58" s="1"/>
  <c r="L143" i="58"/>
  <c r="M143" i="58" s="1"/>
  <c r="L142" i="58"/>
  <c r="W131" i="58" s="1"/>
  <c r="L141" i="58"/>
  <c r="M141" i="58" s="1"/>
  <c r="L140" i="58"/>
  <c r="X131" i="58" s="1"/>
  <c r="L139" i="58"/>
  <c r="M139" i="58" s="1"/>
  <c r="L138" i="58"/>
  <c r="M138" i="58" s="1"/>
  <c r="L137" i="58"/>
  <c r="L136" i="58"/>
  <c r="M136" i="58" s="1"/>
  <c r="K135" i="58"/>
  <c r="J135" i="58"/>
  <c r="I135" i="58"/>
  <c r="H135" i="58"/>
  <c r="G135" i="58"/>
  <c r="K133" i="58"/>
  <c r="J133" i="58"/>
  <c r="I133" i="58"/>
  <c r="H133" i="58"/>
  <c r="G133" i="58"/>
  <c r="G132" i="58"/>
  <c r="H132" i="58" s="1"/>
  <c r="I132" i="58" s="1"/>
  <c r="J132" i="58" s="1"/>
  <c r="K132" i="58" s="1"/>
  <c r="L132" i="58" s="1"/>
  <c r="M132" i="58" s="1"/>
  <c r="G131" i="58"/>
  <c r="H131" i="58" s="1"/>
  <c r="I131" i="58" s="1"/>
  <c r="J131" i="58" s="1"/>
  <c r="K131" i="58" s="1"/>
  <c r="L131" i="58" s="1"/>
  <c r="M131" i="58" s="1"/>
  <c r="C131" i="58"/>
  <c r="S131" i="58" s="1"/>
  <c r="L128" i="58"/>
  <c r="M128" i="58" s="1"/>
  <c r="L127" i="58"/>
  <c r="M127" i="58" s="1"/>
  <c r="L126" i="58"/>
  <c r="M126" i="58" s="1"/>
  <c r="L125" i="58"/>
  <c r="M125" i="58" s="1"/>
  <c r="L124" i="58"/>
  <c r="M124" i="58" s="1"/>
  <c r="L123" i="58"/>
  <c r="M123" i="58" s="1"/>
  <c r="L122" i="58"/>
  <c r="L121" i="58"/>
  <c r="L120" i="58"/>
  <c r="M120" i="58" s="1"/>
  <c r="K119" i="58"/>
  <c r="J119" i="58"/>
  <c r="I119" i="58"/>
  <c r="H119" i="58"/>
  <c r="G119" i="58"/>
  <c r="K117" i="58"/>
  <c r="J117" i="58"/>
  <c r="I117" i="58"/>
  <c r="H117" i="58"/>
  <c r="G117" i="58"/>
  <c r="G116" i="58"/>
  <c r="H116" i="58" s="1"/>
  <c r="I116" i="58" s="1"/>
  <c r="J116" i="58" s="1"/>
  <c r="K116" i="58" s="1"/>
  <c r="L116" i="58" s="1"/>
  <c r="M116" i="58" s="1"/>
  <c r="G115" i="58"/>
  <c r="H115" i="58" s="1"/>
  <c r="I115" i="58" s="1"/>
  <c r="J115" i="58" s="1"/>
  <c r="K115" i="58" s="1"/>
  <c r="L115" i="58" s="1"/>
  <c r="M115" i="58" s="1"/>
  <c r="C115" i="58"/>
  <c r="S115" i="58" s="1"/>
  <c r="L112" i="58"/>
  <c r="M112" i="58" s="1"/>
  <c r="L111" i="58"/>
  <c r="M111" i="58" s="1"/>
  <c r="L110" i="58"/>
  <c r="L109" i="58"/>
  <c r="M109" i="58" s="1"/>
  <c r="L108" i="58"/>
  <c r="M108" i="58" s="1"/>
  <c r="L107" i="58"/>
  <c r="M107" i="58" s="1"/>
  <c r="L106" i="58"/>
  <c r="L105" i="58"/>
  <c r="M105" i="58" s="1"/>
  <c r="L104" i="58"/>
  <c r="K103" i="58"/>
  <c r="J103" i="58"/>
  <c r="I103" i="58"/>
  <c r="H103" i="58"/>
  <c r="G103" i="58"/>
  <c r="K101" i="58"/>
  <c r="J101" i="58"/>
  <c r="I101" i="58"/>
  <c r="H101" i="58"/>
  <c r="G101" i="58"/>
  <c r="G100" i="58"/>
  <c r="H100" i="58" s="1"/>
  <c r="I100" i="58" s="1"/>
  <c r="J100" i="58" s="1"/>
  <c r="K100" i="58" s="1"/>
  <c r="L100" i="58" s="1"/>
  <c r="M100" i="58" s="1"/>
  <c r="G99" i="58"/>
  <c r="H99" i="58" s="1"/>
  <c r="I99" i="58" s="1"/>
  <c r="J99" i="58" s="1"/>
  <c r="K99" i="58" s="1"/>
  <c r="L99" i="58" s="1"/>
  <c r="M99" i="58" s="1"/>
  <c r="C99" i="58"/>
  <c r="S99" i="58" s="1"/>
  <c r="L96" i="58"/>
  <c r="M96" i="58" s="1"/>
  <c r="L95" i="58"/>
  <c r="M95" i="58" s="1"/>
  <c r="L94" i="58"/>
  <c r="W83" i="58" s="1"/>
  <c r="L93" i="58"/>
  <c r="M93" i="58" s="1"/>
  <c r="L92" i="58"/>
  <c r="X83" i="58" s="1"/>
  <c r="L91" i="58"/>
  <c r="M91" i="58" s="1"/>
  <c r="L90" i="58"/>
  <c r="M90" i="58" s="1"/>
  <c r="L89" i="58"/>
  <c r="M89" i="58" s="1"/>
  <c r="L88" i="58"/>
  <c r="L87" i="58" s="1"/>
  <c r="M87" i="58" s="1"/>
  <c r="K87" i="58"/>
  <c r="J87" i="58"/>
  <c r="I87" i="58"/>
  <c r="H87" i="58"/>
  <c r="G87" i="58"/>
  <c r="K85" i="58"/>
  <c r="J85" i="58"/>
  <c r="I85" i="58"/>
  <c r="H85" i="58"/>
  <c r="G85" i="58"/>
  <c r="I84" i="58"/>
  <c r="J84" i="58" s="1"/>
  <c r="K84" i="58" s="1"/>
  <c r="L84" i="58" s="1"/>
  <c r="M84" i="58" s="1"/>
  <c r="G84" i="58"/>
  <c r="H84" i="58" s="1"/>
  <c r="U83" i="58"/>
  <c r="G83" i="58"/>
  <c r="H83" i="58" s="1"/>
  <c r="I83" i="58" s="1"/>
  <c r="J83" i="58" s="1"/>
  <c r="K83" i="58" s="1"/>
  <c r="L83" i="58" s="1"/>
  <c r="M83" i="58" s="1"/>
  <c r="C83" i="58"/>
  <c r="S83" i="58" s="1"/>
  <c r="L80" i="58"/>
  <c r="M80" i="58" s="1"/>
  <c r="L79" i="58"/>
  <c r="M79" i="58" s="1"/>
  <c r="L78" i="58"/>
  <c r="M78" i="58" s="1"/>
  <c r="L77" i="58"/>
  <c r="M77" i="58" s="1"/>
  <c r="L76" i="58"/>
  <c r="M76" i="58" s="1"/>
  <c r="L75" i="58"/>
  <c r="M75" i="58" s="1"/>
  <c r="L74" i="58"/>
  <c r="M74" i="58" s="1"/>
  <c r="L73" i="58"/>
  <c r="L72" i="58"/>
  <c r="M72" i="58" s="1"/>
  <c r="K71" i="58"/>
  <c r="J71" i="58"/>
  <c r="I71" i="58"/>
  <c r="H71" i="58"/>
  <c r="G71" i="58"/>
  <c r="K69" i="58"/>
  <c r="J69" i="58"/>
  <c r="I69" i="58"/>
  <c r="H69" i="58"/>
  <c r="G69" i="58"/>
  <c r="G68" i="58"/>
  <c r="H68" i="58" s="1"/>
  <c r="I68" i="58" s="1"/>
  <c r="J68" i="58" s="1"/>
  <c r="K68" i="58" s="1"/>
  <c r="L68" i="58" s="1"/>
  <c r="M68" i="58" s="1"/>
  <c r="G67" i="58"/>
  <c r="H67" i="58" s="1"/>
  <c r="I67" i="58" s="1"/>
  <c r="J67" i="58" s="1"/>
  <c r="K67" i="58" s="1"/>
  <c r="L67" i="58" s="1"/>
  <c r="M67" i="58" s="1"/>
  <c r="C67" i="58"/>
  <c r="S67" i="58" s="1"/>
  <c r="L64" i="58"/>
  <c r="M64" i="58" s="1"/>
  <c r="L63" i="58"/>
  <c r="M63" i="58" s="1"/>
  <c r="L62" i="58"/>
  <c r="M62" i="58" s="1"/>
  <c r="L61" i="58"/>
  <c r="M61" i="58" s="1"/>
  <c r="L60" i="58"/>
  <c r="M60" i="58" s="1"/>
  <c r="L59" i="58"/>
  <c r="M59" i="58" s="1"/>
  <c r="L58" i="58"/>
  <c r="M58" i="58" s="1"/>
  <c r="L57" i="58"/>
  <c r="M57" i="58" s="1"/>
  <c r="L56" i="58"/>
  <c r="M56" i="58" s="1"/>
  <c r="K55" i="58"/>
  <c r="J55" i="58"/>
  <c r="I55" i="58"/>
  <c r="H55" i="58"/>
  <c r="G55" i="58"/>
  <c r="K53" i="58"/>
  <c r="J53" i="58"/>
  <c r="I53" i="58"/>
  <c r="H53" i="58"/>
  <c r="G53" i="58"/>
  <c r="G52" i="58"/>
  <c r="H52" i="58" s="1"/>
  <c r="I52" i="58" s="1"/>
  <c r="J52" i="58" s="1"/>
  <c r="K52" i="58" s="1"/>
  <c r="L52" i="58" s="1"/>
  <c r="M52" i="58" s="1"/>
  <c r="G51" i="58"/>
  <c r="H51" i="58" s="1"/>
  <c r="I51" i="58" s="1"/>
  <c r="J51" i="58" s="1"/>
  <c r="K51" i="58" s="1"/>
  <c r="L51" i="58" s="1"/>
  <c r="M51" i="58" s="1"/>
  <c r="C51" i="58"/>
  <c r="S51" i="58" s="1"/>
  <c r="L48" i="58"/>
  <c r="M48" i="58" s="1"/>
  <c r="L47" i="58"/>
  <c r="M47" i="58" s="1"/>
  <c r="L46" i="58"/>
  <c r="W35" i="58" s="1"/>
  <c r="M45" i="58"/>
  <c r="L45" i="58"/>
  <c r="L44" i="58"/>
  <c r="M44" i="58" s="1"/>
  <c r="L43" i="58"/>
  <c r="M43" i="58" s="1"/>
  <c r="L42" i="58"/>
  <c r="M42" i="58" s="1"/>
  <c r="L41" i="58"/>
  <c r="M41" i="58" s="1"/>
  <c r="L40" i="58"/>
  <c r="K39" i="58"/>
  <c r="J39" i="58"/>
  <c r="I39" i="58"/>
  <c r="H39" i="58"/>
  <c r="G39" i="58"/>
  <c r="K37" i="58"/>
  <c r="J37" i="58"/>
  <c r="I37" i="58"/>
  <c r="H37" i="58"/>
  <c r="G37" i="58"/>
  <c r="G36" i="58"/>
  <c r="H36" i="58" s="1"/>
  <c r="I36" i="58" s="1"/>
  <c r="J36" i="58" s="1"/>
  <c r="K36" i="58" s="1"/>
  <c r="L36" i="58" s="1"/>
  <c r="M36" i="58" s="1"/>
  <c r="G35" i="58"/>
  <c r="H35" i="58" s="1"/>
  <c r="I35" i="58" s="1"/>
  <c r="J35" i="58" s="1"/>
  <c r="K35" i="58" s="1"/>
  <c r="L35" i="58" s="1"/>
  <c r="M35" i="58" s="1"/>
  <c r="C35" i="58"/>
  <c r="S35" i="58" s="1"/>
  <c r="A35" i="58"/>
  <c r="A51" i="58" s="1"/>
  <c r="A67" i="58" s="1"/>
  <c r="A83" i="58" s="1"/>
  <c r="A99" i="58" s="1"/>
  <c r="A115" i="58" s="1"/>
  <c r="A131" i="58" s="1"/>
  <c r="A147" i="58" s="1"/>
  <c r="A163" i="58" s="1"/>
  <c r="A179" i="58" s="1"/>
  <c r="A195" i="58" s="1"/>
  <c r="A211" i="58" s="1"/>
  <c r="A227" i="58" s="1"/>
  <c r="A243" i="58" s="1"/>
  <c r="A259" i="58" s="1"/>
  <c r="A275" i="58" s="1"/>
  <c r="A291" i="58" s="1"/>
  <c r="A307" i="58" s="1"/>
  <c r="A323" i="58" s="1"/>
  <c r="A339" i="58" s="1"/>
  <c r="A355" i="58" s="1"/>
  <c r="A371" i="58" s="1"/>
  <c r="A387" i="58" s="1"/>
  <c r="A403" i="58" s="1"/>
  <c r="A419" i="58" s="1"/>
  <c r="A435" i="58" s="1"/>
  <c r="A451" i="58" s="1"/>
  <c r="A467" i="58" s="1"/>
  <c r="A483" i="58" s="1"/>
  <c r="A499" i="58" s="1"/>
  <c r="A515" i="58" s="1"/>
  <c r="A531" i="58" s="1"/>
  <c r="A547" i="58" s="1"/>
  <c r="A563" i="58" s="1"/>
  <c r="A579" i="58" s="1"/>
  <c r="A595" i="58" s="1"/>
  <c r="A611" i="58" s="1"/>
  <c r="A627" i="58" s="1"/>
  <c r="A643" i="58" s="1"/>
  <c r="L32" i="58"/>
  <c r="M32" i="58" s="1"/>
  <c r="L31" i="58"/>
  <c r="M31" i="58" s="1"/>
  <c r="L30" i="58"/>
  <c r="M30" i="58" s="1"/>
  <c r="L29" i="58"/>
  <c r="M29" i="58" s="1"/>
  <c r="L28" i="58"/>
  <c r="X19" i="58" s="1"/>
  <c r="L27" i="58"/>
  <c r="M27" i="58" s="1"/>
  <c r="L26" i="58"/>
  <c r="M26" i="58" s="1"/>
  <c r="L25" i="58"/>
  <c r="M25" i="58" s="1"/>
  <c r="L24" i="58"/>
  <c r="K23" i="58"/>
  <c r="J23" i="58"/>
  <c r="I23" i="58"/>
  <c r="H23" i="58"/>
  <c r="G23" i="58"/>
  <c r="K21" i="58"/>
  <c r="J21" i="58"/>
  <c r="I21" i="58"/>
  <c r="H21" i="58"/>
  <c r="G21" i="58"/>
  <c r="G20" i="58"/>
  <c r="H20" i="58" s="1"/>
  <c r="I20" i="58" s="1"/>
  <c r="J20" i="58" s="1"/>
  <c r="K20" i="58" s="1"/>
  <c r="L20" i="58" s="1"/>
  <c r="M20" i="58" s="1"/>
  <c r="C20" i="58"/>
  <c r="C36" i="58" s="1"/>
  <c r="C52" i="58" s="1"/>
  <c r="C68" i="58" s="1"/>
  <c r="C84" i="58" s="1"/>
  <c r="C100" i="58" s="1"/>
  <c r="C116" i="58" s="1"/>
  <c r="C132" i="58" s="1"/>
  <c r="C148" i="58" s="1"/>
  <c r="C164" i="58" s="1"/>
  <c r="C180" i="58" s="1"/>
  <c r="C196" i="58" s="1"/>
  <c r="C212" i="58" s="1"/>
  <c r="C228" i="58" s="1"/>
  <c r="C244" i="58" s="1"/>
  <c r="C260" i="58" s="1"/>
  <c r="C276" i="58" s="1"/>
  <c r="C292" i="58" s="1"/>
  <c r="C308" i="58" s="1"/>
  <c r="C324" i="58" s="1"/>
  <c r="C340" i="58" s="1"/>
  <c r="C356" i="58" s="1"/>
  <c r="C372" i="58" s="1"/>
  <c r="C388" i="58" s="1"/>
  <c r="C404" i="58" s="1"/>
  <c r="C420" i="58" s="1"/>
  <c r="C436" i="58" s="1"/>
  <c r="C452" i="58" s="1"/>
  <c r="C468" i="58" s="1"/>
  <c r="C484" i="58" s="1"/>
  <c r="C500" i="58" s="1"/>
  <c r="C516" i="58" s="1"/>
  <c r="C532" i="58" s="1"/>
  <c r="C548" i="58" s="1"/>
  <c r="C564" i="58" s="1"/>
  <c r="C580" i="58" s="1"/>
  <c r="C596" i="58" s="1"/>
  <c r="C612" i="58" s="1"/>
  <c r="C628" i="58" s="1"/>
  <c r="C644" i="58" s="1"/>
  <c r="G19" i="58"/>
  <c r="H19" i="58" s="1"/>
  <c r="I19" i="58" s="1"/>
  <c r="J19" i="58" s="1"/>
  <c r="K19" i="58" s="1"/>
  <c r="L19" i="58" s="1"/>
  <c r="M19" i="58" s="1"/>
  <c r="C19" i="58"/>
  <c r="S19" i="58" s="1"/>
  <c r="K16" i="58"/>
  <c r="J16" i="58"/>
  <c r="I16" i="58"/>
  <c r="H16" i="58"/>
  <c r="L16" i="58" s="1"/>
  <c r="M16" i="58" s="1"/>
  <c r="G16" i="58"/>
  <c r="K15" i="58"/>
  <c r="J15" i="58"/>
  <c r="I15" i="58"/>
  <c r="H15" i="58"/>
  <c r="G15" i="58"/>
  <c r="K14" i="58"/>
  <c r="J14" i="58"/>
  <c r="I14" i="58"/>
  <c r="H14" i="58"/>
  <c r="G14" i="58"/>
  <c r="K13" i="58"/>
  <c r="J13" i="58"/>
  <c r="I13" i="58"/>
  <c r="H13" i="58"/>
  <c r="G13" i="58"/>
  <c r="K12" i="58"/>
  <c r="J12" i="58"/>
  <c r="I12" i="58"/>
  <c r="H12" i="58"/>
  <c r="G12" i="58"/>
  <c r="K11" i="58"/>
  <c r="J11" i="58"/>
  <c r="I11" i="58"/>
  <c r="H11" i="58"/>
  <c r="G11" i="58"/>
  <c r="K10" i="58"/>
  <c r="J10" i="58"/>
  <c r="I10" i="58"/>
  <c r="H10" i="58"/>
  <c r="G10" i="58"/>
  <c r="K9" i="58"/>
  <c r="J9" i="58"/>
  <c r="I9" i="58"/>
  <c r="H9" i="58"/>
  <c r="G9" i="58"/>
  <c r="K8" i="58"/>
  <c r="J8" i="58"/>
  <c r="I8" i="58"/>
  <c r="H8" i="58"/>
  <c r="G8" i="58"/>
  <c r="H4" i="58"/>
  <c r="I4" i="58" s="1"/>
  <c r="J4" i="58" s="1"/>
  <c r="K4" i="58" s="1"/>
  <c r="L4" i="58" s="1"/>
  <c r="M4" i="58" s="1"/>
  <c r="S3" i="58"/>
  <c r="H3" i="58"/>
  <c r="I3" i="58" s="1"/>
  <c r="J3" i="58" s="1"/>
  <c r="K3" i="58" s="1"/>
  <c r="L3" i="58" s="1"/>
  <c r="M3" i="58" s="1"/>
  <c r="X1" i="58"/>
  <c r="T1" i="58"/>
  <c r="M487" i="59" l="1"/>
  <c r="M503" i="59"/>
  <c r="T323" i="59"/>
  <c r="M311" i="59"/>
  <c r="M183" i="59"/>
  <c r="M92" i="58"/>
  <c r="M140" i="58"/>
  <c r="U643" i="58"/>
  <c r="M407" i="59"/>
  <c r="T83" i="58"/>
  <c r="X259" i="58"/>
  <c r="X419" i="58"/>
  <c r="U451" i="58"/>
  <c r="M492" i="58"/>
  <c r="X627" i="58"/>
  <c r="X643" i="58"/>
  <c r="L647" i="58"/>
  <c r="M647" i="58" s="1"/>
  <c r="T355" i="59"/>
  <c r="M88" i="58"/>
  <c r="V83" i="58"/>
  <c r="M94" i="58"/>
  <c r="T115" i="59"/>
  <c r="T291" i="59"/>
  <c r="T371" i="59"/>
  <c r="T211" i="59"/>
  <c r="T163" i="59"/>
  <c r="T67" i="59"/>
  <c r="M279" i="59"/>
  <c r="T275" i="59"/>
  <c r="M263" i="59"/>
  <c r="M199" i="59"/>
  <c r="T131" i="59"/>
  <c r="M343" i="59"/>
  <c r="T339" i="59"/>
  <c r="M247" i="59"/>
  <c r="T243" i="59"/>
  <c r="L7" i="59"/>
  <c r="T3" i="59" s="1"/>
  <c r="M12" i="59"/>
  <c r="U3" i="59"/>
  <c r="M615" i="59"/>
  <c r="T611" i="59"/>
  <c r="M87" i="59"/>
  <c r="T83" i="59"/>
  <c r="M583" i="59"/>
  <c r="T579" i="59"/>
  <c r="M551" i="59"/>
  <c r="T547" i="59"/>
  <c r="M151" i="59"/>
  <c r="T147" i="59"/>
  <c r="M231" i="59"/>
  <c r="T227" i="59"/>
  <c r="M14" i="59"/>
  <c r="W3" i="59"/>
  <c r="M647" i="59"/>
  <c r="T643" i="59"/>
  <c r="M535" i="59"/>
  <c r="T531" i="59"/>
  <c r="M567" i="59"/>
  <c r="T563" i="59"/>
  <c r="M439" i="59"/>
  <c r="T435" i="59"/>
  <c r="M10" i="59"/>
  <c r="V3" i="59"/>
  <c r="T467" i="59"/>
  <c r="M471" i="59"/>
  <c r="T451" i="59"/>
  <c r="M455" i="59"/>
  <c r="M23" i="59"/>
  <c r="T19" i="59"/>
  <c r="M631" i="59"/>
  <c r="T627" i="59"/>
  <c r="M391" i="59"/>
  <c r="T387" i="59"/>
  <c r="M519" i="59"/>
  <c r="T515" i="59"/>
  <c r="M39" i="59"/>
  <c r="T35" i="59"/>
  <c r="M423" i="59"/>
  <c r="T419" i="59"/>
  <c r="T51" i="59"/>
  <c r="M55" i="59"/>
  <c r="M103" i="59"/>
  <c r="T99" i="59"/>
  <c r="W595" i="58"/>
  <c r="U131" i="58"/>
  <c r="V531" i="58"/>
  <c r="V611" i="58"/>
  <c r="U163" i="58"/>
  <c r="U67" i="58"/>
  <c r="U547" i="58"/>
  <c r="W611" i="58"/>
  <c r="U595" i="58"/>
  <c r="U243" i="58"/>
  <c r="L167" i="58"/>
  <c r="M167" i="58" s="1"/>
  <c r="M142" i="58"/>
  <c r="U99" i="58"/>
  <c r="W67" i="58"/>
  <c r="U19" i="58"/>
  <c r="U515" i="58"/>
  <c r="V131" i="58"/>
  <c r="L135" i="58"/>
  <c r="M135" i="58" s="1"/>
  <c r="M137" i="58"/>
  <c r="L631" i="58"/>
  <c r="M631" i="58" s="1"/>
  <c r="V211" i="58"/>
  <c r="U211" i="58"/>
  <c r="M619" i="58"/>
  <c r="L615" i="58"/>
  <c r="M615" i="58" s="1"/>
  <c r="V595" i="58"/>
  <c r="W563" i="58"/>
  <c r="V563" i="58"/>
  <c r="L567" i="58"/>
  <c r="M567" i="58" s="1"/>
  <c r="U563" i="58"/>
  <c r="L535" i="58"/>
  <c r="T531" i="58" s="1"/>
  <c r="M536" i="58"/>
  <c r="X499" i="58"/>
  <c r="V499" i="58"/>
  <c r="L503" i="58"/>
  <c r="M503" i="58" s="1"/>
  <c r="V483" i="58"/>
  <c r="L487" i="58"/>
  <c r="T483" i="58" s="1"/>
  <c r="W467" i="58"/>
  <c r="U467" i="58"/>
  <c r="W451" i="58"/>
  <c r="L455" i="58"/>
  <c r="T451" i="58" s="1"/>
  <c r="W435" i="58"/>
  <c r="L439" i="58"/>
  <c r="T435" i="58" s="1"/>
  <c r="W371" i="58"/>
  <c r="L375" i="58"/>
  <c r="T371" i="58" s="1"/>
  <c r="W323" i="58"/>
  <c r="L263" i="58"/>
  <c r="M263" i="58" s="1"/>
  <c r="V259" i="58"/>
  <c r="M264" i="58"/>
  <c r="U259" i="58"/>
  <c r="W195" i="58"/>
  <c r="U195" i="58"/>
  <c r="W115" i="58"/>
  <c r="U115" i="58"/>
  <c r="V67" i="58"/>
  <c r="W51" i="58"/>
  <c r="L39" i="58"/>
  <c r="T35" i="58" s="1"/>
  <c r="U35" i="58"/>
  <c r="V627" i="58"/>
  <c r="M632" i="58"/>
  <c r="M638" i="58"/>
  <c r="U627" i="58"/>
  <c r="X611" i="58"/>
  <c r="M616" i="58"/>
  <c r="U611" i="58"/>
  <c r="L599" i="58"/>
  <c r="M602" i="58"/>
  <c r="M590" i="58"/>
  <c r="M571" i="58"/>
  <c r="M569" i="58"/>
  <c r="V547" i="58"/>
  <c r="M553" i="58"/>
  <c r="L551" i="58"/>
  <c r="W531" i="58"/>
  <c r="U531" i="58"/>
  <c r="M521" i="58"/>
  <c r="L519" i="58"/>
  <c r="M519" i="58" s="1"/>
  <c r="U499" i="58"/>
  <c r="M504" i="58"/>
  <c r="M506" i="58"/>
  <c r="M510" i="58"/>
  <c r="L471" i="58"/>
  <c r="X435" i="58"/>
  <c r="M440" i="58"/>
  <c r="V435" i="58"/>
  <c r="M457" i="58"/>
  <c r="V467" i="58"/>
  <c r="M473" i="58"/>
  <c r="U435" i="58"/>
  <c r="X467" i="58"/>
  <c r="X307" i="58"/>
  <c r="X371" i="58"/>
  <c r="U387" i="58"/>
  <c r="U403" i="58"/>
  <c r="L407" i="58"/>
  <c r="M407" i="58" s="1"/>
  <c r="W339" i="58"/>
  <c r="U307" i="58"/>
  <c r="L327" i="58"/>
  <c r="T323" i="58" s="1"/>
  <c r="U355" i="58"/>
  <c r="V371" i="58"/>
  <c r="X323" i="58"/>
  <c r="M348" i="58"/>
  <c r="K7" i="58"/>
  <c r="V339" i="58"/>
  <c r="L359" i="58"/>
  <c r="M359" i="58" s="1"/>
  <c r="M376" i="58"/>
  <c r="L343" i="58"/>
  <c r="M343" i="58" s="1"/>
  <c r="U371" i="58"/>
  <c r="M346" i="58"/>
  <c r="V323" i="58"/>
  <c r="U323" i="58"/>
  <c r="M286" i="58"/>
  <c r="L231" i="58"/>
  <c r="M231" i="58" s="1"/>
  <c r="M284" i="58"/>
  <c r="M265" i="58"/>
  <c r="M267" i="58"/>
  <c r="M204" i="58"/>
  <c r="M220" i="58"/>
  <c r="V195" i="58"/>
  <c r="V227" i="58"/>
  <c r="L183" i="58"/>
  <c r="T179" i="58" s="1"/>
  <c r="G7" i="58"/>
  <c r="X115" i="58"/>
  <c r="M121" i="58"/>
  <c r="V163" i="58"/>
  <c r="M168" i="58"/>
  <c r="M172" i="58"/>
  <c r="M174" i="58"/>
  <c r="U179" i="58"/>
  <c r="M185" i="58"/>
  <c r="L119" i="58"/>
  <c r="T115" i="58" s="1"/>
  <c r="U147" i="58"/>
  <c r="H7" i="58"/>
  <c r="L9" i="58"/>
  <c r="M9" i="58" s="1"/>
  <c r="L12" i="58"/>
  <c r="M12" i="58" s="1"/>
  <c r="L13" i="58"/>
  <c r="M13" i="58" s="1"/>
  <c r="L23" i="58"/>
  <c r="M23" i="58" s="1"/>
  <c r="X67" i="58"/>
  <c r="L71" i="58"/>
  <c r="M71" i="58" s="1"/>
  <c r="I7" i="58"/>
  <c r="L10" i="58"/>
  <c r="L14" i="58"/>
  <c r="M14" i="58" s="1"/>
  <c r="X35" i="58"/>
  <c r="X51" i="58"/>
  <c r="J7" i="58"/>
  <c r="L11" i="58"/>
  <c r="M11" i="58" s="1"/>
  <c r="L15" i="58"/>
  <c r="M15" i="58" s="1"/>
  <c r="L55" i="58"/>
  <c r="M55" i="58" s="1"/>
  <c r="T19" i="58"/>
  <c r="M201" i="58"/>
  <c r="M203" i="58"/>
  <c r="W291" i="58"/>
  <c r="M302" i="58"/>
  <c r="L311" i="58"/>
  <c r="M312" i="58"/>
  <c r="L8" i="58"/>
  <c r="W99" i="58"/>
  <c r="M110" i="58"/>
  <c r="L295" i="58"/>
  <c r="M296" i="58"/>
  <c r="V19" i="58"/>
  <c r="M24" i="58"/>
  <c r="M28" i="58"/>
  <c r="M122" i="58"/>
  <c r="V115" i="58"/>
  <c r="V147" i="58"/>
  <c r="W19" i="58"/>
  <c r="V35" i="58"/>
  <c r="M40" i="58"/>
  <c r="M46" i="58"/>
  <c r="U51" i="58"/>
  <c r="M73" i="58"/>
  <c r="X99" i="58"/>
  <c r="M106" i="58"/>
  <c r="V99" i="58"/>
  <c r="M190" i="58"/>
  <c r="W179" i="58"/>
  <c r="L215" i="58"/>
  <c r="M218" i="58"/>
  <c r="U227" i="58"/>
  <c r="M232" i="58"/>
  <c r="M234" i="58"/>
  <c r="M236" i="58"/>
  <c r="M238" i="58"/>
  <c r="M283" i="58"/>
  <c r="V275" i="58"/>
  <c r="X291" i="58"/>
  <c r="M300" i="58"/>
  <c r="W307" i="58"/>
  <c r="M318" i="58"/>
  <c r="M426" i="58"/>
  <c r="V419" i="58"/>
  <c r="M188" i="58"/>
  <c r="X179" i="58"/>
  <c r="L199" i="58"/>
  <c r="M524" i="58"/>
  <c r="X515" i="58"/>
  <c r="V51" i="58"/>
  <c r="L103" i="58"/>
  <c r="M104" i="58"/>
  <c r="L151" i="58"/>
  <c r="M158" i="58"/>
  <c r="W147" i="58"/>
  <c r="W243" i="58"/>
  <c r="M254" i="58"/>
  <c r="U291" i="58"/>
  <c r="M298" i="58"/>
  <c r="V291" i="58"/>
  <c r="M329" i="58"/>
  <c r="M331" i="58"/>
  <c r="V387" i="58"/>
  <c r="M186" i="58"/>
  <c r="V179" i="58"/>
  <c r="M250" i="58"/>
  <c r="V243" i="58"/>
  <c r="U275" i="58"/>
  <c r="M281" i="58"/>
  <c r="M364" i="58"/>
  <c r="X355" i="58"/>
  <c r="M156" i="58"/>
  <c r="W211" i="58"/>
  <c r="L247" i="58"/>
  <c r="M248" i="58"/>
  <c r="L279" i="58"/>
  <c r="M314" i="58"/>
  <c r="V307" i="58"/>
  <c r="U339" i="58"/>
  <c r="M345" i="58"/>
  <c r="V355" i="58"/>
  <c r="M360" i="58"/>
  <c r="L391" i="58"/>
  <c r="M398" i="58"/>
  <c r="W387" i="58"/>
  <c r="L423" i="58"/>
  <c r="M424" i="58"/>
  <c r="M460" i="58"/>
  <c r="X451" i="58"/>
  <c r="M587" i="58"/>
  <c r="V579" i="58"/>
  <c r="W355" i="58"/>
  <c r="U419" i="58"/>
  <c r="W419" i="58"/>
  <c r="M430" i="58"/>
  <c r="M441" i="58"/>
  <c r="M443" i="58"/>
  <c r="M458" i="58"/>
  <c r="V451" i="58"/>
  <c r="U579" i="58"/>
  <c r="M585" i="58"/>
  <c r="M396" i="58"/>
  <c r="V403" i="58"/>
  <c r="M408" i="58"/>
  <c r="M412" i="58"/>
  <c r="M414" i="58"/>
  <c r="U483" i="58"/>
  <c r="M488" i="58"/>
  <c r="M494" i="58"/>
  <c r="W483" i="58"/>
  <c r="M526" i="58"/>
  <c r="W515" i="58"/>
  <c r="M537" i="58"/>
  <c r="L583" i="58"/>
  <c r="M601" i="58"/>
  <c r="T499" i="58"/>
  <c r="M522" i="58"/>
  <c r="V515" i="58"/>
  <c r="M649" i="58"/>
  <c r="L656" i="57"/>
  <c r="M656" i="57" s="1"/>
  <c r="L655" i="57"/>
  <c r="M655" i="57" s="1"/>
  <c r="L654" i="57"/>
  <c r="M654" i="57" s="1"/>
  <c r="L653" i="57"/>
  <c r="M653" i="57" s="1"/>
  <c r="L652" i="57"/>
  <c r="X643" i="57" s="1"/>
  <c r="L651" i="57"/>
  <c r="M651" i="57" s="1"/>
  <c r="L650" i="57"/>
  <c r="M650" i="57" s="1"/>
  <c r="L649" i="57"/>
  <c r="L648" i="57"/>
  <c r="L647" i="57" s="1"/>
  <c r="K647" i="57"/>
  <c r="J647" i="57"/>
  <c r="I647" i="57"/>
  <c r="H647" i="57"/>
  <c r="G647" i="57"/>
  <c r="K645" i="57"/>
  <c r="J645" i="57"/>
  <c r="I645" i="57"/>
  <c r="H645" i="57"/>
  <c r="G645" i="57"/>
  <c r="G644" i="57"/>
  <c r="H644" i="57" s="1"/>
  <c r="I644" i="57" s="1"/>
  <c r="J644" i="57" s="1"/>
  <c r="K644" i="57" s="1"/>
  <c r="L644" i="57" s="1"/>
  <c r="M644" i="57" s="1"/>
  <c r="V643" i="57"/>
  <c r="G643" i="57"/>
  <c r="H643" i="57" s="1"/>
  <c r="I643" i="57" s="1"/>
  <c r="J643" i="57" s="1"/>
  <c r="K643" i="57" s="1"/>
  <c r="L643" i="57" s="1"/>
  <c r="M643" i="57" s="1"/>
  <c r="C643" i="57"/>
  <c r="S643" i="57" s="1"/>
  <c r="L640" i="57"/>
  <c r="M640" i="57" s="1"/>
  <c r="L639" i="57"/>
  <c r="M639" i="57" s="1"/>
  <c r="L638" i="57"/>
  <c r="M638" i="57" s="1"/>
  <c r="M637" i="57"/>
  <c r="L637" i="57"/>
  <c r="L636" i="57"/>
  <c r="M636" i="57" s="1"/>
  <c r="L635" i="57"/>
  <c r="M635" i="57" s="1"/>
  <c r="L634" i="57"/>
  <c r="L633" i="57"/>
  <c r="L632" i="57"/>
  <c r="M632" i="57" s="1"/>
  <c r="K631" i="57"/>
  <c r="J631" i="57"/>
  <c r="I631" i="57"/>
  <c r="H631" i="57"/>
  <c r="G631" i="57"/>
  <c r="K629" i="57"/>
  <c r="J629" i="57"/>
  <c r="I629" i="57"/>
  <c r="H629" i="57"/>
  <c r="G629" i="57"/>
  <c r="G628" i="57"/>
  <c r="H628" i="57" s="1"/>
  <c r="I628" i="57" s="1"/>
  <c r="J628" i="57" s="1"/>
  <c r="K628" i="57" s="1"/>
  <c r="L628" i="57" s="1"/>
  <c r="M628" i="57" s="1"/>
  <c r="X627" i="57"/>
  <c r="S627" i="57"/>
  <c r="H627" i="57"/>
  <c r="I627" i="57" s="1"/>
  <c r="J627" i="57" s="1"/>
  <c r="K627" i="57" s="1"/>
  <c r="L627" i="57" s="1"/>
  <c r="M627" i="57" s="1"/>
  <c r="G627" i="57"/>
  <c r="L624" i="57"/>
  <c r="M624" i="57" s="1"/>
  <c r="L623" i="57"/>
  <c r="M623" i="57" s="1"/>
  <c r="L622" i="57"/>
  <c r="M622" i="57" s="1"/>
  <c r="L621" i="57"/>
  <c r="M621" i="57" s="1"/>
  <c r="L620" i="57"/>
  <c r="M620" i="57" s="1"/>
  <c r="L619" i="57"/>
  <c r="M619" i="57" s="1"/>
  <c r="L618" i="57"/>
  <c r="L617" i="57"/>
  <c r="L616" i="57"/>
  <c r="M616" i="57" s="1"/>
  <c r="K615" i="57"/>
  <c r="J615" i="57"/>
  <c r="I615" i="57"/>
  <c r="H615" i="57"/>
  <c r="G615" i="57"/>
  <c r="K613" i="57"/>
  <c r="J613" i="57"/>
  <c r="I613" i="57"/>
  <c r="H613" i="57"/>
  <c r="G613" i="57"/>
  <c r="G612" i="57"/>
  <c r="H612" i="57" s="1"/>
  <c r="I612" i="57" s="1"/>
  <c r="J612" i="57" s="1"/>
  <c r="K612" i="57" s="1"/>
  <c r="L612" i="57" s="1"/>
  <c r="M612" i="57" s="1"/>
  <c r="X611" i="57"/>
  <c r="S611" i="57"/>
  <c r="G611" i="57"/>
  <c r="H611" i="57" s="1"/>
  <c r="I611" i="57" s="1"/>
  <c r="J611" i="57" s="1"/>
  <c r="K611" i="57" s="1"/>
  <c r="L611" i="57" s="1"/>
  <c r="M611" i="57" s="1"/>
  <c r="L608" i="57"/>
  <c r="M608" i="57" s="1"/>
  <c r="L607" i="57"/>
  <c r="M607" i="57" s="1"/>
  <c r="L606" i="57"/>
  <c r="M605" i="57"/>
  <c r="L605" i="57"/>
  <c r="L604" i="57"/>
  <c r="M604" i="57" s="1"/>
  <c r="L603" i="57"/>
  <c r="M603" i="57" s="1"/>
  <c r="L602" i="57"/>
  <c r="L601" i="57"/>
  <c r="L600" i="57"/>
  <c r="M600" i="57" s="1"/>
  <c r="K599" i="57"/>
  <c r="J599" i="57"/>
  <c r="I599" i="57"/>
  <c r="H599" i="57"/>
  <c r="G599" i="57"/>
  <c r="K597" i="57"/>
  <c r="J597" i="57"/>
  <c r="I597" i="57"/>
  <c r="H597" i="57"/>
  <c r="G597" i="57"/>
  <c r="G596" i="57"/>
  <c r="H596" i="57" s="1"/>
  <c r="I596" i="57" s="1"/>
  <c r="J596" i="57" s="1"/>
  <c r="K596" i="57" s="1"/>
  <c r="L596" i="57" s="1"/>
  <c r="M596" i="57" s="1"/>
  <c r="X595" i="57"/>
  <c r="S595" i="57"/>
  <c r="G595" i="57"/>
  <c r="H595" i="57" s="1"/>
  <c r="I595" i="57" s="1"/>
  <c r="J595" i="57" s="1"/>
  <c r="K595" i="57" s="1"/>
  <c r="L595" i="57" s="1"/>
  <c r="M595" i="57" s="1"/>
  <c r="L592" i="57"/>
  <c r="M592" i="57" s="1"/>
  <c r="L591" i="57"/>
  <c r="M591" i="57" s="1"/>
  <c r="L590" i="57"/>
  <c r="M590" i="57" s="1"/>
  <c r="M589" i="57"/>
  <c r="L589" i="57"/>
  <c r="L588" i="57"/>
  <c r="M588" i="57" s="1"/>
  <c r="L587" i="57"/>
  <c r="M587" i="57" s="1"/>
  <c r="L586" i="57"/>
  <c r="L585" i="57"/>
  <c r="M585" i="57" s="1"/>
  <c r="L584" i="57"/>
  <c r="K583" i="57"/>
  <c r="J583" i="57"/>
  <c r="I583" i="57"/>
  <c r="H583" i="57"/>
  <c r="G583" i="57"/>
  <c r="K581" i="57"/>
  <c r="J581" i="57"/>
  <c r="I581" i="57"/>
  <c r="H581" i="57"/>
  <c r="G581" i="57"/>
  <c r="H580" i="57"/>
  <c r="I580" i="57" s="1"/>
  <c r="J580" i="57" s="1"/>
  <c r="K580" i="57" s="1"/>
  <c r="L580" i="57" s="1"/>
  <c r="M580" i="57" s="1"/>
  <c r="G580" i="57"/>
  <c r="S579" i="57"/>
  <c r="H579" i="57"/>
  <c r="I579" i="57" s="1"/>
  <c r="J579" i="57" s="1"/>
  <c r="K579" i="57" s="1"/>
  <c r="L579" i="57" s="1"/>
  <c r="M579" i="57" s="1"/>
  <c r="G579" i="57"/>
  <c r="L576" i="57"/>
  <c r="M576" i="57" s="1"/>
  <c r="L575" i="57"/>
  <c r="M575" i="57" s="1"/>
  <c r="L574" i="57"/>
  <c r="M574" i="57" s="1"/>
  <c r="L573" i="57"/>
  <c r="M573" i="57" s="1"/>
  <c r="L572" i="57"/>
  <c r="M572" i="57" s="1"/>
  <c r="L571" i="57"/>
  <c r="M571" i="57" s="1"/>
  <c r="L570" i="57"/>
  <c r="L569" i="57"/>
  <c r="M569" i="57" s="1"/>
  <c r="L568" i="57"/>
  <c r="M568" i="57" s="1"/>
  <c r="K567" i="57"/>
  <c r="J567" i="57"/>
  <c r="I567" i="57"/>
  <c r="H567" i="57"/>
  <c r="G567" i="57"/>
  <c r="K565" i="57"/>
  <c r="J565" i="57"/>
  <c r="I565" i="57"/>
  <c r="H565" i="57"/>
  <c r="G565" i="57"/>
  <c r="H564" i="57"/>
  <c r="I564" i="57" s="1"/>
  <c r="J564" i="57" s="1"/>
  <c r="K564" i="57" s="1"/>
  <c r="L564" i="57" s="1"/>
  <c r="M564" i="57" s="1"/>
  <c r="G564" i="57"/>
  <c r="S563" i="57"/>
  <c r="L563" i="57"/>
  <c r="M563" i="57" s="1"/>
  <c r="G563" i="57"/>
  <c r="H563" i="57" s="1"/>
  <c r="I563" i="57" s="1"/>
  <c r="J563" i="57" s="1"/>
  <c r="K563" i="57" s="1"/>
  <c r="L560" i="57"/>
  <c r="M560" i="57" s="1"/>
  <c r="L559" i="57"/>
  <c r="M559" i="57" s="1"/>
  <c r="L558" i="57"/>
  <c r="M558" i="57" s="1"/>
  <c r="L557" i="57"/>
  <c r="M557" i="57" s="1"/>
  <c r="L556" i="57"/>
  <c r="L555" i="57"/>
  <c r="M555" i="57" s="1"/>
  <c r="L554" i="57"/>
  <c r="L553" i="57"/>
  <c r="M553" i="57" s="1"/>
  <c r="L552" i="57"/>
  <c r="M552" i="57" s="1"/>
  <c r="K551" i="57"/>
  <c r="J551" i="57"/>
  <c r="I551" i="57"/>
  <c r="H551" i="57"/>
  <c r="G551" i="57"/>
  <c r="K549" i="57"/>
  <c r="J549" i="57"/>
  <c r="I549" i="57"/>
  <c r="H549" i="57"/>
  <c r="G549" i="57"/>
  <c r="G548" i="57"/>
  <c r="H548" i="57" s="1"/>
  <c r="I548" i="57" s="1"/>
  <c r="J548" i="57" s="1"/>
  <c r="K548" i="57" s="1"/>
  <c r="L548" i="57" s="1"/>
  <c r="M548" i="57" s="1"/>
  <c r="S547" i="57"/>
  <c r="G547" i="57"/>
  <c r="H547" i="57" s="1"/>
  <c r="I547" i="57" s="1"/>
  <c r="J547" i="57" s="1"/>
  <c r="K547" i="57" s="1"/>
  <c r="L547" i="57" s="1"/>
  <c r="M547" i="57" s="1"/>
  <c r="L544" i="57"/>
  <c r="M544" i="57" s="1"/>
  <c r="L543" i="57"/>
  <c r="M543" i="57" s="1"/>
  <c r="L542" i="57"/>
  <c r="L541" i="57"/>
  <c r="M541" i="57" s="1"/>
  <c r="L540" i="57"/>
  <c r="M540" i="57" s="1"/>
  <c r="L539" i="57"/>
  <c r="M539" i="57" s="1"/>
  <c r="L538" i="57"/>
  <c r="L537" i="57"/>
  <c r="M537" i="57" s="1"/>
  <c r="L536" i="57"/>
  <c r="M536" i="57" s="1"/>
  <c r="K535" i="57"/>
  <c r="J535" i="57"/>
  <c r="I535" i="57"/>
  <c r="H535" i="57"/>
  <c r="G535" i="57"/>
  <c r="K533" i="57"/>
  <c r="J533" i="57"/>
  <c r="I533" i="57"/>
  <c r="H533" i="57"/>
  <c r="G533" i="57"/>
  <c r="G532" i="57"/>
  <c r="H532" i="57" s="1"/>
  <c r="I532" i="57" s="1"/>
  <c r="J532" i="57" s="1"/>
  <c r="K532" i="57" s="1"/>
  <c r="L532" i="57" s="1"/>
  <c r="M532" i="57" s="1"/>
  <c r="X531" i="57"/>
  <c r="G531" i="57"/>
  <c r="H531" i="57" s="1"/>
  <c r="I531" i="57" s="1"/>
  <c r="J531" i="57" s="1"/>
  <c r="K531" i="57" s="1"/>
  <c r="L531" i="57" s="1"/>
  <c r="M531" i="57" s="1"/>
  <c r="C531" i="57"/>
  <c r="S531" i="57" s="1"/>
  <c r="L528" i="57"/>
  <c r="M528" i="57" s="1"/>
  <c r="M527" i="57"/>
  <c r="L527" i="57"/>
  <c r="L526" i="57"/>
  <c r="W515" i="57" s="1"/>
  <c r="L525" i="57"/>
  <c r="M525" i="57" s="1"/>
  <c r="L524" i="57"/>
  <c r="X515" i="57" s="1"/>
  <c r="L523" i="57"/>
  <c r="M523" i="57" s="1"/>
  <c r="L522" i="57"/>
  <c r="M522" i="57" s="1"/>
  <c r="L521" i="57"/>
  <c r="M521" i="57" s="1"/>
  <c r="L520" i="57"/>
  <c r="M520" i="57" s="1"/>
  <c r="K519" i="57"/>
  <c r="J519" i="57"/>
  <c r="I519" i="57"/>
  <c r="H519" i="57"/>
  <c r="G519" i="57"/>
  <c r="K517" i="57"/>
  <c r="J517" i="57"/>
  <c r="I517" i="57"/>
  <c r="H517" i="57"/>
  <c r="G517" i="57"/>
  <c r="I516" i="57"/>
  <c r="J516" i="57" s="1"/>
  <c r="K516" i="57" s="1"/>
  <c r="L516" i="57" s="1"/>
  <c r="M516" i="57" s="1"/>
  <c r="G516" i="57"/>
  <c r="H516" i="57" s="1"/>
  <c r="G515" i="57"/>
  <c r="H515" i="57" s="1"/>
  <c r="I515" i="57" s="1"/>
  <c r="J515" i="57" s="1"/>
  <c r="K515" i="57" s="1"/>
  <c r="L515" i="57" s="1"/>
  <c r="M515" i="57" s="1"/>
  <c r="C515" i="57"/>
  <c r="S515" i="57" s="1"/>
  <c r="L512" i="57"/>
  <c r="M512" i="57" s="1"/>
  <c r="L511" i="57"/>
  <c r="M511" i="57" s="1"/>
  <c r="L510" i="57"/>
  <c r="M510" i="57" s="1"/>
  <c r="L509" i="57"/>
  <c r="M509" i="57" s="1"/>
  <c r="L508" i="57"/>
  <c r="X499" i="57" s="1"/>
  <c r="L507" i="57"/>
  <c r="M507" i="57" s="1"/>
  <c r="L506" i="57"/>
  <c r="L505" i="57"/>
  <c r="M505" i="57" s="1"/>
  <c r="L504" i="57"/>
  <c r="K503" i="57"/>
  <c r="J503" i="57"/>
  <c r="I503" i="57"/>
  <c r="H503" i="57"/>
  <c r="G503" i="57"/>
  <c r="K501" i="57"/>
  <c r="J501" i="57"/>
  <c r="I501" i="57"/>
  <c r="H501" i="57"/>
  <c r="G501" i="57"/>
  <c r="G500" i="57"/>
  <c r="H500" i="57" s="1"/>
  <c r="I500" i="57" s="1"/>
  <c r="J500" i="57" s="1"/>
  <c r="K500" i="57" s="1"/>
  <c r="L500" i="57" s="1"/>
  <c r="M500" i="57" s="1"/>
  <c r="J499" i="57"/>
  <c r="K499" i="57" s="1"/>
  <c r="L499" i="57" s="1"/>
  <c r="M499" i="57" s="1"/>
  <c r="G499" i="57"/>
  <c r="H499" i="57" s="1"/>
  <c r="I499" i="57" s="1"/>
  <c r="C499" i="57"/>
  <c r="S499" i="57" s="1"/>
  <c r="L496" i="57"/>
  <c r="M496" i="57" s="1"/>
  <c r="L495" i="57"/>
  <c r="M495" i="57" s="1"/>
  <c r="L494" i="57"/>
  <c r="M494" i="57" s="1"/>
  <c r="L493" i="57"/>
  <c r="M493" i="57" s="1"/>
  <c r="L492" i="57"/>
  <c r="M492" i="57" s="1"/>
  <c r="L491" i="57"/>
  <c r="M491" i="57" s="1"/>
  <c r="L490" i="57"/>
  <c r="M490" i="57" s="1"/>
  <c r="L489" i="57"/>
  <c r="L488" i="57"/>
  <c r="M488" i="57" s="1"/>
  <c r="K487" i="57"/>
  <c r="J487" i="57"/>
  <c r="I487" i="57"/>
  <c r="H487" i="57"/>
  <c r="G487" i="57"/>
  <c r="K485" i="57"/>
  <c r="J485" i="57"/>
  <c r="I485" i="57"/>
  <c r="H485" i="57"/>
  <c r="G485" i="57"/>
  <c r="G484" i="57"/>
  <c r="H484" i="57" s="1"/>
  <c r="I484" i="57" s="1"/>
  <c r="J484" i="57" s="1"/>
  <c r="K484" i="57" s="1"/>
  <c r="L484" i="57" s="1"/>
  <c r="M484" i="57" s="1"/>
  <c r="X483" i="57"/>
  <c r="G483" i="57"/>
  <c r="H483" i="57" s="1"/>
  <c r="I483" i="57" s="1"/>
  <c r="J483" i="57" s="1"/>
  <c r="K483" i="57" s="1"/>
  <c r="L483" i="57" s="1"/>
  <c r="M483" i="57" s="1"/>
  <c r="C483" i="57"/>
  <c r="S483" i="57" s="1"/>
  <c r="L480" i="57"/>
  <c r="M480" i="57" s="1"/>
  <c r="L479" i="57"/>
  <c r="M479" i="57" s="1"/>
  <c r="L478" i="57"/>
  <c r="L477" i="57"/>
  <c r="M477" i="57" s="1"/>
  <c r="L476" i="57"/>
  <c r="L475" i="57"/>
  <c r="M475" i="57" s="1"/>
  <c r="L474" i="57"/>
  <c r="L473" i="57"/>
  <c r="L472" i="57"/>
  <c r="K471" i="57"/>
  <c r="J471" i="57"/>
  <c r="I471" i="57"/>
  <c r="H471" i="57"/>
  <c r="G471" i="57"/>
  <c r="K469" i="57"/>
  <c r="J469" i="57"/>
  <c r="I469" i="57"/>
  <c r="H469" i="57"/>
  <c r="G469" i="57"/>
  <c r="G468" i="57"/>
  <c r="H468" i="57" s="1"/>
  <c r="I468" i="57" s="1"/>
  <c r="J468" i="57" s="1"/>
  <c r="K468" i="57" s="1"/>
  <c r="L468" i="57" s="1"/>
  <c r="M468" i="57" s="1"/>
  <c r="G467" i="57"/>
  <c r="H467" i="57" s="1"/>
  <c r="I467" i="57" s="1"/>
  <c r="J467" i="57" s="1"/>
  <c r="K467" i="57" s="1"/>
  <c r="L467" i="57" s="1"/>
  <c r="M467" i="57" s="1"/>
  <c r="C467" i="57"/>
  <c r="S467" i="57" s="1"/>
  <c r="L464" i="57"/>
  <c r="M464" i="57" s="1"/>
  <c r="L463" i="57"/>
  <c r="M463" i="57" s="1"/>
  <c r="L462" i="57"/>
  <c r="W451" i="57" s="1"/>
  <c r="L461" i="57"/>
  <c r="M461" i="57" s="1"/>
  <c r="L460" i="57"/>
  <c r="X451" i="57" s="1"/>
  <c r="L459" i="57"/>
  <c r="M459" i="57" s="1"/>
  <c r="L458" i="57"/>
  <c r="M458" i="57" s="1"/>
  <c r="L457" i="57"/>
  <c r="M457" i="57" s="1"/>
  <c r="L456" i="57"/>
  <c r="M456" i="57" s="1"/>
  <c r="K455" i="57"/>
  <c r="J455" i="57"/>
  <c r="I455" i="57"/>
  <c r="H455" i="57"/>
  <c r="G455" i="57"/>
  <c r="K453" i="57"/>
  <c r="J453" i="57"/>
  <c r="I453" i="57"/>
  <c r="H453" i="57"/>
  <c r="G453" i="57"/>
  <c r="G452" i="57"/>
  <c r="H452" i="57" s="1"/>
  <c r="I452" i="57" s="1"/>
  <c r="J452" i="57" s="1"/>
  <c r="K452" i="57" s="1"/>
  <c r="L452" i="57" s="1"/>
  <c r="M452" i="57" s="1"/>
  <c r="H451" i="57"/>
  <c r="I451" i="57" s="1"/>
  <c r="J451" i="57" s="1"/>
  <c r="K451" i="57" s="1"/>
  <c r="L451" i="57" s="1"/>
  <c r="M451" i="57" s="1"/>
  <c r="G451" i="57"/>
  <c r="C451" i="57"/>
  <c r="S451" i="57" s="1"/>
  <c r="L448" i="57"/>
  <c r="M448" i="57" s="1"/>
  <c r="L447" i="57"/>
  <c r="M447" i="57" s="1"/>
  <c r="L446" i="57"/>
  <c r="M446" i="57" s="1"/>
  <c r="L445" i="57"/>
  <c r="M445" i="57" s="1"/>
  <c r="M444" i="57"/>
  <c r="L444" i="57"/>
  <c r="L443" i="57"/>
  <c r="M443" i="57" s="1"/>
  <c r="L442" i="57"/>
  <c r="M442" i="57" s="1"/>
  <c r="L441" i="57"/>
  <c r="L440" i="57"/>
  <c r="K439" i="57"/>
  <c r="J439" i="57"/>
  <c r="I439" i="57"/>
  <c r="H439" i="57"/>
  <c r="G439" i="57"/>
  <c r="K437" i="57"/>
  <c r="J437" i="57"/>
  <c r="I437" i="57"/>
  <c r="H437" i="57"/>
  <c r="G437" i="57"/>
  <c r="G436" i="57"/>
  <c r="H436" i="57" s="1"/>
  <c r="I436" i="57" s="1"/>
  <c r="J436" i="57" s="1"/>
  <c r="K436" i="57" s="1"/>
  <c r="L436" i="57" s="1"/>
  <c r="M436" i="57" s="1"/>
  <c r="X435" i="57"/>
  <c r="W435" i="57"/>
  <c r="G435" i="57"/>
  <c r="H435" i="57" s="1"/>
  <c r="I435" i="57" s="1"/>
  <c r="J435" i="57" s="1"/>
  <c r="K435" i="57" s="1"/>
  <c r="L435" i="57" s="1"/>
  <c r="M435" i="57" s="1"/>
  <c r="C435" i="57"/>
  <c r="S435" i="57" s="1"/>
  <c r="M432" i="57"/>
  <c r="L432" i="57"/>
  <c r="L431" i="57"/>
  <c r="M431" i="57" s="1"/>
  <c r="M430" i="57"/>
  <c r="L430" i="57"/>
  <c r="L429" i="57"/>
  <c r="M429" i="57" s="1"/>
  <c r="M428" i="57"/>
  <c r="L428" i="57"/>
  <c r="L427" i="57"/>
  <c r="M427" i="57" s="1"/>
  <c r="L426" i="57"/>
  <c r="M426" i="57" s="1"/>
  <c r="L425" i="57"/>
  <c r="L424" i="57"/>
  <c r="M424" i="57" s="1"/>
  <c r="K423" i="57"/>
  <c r="J423" i="57"/>
  <c r="I423" i="57"/>
  <c r="H423" i="57"/>
  <c r="G423" i="57"/>
  <c r="K421" i="57"/>
  <c r="J421" i="57"/>
  <c r="I421" i="57"/>
  <c r="H421" i="57"/>
  <c r="G421" i="57"/>
  <c r="H420" i="57"/>
  <c r="I420" i="57" s="1"/>
  <c r="J420" i="57" s="1"/>
  <c r="K420" i="57" s="1"/>
  <c r="L420" i="57" s="1"/>
  <c r="M420" i="57" s="1"/>
  <c r="G420" i="57"/>
  <c r="X419" i="57"/>
  <c r="W419" i="57"/>
  <c r="I419" i="57"/>
  <c r="J419" i="57" s="1"/>
  <c r="K419" i="57" s="1"/>
  <c r="L419" i="57" s="1"/>
  <c r="M419" i="57" s="1"/>
  <c r="G419" i="57"/>
  <c r="H419" i="57" s="1"/>
  <c r="C419" i="57"/>
  <c r="S419" i="57" s="1"/>
  <c r="L416" i="57"/>
  <c r="M416" i="57" s="1"/>
  <c r="L415" i="57"/>
  <c r="M415" i="57" s="1"/>
  <c r="L414" i="57"/>
  <c r="M414" i="57" s="1"/>
  <c r="L413" i="57"/>
  <c r="M413" i="57" s="1"/>
  <c r="L412" i="57"/>
  <c r="M412" i="57" s="1"/>
  <c r="L411" i="57"/>
  <c r="M411" i="57" s="1"/>
  <c r="L410" i="57"/>
  <c r="L409" i="57"/>
  <c r="M409" i="57" s="1"/>
  <c r="L408" i="57"/>
  <c r="M408" i="57" s="1"/>
  <c r="K407" i="57"/>
  <c r="J407" i="57"/>
  <c r="I407" i="57"/>
  <c r="H407" i="57"/>
  <c r="G407" i="57"/>
  <c r="K405" i="57"/>
  <c r="J405" i="57"/>
  <c r="I405" i="57"/>
  <c r="H405" i="57"/>
  <c r="G405" i="57"/>
  <c r="H404" i="57"/>
  <c r="I404" i="57" s="1"/>
  <c r="J404" i="57" s="1"/>
  <c r="K404" i="57" s="1"/>
  <c r="L404" i="57" s="1"/>
  <c r="M404" i="57" s="1"/>
  <c r="G404" i="57"/>
  <c r="G403" i="57"/>
  <c r="H403" i="57" s="1"/>
  <c r="I403" i="57" s="1"/>
  <c r="J403" i="57" s="1"/>
  <c r="K403" i="57" s="1"/>
  <c r="L403" i="57" s="1"/>
  <c r="M403" i="57" s="1"/>
  <c r="C403" i="57"/>
  <c r="S403" i="57" s="1"/>
  <c r="L400" i="57"/>
  <c r="M400" i="57" s="1"/>
  <c r="L399" i="57"/>
  <c r="M399" i="57" s="1"/>
  <c r="L398" i="57"/>
  <c r="M398" i="57" s="1"/>
  <c r="L397" i="57"/>
  <c r="M397" i="57" s="1"/>
  <c r="L396" i="57"/>
  <c r="M396" i="57" s="1"/>
  <c r="L395" i="57"/>
  <c r="M395" i="57" s="1"/>
  <c r="L394" i="57"/>
  <c r="M394" i="57" s="1"/>
  <c r="L393" i="57"/>
  <c r="L392" i="57"/>
  <c r="M392" i="57" s="1"/>
  <c r="K391" i="57"/>
  <c r="J391" i="57"/>
  <c r="I391" i="57"/>
  <c r="H391" i="57"/>
  <c r="G391" i="57"/>
  <c r="K389" i="57"/>
  <c r="J389" i="57"/>
  <c r="I389" i="57"/>
  <c r="H389" i="57"/>
  <c r="G389" i="57"/>
  <c r="G388" i="57"/>
  <c r="H388" i="57" s="1"/>
  <c r="I388" i="57" s="1"/>
  <c r="J388" i="57" s="1"/>
  <c r="K388" i="57" s="1"/>
  <c r="L388" i="57" s="1"/>
  <c r="M388" i="57" s="1"/>
  <c r="G387" i="57"/>
  <c r="H387" i="57" s="1"/>
  <c r="I387" i="57" s="1"/>
  <c r="J387" i="57" s="1"/>
  <c r="K387" i="57" s="1"/>
  <c r="L387" i="57" s="1"/>
  <c r="M387" i="57" s="1"/>
  <c r="C387" i="57"/>
  <c r="S387" i="57" s="1"/>
  <c r="M384" i="57"/>
  <c r="L384" i="57"/>
  <c r="L383" i="57"/>
  <c r="M383" i="57" s="1"/>
  <c r="L382" i="57"/>
  <c r="M382" i="57" s="1"/>
  <c r="L381" i="57"/>
  <c r="M381" i="57" s="1"/>
  <c r="L380" i="57"/>
  <c r="X371" i="57" s="1"/>
  <c r="L379" i="57"/>
  <c r="M379" i="57" s="1"/>
  <c r="L378" i="57"/>
  <c r="M378" i="57" s="1"/>
  <c r="L377" i="57"/>
  <c r="L376" i="57"/>
  <c r="K375" i="57"/>
  <c r="J375" i="57"/>
  <c r="I375" i="57"/>
  <c r="H375" i="57"/>
  <c r="G375" i="57"/>
  <c r="K373" i="57"/>
  <c r="J373" i="57"/>
  <c r="I373" i="57"/>
  <c r="H373" i="57"/>
  <c r="G373" i="57"/>
  <c r="G372" i="57"/>
  <c r="H372" i="57" s="1"/>
  <c r="I372" i="57" s="1"/>
  <c r="J372" i="57" s="1"/>
  <c r="K372" i="57" s="1"/>
  <c r="L372" i="57" s="1"/>
  <c r="M372" i="57" s="1"/>
  <c r="G371" i="57"/>
  <c r="H371" i="57" s="1"/>
  <c r="I371" i="57" s="1"/>
  <c r="J371" i="57" s="1"/>
  <c r="K371" i="57" s="1"/>
  <c r="L371" i="57" s="1"/>
  <c r="M371" i="57" s="1"/>
  <c r="C371" i="57"/>
  <c r="S371" i="57" s="1"/>
  <c r="L368" i="57"/>
  <c r="M368" i="57" s="1"/>
  <c r="L367" i="57"/>
  <c r="M367" i="57" s="1"/>
  <c r="L366" i="57"/>
  <c r="W355" i="57" s="1"/>
  <c r="L365" i="57"/>
  <c r="M365" i="57" s="1"/>
  <c r="L364" i="57"/>
  <c r="X355" i="57" s="1"/>
  <c r="L363" i="57"/>
  <c r="M363" i="57" s="1"/>
  <c r="L362" i="57"/>
  <c r="M362" i="57" s="1"/>
  <c r="L361" i="57"/>
  <c r="M361" i="57" s="1"/>
  <c r="L360" i="57"/>
  <c r="K359" i="57"/>
  <c r="J359" i="57"/>
  <c r="I359" i="57"/>
  <c r="H359" i="57"/>
  <c r="G359" i="57"/>
  <c r="K357" i="57"/>
  <c r="J357" i="57"/>
  <c r="I357" i="57"/>
  <c r="H357" i="57"/>
  <c r="G357" i="57"/>
  <c r="H356" i="57"/>
  <c r="I356" i="57" s="1"/>
  <c r="J356" i="57" s="1"/>
  <c r="K356" i="57" s="1"/>
  <c r="L356" i="57" s="1"/>
  <c r="M356" i="57" s="1"/>
  <c r="G356" i="57"/>
  <c r="G355" i="57"/>
  <c r="H355" i="57" s="1"/>
  <c r="I355" i="57" s="1"/>
  <c r="J355" i="57" s="1"/>
  <c r="K355" i="57" s="1"/>
  <c r="L355" i="57" s="1"/>
  <c r="M355" i="57" s="1"/>
  <c r="C355" i="57"/>
  <c r="S355" i="57" s="1"/>
  <c r="L352" i="57"/>
  <c r="M352" i="57" s="1"/>
  <c r="L351" i="57"/>
  <c r="M351" i="57" s="1"/>
  <c r="L350" i="57"/>
  <c r="W339" i="57" s="1"/>
  <c r="M349" i="57"/>
  <c r="L349" i="57"/>
  <c r="L348" i="57"/>
  <c r="M348" i="57" s="1"/>
  <c r="L347" i="57"/>
  <c r="M347" i="57" s="1"/>
  <c r="L346" i="57"/>
  <c r="M346" i="57" s="1"/>
  <c r="L345" i="57"/>
  <c r="M345" i="57" s="1"/>
  <c r="L344" i="57"/>
  <c r="M344" i="57" s="1"/>
  <c r="K343" i="57"/>
  <c r="J343" i="57"/>
  <c r="I343" i="57"/>
  <c r="H343" i="57"/>
  <c r="G343" i="57"/>
  <c r="K341" i="57"/>
  <c r="J341" i="57"/>
  <c r="I341" i="57"/>
  <c r="H341" i="57"/>
  <c r="G341" i="57"/>
  <c r="I340" i="57"/>
  <c r="J340" i="57" s="1"/>
  <c r="K340" i="57" s="1"/>
  <c r="L340" i="57" s="1"/>
  <c r="M340" i="57" s="1"/>
  <c r="G340" i="57"/>
  <c r="H340" i="57" s="1"/>
  <c r="G339" i="57"/>
  <c r="H339" i="57" s="1"/>
  <c r="I339" i="57" s="1"/>
  <c r="J339" i="57" s="1"/>
  <c r="K339" i="57" s="1"/>
  <c r="L339" i="57" s="1"/>
  <c r="M339" i="57" s="1"/>
  <c r="C339" i="57"/>
  <c r="S339" i="57" s="1"/>
  <c r="L336" i="57"/>
  <c r="M336" i="57" s="1"/>
  <c r="L335" i="57"/>
  <c r="M335" i="57" s="1"/>
  <c r="L334" i="57"/>
  <c r="M334" i="57" s="1"/>
  <c r="L333" i="57"/>
  <c r="M333" i="57" s="1"/>
  <c r="L332" i="57"/>
  <c r="L331" i="57"/>
  <c r="M331" i="57" s="1"/>
  <c r="L330" i="57"/>
  <c r="L329" i="57"/>
  <c r="M329" i="57" s="1"/>
  <c r="L328" i="57"/>
  <c r="M328" i="57" s="1"/>
  <c r="K327" i="57"/>
  <c r="J327" i="57"/>
  <c r="I327" i="57"/>
  <c r="H327" i="57"/>
  <c r="G327" i="57"/>
  <c r="K325" i="57"/>
  <c r="J325" i="57"/>
  <c r="I325" i="57"/>
  <c r="H325" i="57"/>
  <c r="G325" i="57"/>
  <c r="H324" i="57"/>
  <c r="I324" i="57" s="1"/>
  <c r="J324" i="57" s="1"/>
  <c r="K324" i="57" s="1"/>
  <c r="L324" i="57" s="1"/>
  <c r="M324" i="57" s="1"/>
  <c r="G324" i="57"/>
  <c r="G323" i="57"/>
  <c r="H323" i="57" s="1"/>
  <c r="I323" i="57" s="1"/>
  <c r="J323" i="57" s="1"/>
  <c r="K323" i="57" s="1"/>
  <c r="L323" i="57" s="1"/>
  <c r="M323" i="57" s="1"/>
  <c r="C323" i="57"/>
  <c r="S323" i="57" s="1"/>
  <c r="L320" i="57"/>
  <c r="M320" i="57" s="1"/>
  <c r="L319" i="57"/>
  <c r="M319" i="57" s="1"/>
  <c r="L318" i="57"/>
  <c r="M318" i="57" s="1"/>
  <c r="L317" i="57"/>
  <c r="M317" i="57" s="1"/>
  <c r="L316" i="57"/>
  <c r="X307" i="57" s="1"/>
  <c r="L315" i="57"/>
  <c r="M315" i="57" s="1"/>
  <c r="L314" i="57"/>
  <c r="M314" i="57" s="1"/>
  <c r="L313" i="57"/>
  <c r="L312" i="57"/>
  <c r="K311" i="57"/>
  <c r="J311" i="57"/>
  <c r="I311" i="57"/>
  <c r="H311" i="57"/>
  <c r="G311" i="57"/>
  <c r="K309" i="57"/>
  <c r="J309" i="57"/>
  <c r="I309" i="57"/>
  <c r="H309" i="57"/>
  <c r="G309" i="57"/>
  <c r="G308" i="57"/>
  <c r="H308" i="57" s="1"/>
  <c r="I308" i="57" s="1"/>
  <c r="J308" i="57" s="1"/>
  <c r="K308" i="57" s="1"/>
  <c r="L308" i="57" s="1"/>
  <c r="M308" i="57" s="1"/>
  <c r="G307" i="57"/>
  <c r="H307" i="57" s="1"/>
  <c r="I307" i="57" s="1"/>
  <c r="J307" i="57" s="1"/>
  <c r="K307" i="57" s="1"/>
  <c r="L307" i="57" s="1"/>
  <c r="M307" i="57" s="1"/>
  <c r="C307" i="57"/>
  <c r="S307" i="57" s="1"/>
  <c r="L304" i="57"/>
  <c r="M304" i="57" s="1"/>
  <c r="L303" i="57"/>
  <c r="M303" i="57" s="1"/>
  <c r="L302" i="57"/>
  <c r="M302" i="57" s="1"/>
  <c r="L301" i="57"/>
  <c r="M301" i="57" s="1"/>
  <c r="L300" i="57"/>
  <c r="L299" i="57"/>
  <c r="M299" i="57" s="1"/>
  <c r="L298" i="57"/>
  <c r="L297" i="57"/>
  <c r="M297" i="57" s="1"/>
  <c r="L296" i="57"/>
  <c r="M296" i="57" s="1"/>
  <c r="K295" i="57"/>
  <c r="J295" i="57"/>
  <c r="I295" i="57"/>
  <c r="H295" i="57"/>
  <c r="G295" i="57"/>
  <c r="K293" i="57"/>
  <c r="J293" i="57"/>
  <c r="I293" i="57"/>
  <c r="H293" i="57"/>
  <c r="G293" i="57"/>
  <c r="H292" i="57"/>
  <c r="I292" i="57" s="1"/>
  <c r="J292" i="57" s="1"/>
  <c r="K292" i="57" s="1"/>
  <c r="L292" i="57" s="1"/>
  <c r="M292" i="57" s="1"/>
  <c r="G292" i="57"/>
  <c r="G291" i="57"/>
  <c r="H291" i="57" s="1"/>
  <c r="I291" i="57" s="1"/>
  <c r="J291" i="57" s="1"/>
  <c r="K291" i="57" s="1"/>
  <c r="L291" i="57" s="1"/>
  <c r="M291" i="57" s="1"/>
  <c r="C291" i="57"/>
  <c r="S291" i="57" s="1"/>
  <c r="L288" i="57"/>
  <c r="M288" i="57" s="1"/>
  <c r="M287" i="57"/>
  <c r="L287" i="57"/>
  <c r="L286" i="57"/>
  <c r="W275" i="57" s="1"/>
  <c r="L285" i="57"/>
  <c r="M285" i="57" s="1"/>
  <c r="L284" i="57"/>
  <c r="X275" i="57" s="1"/>
  <c r="L283" i="57"/>
  <c r="M283" i="57" s="1"/>
  <c r="L282" i="57"/>
  <c r="M282" i="57" s="1"/>
  <c r="L281" i="57"/>
  <c r="M281" i="57" s="1"/>
  <c r="L280" i="57"/>
  <c r="K279" i="57"/>
  <c r="J279" i="57"/>
  <c r="I279" i="57"/>
  <c r="H279" i="57"/>
  <c r="G279" i="57"/>
  <c r="K277" i="57"/>
  <c r="J277" i="57"/>
  <c r="I277" i="57"/>
  <c r="H277" i="57"/>
  <c r="G277" i="57"/>
  <c r="G276" i="57"/>
  <c r="H276" i="57" s="1"/>
  <c r="I276" i="57" s="1"/>
  <c r="J276" i="57" s="1"/>
  <c r="K276" i="57" s="1"/>
  <c r="L276" i="57" s="1"/>
  <c r="M276" i="57" s="1"/>
  <c r="I275" i="57"/>
  <c r="J275" i="57" s="1"/>
  <c r="K275" i="57" s="1"/>
  <c r="L275" i="57" s="1"/>
  <c r="M275" i="57" s="1"/>
  <c r="G275" i="57"/>
  <c r="H275" i="57" s="1"/>
  <c r="C275" i="57"/>
  <c r="S275" i="57" s="1"/>
  <c r="L272" i="57"/>
  <c r="M272" i="57" s="1"/>
  <c r="L271" i="57"/>
  <c r="M271" i="57" s="1"/>
  <c r="L270" i="57"/>
  <c r="M270" i="57" s="1"/>
  <c r="L269" i="57"/>
  <c r="M269" i="57" s="1"/>
  <c r="L268" i="57"/>
  <c r="M268" i="57" s="1"/>
  <c r="L267" i="57"/>
  <c r="M267" i="57" s="1"/>
  <c r="L266" i="57"/>
  <c r="M266" i="57" s="1"/>
  <c r="L265" i="57"/>
  <c r="M265" i="57" s="1"/>
  <c r="L264" i="57"/>
  <c r="M264" i="57" s="1"/>
  <c r="K263" i="57"/>
  <c r="J263" i="57"/>
  <c r="I263" i="57"/>
  <c r="H263" i="57"/>
  <c r="G263" i="57"/>
  <c r="K261" i="57"/>
  <c r="J261" i="57"/>
  <c r="I261" i="57"/>
  <c r="H261" i="57"/>
  <c r="G261" i="57"/>
  <c r="G260" i="57"/>
  <c r="H260" i="57" s="1"/>
  <c r="I260" i="57" s="1"/>
  <c r="J260" i="57" s="1"/>
  <c r="K260" i="57" s="1"/>
  <c r="L260" i="57" s="1"/>
  <c r="M260" i="57" s="1"/>
  <c r="G259" i="57"/>
  <c r="H259" i="57" s="1"/>
  <c r="I259" i="57" s="1"/>
  <c r="J259" i="57" s="1"/>
  <c r="K259" i="57" s="1"/>
  <c r="L259" i="57" s="1"/>
  <c r="M259" i="57" s="1"/>
  <c r="C259" i="57"/>
  <c r="S259" i="57" s="1"/>
  <c r="L256" i="57"/>
  <c r="M256" i="57" s="1"/>
  <c r="L255" i="57"/>
  <c r="M255" i="57" s="1"/>
  <c r="L254" i="57"/>
  <c r="M254" i="57" s="1"/>
  <c r="L253" i="57"/>
  <c r="M253" i="57" s="1"/>
  <c r="L252" i="57"/>
  <c r="M252" i="57" s="1"/>
  <c r="L251" i="57"/>
  <c r="M251" i="57" s="1"/>
  <c r="L250" i="57"/>
  <c r="M250" i="57" s="1"/>
  <c r="L249" i="57"/>
  <c r="M249" i="57" s="1"/>
  <c r="L248" i="57"/>
  <c r="M248" i="57" s="1"/>
  <c r="K247" i="57"/>
  <c r="J247" i="57"/>
  <c r="I247" i="57"/>
  <c r="H247" i="57"/>
  <c r="G247" i="57"/>
  <c r="K245" i="57"/>
  <c r="J245" i="57"/>
  <c r="I245" i="57"/>
  <c r="H245" i="57"/>
  <c r="G245" i="57"/>
  <c r="G244" i="57"/>
  <c r="H244" i="57" s="1"/>
  <c r="I244" i="57" s="1"/>
  <c r="J244" i="57" s="1"/>
  <c r="K244" i="57" s="1"/>
  <c r="L244" i="57" s="1"/>
  <c r="M244" i="57" s="1"/>
  <c r="X243" i="57"/>
  <c r="G243" i="57"/>
  <c r="H243" i="57" s="1"/>
  <c r="I243" i="57" s="1"/>
  <c r="J243" i="57" s="1"/>
  <c r="K243" i="57" s="1"/>
  <c r="L243" i="57" s="1"/>
  <c r="M243" i="57" s="1"/>
  <c r="C243" i="57"/>
  <c r="S243" i="57" s="1"/>
  <c r="L240" i="57"/>
  <c r="M240" i="57" s="1"/>
  <c r="L239" i="57"/>
  <c r="M239" i="57" s="1"/>
  <c r="L238" i="57"/>
  <c r="W227" i="57" s="1"/>
  <c r="L237" i="57"/>
  <c r="M237" i="57" s="1"/>
  <c r="L236" i="57"/>
  <c r="M236" i="57" s="1"/>
  <c r="L235" i="57"/>
  <c r="M235" i="57" s="1"/>
  <c r="L234" i="57"/>
  <c r="M234" i="57" s="1"/>
  <c r="L233" i="57"/>
  <c r="M233" i="57" s="1"/>
  <c r="L232" i="57"/>
  <c r="K231" i="57"/>
  <c r="J231" i="57"/>
  <c r="I231" i="57"/>
  <c r="H231" i="57"/>
  <c r="G231" i="57"/>
  <c r="K229" i="57"/>
  <c r="J229" i="57"/>
  <c r="I229" i="57"/>
  <c r="H229" i="57"/>
  <c r="G229" i="57"/>
  <c r="G228" i="57"/>
  <c r="H228" i="57" s="1"/>
  <c r="I228" i="57" s="1"/>
  <c r="J228" i="57" s="1"/>
  <c r="K228" i="57" s="1"/>
  <c r="L228" i="57" s="1"/>
  <c r="M228" i="57" s="1"/>
  <c r="G227" i="57"/>
  <c r="H227" i="57" s="1"/>
  <c r="I227" i="57" s="1"/>
  <c r="J227" i="57" s="1"/>
  <c r="K227" i="57" s="1"/>
  <c r="L227" i="57" s="1"/>
  <c r="M227" i="57" s="1"/>
  <c r="C227" i="57"/>
  <c r="S227" i="57" s="1"/>
  <c r="M224" i="57"/>
  <c r="L224" i="57"/>
  <c r="L223" i="57"/>
  <c r="M223" i="57" s="1"/>
  <c r="L222" i="57"/>
  <c r="M222" i="57" s="1"/>
  <c r="L221" i="57"/>
  <c r="M221" i="57" s="1"/>
  <c r="L220" i="57"/>
  <c r="M220" i="57" s="1"/>
  <c r="L219" i="57"/>
  <c r="M219" i="57" s="1"/>
  <c r="L218" i="57"/>
  <c r="M218" i="57" s="1"/>
  <c r="L217" i="57"/>
  <c r="M217" i="57" s="1"/>
  <c r="L216" i="57"/>
  <c r="M216" i="57" s="1"/>
  <c r="K215" i="57"/>
  <c r="J215" i="57"/>
  <c r="I215" i="57"/>
  <c r="H215" i="57"/>
  <c r="G215" i="57"/>
  <c r="K213" i="57"/>
  <c r="J213" i="57"/>
  <c r="I213" i="57"/>
  <c r="H213" i="57"/>
  <c r="G213" i="57"/>
  <c r="G212" i="57"/>
  <c r="H212" i="57" s="1"/>
  <c r="I212" i="57" s="1"/>
  <c r="J212" i="57" s="1"/>
  <c r="K212" i="57" s="1"/>
  <c r="L212" i="57" s="1"/>
  <c r="M212" i="57" s="1"/>
  <c r="X211" i="57"/>
  <c r="W211" i="57"/>
  <c r="G211" i="57"/>
  <c r="H211" i="57" s="1"/>
  <c r="I211" i="57" s="1"/>
  <c r="J211" i="57" s="1"/>
  <c r="K211" i="57" s="1"/>
  <c r="L211" i="57" s="1"/>
  <c r="M211" i="57" s="1"/>
  <c r="C211" i="57"/>
  <c r="S211" i="57" s="1"/>
  <c r="L208" i="57"/>
  <c r="M208" i="57" s="1"/>
  <c r="L207" i="57"/>
  <c r="M207" i="57" s="1"/>
  <c r="L206" i="57"/>
  <c r="M206" i="57" s="1"/>
  <c r="L205" i="57"/>
  <c r="M205" i="57" s="1"/>
  <c r="L204" i="57"/>
  <c r="M204" i="57" s="1"/>
  <c r="L203" i="57"/>
  <c r="M203" i="57" s="1"/>
  <c r="L202" i="57"/>
  <c r="M202" i="57" s="1"/>
  <c r="L201" i="57"/>
  <c r="L200" i="57"/>
  <c r="M200" i="57" s="1"/>
  <c r="K199" i="57"/>
  <c r="J199" i="57"/>
  <c r="I199" i="57"/>
  <c r="H199" i="57"/>
  <c r="G199" i="57"/>
  <c r="K197" i="57"/>
  <c r="J197" i="57"/>
  <c r="I197" i="57"/>
  <c r="H197" i="57"/>
  <c r="G197" i="57"/>
  <c r="G196" i="57"/>
  <c r="H196" i="57" s="1"/>
  <c r="I196" i="57" s="1"/>
  <c r="J196" i="57" s="1"/>
  <c r="K196" i="57" s="1"/>
  <c r="L196" i="57" s="1"/>
  <c r="M196" i="57" s="1"/>
  <c r="X195" i="57"/>
  <c r="G195" i="57"/>
  <c r="H195" i="57" s="1"/>
  <c r="I195" i="57" s="1"/>
  <c r="J195" i="57" s="1"/>
  <c r="K195" i="57" s="1"/>
  <c r="L195" i="57" s="1"/>
  <c r="M195" i="57" s="1"/>
  <c r="C195" i="57"/>
  <c r="S195" i="57" s="1"/>
  <c r="L192" i="57"/>
  <c r="M192" i="57" s="1"/>
  <c r="L191" i="57"/>
  <c r="M191" i="57" s="1"/>
  <c r="L190" i="57"/>
  <c r="M190" i="57" s="1"/>
  <c r="L189" i="57"/>
  <c r="M189" i="57" s="1"/>
  <c r="L188" i="57"/>
  <c r="M188" i="57" s="1"/>
  <c r="L187" i="57"/>
  <c r="M187" i="57" s="1"/>
  <c r="L186" i="57"/>
  <c r="M186" i="57" s="1"/>
  <c r="L185" i="57"/>
  <c r="L184" i="57"/>
  <c r="M184" i="57" s="1"/>
  <c r="K183" i="57"/>
  <c r="J183" i="57"/>
  <c r="I183" i="57"/>
  <c r="H183" i="57"/>
  <c r="G183" i="57"/>
  <c r="K181" i="57"/>
  <c r="J181" i="57"/>
  <c r="I181" i="57"/>
  <c r="H181" i="57"/>
  <c r="G181" i="57"/>
  <c r="G180" i="57"/>
  <c r="H180" i="57" s="1"/>
  <c r="I180" i="57" s="1"/>
  <c r="J180" i="57" s="1"/>
  <c r="K180" i="57" s="1"/>
  <c r="L180" i="57" s="1"/>
  <c r="M180" i="57" s="1"/>
  <c r="X179" i="57"/>
  <c r="G179" i="57"/>
  <c r="H179" i="57" s="1"/>
  <c r="I179" i="57" s="1"/>
  <c r="J179" i="57" s="1"/>
  <c r="K179" i="57" s="1"/>
  <c r="L179" i="57" s="1"/>
  <c r="M179" i="57" s="1"/>
  <c r="C179" i="57"/>
  <c r="S179" i="57" s="1"/>
  <c r="L176" i="57"/>
  <c r="M176" i="57" s="1"/>
  <c r="L175" i="57"/>
  <c r="M175" i="57" s="1"/>
  <c r="L174" i="57"/>
  <c r="W163" i="57" s="1"/>
  <c r="L173" i="57"/>
  <c r="M173" i="57" s="1"/>
  <c r="L172" i="57"/>
  <c r="M172" i="57" s="1"/>
  <c r="L171" i="57"/>
  <c r="M171" i="57" s="1"/>
  <c r="L170" i="57"/>
  <c r="M170" i="57" s="1"/>
  <c r="L169" i="57"/>
  <c r="L168" i="57"/>
  <c r="K167" i="57"/>
  <c r="J167" i="57"/>
  <c r="I167" i="57"/>
  <c r="H167" i="57"/>
  <c r="G167" i="57"/>
  <c r="K165" i="57"/>
  <c r="J165" i="57"/>
  <c r="I165" i="57"/>
  <c r="H165" i="57"/>
  <c r="G165" i="57"/>
  <c r="G164" i="57"/>
  <c r="H164" i="57" s="1"/>
  <c r="I164" i="57" s="1"/>
  <c r="J164" i="57" s="1"/>
  <c r="K164" i="57" s="1"/>
  <c r="L164" i="57" s="1"/>
  <c r="M164" i="57" s="1"/>
  <c r="G163" i="57"/>
  <c r="H163" i="57" s="1"/>
  <c r="I163" i="57" s="1"/>
  <c r="J163" i="57" s="1"/>
  <c r="K163" i="57" s="1"/>
  <c r="L163" i="57" s="1"/>
  <c r="M163" i="57" s="1"/>
  <c r="C163" i="57"/>
  <c r="S163" i="57" s="1"/>
  <c r="M160" i="57"/>
  <c r="L160" i="57"/>
  <c r="L159" i="57"/>
  <c r="M159" i="57" s="1"/>
  <c r="M158" i="57"/>
  <c r="L158" i="57"/>
  <c r="W147" i="57" s="1"/>
  <c r="L157" i="57"/>
  <c r="M157" i="57" s="1"/>
  <c r="L156" i="57"/>
  <c r="M156" i="57" s="1"/>
  <c r="L155" i="57"/>
  <c r="M155" i="57" s="1"/>
  <c r="L154" i="57"/>
  <c r="M154" i="57" s="1"/>
  <c r="L153" i="57"/>
  <c r="M153" i="57" s="1"/>
  <c r="L152" i="57"/>
  <c r="M152" i="57" s="1"/>
  <c r="K151" i="57"/>
  <c r="J151" i="57"/>
  <c r="I151" i="57"/>
  <c r="H151" i="57"/>
  <c r="G151" i="57"/>
  <c r="K149" i="57"/>
  <c r="J149" i="57"/>
  <c r="I149" i="57"/>
  <c r="H149" i="57"/>
  <c r="G149" i="57"/>
  <c r="G148" i="57"/>
  <c r="H148" i="57" s="1"/>
  <c r="I148" i="57" s="1"/>
  <c r="J148" i="57" s="1"/>
  <c r="K148" i="57" s="1"/>
  <c r="L148" i="57" s="1"/>
  <c r="M148" i="57" s="1"/>
  <c r="H147" i="57"/>
  <c r="I147" i="57" s="1"/>
  <c r="J147" i="57" s="1"/>
  <c r="K147" i="57" s="1"/>
  <c r="L147" i="57" s="1"/>
  <c r="M147" i="57" s="1"/>
  <c r="G147" i="57"/>
  <c r="C147" i="57"/>
  <c r="S147" i="57" s="1"/>
  <c r="L144" i="57"/>
  <c r="M144" i="57" s="1"/>
  <c r="L143" i="57"/>
  <c r="M143" i="57" s="1"/>
  <c r="L142" i="57"/>
  <c r="M142" i="57" s="1"/>
  <c r="L141" i="57"/>
  <c r="M141" i="57" s="1"/>
  <c r="L140" i="57"/>
  <c r="M140" i="57" s="1"/>
  <c r="L139" i="57"/>
  <c r="M139" i="57" s="1"/>
  <c r="L138" i="57"/>
  <c r="M138" i="57" s="1"/>
  <c r="L137" i="57"/>
  <c r="L136" i="57"/>
  <c r="M136" i="57" s="1"/>
  <c r="K135" i="57"/>
  <c r="J135" i="57"/>
  <c r="I135" i="57"/>
  <c r="H135" i="57"/>
  <c r="G135" i="57"/>
  <c r="K133" i="57"/>
  <c r="J133" i="57"/>
  <c r="I133" i="57"/>
  <c r="H133" i="57"/>
  <c r="G133" i="57"/>
  <c r="G132" i="57"/>
  <c r="H132" i="57" s="1"/>
  <c r="I132" i="57" s="1"/>
  <c r="J132" i="57" s="1"/>
  <c r="K132" i="57" s="1"/>
  <c r="L132" i="57" s="1"/>
  <c r="M132" i="57" s="1"/>
  <c r="X131" i="57"/>
  <c r="G131" i="57"/>
  <c r="H131" i="57" s="1"/>
  <c r="I131" i="57" s="1"/>
  <c r="J131" i="57" s="1"/>
  <c r="K131" i="57" s="1"/>
  <c r="L131" i="57" s="1"/>
  <c r="M131" i="57" s="1"/>
  <c r="C131" i="57"/>
  <c r="S131" i="57" s="1"/>
  <c r="L128" i="57"/>
  <c r="M128" i="57" s="1"/>
  <c r="L127" i="57"/>
  <c r="M127" i="57" s="1"/>
  <c r="L126" i="57"/>
  <c r="M126" i="57" s="1"/>
  <c r="L125" i="57"/>
  <c r="M125" i="57" s="1"/>
  <c r="L124" i="57"/>
  <c r="M124" i="57" s="1"/>
  <c r="L123" i="57"/>
  <c r="M123" i="57" s="1"/>
  <c r="L122" i="57"/>
  <c r="M122" i="57" s="1"/>
  <c r="L121" i="57"/>
  <c r="M121" i="57" s="1"/>
  <c r="L120" i="57"/>
  <c r="M120" i="57" s="1"/>
  <c r="K119" i="57"/>
  <c r="J119" i="57"/>
  <c r="I119" i="57"/>
  <c r="H119" i="57"/>
  <c r="G119" i="57"/>
  <c r="K117" i="57"/>
  <c r="J117" i="57"/>
  <c r="I117" i="57"/>
  <c r="H117" i="57"/>
  <c r="G117" i="57"/>
  <c r="G116" i="57"/>
  <c r="H116" i="57" s="1"/>
  <c r="I116" i="57" s="1"/>
  <c r="J116" i="57" s="1"/>
  <c r="K116" i="57" s="1"/>
  <c r="L116" i="57" s="1"/>
  <c r="M116" i="57" s="1"/>
  <c r="X115" i="57"/>
  <c r="G115" i="57"/>
  <c r="H115" i="57" s="1"/>
  <c r="I115" i="57" s="1"/>
  <c r="J115" i="57" s="1"/>
  <c r="K115" i="57" s="1"/>
  <c r="L115" i="57" s="1"/>
  <c r="M115" i="57" s="1"/>
  <c r="C115" i="57"/>
  <c r="S115" i="57" s="1"/>
  <c r="L112" i="57"/>
  <c r="M112" i="57" s="1"/>
  <c r="M111" i="57"/>
  <c r="L111" i="57"/>
  <c r="L110" i="57"/>
  <c r="W99" i="57" s="1"/>
  <c r="L109" i="57"/>
  <c r="M109" i="57" s="1"/>
  <c r="L108" i="57"/>
  <c r="M108" i="57" s="1"/>
  <c r="L107" i="57"/>
  <c r="M107" i="57" s="1"/>
  <c r="L106" i="57"/>
  <c r="M106" i="57" s="1"/>
  <c r="L105" i="57"/>
  <c r="M105" i="57" s="1"/>
  <c r="L104" i="57"/>
  <c r="K103" i="57"/>
  <c r="J103" i="57"/>
  <c r="I103" i="57"/>
  <c r="H103" i="57"/>
  <c r="G103" i="57"/>
  <c r="K101" i="57"/>
  <c r="J101" i="57"/>
  <c r="I101" i="57"/>
  <c r="H101" i="57"/>
  <c r="G101" i="57"/>
  <c r="G100" i="57"/>
  <c r="H100" i="57" s="1"/>
  <c r="I100" i="57" s="1"/>
  <c r="J100" i="57" s="1"/>
  <c r="K100" i="57" s="1"/>
  <c r="L100" i="57" s="1"/>
  <c r="M100" i="57" s="1"/>
  <c r="H99" i="57"/>
  <c r="I99" i="57" s="1"/>
  <c r="J99" i="57" s="1"/>
  <c r="K99" i="57" s="1"/>
  <c r="L99" i="57" s="1"/>
  <c r="M99" i="57" s="1"/>
  <c r="G99" i="57"/>
  <c r="C99" i="57"/>
  <c r="S99" i="57" s="1"/>
  <c r="M96" i="57"/>
  <c r="L96" i="57"/>
  <c r="L95" i="57"/>
  <c r="M95" i="57" s="1"/>
  <c r="L94" i="57"/>
  <c r="M94" i="57" s="1"/>
  <c r="L93" i="57"/>
  <c r="M93" i="57" s="1"/>
  <c r="L92" i="57"/>
  <c r="M92" i="57" s="1"/>
  <c r="L91" i="57"/>
  <c r="M91" i="57" s="1"/>
  <c r="M90" i="57"/>
  <c r="L90" i="57"/>
  <c r="L89" i="57"/>
  <c r="M89" i="57" s="1"/>
  <c r="M88" i="57"/>
  <c r="L88" i="57"/>
  <c r="L87" i="57" s="1"/>
  <c r="M87" i="57" s="1"/>
  <c r="K87" i="57"/>
  <c r="J87" i="57"/>
  <c r="I87" i="57"/>
  <c r="H87" i="57"/>
  <c r="G87" i="57"/>
  <c r="K85" i="57"/>
  <c r="J85" i="57"/>
  <c r="I85" i="57"/>
  <c r="H85" i="57"/>
  <c r="G85" i="57"/>
  <c r="G84" i="57"/>
  <c r="H84" i="57" s="1"/>
  <c r="I84" i="57" s="1"/>
  <c r="J84" i="57" s="1"/>
  <c r="K84" i="57" s="1"/>
  <c r="L84" i="57" s="1"/>
  <c r="M84" i="57" s="1"/>
  <c r="V83" i="57"/>
  <c r="G83" i="57"/>
  <c r="H83" i="57" s="1"/>
  <c r="I83" i="57" s="1"/>
  <c r="J83" i="57" s="1"/>
  <c r="K83" i="57" s="1"/>
  <c r="L83" i="57" s="1"/>
  <c r="M83" i="57" s="1"/>
  <c r="C83" i="57"/>
  <c r="S83" i="57" s="1"/>
  <c r="M80" i="57"/>
  <c r="L80" i="57"/>
  <c r="L79" i="57"/>
  <c r="M79" i="57" s="1"/>
  <c r="L78" i="57"/>
  <c r="M78" i="57" s="1"/>
  <c r="L77" i="57"/>
  <c r="M77" i="57" s="1"/>
  <c r="L76" i="57"/>
  <c r="M76" i="57" s="1"/>
  <c r="L75" i="57"/>
  <c r="M75" i="57" s="1"/>
  <c r="L74" i="57"/>
  <c r="M74" i="57" s="1"/>
  <c r="L73" i="57"/>
  <c r="L72" i="57"/>
  <c r="M72" i="57" s="1"/>
  <c r="K71" i="57"/>
  <c r="J71" i="57"/>
  <c r="I71" i="57"/>
  <c r="H71" i="57"/>
  <c r="G71" i="57"/>
  <c r="K69" i="57"/>
  <c r="J69" i="57"/>
  <c r="I69" i="57"/>
  <c r="H69" i="57"/>
  <c r="G69" i="57"/>
  <c r="H68" i="57"/>
  <c r="I68" i="57" s="1"/>
  <c r="J68" i="57" s="1"/>
  <c r="K68" i="57" s="1"/>
  <c r="L68" i="57" s="1"/>
  <c r="M68" i="57" s="1"/>
  <c r="G68" i="57"/>
  <c r="G67" i="57"/>
  <c r="H67" i="57" s="1"/>
  <c r="I67" i="57" s="1"/>
  <c r="J67" i="57" s="1"/>
  <c r="K67" i="57" s="1"/>
  <c r="L67" i="57" s="1"/>
  <c r="M67" i="57" s="1"/>
  <c r="C67" i="57"/>
  <c r="S67" i="57" s="1"/>
  <c r="L64" i="57"/>
  <c r="M64" i="57" s="1"/>
  <c r="L63" i="57"/>
  <c r="M63" i="57" s="1"/>
  <c r="L62" i="57"/>
  <c r="M62" i="57" s="1"/>
  <c r="M61" i="57"/>
  <c r="L61" i="57"/>
  <c r="L60" i="57"/>
  <c r="M60" i="57" s="1"/>
  <c r="L59" i="57"/>
  <c r="M59" i="57" s="1"/>
  <c r="L58" i="57"/>
  <c r="M58" i="57" s="1"/>
  <c r="L57" i="57"/>
  <c r="M57" i="57" s="1"/>
  <c r="L56" i="57"/>
  <c r="M56" i="57" s="1"/>
  <c r="K55" i="57"/>
  <c r="J55" i="57"/>
  <c r="I55" i="57"/>
  <c r="H55" i="57"/>
  <c r="G55" i="57"/>
  <c r="K53" i="57"/>
  <c r="J53" i="57"/>
  <c r="I53" i="57"/>
  <c r="H53" i="57"/>
  <c r="G53" i="57"/>
  <c r="G52" i="57"/>
  <c r="H52" i="57" s="1"/>
  <c r="I52" i="57" s="1"/>
  <c r="J52" i="57" s="1"/>
  <c r="K52" i="57" s="1"/>
  <c r="L52" i="57" s="1"/>
  <c r="M52" i="57" s="1"/>
  <c r="X51" i="57"/>
  <c r="G51" i="57"/>
  <c r="H51" i="57" s="1"/>
  <c r="I51" i="57" s="1"/>
  <c r="J51" i="57" s="1"/>
  <c r="K51" i="57" s="1"/>
  <c r="L51" i="57" s="1"/>
  <c r="M51" i="57" s="1"/>
  <c r="C51" i="57"/>
  <c r="S51" i="57" s="1"/>
  <c r="L48" i="57"/>
  <c r="M48" i="57" s="1"/>
  <c r="L47" i="57"/>
  <c r="M47" i="57" s="1"/>
  <c r="L46" i="57"/>
  <c r="W35" i="57" s="1"/>
  <c r="M45" i="57"/>
  <c r="L45" i="57"/>
  <c r="L44" i="57"/>
  <c r="M44" i="57" s="1"/>
  <c r="L43" i="57"/>
  <c r="M43" i="57" s="1"/>
  <c r="L42" i="57"/>
  <c r="M42" i="57" s="1"/>
  <c r="L41" i="57"/>
  <c r="M41" i="57" s="1"/>
  <c r="L40" i="57"/>
  <c r="K39" i="57"/>
  <c r="J39" i="57"/>
  <c r="I39" i="57"/>
  <c r="H39" i="57"/>
  <c r="G39" i="57"/>
  <c r="K37" i="57"/>
  <c r="J37" i="57"/>
  <c r="I37" i="57"/>
  <c r="H37" i="57"/>
  <c r="G37" i="57"/>
  <c r="G36" i="57"/>
  <c r="H36" i="57" s="1"/>
  <c r="I36" i="57" s="1"/>
  <c r="J36" i="57" s="1"/>
  <c r="K36" i="57" s="1"/>
  <c r="L36" i="57" s="1"/>
  <c r="M36" i="57" s="1"/>
  <c r="G35" i="57"/>
  <c r="H35" i="57" s="1"/>
  <c r="I35" i="57" s="1"/>
  <c r="J35" i="57" s="1"/>
  <c r="K35" i="57" s="1"/>
  <c r="L35" i="57" s="1"/>
  <c r="M35" i="57" s="1"/>
  <c r="C35" i="57"/>
  <c r="S35" i="57" s="1"/>
  <c r="A35" i="57"/>
  <c r="A51" i="57" s="1"/>
  <c r="A67" i="57" s="1"/>
  <c r="A83" i="57" s="1"/>
  <c r="A99" i="57" s="1"/>
  <c r="A115" i="57" s="1"/>
  <c r="A131" i="57" s="1"/>
  <c r="A147" i="57" s="1"/>
  <c r="A163" i="57" s="1"/>
  <c r="A179" i="57" s="1"/>
  <c r="A195" i="57" s="1"/>
  <c r="A211" i="57" s="1"/>
  <c r="A227" i="57" s="1"/>
  <c r="A243" i="57" s="1"/>
  <c r="A259" i="57" s="1"/>
  <c r="A275" i="57" s="1"/>
  <c r="A291" i="57" s="1"/>
  <c r="A307" i="57" s="1"/>
  <c r="A323" i="57" s="1"/>
  <c r="A339" i="57" s="1"/>
  <c r="A355" i="57" s="1"/>
  <c r="A371" i="57" s="1"/>
  <c r="A387" i="57" s="1"/>
  <c r="A403" i="57" s="1"/>
  <c r="A419" i="57" s="1"/>
  <c r="A435" i="57" s="1"/>
  <c r="A451" i="57" s="1"/>
  <c r="A467" i="57" s="1"/>
  <c r="A483" i="57" s="1"/>
  <c r="A499" i="57" s="1"/>
  <c r="A515" i="57" s="1"/>
  <c r="A531" i="57" s="1"/>
  <c r="A547" i="57" s="1"/>
  <c r="A563" i="57" s="1"/>
  <c r="A579" i="57" s="1"/>
  <c r="A595" i="57" s="1"/>
  <c r="A611" i="57" s="1"/>
  <c r="A627" i="57" s="1"/>
  <c r="A643" i="57" s="1"/>
  <c r="L32" i="57"/>
  <c r="M32" i="57" s="1"/>
  <c r="L31" i="57"/>
  <c r="M31" i="57" s="1"/>
  <c r="L30" i="57"/>
  <c r="M30" i="57" s="1"/>
  <c r="L29" i="57"/>
  <c r="M29" i="57" s="1"/>
  <c r="L28" i="57"/>
  <c r="X19" i="57" s="1"/>
  <c r="L27" i="57"/>
  <c r="M27" i="57" s="1"/>
  <c r="L26" i="57"/>
  <c r="M26" i="57" s="1"/>
  <c r="L25" i="57"/>
  <c r="M25" i="57" s="1"/>
  <c r="L24" i="57"/>
  <c r="M24" i="57" s="1"/>
  <c r="K23" i="57"/>
  <c r="J23" i="57"/>
  <c r="I23" i="57"/>
  <c r="H23" i="57"/>
  <c r="G23" i="57"/>
  <c r="K21" i="57"/>
  <c r="J21" i="57"/>
  <c r="I21" i="57"/>
  <c r="H21" i="57"/>
  <c r="G21" i="57"/>
  <c r="G20" i="57"/>
  <c r="H20" i="57" s="1"/>
  <c r="I20" i="57" s="1"/>
  <c r="J20" i="57" s="1"/>
  <c r="K20" i="57" s="1"/>
  <c r="L20" i="57" s="1"/>
  <c r="M20" i="57" s="1"/>
  <c r="C20" i="57"/>
  <c r="C36" i="57" s="1"/>
  <c r="C52" i="57" s="1"/>
  <c r="C68" i="57" s="1"/>
  <c r="C84" i="57" s="1"/>
  <c r="C100" i="57" s="1"/>
  <c r="C116" i="57" s="1"/>
  <c r="C132" i="57" s="1"/>
  <c r="C148" i="57" s="1"/>
  <c r="C164" i="57" s="1"/>
  <c r="C180" i="57" s="1"/>
  <c r="C196" i="57" s="1"/>
  <c r="C212" i="57" s="1"/>
  <c r="C228" i="57" s="1"/>
  <c r="C244" i="57" s="1"/>
  <c r="C260" i="57" s="1"/>
  <c r="C276" i="57" s="1"/>
  <c r="C292" i="57" s="1"/>
  <c r="C308" i="57" s="1"/>
  <c r="C324" i="57" s="1"/>
  <c r="C340" i="57" s="1"/>
  <c r="C356" i="57" s="1"/>
  <c r="C372" i="57" s="1"/>
  <c r="C388" i="57" s="1"/>
  <c r="C404" i="57" s="1"/>
  <c r="C420" i="57" s="1"/>
  <c r="C436" i="57" s="1"/>
  <c r="C452" i="57" s="1"/>
  <c r="C468" i="57" s="1"/>
  <c r="C484" i="57" s="1"/>
  <c r="C500" i="57" s="1"/>
  <c r="C516" i="57" s="1"/>
  <c r="C532" i="57" s="1"/>
  <c r="C548" i="57" s="1"/>
  <c r="C564" i="57" s="1"/>
  <c r="C580" i="57" s="1"/>
  <c r="C596" i="57" s="1"/>
  <c r="C612" i="57" s="1"/>
  <c r="C628" i="57" s="1"/>
  <c r="C644" i="57" s="1"/>
  <c r="G19" i="57"/>
  <c r="H19" i="57" s="1"/>
  <c r="I19" i="57" s="1"/>
  <c r="J19" i="57" s="1"/>
  <c r="K19" i="57" s="1"/>
  <c r="L19" i="57" s="1"/>
  <c r="M19" i="57" s="1"/>
  <c r="C19" i="57"/>
  <c r="S19" i="57" s="1"/>
  <c r="K16" i="57"/>
  <c r="J16" i="57"/>
  <c r="I16" i="57"/>
  <c r="H16" i="57"/>
  <c r="G16" i="57"/>
  <c r="K15" i="57"/>
  <c r="J15" i="57"/>
  <c r="I15" i="57"/>
  <c r="H15" i="57"/>
  <c r="G15" i="57"/>
  <c r="K14" i="57"/>
  <c r="J14" i="57"/>
  <c r="I14" i="57"/>
  <c r="H14" i="57"/>
  <c r="G14" i="57"/>
  <c r="K13" i="57"/>
  <c r="J13" i="57"/>
  <c r="I13" i="57"/>
  <c r="H13" i="57"/>
  <c r="G13" i="57"/>
  <c r="K12" i="57"/>
  <c r="J12" i="57"/>
  <c r="I12" i="57"/>
  <c r="H12" i="57"/>
  <c r="G12" i="57"/>
  <c r="K11" i="57"/>
  <c r="J11" i="57"/>
  <c r="I11" i="57"/>
  <c r="H11" i="57"/>
  <c r="G11" i="57"/>
  <c r="K10" i="57"/>
  <c r="J10" i="57"/>
  <c r="I10" i="57"/>
  <c r="H10" i="57"/>
  <c r="G10" i="57"/>
  <c r="K9" i="57"/>
  <c r="J9" i="57"/>
  <c r="I9" i="57"/>
  <c r="H9" i="57"/>
  <c r="G9" i="57"/>
  <c r="K8" i="57"/>
  <c r="J8" i="57"/>
  <c r="I8" i="57"/>
  <c r="H8" i="57"/>
  <c r="G8" i="57"/>
  <c r="H4" i="57"/>
  <c r="I4" i="57" s="1"/>
  <c r="J4" i="57" s="1"/>
  <c r="K4" i="57" s="1"/>
  <c r="L4" i="57" s="1"/>
  <c r="M4" i="57" s="1"/>
  <c r="S3" i="57"/>
  <c r="H3" i="57"/>
  <c r="I3" i="57" s="1"/>
  <c r="J3" i="57" s="1"/>
  <c r="K3" i="57" s="1"/>
  <c r="L3" i="57" s="1"/>
  <c r="M3" i="57" s="1"/>
  <c r="X1" i="57"/>
  <c r="T1" i="57"/>
  <c r="M647" i="57" l="1"/>
  <c r="T643" i="57"/>
  <c r="W83" i="57"/>
  <c r="U483" i="57"/>
  <c r="W643" i="57"/>
  <c r="M648" i="57"/>
  <c r="M652" i="57"/>
  <c r="X83" i="57"/>
  <c r="U643" i="57"/>
  <c r="T131" i="58"/>
  <c r="W387" i="57"/>
  <c r="M649" i="57"/>
  <c r="T643" i="58"/>
  <c r="M7" i="59"/>
  <c r="M487" i="58"/>
  <c r="M535" i="58"/>
  <c r="M439" i="58"/>
  <c r="T403" i="58"/>
  <c r="T163" i="58"/>
  <c r="M119" i="58"/>
  <c r="M39" i="58"/>
  <c r="M455" i="58"/>
  <c r="T627" i="58"/>
  <c r="T611" i="58"/>
  <c r="T259" i="58"/>
  <c r="M375" i="58"/>
  <c r="T355" i="58"/>
  <c r="T227" i="58"/>
  <c r="M183" i="58"/>
  <c r="T67" i="58"/>
  <c r="T515" i="58"/>
  <c r="T563" i="58"/>
  <c r="T339" i="58"/>
  <c r="M599" i="58"/>
  <c r="T595" i="58"/>
  <c r="T547" i="58"/>
  <c r="M551" i="58"/>
  <c r="X3" i="58"/>
  <c r="T467" i="58"/>
  <c r="M471" i="58"/>
  <c r="M327" i="58"/>
  <c r="V3" i="58"/>
  <c r="M10" i="58"/>
  <c r="W3" i="58"/>
  <c r="T51" i="58"/>
  <c r="M583" i="58"/>
  <c r="T579" i="58"/>
  <c r="T195" i="58"/>
  <c r="M199" i="58"/>
  <c r="M215" i="58"/>
  <c r="T211" i="58"/>
  <c r="M8" i="58"/>
  <c r="U3" i="58"/>
  <c r="L7" i="58"/>
  <c r="M391" i="58"/>
  <c r="T387" i="58"/>
  <c r="M295" i="58"/>
  <c r="T291" i="58"/>
  <c r="M279" i="58"/>
  <c r="T275" i="58"/>
  <c r="M151" i="58"/>
  <c r="T147" i="58"/>
  <c r="T419" i="58"/>
  <c r="M423" i="58"/>
  <c r="T243" i="58"/>
  <c r="M247" i="58"/>
  <c r="M103" i="58"/>
  <c r="T99" i="58"/>
  <c r="M311" i="58"/>
  <c r="T307" i="58"/>
  <c r="U275" i="57"/>
  <c r="U195" i="57"/>
  <c r="U339" i="57"/>
  <c r="M524" i="57"/>
  <c r="U515" i="57"/>
  <c r="M508" i="57"/>
  <c r="U259" i="57"/>
  <c r="U227" i="57"/>
  <c r="V147" i="57"/>
  <c r="U627" i="57"/>
  <c r="W563" i="57"/>
  <c r="W483" i="57"/>
  <c r="L359" i="57"/>
  <c r="M359" i="57" s="1"/>
  <c r="V243" i="57"/>
  <c r="W195" i="57"/>
  <c r="W67" i="57"/>
  <c r="X67" i="57"/>
  <c r="V211" i="57"/>
  <c r="L215" i="57"/>
  <c r="M215" i="57" s="1"/>
  <c r="W611" i="57"/>
  <c r="U611" i="57"/>
  <c r="L439" i="57"/>
  <c r="T435" i="57" s="1"/>
  <c r="M440" i="57"/>
  <c r="L279" i="57"/>
  <c r="M279" i="57" s="1"/>
  <c r="L199" i="57"/>
  <c r="M199" i="57" s="1"/>
  <c r="U403" i="57"/>
  <c r="V19" i="57"/>
  <c r="M633" i="57"/>
  <c r="L631" i="57"/>
  <c r="M631" i="57" s="1"/>
  <c r="M526" i="57"/>
  <c r="W499" i="57"/>
  <c r="V499" i="57"/>
  <c r="U467" i="57"/>
  <c r="M462" i="57"/>
  <c r="U451" i="57"/>
  <c r="L423" i="57"/>
  <c r="M423" i="57" s="1"/>
  <c r="U419" i="57"/>
  <c r="U387" i="57"/>
  <c r="V371" i="57"/>
  <c r="L375" i="57"/>
  <c r="M375" i="57" s="1"/>
  <c r="M350" i="57"/>
  <c r="X339" i="57"/>
  <c r="V339" i="57"/>
  <c r="L343" i="57"/>
  <c r="M343" i="57" s="1"/>
  <c r="V307" i="57"/>
  <c r="L311" i="57"/>
  <c r="T307" i="57" s="1"/>
  <c r="W291" i="57"/>
  <c r="W259" i="57"/>
  <c r="U243" i="57"/>
  <c r="L231" i="57"/>
  <c r="T227" i="57" s="1"/>
  <c r="U179" i="57"/>
  <c r="U163" i="57"/>
  <c r="U131" i="57"/>
  <c r="L103" i="57"/>
  <c r="M103" i="57" s="1"/>
  <c r="U99" i="57"/>
  <c r="U67" i="57"/>
  <c r="L39" i="57"/>
  <c r="M39" i="57" s="1"/>
  <c r="M617" i="57"/>
  <c r="L615" i="57"/>
  <c r="M615" i="57" s="1"/>
  <c r="U547" i="57"/>
  <c r="U563" i="57"/>
  <c r="W579" i="57"/>
  <c r="L551" i="57"/>
  <c r="M551" i="57" s="1"/>
  <c r="X579" i="57"/>
  <c r="M506" i="57"/>
  <c r="V515" i="57"/>
  <c r="U499" i="57"/>
  <c r="L519" i="57"/>
  <c r="M519" i="57" s="1"/>
  <c r="K7" i="57"/>
  <c r="V451" i="57"/>
  <c r="M460" i="57"/>
  <c r="M473" i="57"/>
  <c r="L455" i="57"/>
  <c r="M455" i="57" s="1"/>
  <c r="L487" i="57"/>
  <c r="M489" i="57"/>
  <c r="L407" i="57"/>
  <c r="T403" i="57" s="1"/>
  <c r="V419" i="57"/>
  <c r="M425" i="57"/>
  <c r="W371" i="57"/>
  <c r="M376" i="57"/>
  <c r="M380" i="57"/>
  <c r="U355" i="57"/>
  <c r="U371" i="57"/>
  <c r="L391" i="57"/>
  <c r="M391" i="57" s="1"/>
  <c r="M377" i="57"/>
  <c r="M311" i="57"/>
  <c r="W307" i="57"/>
  <c r="M312" i="57"/>
  <c r="M316" i="57"/>
  <c r="U323" i="57"/>
  <c r="U307" i="57"/>
  <c r="M313" i="57"/>
  <c r="V275" i="57"/>
  <c r="M280" i="57"/>
  <c r="M284" i="57"/>
  <c r="M286" i="57"/>
  <c r="X259" i="57"/>
  <c r="U291" i="57"/>
  <c r="L16" i="57"/>
  <c r="M16" i="57" s="1"/>
  <c r="M169" i="57"/>
  <c r="M185" i="57"/>
  <c r="L167" i="57"/>
  <c r="M167" i="57" s="1"/>
  <c r="L135" i="57"/>
  <c r="M135" i="57" s="1"/>
  <c r="X147" i="57"/>
  <c r="L151" i="57"/>
  <c r="M151" i="57" s="1"/>
  <c r="U115" i="57"/>
  <c r="W131" i="57"/>
  <c r="L71" i="57"/>
  <c r="M71" i="57" s="1"/>
  <c r="I7" i="57"/>
  <c r="H7" i="57"/>
  <c r="L10" i="57"/>
  <c r="M10" i="57" s="1"/>
  <c r="U35" i="57"/>
  <c r="U51" i="57"/>
  <c r="J7" i="57"/>
  <c r="L14" i="57"/>
  <c r="M14" i="57" s="1"/>
  <c r="W19" i="57"/>
  <c r="L8" i="57"/>
  <c r="L11" i="57"/>
  <c r="M11" i="57" s="1"/>
  <c r="M12" i="57"/>
  <c r="L15" i="57"/>
  <c r="M15" i="57" s="1"/>
  <c r="L23" i="57"/>
  <c r="M23" i="57" s="1"/>
  <c r="M28" i="57"/>
  <c r="L9" i="57"/>
  <c r="M9" i="57" s="1"/>
  <c r="L13" i="57"/>
  <c r="M13" i="57" s="1"/>
  <c r="G7" i="57"/>
  <c r="U19" i="57"/>
  <c r="X35" i="57"/>
  <c r="W51" i="57"/>
  <c r="L55" i="57"/>
  <c r="V67" i="57"/>
  <c r="U83" i="57"/>
  <c r="X99" i="57"/>
  <c r="W115" i="57"/>
  <c r="L119" i="57"/>
  <c r="V131" i="57"/>
  <c r="U147" i="57"/>
  <c r="X163" i="57"/>
  <c r="W179" i="57"/>
  <c r="L183" i="57"/>
  <c r="V195" i="57"/>
  <c r="U211" i="57"/>
  <c r="X227" i="57"/>
  <c r="W243" i="57"/>
  <c r="L247" i="57"/>
  <c r="V259" i="57"/>
  <c r="X291" i="57"/>
  <c r="M300" i="57"/>
  <c r="W323" i="57"/>
  <c r="L327" i="57"/>
  <c r="M332" i="57"/>
  <c r="X323" i="57"/>
  <c r="V35" i="57"/>
  <c r="M40" i="57"/>
  <c r="M46" i="57"/>
  <c r="M73" i="57"/>
  <c r="V99" i="57"/>
  <c r="M104" i="57"/>
  <c r="M110" i="57"/>
  <c r="M137" i="57"/>
  <c r="V163" i="57"/>
  <c r="M168" i="57"/>
  <c r="M174" i="57"/>
  <c r="M201" i="57"/>
  <c r="V227" i="57"/>
  <c r="M232" i="57"/>
  <c r="M238" i="57"/>
  <c r="L263" i="57"/>
  <c r="M298" i="57"/>
  <c r="V291" i="57"/>
  <c r="V51" i="57"/>
  <c r="T83" i="57"/>
  <c r="V115" i="57"/>
  <c r="V179" i="57"/>
  <c r="T211" i="57"/>
  <c r="L295" i="57"/>
  <c r="M330" i="57"/>
  <c r="V323" i="57"/>
  <c r="V355" i="57"/>
  <c r="M360" i="57"/>
  <c r="M364" i="57"/>
  <c r="M366" i="57"/>
  <c r="X387" i="57"/>
  <c r="M393" i="57"/>
  <c r="W403" i="57"/>
  <c r="M410" i="57"/>
  <c r="V403" i="57"/>
  <c r="M474" i="57"/>
  <c r="V467" i="57"/>
  <c r="M601" i="57"/>
  <c r="L599" i="57"/>
  <c r="U595" i="57"/>
  <c r="X403" i="57"/>
  <c r="M472" i="57"/>
  <c r="L471" i="57"/>
  <c r="M570" i="57"/>
  <c r="V563" i="57"/>
  <c r="L567" i="57"/>
  <c r="V387" i="57"/>
  <c r="V435" i="57"/>
  <c r="M441" i="57"/>
  <c r="U435" i="57"/>
  <c r="M478" i="57"/>
  <c r="W467" i="57"/>
  <c r="M504" i="57"/>
  <c r="L503" i="57"/>
  <c r="M542" i="57"/>
  <c r="W531" i="57"/>
  <c r="M556" i="57"/>
  <c r="X547" i="57"/>
  <c r="M476" i="57"/>
  <c r="X467" i="57"/>
  <c r="M584" i="57"/>
  <c r="L583" i="57"/>
  <c r="U579" i="57"/>
  <c r="M606" i="57"/>
  <c r="W595" i="57"/>
  <c r="V483" i="57"/>
  <c r="M538" i="57"/>
  <c r="V531" i="57"/>
  <c r="M602" i="57"/>
  <c r="V595" i="57"/>
  <c r="M586" i="57"/>
  <c r="V579" i="57"/>
  <c r="W627" i="57"/>
  <c r="M634" i="57"/>
  <c r="V627" i="57"/>
  <c r="U531" i="57"/>
  <c r="L535" i="57"/>
  <c r="W547" i="57"/>
  <c r="M554" i="57"/>
  <c r="V547" i="57"/>
  <c r="X563" i="57"/>
  <c r="M618" i="57"/>
  <c r="V611" i="57"/>
  <c r="L395" i="56"/>
  <c r="M7" i="58" l="1"/>
  <c r="T3" i="58"/>
  <c r="T515" i="57"/>
  <c r="T339" i="57"/>
  <c r="T195" i="57"/>
  <c r="T451" i="57"/>
  <c r="M439" i="57"/>
  <c r="T355" i="57"/>
  <c r="M231" i="57"/>
  <c r="T99" i="57"/>
  <c r="T147" i="57"/>
  <c r="T627" i="57"/>
  <c r="T387" i="57"/>
  <c r="T275" i="57"/>
  <c r="T163" i="57"/>
  <c r="T67" i="57"/>
  <c r="T35" i="57"/>
  <c r="T611" i="57"/>
  <c r="M407" i="57"/>
  <c r="T19" i="57"/>
  <c r="T419" i="57"/>
  <c r="T371" i="57"/>
  <c r="T131" i="57"/>
  <c r="T547" i="57"/>
  <c r="M487" i="57"/>
  <c r="T483" i="57"/>
  <c r="X3" i="57"/>
  <c r="V3" i="57"/>
  <c r="W3" i="57"/>
  <c r="L7" i="57"/>
  <c r="M7" i="57" s="1"/>
  <c r="U3" i="57"/>
  <c r="M8" i="57"/>
  <c r="T579" i="57"/>
  <c r="M583" i="57"/>
  <c r="M295" i="57"/>
  <c r="T291" i="57"/>
  <c r="M183" i="57"/>
  <c r="T179" i="57"/>
  <c r="M471" i="57"/>
  <c r="T467" i="57"/>
  <c r="M119" i="57"/>
  <c r="T115" i="57"/>
  <c r="M503" i="57"/>
  <c r="T499" i="57"/>
  <c r="T563" i="57"/>
  <c r="M567" i="57"/>
  <c r="M263" i="57"/>
  <c r="T259" i="57"/>
  <c r="M327" i="57"/>
  <c r="T323" i="57"/>
  <c r="M55" i="57"/>
  <c r="T51" i="57"/>
  <c r="M535" i="57"/>
  <c r="T531" i="57"/>
  <c r="M599" i="57"/>
  <c r="T595" i="57"/>
  <c r="M247" i="57"/>
  <c r="T243" i="57"/>
  <c r="L656" i="56"/>
  <c r="M656" i="56" s="1"/>
  <c r="L655" i="56"/>
  <c r="M655" i="56" s="1"/>
  <c r="L654" i="56"/>
  <c r="M654" i="56" s="1"/>
  <c r="L653" i="56"/>
  <c r="M653" i="56" s="1"/>
  <c r="L652" i="56"/>
  <c r="X643" i="56" s="1"/>
  <c r="L651" i="56"/>
  <c r="M651" i="56" s="1"/>
  <c r="L650" i="56"/>
  <c r="M650" i="56" s="1"/>
  <c r="L649" i="56"/>
  <c r="M649" i="56" s="1"/>
  <c r="M648" i="56"/>
  <c r="L648" i="56"/>
  <c r="K647" i="56"/>
  <c r="J647" i="56"/>
  <c r="I647" i="56"/>
  <c r="H647" i="56"/>
  <c r="G647" i="56"/>
  <c r="K645" i="56"/>
  <c r="J645" i="56"/>
  <c r="I645" i="56"/>
  <c r="H645" i="56"/>
  <c r="G645" i="56"/>
  <c r="G644" i="56"/>
  <c r="H644" i="56" s="1"/>
  <c r="I644" i="56" s="1"/>
  <c r="J644" i="56" s="1"/>
  <c r="K644" i="56" s="1"/>
  <c r="L644" i="56" s="1"/>
  <c r="M644" i="56" s="1"/>
  <c r="W643" i="56"/>
  <c r="V643" i="56"/>
  <c r="U643" i="56"/>
  <c r="G643" i="56"/>
  <c r="H643" i="56" s="1"/>
  <c r="I643" i="56" s="1"/>
  <c r="J643" i="56" s="1"/>
  <c r="K643" i="56" s="1"/>
  <c r="L643" i="56" s="1"/>
  <c r="M643" i="56" s="1"/>
  <c r="C643" i="56"/>
  <c r="S643" i="56" s="1"/>
  <c r="M640" i="56"/>
  <c r="L640" i="56"/>
  <c r="L639" i="56"/>
  <c r="M639" i="56" s="1"/>
  <c r="M638" i="56"/>
  <c r="L638" i="56"/>
  <c r="L637" i="56"/>
  <c r="M637" i="56" s="1"/>
  <c r="M636" i="56"/>
  <c r="L636" i="56"/>
  <c r="L635" i="56"/>
  <c r="V627" i="56" s="1"/>
  <c r="M634" i="56"/>
  <c r="L634" i="56"/>
  <c r="L633" i="56"/>
  <c r="U627" i="56" s="1"/>
  <c r="M632" i="56"/>
  <c r="L632" i="56"/>
  <c r="L631" i="56"/>
  <c r="M631" i="56" s="1"/>
  <c r="K631" i="56"/>
  <c r="J631" i="56"/>
  <c r="I631" i="56"/>
  <c r="H631" i="56"/>
  <c r="G631" i="56"/>
  <c r="K629" i="56"/>
  <c r="J629" i="56"/>
  <c r="I629" i="56"/>
  <c r="H629" i="56"/>
  <c r="G629" i="56"/>
  <c r="G628" i="56"/>
  <c r="H628" i="56" s="1"/>
  <c r="I628" i="56" s="1"/>
  <c r="J628" i="56" s="1"/>
  <c r="K628" i="56" s="1"/>
  <c r="L628" i="56" s="1"/>
  <c r="M628" i="56" s="1"/>
  <c r="X627" i="56"/>
  <c r="W627" i="56"/>
  <c r="G627" i="56"/>
  <c r="H627" i="56" s="1"/>
  <c r="I627" i="56" s="1"/>
  <c r="J627" i="56" s="1"/>
  <c r="K627" i="56" s="1"/>
  <c r="L627" i="56" s="1"/>
  <c r="M627" i="56" s="1"/>
  <c r="S627" i="56"/>
  <c r="L624" i="56"/>
  <c r="M624" i="56" s="1"/>
  <c r="L623" i="56"/>
  <c r="M623" i="56" s="1"/>
  <c r="L622" i="56"/>
  <c r="M622" i="56" s="1"/>
  <c r="L621" i="56"/>
  <c r="M621" i="56" s="1"/>
  <c r="L620" i="56"/>
  <c r="L619" i="56"/>
  <c r="M619" i="56" s="1"/>
  <c r="L618" i="56"/>
  <c r="L617" i="56"/>
  <c r="M617" i="56" s="1"/>
  <c r="L616" i="56"/>
  <c r="M616" i="56" s="1"/>
  <c r="K615" i="56"/>
  <c r="J615" i="56"/>
  <c r="I615" i="56"/>
  <c r="H615" i="56"/>
  <c r="G615" i="56"/>
  <c r="K613" i="56"/>
  <c r="J613" i="56"/>
  <c r="I613" i="56"/>
  <c r="H613" i="56"/>
  <c r="G613" i="56"/>
  <c r="G612" i="56"/>
  <c r="H612" i="56" s="1"/>
  <c r="I612" i="56" s="1"/>
  <c r="J612" i="56" s="1"/>
  <c r="K612" i="56" s="1"/>
  <c r="L612" i="56" s="1"/>
  <c r="M612" i="56" s="1"/>
  <c r="K611" i="56"/>
  <c r="L611" i="56" s="1"/>
  <c r="M611" i="56" s="1"/>
  <c r="G611" i="56"/>
  <c r="H611" i="56" s="1"/>
  <c r="I611" i="56" s="1"/>
  <c r="J611" i="56" s="1"/>
  <c r="S611" i="56"/>
  <c r="L608" i="56"/>
  <c r="M608" i="56" s="1"/>
  <c r="M607" i="56"/>
  <c r="L607" i="56"/>
  <c r="L606" i="56"/>
  <c r="M606" i="56" s="1"/>
  <c r="M605" i="56"/>
  <c r="L605" i="56"/>
  <c r="L604" i="56"/>
  <c r="X595" i="56" s="1"/>
  <c r="L603" i="56"/>
  <c r="M603" i="56" s="1"/>
  <c r="L602" i="56"/>
  <c r="M602" i="56" s="1"/>
  <c r="L601" i="56"/>
  <c r="L600" i="56"/>
  <c r="K599" i="56"/>
  <c r="J599" i="56"/>
  <c r="I599" i="56"/>
  <c r="H599" i="56"/>
  <c r="K597" i="56"/>
  <c r="J597" i="56"/>
  <c r="I597" i="56"/>
  <c r="H597" i="56"/>
  <c r="G597" i="56"/>
  <c r="H596" i="56"/>
  <c r="I596" i="56" s="1"/>
  <c r="J596" i="56" s="1"/>
  <c r="K596" i="56" s="1"/>
  <c r="L596" i="56" s="1"/>
  <c r="M596" i="56" s="1"/>
  <c r="G596" i="56"/>
  <c r="S595" i="56"/>
  <c r="H595" i="56"/>
  <c r="I595" i="56" s="1"/>
  <c r="J595" i="56" s="1"/>
  <c r="K595" i="56" s="1"/>
  <c r="L595" i="56" s="1"/>
  <c r="M595" i="56" s="1"/>
  <c r="G595" i="56"/>
  <c r="L592" i="56"/>
  <c r="M592" i="56" s="1"/>
  <c r="L591" i="56"/>
  <c r="M591" i="56" s="1"/>
  <c r="L590" i="56"/>
  <c r="M590" i="56" s="1"/>
  <c r="L589" i="56"/>
  <c r="M589" i="56" s="1"/>
  <c r="L588" i="56"/>
  <c r="X579" i="56" s="1"/>
  <c r="L587" i="56"/>
  <c r="M587" i="56" s="1"/>
  <c r="L586" i="56"/>
  <c r="L585" i="56"/>
  <c r="M585" i="56" s="1"/>
  <c r="L584" i="56"/>
  <c r="K583" i="56"/>
  <c r="J583" i="56"/>
  <c r="I583" i="56"/>
  <c r="H583" i="56"/>
  <c r="G583" i="56"/>
  <c r="K581" i="56"/>
  <c r="J581" i="56"/>
  <c r="I581" i="56"/>
  <c r="H581" i="56"/>
  <c r="G581" i="56"/>
  <c r="G580" i="56"/>
  <c r="H580" i="56" s="1"/>
  <c r="I580" i="56" s="1"/>
  <c r="J580" i="56" s="1"/>
  <c r="K580" i="56" s="1"/>
  <c r="L580" i="56" s="1"/>
  <c r="M580" i="56" s="1"/>
  <c r="S579" i="56"/>
  <c r="I579" i="56"/>
  <c r="J579" i="56" s="1"/>
  <c r="K579" i="56" s="1"/>
  <c r="L579" i="56" s="1"/>
  <c r="M579" i="56" s="1"/>
  <c r="H579" i="56"/>
  <c r="G579" i="56"/>
  <c r="L576" i="56"/>
  <c r="M576" i="56" s="1"/>
  <c r="L575" i="56"/>
  <c r="M575" i="56" s="1"/>
  <c r="L574" i="56"/>
  <c r="L573" i="56"/>
  <c r="M573" i="56" s="1"/>
  <c r="L572" i="56"/>
  <c r="L571" i="56"/>
  <c r="M571" i="56" s="1"/>
  <c r="L570" i="56"/>
  <c r="M570" i="56" s="1"/>
  <c r="L569" i="56"/>
  <c r="L568" i="56"/>
  <c r="M568" i="56" s="1"/>
  <c r="K567" i="56"/>
  <c r="J567" i="56"/>
  <c r="I567" i="56"/>
  <c r="H567" i="56"/>
  <c r="G567" i="56"/>
  <c r="K565" i="56"/>
  <c r="J565" i="56"/>
  <c r="I565" i="56"/>
  <c r="H565" i="56"/>
  <c r="G565" i="56"/>
  <c r="G564" i="56"/>
  <c r="H564" i="56" s="1"/>
  <c r="I564" i="56" s="1"/>
  <c r="J564" i="56" s="1"/>
  <c r="K564" i="56" s="1"/>
  <c r="L564" i="56" s="1"/>
  <c r="M564" i="56" s="1"/>
  <c r="S563" i="56"/>
  <c r="G563" i="56"/>
  <c r="H563" i="56" s="1"/>
  <c r="I563" i="56" s="1"/>
  <c r="J563" i="56" s="1"/>
  <c r="K563" i="56" s="1"/>
  <c r="L563" i="56" s="1"/>
  <c r="M563" i="56" s="1"/>
  <c r="L560" i="56"/>
  <c r="M560" i="56" s="1"/>
  <c r="L559" i="56"/>
  <c r="M559" i="56" s="1"/>
  <c r="L558" i="56"/>
  <c r="M558" i="56" s="1"/>
  <c r="L557" i="56"/>
  <c r="M557" i="56" s="1"/>
  <c r="L556" i="56"/>
  <c r="X547" i="56" s="1"/>
  <c r="L555" i="56"/>
  <c r="M555" i="56" s="1"/>
  <c r="L554" i="56"/>
  <c r="L553" i="56"/>
  <c r="M553" i="56" s="1"/>
  <c r="L552" i="56"/>
  <c r="M552" i="56" s="1"/>
  <c r="K551" i="56"/>
  <c r="J551" i="56"/>
  <c r="I551" i="56"/>
  <c r="H551" i="56"/>
  <c r="G551" i="56"/>
  <c r="K549" i="56"/>
  <c r="J549" i="56"/>
  <c r="I549" i="56"/>
  <c r="H549" i="56"/>
  <c r="G549" i="56"/>
  <c r="G548" i="56"/>
  <c r="H548" i="56" s="1"/>
  <c r="I548" i="56" s="1"/>
  <c r="J548" i="56" s="1"/>
  <c r="K548" i="56" s="1"/>
  <c r="L548" i="56" s="1"/>
  <c r="M548" i="56" s="1"/>
  <c r="S547" i="56"/>
  <c r="G547" i="56"/>
  <c r="H547" i="56" s="1"/>
  <c r="I547" i="56" s="1"/>
  <c r="J547" i="56" s="1"/>
  <c r="K547" i="56" s="1"/>
  <c r="L547" i="56" s="1"/>
  <c r="M547" i="56" s="1"/>
  <c r="L544" i="56"/>
  <c r="M544" i="56" s="1"/>
  <c r="L543" i="56"/>
  <c r="M543" i="56" s="1"/>
  <c r="L542" i="56"/>
  <c r="W531" i="56" s="1"/>
  <c r="L541" i="56"/>
  <c r="M541" i="56" s="1"/>
  <c r="L540" i="56"/>
  <c r="L539" i="56"/>
  <c r="M539" i="56" s="1"/>
  <c r="L538" i="56"/>
  <c r="M538" i="56" s="1"/>
  <c r="L537" i="56"/>
  <c r="L536" i="56"/>
  <c r="M536" i="56" s="1"/>
  <c r="K535" i="56"/>
  <c r="J535" i="56"/>
  <c r="I535" i="56"/>
  <c r="H535" i="56"/>
  <c r="G535" i="56"/>
  <c r="K533" i="56"/>
  <c r="J533" i="56"/>
  <c r="I533" i="56"/>
  <c r="H533" i="56"/>
  <c r="G533" i="56"/>
  <c r="G532" i="56"/>
  <c r="H532" i="56" s="1"/>
  <c r="I532" i="56" s="1"/>
  <c r="J532" i="56" s="1"/>
  <c r="K532" i="56" s="1"/>
  <c r="L532" i="56" s="1"/>
  <c r="M532" i="56" s="1"/>
  <c r="G531" i="56"/>
  <c r="H531" i="56" s="1"/>
  <c r="I531" i="56" s="1"/>
  <c r="J531" i="56" s="1"/>
  <c r="K531" i="56" s="1"/>
  <c r="L531" i="56" s="1"/>
  <c r="M531" i="56" s="1"/>
  <c r="C531" i="56"/>
  <c r="S531" i="56" s="1"/>
  <c r="L528" i="56"/>
  <c r="M528" i="56" s="1"/>
  <c r="L527" i="56"/>
  <c r="M527" i="56" s="1"/>
  <c r="L526" i="56"/>
  <c r="M526" i="56" s="1"/>
  <c r="M525" i="56"/>
  <c r="L525" i="56"/>
  <c r="L524" i="56"/>
  <c r="X515" i="56" s="1"/>
  <c r="L523" i="56"/>
  <c r="M523" i="56" s="1"/>
  <c r="L522" i="56"/>
  <c r="M522" i="56" s="1"/>
  <c r="L521" i="56"/>
  <c r="M521" i="56" s="1"/>
  <c r="L520" i="56"/>
  <c r="K519" i="56"/>
  <c r="J519" i="56"/>
  <c r="I519" i="56"/>
  <c r="H519" i="56"/>
  <c r="G519" i="56"/>
  <c r="K517" i="56"/>
  <c r="J517" i="56"/>
  <c r="I517" i="56"/>
  <c r="H517" i="56"/>
  <c r="G517" i="56"/>
  <c r="G516" i="56"/>
  <c r="H516" i="56" s="1"/>
  <c r="I516" i="56" s="1"/>
  <c r="J516" i="56" s="1"/>
  <c r="K516" i="56" s="1"/>
  <c r="L516" i="56" s="1"/>
  <c r="M516" i="56" s="1"/>
  <c r="S515" i="56"/>
  <c r="I515" i="56"/>
  <c r="J515" i="56" s="1"/>
  <c r="K515" i="56" s="1"/>
  <c r="L515" i="56" s="1"/>
  <c r="M515" i="56" s="1"/>
  <c r="G515" i="56"/>
  <c r="H515" i="56" s="1"/>
  <c r="C515" i="56"/>
  <c r="L512" i="56"/>
  <c r="M512" i="56" s="1"/>
  <c r="L511" i="56"/>
  <c r="M511" i="56" s="1"/>
  <c r="L510" i="56"/>
  <c r="M510" i="56" s="1"/>
  <c r="L509" i="56"/>
  <c r="M509" i="56" s="1"/>
  <c r="L508" i="56"/>
  <c r="M508" i="56" s="1"/>
  <c r="L507" i="56"/>
  <c r="M507" i="56" s="1"/>
  <c r="L506" i="56"/>
  <c r="L505" i="56"/>
  <c r="M505" i="56" s="1"/>
  <c r="L504" i="56"/>
  <c r="K503" i="56"/>
  <c r="J503" i="56"/>
  <c r="I503" i="56"/>
  <c r="H503" i="56"/>
  <c r="G503" i="56"/>
  <c r="K501" i="56"/>
  <c r="J501" i="56"/>
  <c r="I501" i="56"/>
  <c r="H501" i="56"/>
  <c r="G501" i="56"/>
  <c r="G500" i="56"/>
  <c r="H500" i="56" s="1"/>
  <c r="I500" i="56" s="1"/>
  <c r="J500" i="56" s="1"/>
  <c r="K500" i="56" s="1"/>
  <c r="L500" i="56" s="1"/>
  <c r="M500" i="56" s="1"/>
  <c r="X499" i="56"/>
  <c r="S499" i="56"/>
  <c r="G499" i="56"/>
  <c r="H499" i="56" s="1"/>
  <c r="I499" i="56" s="1"/>
  <c r="J499" i="56" s="1"/>
  <c r="K499" i="56" s="1"/>
  <c r="L499" i="56" s="1"/>
  <c r="M499" i="56" s="1"/>
  <c r="C499" i="56"/>
  <c r="L496" i="56"/>
  <c r="M496" i="56" s="1"/>
  <c r="L495" i="56"/>
  <c r="M495" i="56" s="1"/>
  <c r="M494" i="56"/>
  <c r="L494" i="56"/>
  <c r="L493" i="56"/>
  <c r="M493" i="56" s="1"/>
  <c r="L492" i="56"/>
  <c r="M492" i="56" s="1"/>
  <c r="L491" i="56"/>
  <c r="L490" i="56"/>
  <c r="M490" i="56" s="1"/>
  <c r="L489" i="56"/>
  <c r="L488" i="56"/>
  <c r="M488" i="56" s="1"/>
  <c r="K487" i="56"/>
  <c r="J487" i="56"/>
  <c r="I487" i="56"/>
  <c r="H487" i="56"/>
  <c r="G487" i="56"/>
  <c r="K485" i="56"/>
  <c r="J485" i="56"/>
  <c r="I485" i="56"/>
  <c r="H485" i="56"/>
  <c r="G485" i="56"/>
  <c r="G484" i="56"/>
  <c r="H484" i="56" s="1"/>
  <c r="I484" i="56" s="1"/>
  <c r="J484" i="56" s="1"/>
  <c r="K484" i="56" s="1"/>
  <c r="L484" i="56" s="1"/>
  <c r="M484" i="56" s="1"/>
  <c r="X483" i="56"/>
  <c r="W483" i="56"/>
  <c r="G483" i="56"/>
  <c r="H483" i="56" s="1"/>
  <c r="I483" i="56" s="1"/>
  <c r="J483" i="56" s="1"/>
  <c r="K483" i="56" s="1"/>
  <c r="L483" i="56" s="1"/>
  <c r="M483" i="56" s="1"/>
  <c r="C483" i="56"/>
  <c r="S483" i="56" s="1"/>
  <c r="L480" i="56"/>
  <c r="M480" i="56" s="1"/>
  <c r="L479" i="56"/>
  <c r="M479" i="56" s="1"/>
  <c r="L478" i="56"/>
  <c r="L477" i="56"/>
  <c r="M477" i="56" s="1"/>
  <c r="L476" i="56"/>
  <c r="L475" i="56"/>
  <c r="M475" i="56" s="1"/>
  <c r="L474" i="56"/>
  <c r="L473" i="56"/>
  <c r="M473" i="56" s="1"/>
  <c r="L472" i="56"/>
  <c r="K471" i="56"/>
  <c r="J471" i="56"/>
  <c r="I471" i="56"/>
  <c r="H471" i="56"/>
  <c r="G471" i="56"/>
  <c r="K469" i="56"/>
  <c r="J469" i="56"/>
  <c r="I469" i="56"/>
  <c r="H469" i="56"/>
  <c r="G469" i="56"/>
  <c r="G468" i="56"/>
  <c r="H468" i="56" s="1"/>
  <c r="I468" i="56" s="1"/>
  <c r="J468" i="56" s="1"/>
  <c r="K468" i="56" s="1"/>
  <c r="L468" i="56" s="1"/>
  <c r="M468" i="56" s="1"/>
  <c r="G467" i="56"/>
  <c r="H467" i="56" s="1"/>
  <c r="I467" i="56" s="1"/>
  <c r="J467" i="56" s="1"/>
  <c r="K467" i="56" s="1"/>
  <c r="L467" i="56" s="1"/>
  <c r="M467" i="56" s="1"/>
  <c r="C467" i="56"/>
  <c r="S467" i="56" s="1"/>
  <c r="L464" i="56"/>
  <c r="M464" i="56" s="1"/>
  <c r="L463" i="56"/>
  <c r="M463" i="56" s="1"/>
  <c r="L462" i="56"/>
  <c r="L461" i="56"/>
  <c r="M461" i="56" s="1"/>
  <c r="L460" i="56"/>
  <c r="X451" i="56" s="1"/>
  <c r="L459" i="56"/>
  <c r="M459" i="56" s="1"/>
  <c r="L458" i="56"/>
  <c r="M458" i="56" s="1"/>
  <c r="L457" i="56"/>
  <c r="M457" i="56" s="1"/>
  <c r="L456" i="56"/>
  <c r="M456" i="56" s="1"/>
  <c r="K455" i="56"/>
  <c r="J455" i="56"/>
  <c r="I455" i="56"/>
  <c r="H455" i="56"/>
  <c r="G455" i="56"/>
  <c r="K453" i="56"/>
  <c r="J453" i="56"/>
  <c r="I453" i="56"/>
  <c r="H453" i="56"/>
  <c r="G453" i="56"/>
  <c r="G452" i="56"/>
  <c r="H452" i="56" s="1"/>
  <c r="I452" i="56" s="1"/>
  <c r="J452" i="56" s="1"/>
  <c r="K452" i="56" s="1"/>
  <c r="L452" i="56" s="1"/>
  <c r="M452" i="56" s="1"/>
  <c r="G451" i="56"/>
  <c r="H451" i="56" s="1"/>
  <c r="I451" i="56" s="1"/>
  <c r="J451" i="56" s="1"/>
  <c r="K451" i="56" s="1"/>
  <c r="L451" i="56" s="1"/>
  <c r="M451" i="56" s="1"/>
  <c r="C451" i="56"/>
  <c r="S451" i="56" s="1"/>
  <c r="L448" i="56"/>
  <c r="M448" i="56" s="1"/>
  <c r="L447" i="56"/>
  <c r="M447" i="56" s="1"/>
  <c r="L446" i="56"/>
  <c r="M446" i="56" s="1"/>
  <c r="L445" i="56"/>
  <c r="M445" i="56" s="1"/>
  <c r="L444" i="56"/>
  <c r="M444" i="56" s="1"/>
  <c r="L443" i="56"/>
  <c r="M443" i="56" s="1"/>
  <c r="L442" i="56"/>
  <c r="L441" i="56"/>
  <c r="L440" i="56"/>
  <c r="M440" i="56" s="1"/>
  <c r="K439" i="56"/>
  <c r="J439" i="56"/>
  <c r="I439" i="56"/>
  <c r="H439" i="56"/>
  <c r="G439" i="56"/>
  <c r="K437" i="56"/>
  <c r="J437" i="56"/>
  <c r="I437" i="56"/>
  <c r="H437" i="56"/>
  <c r="G437" i="56"/>
  <c r="G436" i="56"/>
  <c r="H436" i="56" s="1"/>
  <c r="I436" i="56" s="1"/>
  <c r="J436" i="56" s="1"/>
  <c r="K436" i="56" s="1"/>
  <c r="L436" i="56" s="1"/>
  <c r="M436" i="56" s="1"/>
  <c r="X435" i="56"/>
  <c r="W435" i="56"/>
  <c r="G435" i="56"/>
  <c r="H435" i="56" s="1"/>
  <c r="I435" i="56" s="1"/>
  <c r="J435" i="56" s="1"/>
  <c r="K435" i="56" s="1"/>
  <c r="L435" i="56" s="1"/>
  <c r="M435" i="56" s="1"/>
  <c r="C435" i="56"/>
  <c r="S435" i="56" s="1"/>
  <c r="L432" i="56"/>
  <c r="M432" i="56" s="1"/>
  <c r="L431" i="56"/>
  <c r="M431" i="56" s="1"/>
  <c r="M430" i="56"/>
  <c r="L430" i="56"/>
  <c r="L429" i="56"/>
  <c r="M429" i="56" s="1"/>
  <c r="M428" i="56"/>
  <c r="L428" i="56"/>
  <c r="L427" i="56"/>
  <c r="L426" i="56"/>
  <c r="M426" i="56" s="1"/>
  <c r="L425" i="56"/>
  <c r="L424" i="56"/>
  <c r="M424" i="56" s="1"/>
  <c r="K423" i="56"/>
  <c r="J423" i="56"/>
  <c r="I423" i="56"/>
  <c r="H423" i="56"/>
  <c r="G423" i="56"/>
  <c r="K421" i="56"/>
  <c r="J421" i="56"/>
  <c r="I421" i="56"/>
  <c r="H421" i="56"/>
  <c r="G421" i="56"/>
  <c r="G420" i="56"/>
  <c r="H420" i="56" s="1"/>
  <c r="I420" i="56" s="1"/>
  <c r="J420" i="56" s="1"/>
  <c r="K420" i="56" s="1"/>
  <c r="L420" i="56" s="1"/>
  <c r="M420" i="56" s="1"/>
  <c r="X419" i="56"/>
  <c r="W419" i="56"/>
  <c r="G419" i="56"/>
  <c r="H419" i="56" s="1"/>
  <c r="I419" i="56" s="1"/>
  <c r="J419" i="56" s="1"/>
  <c r="K419" i="56" s="1"/>
  <c r="L419" i="56" s="1"/>
  <c r="M419" i="56" s="1"/>
  <c r="C419" i="56"/>
  <c r="S419" i="56" s="1"/>
  <c r="L416" i="56"/>
  <c r="M416" i="56" s="1"/>
  <c r="L415" i="56"/>
  <c r="M415" i="56" s="1"/>
  <c r="L414" i="56"/>
  <c r="M414" i="56" s="1"/>
  <c r="L413" i="56"/>
  <c r="M413" i="56" s="1"/>
  <c r="L412" i="56"/>
  <c r="L411" i="56"/>
  <c r="L410" i="56"/>
  <c r="M410" i="56" s="1"/>
  <c r="L409" i="56"/>
  <c r="M409" i="56" s="1"/>
  <c r="L408" i="56"/>
  <c r="M408" i="56" s="1"/>
  <c r="K407" i="56"/>
  <c r="J407" i="56"/>
  <c r="I407" i="56"/>
  <c r="H407" i="56"/>
  <c r="G407" i="56"/>
  <c r="K405" i="56"/>
  <c r="J405" i="56"/>
  <c r="I405" i="56"/>
  <c r="H405" i="56"/>
  <c r="G405" i="56"/>
  <c r="G404" i="56"/>
  <c r="H404" i="56" s="1"/>
  <c r="I404" i="56" s="1"/>
  <c r="J404" i="56" s="1"/>
  <c r="K404" i="56" s="1"/>
  <c r="L404" i="56" s="1"/>
  <c r="M404" i="56" s="1"/>
  <c r="G403" i="56"/>
  <c r="H403" i="56" s="1"/>
  <c r="I403" i="56" s="1"/>
  <c r="J403" i="56" s="1"/>
  <c r="K403" i="56" s="1"/>
  <c r="L403" i="56" s="1"/>
  <c r="M403" i="56" s="1"/>
  <c r="C403" i="56"/>
  <c r="S403" i="56" s="1"/>
  <c r="L400" i="56"/>
  <c r="M400" i="56" s="1"/>
  <c r="M399" i="56"/>
  <c r="L399" i="56"/>
  <c r="L398" i="56"/>
  <c r="M398" i="56" s="1"/>
  <c r="M397" i="56"/>
  <c r="L397" i="56"/>
  <c r="L396" i="56"/>
  <c r="M396" i="56" s="1"/>
  <c r="M395" i="56"/>
  <c r="L394" i="56"/>
  <c r="M394" i="56" s="1"/>
  <c r="L393" i="56"/>
  <c r="M393" i="56" s="1"/>
  <c r="L392" i="56"/>
  <c r="K391" i="56"/>
  <c r="J391" i="56"/>
  <c r="I391" i="56"/>
  <c r="H391" i="56"/>
  <c r="G391" i="56"/>
  <c r="K389" i="56"/>
  <c r="J389" i="56"/>
  <c r="I389" i="56"/>
  <c r="H389" i="56"/>
  <c r="G389" i="56"/>
  <c r="G388" i="56"/>
  <c r="H388" i="56" s="1"/>
  <c r="I388" i="56" s="1"/>
  <c r="J388" i="56" s="1"/>
  <c r="K388" i="56" s="1"/>
  <c r="L388" i="56" s="1"/>
  <c r="M388" i="56" s="1"/>
  <c r="X387" i="56"/>
  <c r="W387" i="56"/>
  <c r="I387" i="56"/>
  <c r="J387" i="56" s="1"/>
  <c r="K387" i="56" s="1"/>
  <c r="L387" i="56" s="1"/>
  <c r="M387" i="56" s="1"/>
  <c r="G387" i="56"/>
  <c r="H387" i="56" s="1"/>
  <c r="C387" i="56"/>
  <c r="S387" i="56" s="1"/>
  <c r="L384" i="56"/>
  <c r="M384" i="56" s="1"/>
  <c r="L383" i="56"/>
  <c r="M383" i="56" s="1"/>
  <c r="L382" i="56"/>
  <c r="M382" i="56" s="1"/>
  <c r="L381" i="56"/>
  <c r="M381" i="56" s="1"/>
  <c r="L380" i="56"/>
  <c r="L379" i="56"/>
  <c r="M379" i="56" s="1"/>
  <c r="L378" i="56"/>
  <c r="L377" i="56"/>
  <c r="M377" i="56" s="1"/>
  <c r="L376" i="56"/>
  <c r="K375" i="56"/>
  <c r="J375" i="56"/>
  <c r="I375" i="56"/>
  <c r="H375" i="56"/>
  <c r="G375" i="56"/>
  <c r="K373" i="56"/>
  <c r="J373" i="56"/>
  <c r="I373" i="56"/>
  <c r="H373" i="56"/>
  <c r="G373" i="56"/>
  <c r="G372" i="56"/>
  <c r="H372" i="56" s="1"/>
  <c r="I372" i="56" s="1"/>
  <c r="J372" i="56" s="1"/>
  <c r="K372" i="56" s="1"/>
  <c r="L372" i="56" s="1"/>
  <c r="M372" i="56" s="1"/>
  <c r="H371" i="56"/>
  <c r="I371" i="56" s="1"/>
  <c r="J371" i="56" s="1"/>
  <c r="K371" i="56" s="1"/>
  <c r="L371" i="56" s="1"/>
  <c r="M371" i="56" s="1"/>
  <c r="G371" i="56"/>
  <c r="C371" i="56"/>
  <c r="S371" i="56" s="1"/>
  <c r="L368" i="56"/>
  <c r="M368" i="56" s="1"/>
  <c r="L367" i="56"/>
  <c r="M367" i="56" s="1"/>
  <c r="L366" i="56"/>
  <c r="W355" i="56" s="1"/>
  <c r="L365" i="56"/>
  <c r="M365" i="56" s="1"/>
  <c r="L364" i="56"/>
  <c r="X355" i="56" s="1"/>
  <c r="L363" i="56"/>
  <c r="M363" i="56" s="1"/>
  <c r="L362" i="56"/>
  <c r="L361" i="56"/>
  <c r="M361" i="56" s="1"/>
  <c r="L360" i="56"/>
  <c r="K359" i="56"/>
  <c r="J359" i="56"/>
  <c r="I359" i="56"/>
  <c r="H359" i="56"/>
  <c r="G359" i="56"/>
  <c r="K357" i="56"/>
  <c r="J357" i="56"/>
  <c r="I357" i="56"/>
  <c r="H357" i="56"/>
  <c r="G357" i="56"/>
  <c r="G356" i="56"/>
  <c r="H356" i="56" s="1"/>
  <c r="I356" i="56" s="1"/>
  <c r="J356" i="56" s="1"/>
  <c r="K356" i="56" s="1"/>
  <c r="L356" i="56" s="1"/>
  <c r="M356" i="56" s="1"/>
  <c r="G355" i="56"/>
  <c r="H355" i="56" s="1"/>
  <c r="I355" i="56" s="1"/>
  <c r="J355" i="56" s="1"/>
  <c r="K355" i="56" s="1"/>
  <c r="L355" i="56" s="1"/>
  <c r="M355" i="56" s="1"/>
  <c r="C355" i="56"/>
  <c r="S355" i="56" s="1"/>
  <c r="L352" i="56"/>
  <c r="M352" i="56" s="1"/>
  <c r="L351" i="56"/>
  <c r="M351" i="56" s="1"/>
  <c r="L350" i="56"/>
  <c r="M350" i="56" s="1"/>
  <c r="L349" i="56"/>
  <c r="M349" i="56" s="1"/>
  <c r="L348" i="56"/>
  <c r="L347" i="56"/>
  <c r="M347" i="56" s="1"/>
  <c r="L346" i="56"/>
  <c r="L345" i="56"/>
  <c r="M345" i="56" s="1"/>
  <c r="L344" i="56"/>
  <c r="K343" i="56"/>
  <c r="J343" i="56"/>
  <c r="I343" i="56"/>
  <c r="H343" i="56"/>
  <c r="G343" i="56"/>
  <c r="K341" i="56"/>
  <c r="J341" i="56"/>
  <c r="I341" i="56"/>
  <c r="H341" i="56"/>
  <c r="G341" i="56"/>
  <c r="G340" i="56"/>
  <c r="H340" i="56" s="1"/>
  <c r="I340" i="56" s="1"/>
  <c r="J340" i="56" s="1"/>
  <c r="K340" i="56" s="1"/>
  <c r="L340" i="56" s="1"/>
  <c r="M340" i="56" s="1"/>
  <c r="G339" i="56"/>
  <c r="H339" i="56" s="1"/>
  <c r="I339" i="56" s="1"/>
  <c r="J339" i="56" s="1"/>
  <c r="K339" i="56" s="1"/>
  <c r="L339" i="56" s="1"/>
  <c r="M339" i="56" s="1"/>
  <c r="C339" i="56"/>
  <c r="S339" i="56" s="1"/>
  <c r="M336" i="56"/>
  <c r="L336" i="56"/>
  <c r="L335" i="56"/>
  <c r="M335" i="56" s="1"/>
  <c r="L334" i="56"/>
  <c r="M334" i="56" s="1"/>
  <c r="L333" i="56"/>
  <c r="M333" i="56" s="1"/>
  <c r="L332" i="56"/>
  <c r="X323" i="56" s="1"/>
  <c r="L331" i="56"/>
  <c r="L330" i="56"/>
  <c r="M330" i="56" s="1"/>
  <c r="L329" i="56"/>
  <c r="L328" i="56"/>
  <c r="K327" i="56"/>
  <c r="J327" i="56"/>
  <c r="I327" i="56"/>
  <c r="H327" i="56"/>
  <c r="G327" i="56"/>
  <c r="K325" i="56"/>
  <c r="J325" i="56"/>
  <c r="I325" i="56"/>
  <c r="H325" i="56"/>
  <c r="G325" i="56"/>
  <c r="G324" i="56"/>
  <c r="H324" i="56" s="1"/>
  <c r="I324" i="56" s="1"/>
  <c r="J324" i="56" s="1"/>
  <c r="K324" i="56" s="1"/>
  <c r="L324" i="56" s="1"/>
  <c r="M324" i="56" s="1"/>
  <c r="I323" i="56"/>
  <c r="J323" i="56" s="1"/>
  <c r="K323" i="56" s="1"/>
  <c r="L323" i="56" s="1"/>
  <c r="M323" i="56" s="1"/>
  <c r="G323" i="56"/>
  <c r="H323" i="56" s="1"/>
  <c r="C323" i="56"/>
  <c r="S323" i="56" s="1"/>
  <c r="L320" i="56"/>
  <c r="M320" i="56" s="1"/>
  <c r="L319" i="56"/>
  <c r="M319" i="56" s="1"/>
  <c r="L318" i="56"/>
  <c r="M318" i="56" s="1"/>
  <c r="L317" i="56"/>
  <c r="M317" i="56" s="1"/>
  <c r="L316" i="56"/>
  <c r="L315" i="56"/>
  <c r="M315" i="56" s="1"/>
  <c r="L314" i="56"/>
  <c r="L313" i="56"/>
  <c r="L312" i="56"/>
  <c r="M312" i="56" s="1"/>
  <c r="K311" i="56"/>
  <c r="J311" i="56"/>
  <c r="I311" i="56"/>
  <c r="H311" i="56"/>
  <c r="G311" i="56"/>
  <c r="K309" i="56"/>
  <c r="J309" i="56"/>
  <c r="I309" i="56"/>
  <c r="H309" i="56"/>
  <c r="G309" i="56"/>
  <c r="H308" i="56"/>
  <c r="I308" i="56" s="1"/>
  <c r="J308" i="56" s="1"/>
  <c r="K308" i="56" s="1"/>
  <c r="L308" i="56" s="1"/>
  <c r="M308" i="56" s="1"/>
  <c r="G308" i="56"/>
  <c r="S307" i="56"/>
  <c r="G307" i="56"/>
  <c r="H307" i="56" s="1"/>
  <c r="I307" i="56" s="1"/>
  <c r="J307" i="56" s="1"/>
  <c r="K307" i="56" s="1"/>
  <c r="L307" i="56" s="1"/>
  <c r="M307" i="56" s="1"/>
  <c r="C307" i="56"/>
  <c r="M304" i="56"/>
  <c r="L304" i="56"/>
  <c r="M303" i="56"/>
  <c r="L303" i="56"/>
  <c r="L302" i="56"/>
  <c r="W291" i="56" s="1"/>
  <c r="L301" i="56"/>
  <c r="M301" i="56" s="1"/>
  <c r="M300" i="56"/>
  <c r="L300" i="56"/>
  <c r="L299" i="56"/>
  <c r="M299" i="56" s="1"/>
  <c r="L298" i="56"/>
  <c r="M298" i="56" s="1"/>
  <c r="L297" i="56"/>
  <c r="M297" i="56" s="1"/>
  <c r="L296" i="56"/>
  <c r="K295" i="56"/>
  <c r="J295" i="56"/>
  <c r="I295" i="56"/>
  <c r="H295" i="56"/>
  <c r="G295" i="56"/>
  <c r="K293" i="56"/>
  <c r="J293" i="56"/>
  <c r="I293" i="56"/>
  <c r="H293" i="56"/>
  <c r="G293" i="56"/>
  <c r="G292" i="56"/>
  <c r="H292" i="56" s="1"/>
  <c r="I292" i="56" s="1"/>
  <c r="J292" i="56" s="1"/>
  <c r="K292" i="56" s="1"/>
  <c r="L292" i="56" s="1"/>
  <c r="M292" i="56" s="1"/>
  <c r="X291" i="56"/>
  <c r="L291" i="56"/>
  <c r="M291" i="56" s="1"/>
  <c r="G291" i="56"/>
  <c r="H291" i="56" s="1"/>
  <c r="I291" i="56" s="1"/>
  <c r="J291" i="56" s="1"/>
  <c r="K291" i="56" s="1"/>
  <c r="C291" i="56"/>
  <c r="S291" i="56" s="1"/>
  <c r="L288" i="56"/>
  <c r="M288" i="56" s="1"/>
  <c r="L287" i="56"/>
  <c r="M287" i="56" s="1"/>
  <c r="L286" i="56"/>
  <c r="M286" i="56" s="1"/>
  <c r="L285" i="56"/>
  <c r="M285" i="56" s="1"/>
  <c r="L284" i="56"/>
  <c r="X275" i="56" s="1"/>
  <c r="L283" i="56"/>
  <c r="M283" i="56" s="1"/>
  <c r="L282" i="56"/>
  <c r="L281" i="56"/>
  <c r="M281" i="56" s="1"/>
  <c r="L280" i="56"/>
  <c r="K279" i="56"/>
  <c r="J279" i="56"/>
  <c r="I279" i="56"/>
  <c r="H279" i="56"/>
  <c r="G279" i="56"/>
  <c r="K277" i="56"/>
  <c r="J277" i="56"/>
  <c r="I277" i="56"/>
  <c r="H277" i="56"/>
  <c r="G277" i="56"/>
  <c r="G276" i="56"/>
  <c r="H276" i="56" s="1"/>
  <c r="I276" i="56" s="1"/>
  <c r="J276" i="56" s="1"/>
  <c r="K276" i="56" s="1"/>
  <c r="L276" i="56" s="1"/>
  <c r="M276" i="56" s="1"/>
  <c r="H275" i="56"/>
  <c r="I275" i="56" s="1"/>
  <c r="J275" i="56" s="1"/>
  <c r="K275" i="56" s="1"/>
  <c r="L275" i="56" s="1"/>
  <c r="M275" i="56" s="1"/>
  <c r="G275" i="56"/>
  <c r="C275" i="56"/>
  <c r="S275" i="56" s="1"/>
  <c r="L272" i="56"/>
  <c r="M272" i="56" s="1"/>
  <c r="L271" i="56"/>
  <c r="M271" i="56" s="1"/>
  <c r="L270" i="56"/>
  <c r="M270" i="56" s="1"/>
  <c r="L269" i="56"/>
  <c r="M269" i="56" s="1"/>
  <c r="M268" i="56"/>
  <c r="L268" i="56"/>
  <c r="L267" i="56"/>
  <c r="M267" i="56" s="1"/>
  <c r="L266" i="56"/>
  <c r="M266" i="56" s="1"/>
  <c r="L265" i="56"/>
  <c r="L264" i="56"/>
  <c r="M264" i="56" s="1"/>
  <c r="K263" i="56"/>
  <c r="J263" i="56"/>
  <c r="I263" i="56"/>
  <c r="H263" i="56"/>
  <c r="G263" i="56"/>
  <c r="K261" i="56"/>
  <c r="J261" i="56"/>
  <c r="I261" i="56"/>
  <c r="H261" i="56"/>
  <c r="G261" i="56"/>
  <c r="G260" i="56"/>
  <c r="H260" i="56" s="1"/>
  <c r="I260" i="56" s="1"/>
  <c r="J260" i="56" s="1"/>
  <c r="K260" i="56" s="1"/>
  <c r="L260" i="56" s="1"/>
  <c r="M260" i="56" s="1"/>
  <c r="X259" i="56"/>
  <c r="W259" i="56"/>
  <c r="G259" i="56"/>
  <c r="H259" i="56" s="1"/>
  <c r="I259" i="56" s="1"/>
  <c r="J259" i="56" s="1"/>
  <c r="K259" i="56" s="1"/>
  <c r="L259" i="56" s="1"/>
  <c r="M259" i="56" s="1"/>
  <c r="C259" i="56"/>
  <c r="S259" i="56" s="1"/>
  <c r="L256" i="56"/>
  <c r="M256" i="56" s="1"/>
  <c r="L255" i="56"/>
  <c r="M255" i="56" s="1"/>
  <c r="L254" i="56"/>
  <c r="M254" i="56" s="1"/>
  <c r="L253" i="56"/>
  <c r="M253" i="56" s="1"/>
  <c r="L252" i="56"/>
  <c r="L251" i="56"/>
  <c r="M251" i="56" s="1"/>
  <c r="L250" i="56"/>
  <c r="L249" i="56"/>
  <c r="M249" i="56" s="1"/>
  <c r="L248" i="56"/>
  <c r="M248" i="56" s="1"/>
  <c r="K247" i="56"/>
  <c r="J247" i="56"/>
  <c r="I247" i="56"/>
  <c r="H247" i="56"/>
  <c r="G247" i="56"/>
  <c r="K245" i="56"/>
  <c r="J245" i="56"/>
  <c r="I245" i="56"/>
  <c r="H245" i="56"/>
  <c r="G245" i="56"/>
  <c r="G244" i="56"/>
  <c r="H244" i="56" s="1"/>
  <c r="I244" i="56" s="1"/>
  <c r="J244" i="56" s="1"/>
  <c r="K244" i="56" s="1"/>
  <c r="L244" i="56" s="1"/>
  <c r="M244" i="56" s="1"/>
  <c r="G243" i="56"/>
  <c r="H243" i="56" s="1"/>
  <c r="I243" i="56" s="1"/>
  <c r="J243" i="56" s="1"/>
  <c r="K243" i="56" s="1"/>
  <c r="L243" i="56" s="1"/>
  <c r="M243" i="56" s="1"/>
  <c r="C243" i="56"/>
  <c r="S243" i="56" s="1"/>
  <c r="L240" i="56"/>
  <c r="M240" i="56" s="1"/>
  <c r="M239" i="56"/>
  <c r="L239" i="56"/>
  <c r="L238" i="56"/>
  <c r="W227" i="56" s="1"/>
  <c r="L237" i="56"/>
  <c r="M237" i="56" s="1"/>
  <c r="L236" i="56"/>
  <c r="M236" i="56" s="1"/>
  <c r="L235" i="56"/>
  <c r="L234" i="56"/>
  <c r="M234" i="56" s="1"/>
  <c r="L233" i="56"/>
  <c r="M233" i="56" s="1"/>
  <c r="L232" i="56"/>
  <c r="K231" i="56"/>
  <c r="J231" i="56"/>
  <c r="I231" i="56"/>
  <c r="H231" i="56"/>
  <c r="G231" i="56"/>
  <c r="K229" i="56"/>
  <c r="J229" i="56"/>
  <c r="I229" i="56"/>
  <c r="H229" i="56"/>
  <c r="G229" i="56"/>
  <c r="G228" i="56"/>
  <c r="H228" i="56" s="1"/>
  <c r="I228" i="56" s="1"/>
  <c r="J228" i="56" s="1"/>
  <c r="K228" i="56" s="1"/>
  <c r="L228" i="56" s="1"/>
  <c r="M228" i="56" s="1"/>
  <c r="H227" i="56"/>
  <c r="I227" i="56" s="1"/>
  <c r="J227" i="56" s="1"/>
  <c r="K227" i="56" s="1"/>
  <c r="L227" i="56" s="1"/>
  <c r="M227" i="56" s="1"/>
  <c r="G227" i="56"/>
  <c r="C227" i="56"/>
  <c r="S227" i="56" s="1"/>
  <c r="L224" i="56"/>
  <c r="M224" i="56" s="1"/>
  <c r="L223" i="56"/>
  <c r="M223" i="56" s="1"/>
  <c r="L222" i="56"/>
  <c r="L221" i="56"/>
  <c r="M221" i="56" s="1"/>
  <c r="L220" i="56"/>
  <c r="X211" i="56" s="1"/>
  <c r="L219" i="56"/>
  <c r="M219" i="56" s="1"/>
  <c r="L218" i="56"/>
  <c r="M218" i="56" s="1"/>
  <c r="L217" i="56"/>
  <c r="M217" i="56" s="1"/>
  <c r="L216" i="56"/>
  <c r="M216" i="56" s="1"/>
  <c r="K215" i="56"/>
  <c r="J215" i="56"/>
  <c r="I215" i="56"/>
  <c r="H215" i="56"/>
  <c r="G215" i="56"/>
  <c r="K213" i="56"/>
  <c r="J213" i="56"/>
  <c r="I213" i="56"/>
  <c r="H213" i="56"/>
  <c r="G213" i="56"/>
  <c r="G212" i="56"/>
  <c r="H212" i="56" s="1"/>
  <c r="I212" i="56" s="1"/>
  <c r="J212" i="56" s="1"/>
  <c r="K212" i="56" s="1"/>
  <c r="L212" i="56" s="1"/>
  <c r="M212" i="56" s="1"/>
  <c r="H211" i="56"/>
  <c r="I211" i="56" s="1"/>
  <c r="J211" i="56" s="1"/>
  <c r="K211" i="56" s="1"/>
  <c r="L211" i="56" s="1"/>
  <c r="M211" i="56" s="1"/>
  <c r="G211" i="56"/>
  <c r="C211" i="56"/>
  <c r="S211" i="56" s="1"/>
  <c r="L208" i="56"/>
  <c r="M208" i="56" s="1"/>
  <c r="L207" i="56"/>
  <c r="M207" i="56" s="1"/>
  <c r="L206" i="56"/>
  <c r="M206" i="56" s="1"/>
  <c r="L205" i="56"/>
  <c r="M205" i="56" s="1"/>
  <c r="L204" i="56"/>
  <c r="M204" i="56" s="1"/>
  <c r="L203" i="56"/>
  <c r="M203" i="56" s="1"/>
  <c r="L202" i="56"/>
  <c r="M202" i="56" s="1"/>
  <c r="L201" i="56"/>
  <c r="L200" i="56"/>
  <c r="K199" i="56"/>
  <c r="J199" i="56"/>
  <c r="I199" i="56"/>
  <c r="H199" i="56"/>
  <c r="G199" i="56"/>
  <c r="K197" i="56"/>
  <c r="J197" i="56"/>
  <c r="I197" i="56"/>
  <c r="H197" i="56"/>
  <c r="G197" i="56"/>
  <c r="G196" i="56"/>
  <c r="H196" i="56" s="1"/>
  <c r="I196" i="56" s="1"/>
  <c r="J196" i="56" s="1"/>
  <c r="K196" i="56" s="1"/>
  <c r="L196" i="56" s="1"/>
  <c r="M196" i="56" s="1"/>
  <c r="X195" i="56"/>
  <c r="S195" i="56"/>
  <c r="G195" i="56"/>
  <c r="H195" i="56" s="1"/>
  <c r="I195" i="56" s="1"/>
  <c r="J195" i="56" s="1"/>
  <c r="K195" i="56" s="1"/>
  <c r="L195" i="56" s="1"/>
  <c r="M195" i="56" s="1"/>
  <c r="C195" i="56"/>
  <c r="L192" i="56"/>
  <c r="M192" i="56" s="1"/>
  <c r="L191" i="56"/>
  <c r="M191" i="56" s="1"/>
  <c r="L190" i="56"/>
  <c r="M190" i="56" s="1"/>
  <c r="L189" i="56"/>
  <c r="M189" i="56" s="1"/>
  <c r="L188" i="56"/>
  <c r="M188" i="56" s="1"/>
  <c r="L187" i="56"/>
  <c r="M187" i="56" s="1"/>
  <c r="L186" i="56"/>
  <c r="L185" i="56"/>
  <c r="M185" i="56" s="1"/>
  <c r="L184" i="56"/>
  <c r="M184" i="56" s="1"/>
  <c r="K183" i="56"/>
  <c r="J183" i="56"/>
  <c r="I183" i="56"/>
  <c r="H183" i="56"/>
  <c r="G183" i="56"/>
  <c r="K181" i="56"/>
  <c r="J181" i="56"/>
  <c r="I181" i="56"/>
  <c r="H181" i="56"/>
  <c r="G181" i="56"/>
  <c r="G180" i="56"/>
  <c r="H180" i="56" s="1"/>
  <c r="I180" i="56" s="1"/>
  <c r="J180" i="56" s="1"/>
  <c r="K180" i="56" s="1"/>
  <c r="L180" i="56" s="1"/>
  <c r="M180" i="56" s="1"/>
  <c r="S179" i="56"/>
  <c r="G179" i="56"/>
  <c r="H179" i="56" s="1"/>
  <c r="I179" i="56" s="1"/>
  <c r="J179" i="56" s="1"/>
  <c r="K179" i="56" s="1"/>
  <c r="L179" i="56" s="1"/>
  <c r="M179" i="56" s="1"/>
  <c r="C179" i="56"/>
  <c r="L176" i="56"/>
  <c r="M176" i="56" s="1"/>
  <c r="L175" i="56"/>
  <c r="M175" i="56" s="1"/>
  <c r="L174" i="56"/>
  <c r="W163" i="56" s="1"/>
  <c r="L173" i="56"/>
  <c r="M173" i="56" s="1"/>
  <c r="L172" i="56"/>
  <c r="X163" i="56" s="1"/>
  <c r="L171" i="56"/>
  <c r="M171" i="56" s="1"/>
  <c r="L170" i="56"/>
  <c r="M170" i="56" s="1"/>
  <c r="L169" i="56"/>
  <c r="M169" i="56" s="1"/>
  <c r="L168" i="56"/>
  <c r="K167" i="56"/>
  <c r="J167" i="56"/>
  <c r="I167" i="56"/>
  <c r="H167" i="56"/>
  <c r="G167" i="56"/>
  <c r="K165" i="56"/>
  <c r="J165" i="56"/>
  <c r="I165" i="56"/>
  <c r="H165" i="56"/>
  <c r="G165" i="56"/>
  <c r="G164" i="56"/>
  <c r="H164" i="56" s="1"/>
  <c r="I164" i="56" s="1"/>
  <c r="J164" i="56" s="1"/>
  <c r="K164" i="56" s="1"/>
  <c r="L164" i="56" s="1"/>
  <c r="M164" i="56" s="1"/>
  <c r="G163" i="56"/>
  <c r="H163" i="56" s="1"/>
  <c r="I163" i="56" s="1"/>
  <c r="J163" i="56" s="1"/>
  <c r="K163" i="56" s="1"/>
  <c r="L163" i="56" s="1"/>
  <c r="M163" i="56" s="1"/>
  <c r="C163" i="56"/>
  <c r="S163" i="56" s="1"/>
  <c r="L160" i="56"/>
  <c r="M160" i="56" s="1"/>
  <c r="L159" i="56"/>
  <c r="M159" i="56" s="1"/>
  <c r="L158" i="56"/>
  <c r="W147" i="56" s="1"/>
  <c r="L157" i="56"/>
  <c r="M157" i="56" s="1"/>
  <c r="L156" i="56"/>
  <c r="M156" i="56" s="1"/>
  <c r="L155" i="56"/>
  <c r="M155" i="56" s="1"/>
  <c r="L154" i="56"/>
  <c r="M154" i="56" s="1"/>
  <c r="L153" i="56"/>
  <c r="M153" i="56" s="1"/>
  <c r="L152" i="56"/>
  <c r="K151" i="56"/>
  <c r="J151" i="56"/>
  <c r="I151" i="56"/>
  <c r="H151" i="56"/>
  <c r="G151" i="56"/>
  <c r="K149" i="56"/>
  <c r="J149" i="56"/>
  <c r="I149" i="56"/>
  <c r="H149" i="56"/>
  <c r="G149" i="56"/>
  <c r="G148" i="56"/>
  <c r="H148" i="56" s="1"/>
  <c r="I148" i="56" s="1"/>
  <c r="J148" i="56" s="1"/>
  <c r="K148" i="56" s="1"/>
  <c r="L148" i="56" s="1"/>
  <c r="M148" i="56" s="1"/>
  <c r="G147" i="56"/>
  <c r="H147" i="56" s="1"/>
  <c r="I147" i="56" s="1"/>
  <c r="J147" i="56" s="1"/>
  <c r="K147" i="56" s="1"/>
  <c r="L147" i="56" s="1"/>
  <c r="M147" i="56" s="1"/>
  <c r="C147" i="56"/>
  <c r="S147" i="56" s="1"/>
  <c r="L144" i="56"/>
  <c r="M144" i="56" s="1"/>
  <c r="L143" i="56"/>
  <c r="M143" i="56" s="1"/>
  <c r="L142" i="56"/>
  <c r="L141" i="56"/>
  <c r="M141" i="56" s="1"/>
  <c r="L140" i="56"/>
  <c r="L139" i="56"/>
  <c r="M139" i="56" s="1"/>
  <c r="L138" i="56"/>
  <c r="M138" i="56" s="1"/>
  <c r="L137" i="56"/>
  <c r="M137" i="56" s="1"/>
  <c r="L136" i="56"/>
  <c r="K135" i="56"/>
  <c r="J135" i="56"/>
  <c r="I135" i="56"/>
  <c r="H135" i="56"/>
  <c r="G135" i="56"/>
  <c r="K133" i="56"/>
  <c r="J133" i="56"/>
  <c r="I133" i="56"/>
  <c r="H133" i="56"/>
  <c r="G133" i="56"/>
  <c r="G132" i="56"/>
  <c r="H132" i="56" s="1"/>
  <c r="I132" i="56" s="1"/>
  <c r="J132" i="56" s="1"/>
  <c r="K132" i="56" s="1"/>
  <c r="L132" i="56" s="1"/>
  <c r="M132" i="56" s="1"/>
  <c r="G131" i="56"/>
  <c r="H131" i="56" s="1"/>
  <c r="I131" i="56" s="1"/>
  <c r="J131" i="56" s="1"/>
  <c r="K131" i="56" s="1"/>
  <c r="L131" i="56" s="1"/>
  <c r="M131" i="56" s="1"/>
  <c r="C131" i="56"/>
  <c r="S131" i="56" s="1"/>
  <c r="M128" i="56"/>
  <c r="L128" i="56"/>
  <c r="L127" i="56"/>
  <c r="M127" i="56" s="1"/>
  <c r="L126" i="56"/>
  <c r="M126" i="56" s="1"/>
  <c r="L125" i="56"/>
  <c r="M125" i="56" s="1"/>
  <c r="L124" i="56"/>
  <c r="M124" i="56" s="1"/>
  <c r="L123" i="56"/>
  <c r="M123" i="56" s="1"/>
  <c r="L122" i="56"/>
  <c r="M122" i="56" s="1"/>
  <c r="L121" i="56"/>
  <c r="M121" i="56" s="1"/>
  <c r="L120" i="56"/>
  <c r="M120" i="56" s="1"/>
  <c r="K119" i="56"/>
  <c r="J119" i="56"/>
  <c r="I119" i="56"/>
  <c r="H119" i="56"/>
  <c r="G119" i="56"/>
  <c r="K117" i="56"/>
  <c r="J117" i="56"/>
  <c r="I117" i="56"/>
  <c r="H117" i="56"/>
  <c r="G117" i="56"/>
  <c r="G116" i="56"/>
  <c r="H116" i="56" s="1"/>
  <c r="I116" i="56" s="1"/>
  <c r="J116" i="56" s="1"/>
  <c r="K116" i="56" s="1"/>
  <c r="L116" i="56" s="1"/>
  <c r="M116" i="56" s="1"/>
  <c r="G115" i="56"/>
  <c r="H115" i="56" s="1"/>
  <c r="I115" i="56" s="1"/>
  <c r="J115" i="56" s="1"/>
  <c r="K115" i="56" s="1"/>
  <c r="L115" i="56" s="1"/>
  <c r="M115" i="56" s="1"/>
  <c r="C115" i="56"/>
  <c r="S115" i="56" s="1"/>
  <c r="L112" i="56"/>
  <c r="M112" i="56" s="1"/>
  <c r="L111" i="56"/>
  <c r="M111" i="56" s="1"/>
  <c r="L110" i="56"/>
  <c r="M110" i="56" s="1"/>
  <c r="L109" i="56"/>
  <c r="M109" i="56" s="1"/>
  <c r="L108" i="56"/>
  <c r="M108" i="56" s="1"/>
  <c r="L107" i="56"/>
  <c r="M107" i="56" s="1"/>
  <c r="L106" i="56"/>
  <c r="M106" i="56" s="1"/>
  <c r="L105" i="56"/>
  <c r="L104" i="56"/>
  <c r="M104" i="56" s="1"/>
  <c r="K103" i="56"/>
  <c r="J103" i="56"/>
  <c r="I103" i="56"/>
  <c r="H103" i="56"/>
  <c r="G103" i="56"/>
  <c r="K101" i="56"/>
  <c r="J101" i="56"/>
  <c r="I101" i="56"/>
  <c r="H101" i="56"/>
  <c r="G101" i="56"/>
  <c r="H100" i="56"/>
  <c r="I100" i="56" s="1"/>
  <c r="J100" i="56" s="1"/>
  <c r="K100" i="56" s="1"/>
  <c r="L100" i="56" s="1"/>
  <c r="M100" i="56" s="1"/>
  <c r="G100" i="56"/>
  <c r="H99" i="56"/>
  <c r="I99" i="56" s="1"/>
  <c r="J99" i="56" s="1"/>
  <c r="K99" i="56" s="1"/>
  <c r="L99" i="56" s="1"/>
  <c r="M99" i="56" s="1"/>
  <c r="G99" i="56"/>
  <c r="C99" i="56"/>
  <c r="S99" i="56" s="1"/>
  <c r="L96" i="56"/>
  <c r="M96" i="56" s="1"/>
  <c r="L95" i="56"/>
  <c r="M95" i="56" s="1"/>
  <c r="L94" i="56"/>
  <c r="W83" i="56" s="1"/>
  <c r="L93" i="56"/>
  <c r="M93" i="56" s="1"/>
  <c r="L92" i="56"/>
  <c r="M92" i="56" s="1"/>
  <c r="L91" i="56"/>
  <c r="M91" i="56" s="1"/>
  <c r="L90" i="56"/>
  <c r="V83" i="56" s="1"/>
  <c r="L89" i="56"/>
  <c r="M89" i="56" s="1"/>
  <c r="L88" i="56"/>
  <c r="M88" i="56" s="1"/>
  <c r="K87" i="56"/>
  <c r="J87" i="56"/>
  <c r="I87" i="56"/>
  <c r="H87" i="56"/>
  <c r="G87" i="56"/>
  <c r="K85" i="56"/>
  <c r="J85" i="56"/>
  <c r="I85" i="56"/>
  <c r="H85" i="56"/>
  <c r="G85" i="56"/>
  <c r="G84" i="56"/>
  <c r="H84" i="56" s="1"/>
  <c r="I84" i="56" s="1"/>
  <c r="J84" i="56" s="1"/>
  <c r="K84" i="56" s="1"/>
  <c r="L84" i="56" s="1"/>
  <c r="M84" i="56" s="1"/>
  <c r="X83" i="56"/>
  <c r="G83" i="56"/>
  <c r="H83" i="56" s="1"/>
  <c r="I83" i="56" s="1"/>
  <c r="J83" i="56" s="1"/>
  <c r="K83" i="56" s="1"/>
  <c r="L83" i="56" s="1"/>
  <c r="M83" i="56" s="1"/>
  <c r="C83" i="56"/>
  <c r="S83" i="56" s="1"/>
  <c r="L80" i="56"/>
  <c r="M80" i="56" s="1"/>
  <c r="L79" i="56"/>
  <c r="M79" i="56" s="1"/>
  <c r="L78" i="56"/>
  <c r="W67" i="56" s="1"/>
  <c r="L77" i="56"/>
  <c r="M77" i="56" s="1"/>
  <c r="L76" i="56"/>
  <c r="X67" i="56" s="1"/>
  <c r="L75" i="56"/>
  <c r="M75" i="56" s="1"/>
  <c r="L74" i="56"/>
  <c r="M74" i="56" s="1"/>
  <c r="L73" i="56"/>
  <c r="M73" i="56" s="1"/>
  <c r="L72" i="56"/>
  <c r="K71" i="56"/>
  <c r="J71" i="56"/>
  <c r="I71" i="56"/>
  <c r="H71" i="56"/>
  <c r="G71" i="56"/>
  <c r="K69" i="56"/>
  <c r="J69" i="56"/>
  <c r="I69" i="56"/>
  <c r="H69" i="56"/>
  <c r="G69" i="56"/>
  <c r="G68" i="56"/>
  <c r="H68" i="56" s="1"/>
  <c r="I68" i="56" s="1"/>
  <c r="J68" i="56" s="1"/>
  <c r="K68" i="56" s="1"/>
  <c r="L68" i="56" s="1"/>
  <c r="M68" i="56" s="1"/>
  <c r="G67" i="56"/>
  <c r="H67" i="56" s="1"/>
  <c r="I67" i="56" s="1"/>
  <c r="J67" i="56" s="1"/>
  <c r="K67" i="56" s="1"/>
  <c r="L67" i="56" s="1"/>
  <c r="M67" i="56" s="1"/>
  <c r="C67" i="56"/>
  <c r="S67" i="56" s="1"/>
  <c r="M64" i="56"/>
  <c r="L64" i="56"/>
  <c r="M63" i="56"/>
  <c r="L63" i="56"/>
  <c r="L62" i="56"/>
  <c r="M62" i="56" s="1"/>
  <c r="L61" i="56"/>
  <c r="M61" i="56" s="1"/>
  <c r="L60" i="56"/>
  <c r="X51" i="56" s="1"/>
  <c r="L59" i="56"/>
  <c r="M59" i="56" s="1"/>
  <c r="L58" i="56"/>
  <c r="M58" i="56" s="1"/>
  <c r="L57" i="56"/>
  <c r="M57" i="56" s="1"/>
  <c r="L56" i="56"/>
  <c r="M56" i="56" s="1"/>
  <c r="K55" i="56"/>
  <c r="J55" i="56"/>
  <c r="I55" i="56"/>
  <c r="H55" i="56"/>
  <c r="G55" i="56"/>
  <c r="K53" i="56"/>
  <c r="J53" i="56"/>
  <c r="I53" i="56"/>
  <c r="H53" i="56"/>
  <c r="G53" i="56"/>
  <c r="G52" i="56"/>
  <c r="H52" i="56" s="1"/>
  <c r="I52" i="56" s="1"/>
  <c r="J52" i="56" s="1"/>
  <c r="K52" i="56" s="1"/>
  <c r="L52" i="56" s="1"/>
  <c r="M52" i="56" s="1"/>
  <c r="G51" i="56"/>
  <c r="H51" i="56" s="1"/>
  <c r="I51" i="56" s="1"/>
  <c r="J51" i="56" s="1"/>
  <c r="K51" i="56" s="1"/>
  <c r="L51" i="56" s="1"/>
  <c r="M51" i="56" s="1"/>
  <c r="C51" i="56"/>
  <c r="S51" i="56" s="1"/>
  <c r="L48" i="56"/>
  <c r="M48" i="56" s="1"/>
  <c r="L47" i="56"/>
  <c r="M47" i="56" s="1"/>
  <c r="L46" i="56"/>
  <c r="M46" i="56" s="1"/>
  <c r="L45" i="56"/>
  <c r="M45" i="56" s="1"/>
  <c r="L44" i="56"/>
  <c r="M44" i="56" s="1"/>
  <c r="L43" i="56"/>
  <c r="M43" i="56" s="1"/>
  <c r="L42" i="56"/>
  <c r="M42" i="56" s="1"/>
  <c r="L41" i="56"/>
  <c r="L40" i="56"/>
  <c r="M40" i="56" s="1"/>
  <c r="K39" i="56"/>
  <c r="J39" i="56"/>
  <c r="I39" i="56"/>
  <c r="H39" i="56"/>
  <c r="G39" i="56"/>
  <c r="K37" i="56"/>
  <c r="J37" i="56"/>
  <c r="I37" i="56"/>
  <c r="H37" i="56"/>
  <c r="G37" i="56"/>
  <c r="G36" i="56"/>
  <c r="H36" i="56" s="1"/>
  <c r="I36" i="56" s="1"/>
  <c r="J36" i="56" s="1"/>
  <c r="K36" i="56" s="1"/>
  <c r="L36" i="56" s="1"/>
  <c r="M36" i="56" s="1"/>
  <c r="H35" i="56"/>
  <c r="I35" i="56" s="1"/>
  <c r="J35" i="56" s="1"/>
  <c r="K35" i="56" s="1"/>
  <c r="L35" i="56" s="1"/>
  <c r="M35" i="56" s="1"/>
  <c r="G35" i="56"/>
  <c r="C35" i="56"/>
  <c r="S35" i="56" s="1"/>
  <c r="A35" i="56"/>
  <c r="A51" i="56" s="1"/>
  <c r="A67" i="56" s="1"/>
  <c r="A83" i="56" s="1"/>
  <c r="A99" i="56" s="1"/>
  <c r="A115" i="56" s="1"/>
  <c r="A131" i="56" s="1"/>
  <c r="A147" i="56" s="1"/>
  <c r="A163" i="56" s="1"/>
  <c r="A179" i="56" s="1"/>
  <c r="A195" i="56" s="1"/>
  <c r="A211" i="56" s="1"/>
  <c r="A227" i="56" s="1"/>
  <c r="A243" i="56" s="1"/>
  <c r="A259" i="56" s="1"/>
  <c r="A275" i="56" s="1"/>
  <c r="A291" i="56" s="1"/>
  <c r="A307" i="56" s="1"/>
  <c r="A323" i="56" s="1"/>
  <c r="A339" i="56" s="1"/>
  <c r="A355" i="56" s="1"/>
  <c r="A371" i="56" s="1"/>
  <c r="A387" i="56" s="1"/>
  <c r="A403" i="56" s="1"/>
  <c r="A419" i="56" s="1"/>
  <c r="A435" i="56" s="1"/>
  <c r="A451" i="56" s="1"/>
  <c r="A467" i="56" s="1"/>
  <c r="A483" i="56" s="1"/>
  <c r="A499" i="56" s="1"/>
  <c r="A515" i="56" s="1"/>
  <c r="A531" i="56" s="1"/>
  <c r="A547" i="56" s="1"/>
  <c r="A563" i="56" s="1"/>
  <c r="A579" i="56" s="1"/>
  <c r="A595" i="56" s="1"/>
  <c r="A611" i="56" s="1"/>
  <c r="A627" i="56" s="1"/>
  <c r="A643" i="56" s="1"/>
  <c r="M32" i="56"/>
  <c r="L32" i="56"/>
  <c r="M31" i="56"/>
  <c r="L31" i="56"/>
  <c r="L30" i="56"/>
  <c r="W19" i="56" s="1"/>
  <c r="L29" i="56"/>
  <c r="M29" i="56" s="1"/>
  <c r="L28" i="56"/>
  <c r="X19" i="56" s="1"/>
  <c r="L27" i="56"/>
  <c r="M27" i="56" s="1"/>
  <c r="L26" i="56"/>
  <c r="L25" i="56"/>
  <c r="M25" i="56" s="1"/>
  <c r="L24" i="56"/>
  <c r="K23" i="56"/>
  <c r="J23" i="56"/>
  <c r="I23" i="56"/>
  <c r="H23" i="56"/>
  <c r="G23" i="56"/>
  <c r="K21" i="56"/>
  <c r="J21" i="56"/>
  <c r="I21" i="56"/>
  <c r="H21" i="56"/>
  <c r="G21" i="56"/>
  <c r="G20" i="56"/>
  <c r="H20" i="56" s="1"/>
  <c r="I20" i="56" s="1"/>
  <c r="J20" i="56" s="1"/>
  <c r="K20" i="56" s="1"/>
  <c r="L20" i="56" s="1"/>
  <c r="M20" i="56" s="1"/>
  <c r="C20" i="56"/>
  <c r="C36" i="56" s="1"/>
  <c r="C52" i="56" s="1"/>
  <c r="C68" i="56" s="1"/>
  <c r="C84" i="56" s="1"/>
  <c r="C100" i="56" s="1"/>
  <c r="C116" i="56" s="1"/>
  <c r="C132" i="56" s="1"/>
  <c r="C148" i="56" s="1"/>
  <c r="C164" i="56" s="1"/>
  <c r="C180" i="56" s="1"/>
  <c r="C196" i="56" s="1"/>
  <c r="C212" i="56" s="1"/>
  <c r="C228" i="56" s="1"/>
  <c r="C244" i="56" s="1"/>
  <c r="C260" i="56" s="1"/>
  <c r="C276" i="56" s="1"/>
  <c r="C292" i="56" s="1"/>
  <c r="C308" i="56" s="1"/>
  <c r="C324" i="56" s="1"/>
  <c r="C340" i="56" s="1"/>
  <c r="C356" i="56" s="1"/>
  <c r="C372" i="56" s="1"/>
  <c r="C388" i="56" s="1"/>
  <c r="C404" i="56" s="1"/>
  <c r="C420" i="56" s="1"/>
  <c r="C436" i="56" s="1"/>
  <c r="C452" i="56" s="1"/>
  <c r="C468" i="56" s="1"/>
  <c r="C484" i="56" s="1"/>
  <c r="C500" i="56" s="1"/>
  <c r="C516" i="56" s="1"/>
  <c r="C532" i="56" s="1"/>
  <c r="C548" i="56" s="1"/>
  <c r="C564" i="56" s="1"/>
  <c r="C580" i="56" s="1"/>
  <c r="C596" i="56" s="1"/>
  <c r="C612" i="56" s="1"/>
  <c r="C628" i="56" s="1"/>
  <c r="C644" i="56" s="1"/>
  <c r="G19" i="56"/>
  <c r="H19" i="56" s="1"/>
  <c r="I19" i="56" s="1"/>
  <c r="J19" i="56" s="1"/>
  <c r="K19" i="56" s="1"/>
  <c r="L19" i="56" s="1"/>
  <c r="M19" i="56" s="1"/>
  <c r="C19" i="56"/>
  <c r="S19" i="56" s="1"/>
  <c r="K16" i="56"/>
  <c r="J16" i="56"/>
  <c r="I16" i="56"/>
  <c r="H16" i="56"/>
  <c r="G16" i="56"/>
  <c r="K15" i="56"/>
  <c r="J15" i="56"/>
  <c r="I15" i="56"/>
  <c r="H15" i="56"/>
  <c r="G15" i="56"/>
  <c r="K14" i="56"/>
  <c r="J14" i="56"/>
  <c r="I14" i="56"/>
  <c r="H14" i="56"/>
  <c r="G14" i="56"/>
  <c r="K13" i="56"/>
  <c r="J13" i="56"/>
  <c r="I13" i="56"/>
  <c r="H13" i="56"/>
  <c r="G13" i="56"/>
  <c r="K12" i="56"/>
  <c r="J12" i="56"/>
  <c r="I12" i="56"/>
  <c r="H12" i="56"/>
  <c r="G12" i="56"/>
  <c r="K11" i="56"/>
  <c r="J11" i="56"/>
  <c r="I11" i="56"/>
  <c r="H11" i="56"/>
  <c r="G11" i="56"/>
  <c r="K10" i="56"/>
  <c r="J10" i="56"/>
  <c r="I10" i="56"/>
  <c r="H10" i="56"/>
  <c r="G10" i="56"/>
  <c r="K9" i="56"/>
  <c r="J9" i="56"/>
  <c r="I9" i="56"/>
  <c r="H9" i="56"/>
  <c r="G9" i="56"/>
  <c r="K8" i="56"/>
  <c r="J8" i="56"/>
  <c r="I8" i="56"/>
  <c r="H8" i="56"/>
  <c r="G8" i="56"/>
  <c r="H4" i="56"/>
  <c r="I4" i="56" s="1"/>
  <c r="J4" i="56" s="1"/>
  <c r="K4" i="56" s="1"/>
  <c r="L4" i="56" s="1"/>
  <c r="M4" i="56" s="1"/>
  <c r="S3" i="56"/>
  <c r="I3" i="56"/>
  <c r="J3" i="56" s="1"/>
  <c r="K3" i="56" s="1"/>
  <c r="L3" i="56" s="1"/>
  <c r="M3" i="56" s="1"/>
  <c r="H3" i="56"/>
  <c r="X1" i="56"/>
  <c r="T1" i="56"/>
  <c r="M90" i="56" l="1"/>
  <c r="M94" i="56"/>
  <c r="W595" i="56"/>
  <c r="T627" i="56"/>
  <c r="M633" i="56"/>
  <c r="M635" i="56"/>
  <c r="M652" i="56"/>
  <c r="W323" i="56"/>
  <c r="W611" i="56"/>
  <c r="L87" i="56"/>
  <c r="U83" i="56"/>
  <c r="W403" i="56"/>
  <c r="L647" i="56"/>
  <c r="T3" i="57"/>
  <c r="U611" i="56"/>
  <c r="L615" i="56"/>
  <c r="T611" i="56" s="1"/>
  <c r="X115" i="56"/>
  <c r="M302" i="56"/>
  <c r="X179" i="56"/>
  <c r="L359" i="56"/>
  <c r="M359" i="56" s="1"/>
  <c r="V435" i="56"/>
  <c r="L407" i="56"/>
  <c r="T403" i="56" s="1"/>
  <c r="V387" i="56"/>
  <c r="W339" i="56"/>
  <c r="M332" i="56"/>
  <c r="V323" i="56"/>
  <c r="V291" i="56"/>
  <c r="M284" i="56"/>
  <c r="V275" i="56"/>
  <c r="U147" i="56"/>
  <c r="U67" i="56"/>
  <c r="U275" i="56"/>
  <c r="L247" i="56"/>
  <c r="M247" i="56" s="1"/>
  <c r="U243" i="56"/>
  <c r="L167" i="56"/>
  <c r="M167" i="56" s="1"/>
  <c r="V19" i="56"/>
  <c r="W579" i="56"/>
  <c r="W499" i="56"/>
  <c r="U291" i="56"/>
  <c r="M296" i="56"/>
  <c r="V259" i="56"/>
  <c r="L263" i="56"/>
  <c r="M263" i="56" s="1"/>
  <c r="V595" i="56"/>
  <c r="L599" i="56"/>
  <c r="T595" i="56" s="1"/>
  <c r="M556" i="56"/>
  <c r="V515" i="56"/>
  <c r="L519" i="56"/>
  <c r="T515" i="56" s="1"/>
  <c r="L391" i="56"/>
  <c r="M391" i="56" s="1"/>
  <c r="V355" i="56"/>
  <c r="L327" i="56"/>
  <c r="M327" i="56" s="1"/>
  <c r="M328" i="56"/>
  <c r="U323" i="56"/>
  <c r="W243" i="56"/>
  <c r="X227" i="56"/>
  <c r="V227" i="56"/>
  <c r="L231" i="56"/>
  <c r="W195" i="56"/>
  <c r="V195" i="56"/>
  <c r="L199" i="56"/>
  <c r="T195" i="56" s="1"/>
  <c r="W115" i="56"/>
  <c r="V115" i="56"/>
  <c r="W99" i="56"/>
  <c r="V51" i="56"/>
  <c r="U35" i="56"/>
  <c r="L23" i="56"/>
  <c r="M23" i="56" s="1"/>
  <c r="M600" i="56"/>
  <c r="M604" i="56"/>
  <c r="M519" i="56"/>
  <c r="V579" i="56"/>
  <c r="M588" i="56"/>
  <c r="V563" i="56"/>
  <c r="W515" i="56"/>
  <c r="M520" i="56"/>
  <c r="M524" i="56"/>
  <c r="U515" i="56"/>
  <c r="V531" i="56"/>
  <c r="W547" i="56"/>
  <c r="M586" i="56"/>
  <c r="M442" i="56"/>
  <c r="M460" i="56"/>
  <c r="U483" i="56"/>
  <c r="M489" i="56"/>
  <c r="U451" i="56"/>
  <c r="L487" i="56"/>
  <c r="M487" i="56" s="1"/>
  <c r="M362" i="56"/>
  <c r="M392" i="56"/>
  <c r="M411" i="56"/>
  <c r="U355" i="56"/>
  <c r="M360" i="56"/>
  <c r="M364" i="56"/>
  <c r="M366" i="56"/>
  <c r="U387" i="56"/>
  <c r="V403" i="56"/>
  <c r="M282" i="56"/>
  <c r="M329" i="56"/>
  <c r="M331" i="56"/>
  <c r="L16" i="56"/>
  <c r="M16" i="56" s="1"/>
  <c r="L295" i="56"/>
  <c r="M199" i="56"/>
  <c r="M200" i="56"/>
  <c r="U227" i="56"/>
  <c r="M235" i="56"/>
  <c r="U259" i="56"/>
  <c r="U195" i="56"/>
  <c r="M265" i="56"/>
  <c r="X147" i="56"/>
  <c r="W179" i="56"/>
  <c r="L151" i="56"/>
  <c r="U163" i="56"/>
  <c r="L103" i="56"/>
  <c r="M103" i="56" s="1"/>
  <c r="V131" i="56"/>
  <c r="U99" i="56"/>
  <c r="L71" i="56"/>
  <c r="M71" i="56" s="1"/>
  <c r="L15" i="56"/>
  <c r="M15" i="56" s="1"/>
  <c r="M60" i="56"/>
  <c r="L55" i="56"/>
  <c r="U51" i="56"/>
  <c r="W51" i="56"/>
  <c r="I7" i="56"/>
  <c r="L9" i="56"/>
  <c r="M9" i="56" s="1"/>
  <c r="L10" i="56"/>
  <c r="M10" i="56" s="1"/>
  <c r="L13" i="56"/>
  <c r="M13" i="56" s="1"/>
  <c r="L14" i="56"/>
  <c r="M14" i="56" s="1"/>
  <c r="W35" i="56"/>
  <c r="L39" i="56"/>
  <c r="M39" i="56" s="1"/>
  <c r="J7" i="56"/>
  <c r="L11" i="56"/>
  <c r="M11" i="56" s="1"/>
  <c r="M26" i="56"/>
  <c r="M28" i="56"/>
  <c r="G7" i="56"/>
  <c r="K7" i="56"/>
  <c r="L12" i="56"/>
  <c r="M12" i="56" s="1"/>
  <c r="U19" i="56"/>
  <c r="M24" i="56"/>
  <c r="M30" i="56"/>
  <c r="H7" i="56"/>
  <c r="M87" i="56"/>
  <c r="T83" i="56"/>
  <c r="X35" i="56"/>
  <c r="M41" i="56"/>
  <c r="V67" i="56"/>
  <c r="M72" i="56"/>
  <c r="M76" i="56"/>
  <c r="M78" i="56"/>
  <c r="X99" i="56"/>
  <c r="M105" i="56"/>
  <c r="L119" i="56"/>
  <c r="V211" i="56"/>
  <c r="M222" i="56"/>
  <c r="W211" i="56"/>
  <c r="M344" i="56"/>
  <c r="L343" i="56"/>
  <c r="U339" i="56"/>
  <c r="M348" i="56"/>
  <c r="X339" i="56"/>
  <c r="M504" i="56"/>
  <c r="L503" i="56"/>
  <c r="U499" i="56"/>
  <c r="X531" i="56"/>
  <c r="M540" i="56"/>
  <c r="V547" i="56"/>
  <c r="M554" i="56"/>
  <c r="W131" i="56"/>
  <c r="M142" i="56"/>
  <c r="M313" i="56"/>
  <c r="U307" i="56"/>
  <c r="L8" i="56"/>
  <c r="L135" i="56"/>
  <c r="M136" i="56"/>
  <c r="X131" i="56"/>
  <c r="M140" i="56"/>
  <c r="M186" i="56"/>
  <c r="V179" i="56"/>
  <c r="M376" i="56"/>
  <c r="L375" i="56"/>
  <c r="U371" i="56"/>
  <c r="X371" i="56"/>
  <c r="M380" i="56"/>
  <c r="M252" i="56"/>
  <c r="X243" i="56"/>
  <c r="V35" i="56"/>
  <c r="V99" i="56"/>
  <c r="U115" i="56"/>
  <c r="U131" i="56"/>
  <c r="L279" i="56"/>
  <c r="M280" i="56"/>
  <c r="M412" i="56"/>
  <c r="X403" i="56"/>
  <c r="V419" i="56"/>
  <c r="M427" i="56"/>
  <c r="V451" i="56"/>
  <c r="L471" i="56"/>
  <c r="M472" i="56"/>
  <c r="U467" i="56"/>
  <c r="M250" i="56"/>
  <c r="V243" i="56"/>
  <c r="M314" i="56"/>
  <c r="V307" i="56"/>
  <c r="U419" i="56"/>
  <c r="M425" i="56"/>
  <c r="U435" i="56"/>
  <c r="M441" i="56"/>
  <c r="L439" i="56"/>
  <c r="W451" i="56"/>
  <c r="M462" i="56"/>
  <c r="V483" i="56"/>
  <c r="M491" i="56"/>
  <c r="M574" i="56"/>
  <c r="W563" i="56"/>
  <c r="V147" i="56"/>
  <c r="M152" i="56"/>
  <c r="M158" i="56"/>
  <c r="V163" i="56"/>
  <c r="M168" i="56"/>
  <c r="M172" i="56"/>
  <c r="M174" i="56"/>
  <c r="L215" i="56"/>
  <c r="M220" i="56"/>
  <c r="W275" i="56"/>
  <c r="W307" i="56"/>
  <c r="L311" i="56"/>
  <c r="M346" i="56"/>
  <c r="V339" i="56"/>
  <c r="M378" i="56"/>
  <c r="V371" i="56"/>
  <c r="L423" i="56"/>
  <c r="M476" i="56"/>
  <c r="X467" i="56"/>
  <c r="M584" i="56"/>
  <c r="L583" i="56"/>
  <c r="U579" i="56"/>
  <c r="U179" i="56"/>
  <c r="L183" i="56"/>
  <c r="M201" i="56"/>
  <c r="U211" i="56"/>
  <c r="M232" i="56"/>
  <c r="M238" i="56"/>
  <c r="X307" i="56"/>
  <c r="M316" i="56"/>
  <c r="W371" i="56"/>
  <c r="U403" i="56"/>
  <c r="X563" i="56"/>
  <c r="M572" i="56"/>
  <c r="M601" i="56"/>
  <c r="U595" i="56"/>
  <c r="M618" i="56"/>
  <c r="V611" i="56"/>
  <c r="L455" i="56"/>
  <c r="W467" i="56"/>
  <c r="M478" i="56"/>
  <c r="M506" i="56"/>
  <c r="V499" i="56"/>
  <c r="M542" i="56"/>
  <c r="M569" i="56"/>
  <c r="U563" i="56"/>
  <c r="L567" i="56"/>
  <c r="G599" i="56"/>
  <c r="M647" i="56"/>
  <c r="T643" i="56"/>
  <c r="M474" i="56"/>
  <c r="V467" i="56"/>
  <c r="M537" i="56"/>
  <c r="U531" i="56"/>
  <c r="L535" i="56"/>
  <c r="U547" i="56"/>
  <c r="L551" i="56"/>
  <c r="M620" i="56"/>
  <c r="X611" i="56"/>
  <c r="J615" i="55"/>
  <c r="M407" i="56" l="1"/>
  <c r="M615" i="56"/>
  <c r="M599" i="56"/>
  <c r="T387" i="56"/>
  <c r="T355" i="56"/>
  <c r="T243" i="56"/>
  <c r="T163" i="56"/>
  <c r="T483" i="56"/>
  <c r="T323" i="56"/>
  <c r="T67" i="56"/>
  <c r="T19" i="56"/>
  <c r="T259" i="56"/>
  <c r="M231" i="56"/>
  <c r="T227" i="56"/>
  <c r="T99" i="56"/>
  <c r="W3" i="56"/>
  <c r="T291" i="56"/>
  <c r="M295" i="56"/>
  <c r="T147" i="56"/>
  <c r="M151" i="56"/>
  <c r="M55" i="56"/>
  <c r="T51" i="56"/>
  <c r="T35" i="56"/>
  <c r="X3" i="56"/>
  <c r="V3" i="56"/>
  <c r="M535" i="56"/>
  <c r="T531" i="56"/>
  <c r="M455" i="56"/>
  <c r="T451" i="56"/>
  <c r="T179" i="56"/>
  <c r="M183" i="56"/>
  <c r="M439" i="56"/>
  <c r="T435" i="56"/>
  <c r="M583" i="56"/>
  <c r="T579" i="56"/>
  <c r="M423" i="56"/>
  <c r="T419" i="56"/>
  <c r="M279" i="56"/>
  <c r="T275" i="56"/>
  <c r="T499" i="56"/>
  <c r="M503" i="56"/>
  <c r="M119" i="56"/>
  <c r="T115" i="56"/>
  <c r="M551" i="56"/>
  <c r="T547" i="56"/>
  <c r="M311" i="56"/>
  <c r="T307" i="56"/>
  <c r="M215" i="56"/>
  <c r="T211" i="56"/>
  <c r="M471" i="56"/>
  <c r="T467" i="56"/>
  <c r="M135" i="56"/>
  <c r="T131" i="56"/>
  <c r="M343" i="56"/>
  <c r="T339" i="56"/>
  <c r="M567" i="56"/>
  <c r="T563" i="56"/>
  <c r="M375" i="56"/>
  <c r="T371" i="56"/>
  <c r="U3" i="56"/>
  <c r="M8" i="56"/>
  <c r="L7" i="56"/>
  <c r="G603" i="55"/>
  <c r="L62" i="54"/>
  <c r="M62" i="54" s="1"/>
  <c r="G8" i="54"/>
  <c r="H8" i="54"/>
  <c r="I8" i="54"/>
  <c r="J8" i="54"/>
  <c r="K8" i="54"/>
  <c r="G9" i="54"/>
  <c r="H9" i="54"/>
  <c r="I9" i="54"/>
  <c r="J9" i="54"/>
  <c r="K9" i="54"/>
  <c r="G10" i="54"/>
  <c r="H10" i="54"/>
  <c r="I10" i="54"/>
  <c r="J10" i="54"/>
  <c r="K10" i="54"/>
  <c r="G11" i="54"/>
  <c r="H11" i="54"/>
  <c r="I11" i="54"/>
  <c r="J11" i="54"/>
  <c r="K11" i="54"/>
  <c r="G12" i="54"/>
  <c r="H12" i="54"/>
  <c r="I12" i="54"/>
  <c r="J12" i="54"/>
  <c r="K12" i="54"/>
  <c r="G13" i="54"/>
  <c r="H13" i="54"/>
  <c r="I13" i="54"/>
  <c r="J13" i="54"/>
  <c r="K13" i="54"/>
  <c r="G14" i="54"/>
  <c r="H14" i="54"/>
  <c r="I14" i="54"/>
  <c r="J14" i="54"/>
  <c r="K14" i="54"/>
  <c r="G15" i="54"/>
  <c r="H15" i="54"/>
  <c r="I15" i="54"/>
  <c r="J15" i="54"/>
  <c r="K15" i="54"/>
  <c r="G16" i="54"/>
  <c r="H16" i="54"/>
  <c r="I16" i="54"/>
  <c r="J16" i="54"/>
  <c r="K16" i="54"/>
  <c r="L656" i="55"/>
  <c r="M656" i="55" s="1"/>
  <c r="L655" i="55"/>
  <c r="M655" i="55" s="1"/>
  <c r="L654" i="55"/>
  <c r="M654" i="55" s="1"/>
  <c r="L653" i="55"/>
  <c r="M653" i="55" s="1"/>
  <c r="L652" i="55"/>
  <c r="M652" i="55" s="1"/>
  <c r="L651" i="55"/>
  <c r="V643" i="55" s="1"/>
  <c r="L650" i="55"/>
  <c r="M650" i="55" s="1"/>
  <c r="L649" i="55"/>
  <c r="L648" i="55"/>
  <c r="M648" i="55" s="1"/>
  <c r="K647" i="55"/>
  <c r="J647" i="55"/>
  <c r="I647" i="55"/>
  <c r="H647" i="55"/>
  <c r="G647" i="55"/>
  <c r="K645" i="55"/>
  <c r="J645" i="55"/>
  <c r="I645" i="55"/>
  <c r="H645" i="55"/>
  <c r="G645" i="55"/>
  <c r="G644" i="55"/>
  <c r="H644" i="55" s="1"/>
  <c r="I644" i="55" s="1"/>
  <c r="J644" i="55" s="1"/>
  <c r="K644" i="55" s="1"/>
  <c r="L644" i="55" s="1"/>
  <c r="M644" i="55" s="1"/>
  <c r="X643" i="55"/>
  <c r="W643" i="55"/>
  <c r="G643" i="55"/>
  <c r="H643" i="55" s="1"/>
  <c r="I643" i="55" s="1"/>
  <c r="J643" i="55" s="1"/>
  <c r="K643" i="55" s="1"/>
  <c r="L643" i="55" s="1"/>
  <c r="M643" i="55" s="1"/>
  <c r="C643" i="55"/>
  <c r="S643" i="55" s="1"/>
  <c r="L640" i="55"/>
  <c r="M640" i="55" s="1"/>
  <c r="L639" i="55"/>
  <c r="M639" i="55" s="1"/>
  <c r="L638" i="55"/>
  <c r="M637" i="55"/>
  <c r="L637" i="55"/>
  <c r="L636" i="55"/>
  <c r="M636" i="55" s="1"/>
  <c r="L635" i="55"/>
  <c r="M635" i="55" s="1"/>
  <c r="L634" i="55"/>
  <c r="M633" i="55"/>
  <c r="L633" i="55"/>
  <c r="L632" i="55"/>
  <c r="U627" i="55" s="1"/>
  <c r="K631" i="55"/>
  <c r="J631" i="55"/>
  <c r="I631" i="55"/>
  <c r="H631" i="55"/>
  <c r="G631" i="55"/>
  <c r="K629" i="55"/>
  <c r="J629" i="55"/>
  <c r="I629" i="55"/>
  <c r="H629" i="55"/>
  <c r="G629" i="55"/>
  <c r="G628" i="55"/>
  <c r="H628" i="55" s="1"/>
  <c r="I628" i="55" s="1"/>
  <c r="J628" i="55" s="1"/>
  <c r="K628" i="55" s="1"/>
  <c r="L628" i="55" s="1"/>
  <c r="M628" i="55" s="1"/>
  <c r="X627" i="55"/>
  <c r="G627" i="55"/>
  <c r="H627" i="55" s="1"/>
  <c r="I627" i="55" s="1"/>
  <c r="J627" i="55" s="1"/>
  <c r="K627" i="55" s="1"/>
  <c r="L627" i="55" s="1"/>
  <c r="M627" i="55" s="1"/>
  <c r="C627" i="55"/>
  <c r="S627" i="55" s="1"/>
  <c r="M624" i="55"/>
  <c r="L624" i="55"/>
  <c r="M623" i="55"/>
  <c r="L623" i="55"/>
  <c r="M622" i="55"/>
  <c r="L622" i="55"/>
  <c r="W611" i="55" s="1"/>
  <c r="M621" i="55"/>
  <c r="L621" i="55"/>
  <c r="M620" i="55"/>
  <c r="L620" i="55"/>
  <c r="M619" i="55"/>
  <c r="L619" i="55"/>
  <c r="M618" i="55"/>
  <c r="L618" i="55"/>
  <c r="M617" i="55"/>
  <c r="L617" i="55"/>
  <c r="M616" i="55"/>
  <c r="L616" i="55"/>
  <c r="L615" i="55" s="1"/>
  <c r="M615" i="55" s="1"/>
  <c r="K615" i="55"/>
  <c r="I615" i="55"/>
  <c r="H615" i="55"/>
  <c r="G615" i="55"/>
  <c r="K613" i="55"/>
  <c r="J613" i="55"/>
  <c r="I613" i="55"/>
  <c r="H613" i="55"/>
  <c r="G613" i="55"/>
  <c r="G612" i="55"/>
  <c r="H612" i="55" s="1"/>
  <c r="I612" i="55" s="1"/>
  <c r="J612" i="55" s="1"/>
  <c r="K612" i="55" s="1"/>
  <c r="L612" i="55" s="1"/>
  <c r="M612" i="55" s="1"/>
  <c r="X611" i="55"/>
  <c r="V611" i="55"/>
  <c r="U611" i="55"/>
  <c r="G611" i="55"/>
  <c r="H611" i="55" s="1"/>
  <c r="I611" i="55" s="1"/>
  <c r="J611" i="55" s="1"/>
  <c r="K611" i="55" s="1"/>
  <c r="L611" i="55" s="1"/>
  <c r="M611" i="55" s="1"/>
  <c r="C611" i="55"/>
  <c r="S611" i="55" s="1"/>
  <c r="L608" i="55"/>
  <c r="M608" i="55" s="1"/>
  <c r="L607" i="55"/>
  <c r="M607" i="55" s="1"/>
  <c r="L606" i="55"/>
  <c r="L605" i="55"/>
  <c r="M605" i="55" s="1"/>
  <c r="L604" i="55"/>
  <c r="X595" i="55" s="1"/>
  <c r="L603" i="55"/>
  <c r="M603" i="55" s="1"/>
  <c r="L602" i="55"/>
  <c r="L601" i="55"/>
  <c r="M601" i="55" s="1"/>
  <c r="L600" i="55"/>
  <c r="K599" i="55"/>
  <c r="J599" i="55"/>
  <c r="I599" i="55"/>
  <c r="H599" i="55"/>
  <c r="G599" i="55"/>
  <c r="K597" i="55"/>
  <c r="J597" i="55"/>
  <c r="I597" i="55"/>
  <c r="H597" i="55"/>
  <c r="G597" i="55"/>
  <c r="G596" i="55"/>
  <c r="H596" i="55" s="1"/>
  <c r="I596" i="55" s="1"/>
  <c r="J596" i="55" s="1"/>
  <c r="K596" i="55" s="1"/>
  <c r="L596" i="55" s="1"/>
  <c r="M596" i="55" s="1"/>
  <c r="S595" i="55"/>
  <c r="G595" i="55"/>
  <c r="H595" i="55" s="1"/>
  <c r="I595" i="55" s="1"/>
  <c r="J595" i="55" s="1"/>
  <c r="K595" i="55" s="1"/>
  <c r="L595" i="55" s="1"/>
  <c r="M595" i="55" s="1"/>
  <c r="L592" i="55"/>
  <c r="M592" i="55" s="1"/>
  <c r="L591" i="55"/>
  <c r="M591" i="55" s="1"/>
  <c r="L590" i="55"/>
  <c r="W579" i="55" s="1"/>
  <c r="L589" i="55"/>
  <c r="M589" i="55" s="1"/>
  <c r="M588" i="55"/>
  <c r="L588" i="55"/>
  <c r="X579" i="55" s="1"/>
  <c r="L587" i="55"/>
  <c r="M587" i="55" s="1"/>
  <c r="L586" i="55"/>
  <c r="L585" i="55"/>
  <c r="L584" i="55"/>
  <c r="M584" i="55" s="1"/>
  <c r="K583" i="55"/>
  <c r="J583" i="55"/>
  <c r="I583" i="55"/>
  <c r="H583" i="55"/>
  <c r="G583" i="55"/>
  <c r="K581" i="55"/>
  <c r="J581" i="55"/>
  <c r="I581" i="55"/>
  <c r="H581" i="55"/>
  <c r="G581" i="55"/>
  <c r="G580" i="55"/>
  <c r="H580" i="55" s="1"/>
  <c r="I580" i="55" s="1"/>
  <c r="J580" i="55" s="1"/>
  <c r="K580" i="55" s="1"/>
  <c r="L580" i="55" s="1"/>
  <c r="M580" i="55" s="1"/>
  <c r="S579" i="55"/>
  <c r="H579" i="55"/>
  <c r="I579" i="55" s="1"/>
  <c r="J579" i="55" s="1"/>
  <c r="K579" i="55" s="1"/>
  <c r="L579" i="55" s="1"/>
  <c r="M579" i="55" s="1"/>
  <c r="G579" i="55"/>
  <c r="L576" i="55"/>
  <c r="M576" i="55" s="1"/>
  <c r="L575" i="55"/>
  <c r="M575" i="55" s="1"/>
  <c r="L574" i="55"/>
  <c r="L573" i="55"/>
  <c r="M573" i="55" s="1"/>
  <c r="L572" i="55"/>
  <c r="X563" i="55" s="1"/>
  <c r="L571" i="55"/>
  <c r="L570" i="55"/>
  <c r="M570" i="55" s="1"/>
  <c r="L569" i="55"/>
  <c r="M569" i="55" s="1"/>
  <c r="L568" i="55"/>
  <c r="M568" i="55" s="1"/>
  <c r="K567" i="55"/>
  <c r="J567" i="55"/>
  <c r="I567" i="55"/>
  <c r="H567" i="55"/>
  <c r="G567" i="55"/>
  <c r="K565" i="55"/>
  <c r="J565" i="55"/>
  <c r="I565" i="55"/>
  <c r="H565" i="55"/>
  <c r="G565" i="55"/>
  <c r="H564" i="55"/>
  <c r="I564" i="55" s="1"/>
  <c r="J564" i="55" s="1"/>
  <c r="K564" i="55" s="1"/>
  <c r="L564" i="55" s="1"/>
  <c r="M564" i="55" s="1"/>
  <c r="G564" i="55"/>
  <c r="S563" i="55"/>
  <c r="H563" i="55"/>
  <c r="I563" i="55" s="1"/>
  <c r="J563" i="55" s="1"/>
  <c r="K563" i="55" s="1"/>
  <c r="L563" i="55" s="1"/>
  <c r="M563" i="55" s="1"/>
  <c r="G563" i="55"/>
  <c r="M560" i="55"/>
  <c r="L560" i="55"/>
  <c r="L559" i="55"/>
  <c r="M559" i="55" s="1"/>
  <c r="L558" i="55"/>
  <c r="M558" i="55" s="1"/>
  <c r="L557" i="55"/>
  <c r="M557" i="55" s="1"/>
  <c r="L556" i="55"/>
  <c r="X547" i="55" s="1"/>
  <c r="L555" i="55"/>
  <c r="M555" i="55" s="1"/>
  <c r="L554" i="55"/>
  <c r="L553" i="55"/>
  <c r="L552" i="55"/>
  <c r="M552" i="55" s="1"/>
  <c r="K551" i="55"/>
  <c r="J551" i="55"/>
  <c r="I551" i="55"/>
  <c r="H551" i="55"/>
  <c r="G551" i="55"/>
  <c r="K549" i="55"/>
  <c r="J549" i="55"/>
  <c r="I549" i="55"/>
  <c r="H549" i="55"/>
  <c r="G549" i="55"/>
  <c r="G548" i="55"/>
  <c r="H548" i="55" s="1"/>
  <c r="I548" i="55" s="1"/>
  <c r="J548" i="55" s="1"/>
  <c r="K548" i="55" s="1"/>
  <c r="L548" i="55" s="1"/>
  <c r="M548" i="55" s="1"/>
  <c r="S547" i="55"/>
  <c r="G547" i="55"/>
  <c r="H547" i="55" s="1"/>
  <c r="I547" i="55" s="1"/>
  <c r="J547" i="55" s="1"/>
  <c r="K547" i="55" s="1"/>
  <c r="L547" i="55" s="1"/>
  <c r="M547" i="55" s="1"/>
  <c r="L544" i="55"/>
  <c r="M544" i="55" s="1"/>
  <c r="L543" i="55"/>
  <c r="M543" i="55" s="1"/>
  <c r="L542" i="55"/>
  <c r="L541" i="55"/>
  <c r="M541" i="55" s="1"/>
  <c r="L540" i="55"/>
  <c r="X531" i="55" s="1"/>
  <c r="L539" i="55"/>
  <c r="M539" i="55" s="1"/>
  <c r="L538" i="55"/>
  <c r="M538" i="55" s="1"/>
  <c r="L537" i="55"/>
  <c r="M537" i="55" s="1"/>
  <c r="L536" i="55"/>
  <c r="M536" i="55" s="1"/>
  <c r="K535" i="55"/>
  <c r="J535" i="55"/>
  <c r="I535" i="55"/>
  <c r="H535" i="55"/>
  <c r="G535" i="55"/>
  <c r="K533" i="55"/>
  <c r="J533" i="55"/>
  <c r="I533" i="55"/>
  <c r="H533" i="55"/>
  <c r="G533" i="55"/>
  <c r="G532" i="55"/>
  <c r="H532" i="55" s="1"/>
  <c r="I532" i="55" s="1"/>
  <c r="J532" i="55" s="1"/>
  <c r="K532" i="55" s="1"/>
  <c r="L532" i="55" s="1"/>
  <c r="M532" i="55" s="1"/>
  <c r="G531" i="55"/>
  <c r="H531" i="55" s="1"/>
  <c r="I531" i="55" s="1"/>
  <c r="J531" i="55" s="1"/>
  <c r="K531" i="55" s="1"/>
  <c r="L531" i="55" s="1"/>
  <c r="M531" i="55" s="1"/>
  <c r="C531" i="55"/>
  <c r="S531" i="55" s="1"/>
  <c r="M528" i="55"/>
  <c r="L528" i="55"/>
  <c r="L527" i="55"/>
  <c r="M527" i="55" s="1"/>
  <c r="L526" i="55"/>
  <c r="M526" i="55" s="1"/>
  <c r="L525" i="55"/>
  <c r="M525" i="55" s="1"/>
  <c r="L524" i="55"/>
  <c r="M524" i="55" s="1"/>
  <c r="L523" i="55"/>
  <c r="M523" i="55" s="1"/>
  <c r="L522" i="55"/>
  <c r="M522" i="55" s="1"/>
  <c r="L521" i="55"/>
  <c r="L520" i="55"/>
  <c r="M520" i="55" s="1"/>
  <c r="K519" i="55"/>
  <c r="J519" i="55"/>
  <c r="I519" i="55"/>
  <c r="H519" i="55"/>
  <c r="G519" i="55"/>
  <c r="K517" i="55"/>
  <c r="J517" i="55"/>
  <c r="I517" i="55"/>
  <c r="H517" i="55"/>
  <c r="G517" i="55"/>
  <c r="G516" i="55"/>
  <c r="H516" i="55" s="1"/>
  <c r="I516" i="55" s="1"/>
  <c r="J516" i="55" s="1"/>
  <c r="K516" i="55" s="1"/>
  <c r="L516" i="55" s="1"/>
  <c r="M516" i="55" s="1"/>
  <c r="X515" i="55"/>
  <c r="G515" i="55"/>
  <c r="H515" i="55" s="1"/>
  <c r="I515" i="55" s="1"/>
  <c r="J515" i="55" s="1"/>
  <c r="K515" i="55" s="1"/>
  <c r="L515" i="55" s="1"/>
  <c r="M515" i="55" s="1"/>
  <c r="C515" i="55"/>
  <c r="S515" i="55" s="1"/>
  <c r="L512" i="55"/>
  <c r="M512" i="55" s="1"/>
  <c r="L511" i="55"/>
  <c r="M511" i="55" s="1"/>
  <c r="L510" i="55"/>
  <c r="M510" i="55" s="1"/>
  <c r="L509" i="55"/>
  <c r="M509" i="55" s="1"/>
  <c r="L508" i="55"/>
  <c r="L507" i="55"/>
  <c r="M507" i="55" s="1"/>
  <c r="L506" i="55"/>
  <c r="L505" i="55"/>
  <c r="L504" i="55"/>
  <c r="M504" i="55" s="1"/>
  <c r="K503" i="55"/>
  <c r="J503" i="55"/>
  <c r="I503" i="55"/>
  <c r="H503" i="55"/>
  <c r="G503" i="55"/>
  <c r="K501" i="55"/>
  <c r="J501" i="55"/>
  <c r="I501" i="55"/>
  <c r="H501" i="55"/>
  <c r="G501" i="55"/>
  <c r="G500" i="55"/>
  <c r="H500" i="55" s="1"/>
  <c r="I500" i="55" s="1"/>
  <c r="J500" i="55" s="1"/>
  <c r="K500" i="55" s="1"/>
  <c r="L500" i="55" s="1"/>
  <c r="M500" i="55" s="1"/>
  <c r="G499" i="55"/>
  <c r="H499" i="55" s="1"/>
  <c r="I499" i="55" s="1"/>
  <c r="J499" i="55" s="1"/>
  <c r="K499" i="55" s="1"/>
  <c r="L499" i="55" s="1"/>
  <c r="M499" i="55" s="1"/>
  <c r="C499" i="55"/>
  <c r="S499" i="55" s="1"/>
  <c r="L496" i="55"/>
  <c r="M496" i="55" s="1"/>
  <c r="L495" i="55"/>
  <c r="M495" i="55" s="1"/>
  <c r="L494" i="55"/>
  <c r="L493" i="55"/>
  <c r="M493" i="55" s="1"/>
  <c r="L492" i="55"/>
  <c r="M492" i="55" s="1"/>
  <c r="L491" i="55"/>
  <c r="M491" i="55" s="1"/>
  <c r="L490" i="55"/>
  <c r="L489" i="55"/>
  <c r="L488" i="55"/>
  <c r="K487" i="55"/>
  <c r="J487" i="55"/>
  <c r="I487" i="55"/>
  <c r="H487" i="55"/>
  <c r="G487" i="55"/>
  <c r="K485" i="55"/>
  <c r="J485" i="55"/>
  <c r="I485" i="55"/>
  <c r="H485" i="55"/>
  <c r="G485" i="55"/>
  <c r="G484" i="55"/>
  <c r="H484" i="55" s="1"/>
  <c r="I484" i="55" s="1"/>
  <c r="J484" i="55" s="1"/>
  <c r="K484" i="55" s="1"/>
  <c r="L484" i="55" s="1"/>
  <c r="M484" i="55" s="1"/>
  <c r="X483" i="55"/>
  <c r="H483" i="55"/>
  <c r="I483" i="55" s="1"/>
  <c r="J483" i="55" s="1"/>
  <c r="K483" i="55" s="1"/>
  <c r="L483" i="55" s="1"/>
  <c r="M483" i="55" s="1"/>
  <c r="G483" i="55"/>
  <c r="C483" i="55"/>
  <c r="S483" i="55" s="1"/>
  <c r="L480" i="55"/>
  <c r="M480" i="55" s="1"/>
  <c r="L479" i="55"/>
  <c r="M479" i="55" s="1"/>
  <c r="L478" i="55"/>
  <c r="W467" i="55" s="1"/>
  <c r="M477" i="55"/>
  <c r="L477" i="55"/>
  <c r="L476" i="55"/>
  <c r="X467" i="55" s="1"/>
  <c r="L475" i="55"/>
  <c r="M475" i="55" s="1"/>
  <c r="L474" i="55"/>
  <c r="L473" i="55"/>
  <c r="M473" i="55" s="1"/>
  <c r="L472" i="55"/>
  <c r="K471" i="55"/>
  <c r="J471" i="55"/>
  <c r="I471" i="55"/>
  <c r="H471" i="55"/>
  <c r="G471" i="55"/>
  <c r="K469" i="55"/>
  <c r="J469" i="55"/>
  <c r="I469" i="55"/>
  <c r="H469" i="55"/>
  <c r="G469" i="55"/>
  <c r="G468" i="55"/>
  <c r="H468" i="55" s="1"/>
  <c r="I468" i="55" s="1"/>
  <c r="J468" i="55" s="1"/>
  <c r="K468" i="55" s="1"/>
  <c r="L468" i="55" s="1"/>
  <c r="M468" i="55" s="1"/>
  <c r="G467" i="55"/>
  <c r="H467" i="55" s="1"/>
  <c r="I467" i="55" s="1"/>
  <c r="J467" i="55" s="1"/>
  <c r="K467" i="55" s="1"/>
  <c r="L467" i="55" s="1"/>
  <c r="M467" i="55" s="1"/>
  <c r="C467" i="55"/>
  <c r="S467" i="55" s="1"/>
  <c r="L464" i="55"/>
  <c r="M464" i="55" s="1"/>
  <c r="L463" i="55"/>
  <c r="M463" i="55" s="1"/>
  <c r="L462" i="55"/>
  <c r="M462" i="55" s="1"/>
  <c r="L461" i="55"/>
  <c r="M461" i="55" s="1"/>
  <c r="L460" i="55"/>
  <c r="X451" i="55" s="1"/>
  <c r="L459" i="55"/>
  <c r="M459" i="55" s="1"/>
  <c r="L458" i="55"/>
  <c r="L457" i="55"/>
  <c r="M457" i="55" s="1"/>
  <c r="L456" i="55"/>
  <c r="M456" i="55" s="1"/>
  <c r="K455" i="55"/>
  <c r="J455" i="55"/>
  <c r="I455" i="55"/>
  <c r="H455" i="55"/>
  <c r="G455" i="55"/>
  <c r="K453" i="55"/>
  <c r="J453" i="55"/>
  <c r="I453" i="55"/>
  <c r="H453" i="55"/>
  <c r="G453" i="55"/>
  <c r="G452" i="55"/>
  <c r="H452" i="55" s="1"/>
  <c r="I452" i="55" s="1"/>
  <c r="J452" i="55" s="1"/>
  <c r="K452" i="55" s="1"/>
  <c r="L452" i="55" s="1"/>
  <c r="M452" i="55" s="1"/>
  <c r="S451" i="55"/>
  <c r="G451" i="55"/>
  <c r="H451" i="55" s="1"/>
  <c r="I451" i="55" s="1"/>
  <c r="J451" i="55" s="1"/>
  <c r="K451" i="55" s="1"/>
  <c r="L451" i="55" s="1"/>
  <c r="M451" i="55" s="1"/>
  <c r="C451" i="55"/>
  <c r="M448" i="55"/>
  <c r="L448" i="55"/>
  <c r="L447" i="55"/>
  <c r="M447" i="55" s="1"/>
  <c r="L446" i="55"/>
  <c r="M446" i="55" s="1"/>
  <c r="L445" i="55"/>
  <c r="M445" i="55" s="1"/>
  <c r="L444" i="55"/>
  <c r="X435" i="55" s="1"/>
  <c r="L443" i="55"/>
  <c r="M443" i="55" s="1"/>
  <c r="L442" i="55"/>
  <c r="L441" i="55"/>
  <c r="L440" i="55"/>
  <c r="K439" i="55"/>
  <c r="J439" i="55"/>
  <c r="I439" i="55"/>
  <c r="H439" i="55"/>
  <c r="G439" i="55"/>
  <c r="K437" i="55"/>
  <c r="J437" i="55"/>
  <c r="I437" i="55"/>
  <c r="H437" i="55"/>
  <c r="G437" i="55"/>
  <c r="G436" i="55"/>
  <c r="H436" i="55" s="1"/>
  <c r="I436" i="55" s="1"/>
  <c r="J436" i="55" s="1"/>
  <c r="K436" i="55" s="1"/>
  <c r="L436" i="55" s="1"/>
  <c r="M436" i="55" s="1"/>
  <c r="G435" i="55"/>
  <c r="H435" i="55" s="1"/>
  <c r="I435" i="55" s="1"/>
  <c r="J435" i="55" s="1"/>
  <c r="K435" i="55" s="1"/>
  <c r="L435" i="55" s="1"/>
  <c r="M435" i="55" s="1"/>
  <c r="C435" i="55"/>
  <c r="S435" i="55" s="1"/>
  <c r="L432" i="55"/>
  <c r="M432" i="55" s="1"/>
  <c r="L431" i="55"/>
  <c r="M431" i="55" s="1"/>
  <c r="L430" i="55"/>
  <c r="L429" i="55"/>
  <c r="M429" i="55" s="1"/>
  <c r="L428" i="55"/>
  <c r="L427" i="55"/>
  <c r="M427" i="55" s="1"/>
  <c r="L426" i="55"/>
  <c r="L425" i="55"/>
  <c r="M425" i="55" s="1"/>
  <c r="L424" i="55"/>
  <c r="M424" i="55" s="1"/>
  <c r="K423" i="55"/>
  <c r="J423" i="55"/>
  <c r="I423" i="55"/>
  <c r="H423" i="55"/>
  <c r="G423" i="55"/>
  <c r="K421" i="55"/>
  <c r="J421" i="55"/>
  <c r="I421" i="55"/>
  <c r="H421" i="55"/>
  <c r="G421" i="55"/>
  <c r="G420" i="55"/>
  <c r="H420" i="55" s="1"/>
  <c r="I420" i="55" s="1"/>
  <c r="J420" i="55" s="1"/>
  <c r="K420" i="55" s="1"/>
  <c r="L420" i="55" s="1"/>
  <c r="M420" i="55" s="1"/>
  <c r="H419" i="55"/>
  <c r="I419" i="55" s="1"/>
  <c r="J419" i="55" s="1"/>
  <c r="K419" i="55" s="1"/>
  <c r="L419" i="55" s="1"/>
  <c r="M419" i="55" s="1"/>
  <c r="G419" i="55"/>
  <c r="C419" i="55"/>
  <c r="S419" i="55" s="1"/>
  <c r="L416" i="55"/>
  <c r="M416" i="55" s="1"/>
  <c r="L415" i="55"/>
  <c r="M415" i="55" s="1"/>
  <c r="L414" i="55"/>
  <c r="W403" i="55" s="1"/>
  <c r="L413" i="55"/>
  <c r="M413" i="55" s="1"/>
  <c r="L412" i="55"/>
  <c r="X403" i="55" s="1"/>
  <c r="L411" i="55"/>
  <c r="M411" i="55" s="1"/>
  <c r="L410" i="55"/>
  <c r="L409" i="55"/>
  <c r="M409" i="55" s="1"/>
  <c r="L408" i="55"/>
  <c r="K407" i="55"/>
  <c r="J407" i="55"/>
  <c r="I407" i="55"/>
  <c r="H407" i="55"/>
  <c r="G407" i="55"/>
  <c r="K405" i="55"/>
  <c r="J405" i="55"/>
  <c r="I405" i="55"/>
  <c r="H405" i="55"/>
  <c r="G405" i="55"/>
  <c r="G404" i="55"/>
  <c r="H404" i="55" s="1"/>
  <c r="I404" i="55" s="1"/>
  <c r="J404" i="55" s="1"/>
  <c r="K404" i="55" s="1"/>
  <c r="L404" i="55" s="1"/>
  <c r="M404" i="55" s="1"/>
  <c r="G403" i="55"/>
  <c r="H403" i="55" s="1"/>
  <c r="I403" i="55" s="1"/>
  <c r="J403" i="55" s="1"/>
  <c r="K403" i="55" s="1"/>
  <c r="L403" i="55" s="1"/>
  <c r="M403" i="55" s="1"/>
  <c r="C403" i="55"/>
  <c r="S403" i="55" s="1"/>
  <c r="L400" i="55"/>
  <c r="M400" i="55" s="1"/>
  <c r="L399" i="55"/>
  <c r="M399" i="55" s="1"/>
  <c r="L398" i="55"/>
  <c r="W387" i="55" s="1"/>
  <c r="L397" i="55"/>
  <c r="M397" i="55" s="1"/>
  <c r="L396" i="55"/>
  <c r="X387" i="55" s="1"/>
  <c r="L395" i="55"/>
  <c r="M395" i="55" s="1"/>
  <c r="L394" i="55"/>
  <c r="M394" i="55" s="1"/>
  <c r="L393" i="55"/>
  <c r="M393" i="55" s="1"/>
  <c r="L392" i="55"/>
  <c r="M392" i="55" s="1"/>
  <c r="K391" i="55"/>
  <c r="J391" i="55"/>
  <c r="I391" i="55"/>
  <c r="H391" i="55"/>
  <c r="G391" i="55"/>
  <c r="K389" i="55"/>
  <c r="J389" i="55"/>
  <c r="I389" i="55"/>
  <c r="H389" i="55"/>
  <c r="G389" i="55"/>
  <c r="G388" i="55"/>
  <c r="H388" i="55" s="1"/>
  <c r="I388" i="55" s="1"/>
  <c r="J388" i="55" s="1"/>
  <c r="K388" i="55" s="1"/>
  <c r="L388" i="55" s="1"/>
  <c r="M388" i="55" s="1"/>
  <c r="H387" i="55"/>
  <c r="I387" i="55" s="1"/>
  <c r="J387" i="55" s="1"/>
  <c r="K387" i="55" s="1"/>
  <c r="L387" i="55" s="1"/>
  <c r="M387" i="55" s="1"/>
  <c r="G387" i="55"/>
  <c r="C387" i="55"/>
  <c r="S387" i="55" s="1"/>
  <c r="L384" i="55"/>
  <c r="M384" i="55" s="1"/>
  <c r="L383" i="55"/>
  <c r="M383" i="55" s="1"/>
  <c r="L382" i="55"/>
  <c r="M382" i="55" s="1"/>
  <c r="L381" i="55"/>
  <c r="M381" i="55" s="1"/>
  <c r="M380" i="55"/>
  <c r="L380" i="55"/>
  <c r="X371" i="55" s="1"/>
  <c r="L379" i="55"/>
  <c r="M379" i="55" s="1"/>
  <c r="L378" i="55"/>
  <c r="M378" i="55" s="1"/>
  <c r="L377" i="55"/>
  <c r="L376" i="55"/>
  <c r="K375" i="55"/>
  <c r="J375" i="55"/>
  <c r="I375" i="55"/>
  <c r="H375" i="55"/>
  <c r="G375" i="55"/>
  <c r="K373" i="55"/>
  <c r="J373" i="55"/>
  <c r="I373" i="55"/>
  <c r="H373" i="55"/>
  <c r="G373" i="55"/>
  <c r="G372" i="55"/>
  <c r="H372" i="55" s="1"/>
  <c r="I372" i="55" s="1"/>
  <c r="J372" i="55" s="1"/>
  <c r="K372" i="55" s="1"/>
  <c r="L372" i="55" s="1"/>
  <c r="M372" i="55" s="1"/>
  <c r="H371" i="55"/>
  <c r="I371" i="55" s="1"/>
  <c r="J371" i="55" s="1"/>
  <c r="K371" i="55" s="1"/>
  <c r="L371" i="55" s="1"/>
  <c r="M371" i="55" s="1"/>
  <c r="G371" i="55"/>
  <c r="C371" i="55"/>
  <c r="S371" i="55" s="1"/>
  <c r="L368" i="55"/>
  <c r="M368" i="55" s="1"/>
  <c r="L367" i="55"/>
  <c r="M367" i="55" s="1"/>
  <c r="L366" i="55"/>
  <c r="M366" i="55" s="1"/>
  <c r="L365" i="55"/>
  <c r="M365" i="55" s="1"/>
  <c r="L364" i="55"/>
  <c r="X355" i="55" s="1"/>
  <c r="L363" i="55"/>
  <c r="L362" i="55"/>
  <c r="M362" i="55" s="1"/>
  <c r="L361" i="55"/>
  <c r="L360" i="55"/>
  <c r="M360" i="55" s="1"/>
  <c r="K359" i="55"/>
  <c r="J359" i="55"/>
  <c r="I359" i="55"/>
  <c r="H359" i="55"/>
  <c r="G359" i="55"/>
  <c r="K357" i="55"/>
  <c r="J357" i="55"/>
  <c r="I357" i="55"/>
  <c r="H357" i="55"/>
  <c r="G357" i="55"/>
  <c r="G356" i="55"/>
  <c r="H356" i="55" s="1"/>
  <c r="I356" i="55" s="1"/>
  <c r="J356" i="55" s="1"/>
  <c r="K356" i="55" s="1"/>
  <c r="L356" i="55" s="1"/>
  <c r="M356" i="55" s="1"/>
  <c r="J355" i="55"/>
  <c r="K355" i="55" s="1"/>
  <c r="L355" i="55" s="1"/>
  <c r="M355" i="55" s="1"/>
  <c r="G355" i="55"/>
  <c r="H355" i="55" s="1"/>
  <c r="I355" i="55" s="1"/>
  <c r="C355" i="55"/>
  <c r="S355" i="55" s="1"/>
  <c r="L352" i="55"/>
  <c r="M352" i="55" s="1"/>
  <c r="L351" i="55"/>
  <c r="M351" i="55" s="1"/>
  <c r="L350" i="55"/>
  <c r="M350" i="55" s="1"/>
  <c r="M349" i="55"/>
  <c r="L349" i="55"/>
  <c r="L348" i="55"/>
  <c r="M348" i="55" s="1"/>
  <c r="L347" i="55"/>
  <c r="M347" i="55" s="1"/>
  <c r="L346" i="55"/>
  <c r="L345" i="55"/>
  <c r="M345" i="55" s="1"/>
  <c r="L344" i="55"/>
  <c r="K343" i="55"/>
  <c r="J343" i="55"/>
  <c r="I343" i="55"/>
  <c r="H343" i="55"/>
  <c r="G343" i="55"/>
  <c r="K341" i="55"/>
  <c r="J341" i="55"/>
  <c r="I341" i="55"/>
  <c r="H341" i="55"/>
  <c r="G341" i="55"/>
  <c r="G340" i="55"/>
  <c r="H340" i="55" s="1"/>
  <c r="I340" i="55" s="1"/>
  <c r="J340" i="55" s="1"/>
  <c r="K340" i="55" s="1"/>
  <c r="L340" i="55" s="1"/>
  <c r="M340" i="55" s="1"/>
  <c r="G339" i="55"/>
  <c r="H339" i="55" s="1"/>
  <c r="I339" i="55" s="1"/>
  <c r="J339" i="55" s="1"/>
  <c r="K339" i="55" s="1"/>
  <c r="L339" i="55" s="1"/>
  <c r="M339" i="55" s="1"/>
  <c r="C339" i="55"/>
  <c r="S339" i="55" s="1"/>
  <c r="L336" i="55"/>
  <c r="M336" i="55" s="1"/>
  <c r="L335" i="55"/>
  <c r="M335" i="55" s="1"/>
  <c r="L334" i="55"/>
  <c r="L333" i="55"/>
  <c r="M333" i="55" s="1"/>
  <c r="L332" i="55"/>
  <c r="L331" i="55"/>
  <c r="M331" i="55" s="1"/>
  <c r="L330" i="55"/>
  <c r="L329" i="55"/>
  <c r="L328" i="55"/>
  <c r="K327" i="55"/>
  <c r="J327" i="55"/>
  <c r="I327" i="55"/>
  <c r="H327" i="55"/>
  <c r="G327" i="55"/>
  <c r="K325" i="55"/>
  <c r="J325" i="55"/>
  <c r="I325" i="55"/>
  <c r="H325" i="55"/>
  <c r="G325" i="55"/>
  <c r="G324" i="55"/>
  <c r="H324" i="55" s="1"/>
  <c r="I324" i="55" s="1"/>
  <c r="J324" i="55" s="1"/>
  <c r="K324" i="55" s="1"/>
  <c r="L324" i="55" s="1"/>
  <c r="M324" i="55" s="1"/>
  <c r="H323" i="55"/>
  <c r="I323" i="55" s="1"/>
  <c r="J323" i="55" s="1"/>
  <c r="K323" i="55" s="1"/>
  <c r="L323" i="55" s="1"/>
  <c r="M323" i="55" s="1"/>
  <c r="G323" i="55"/>
  <c r="C323" i="55"/>
  <c r="S323" i="55" s="1"/>
  <c r="L320" i="55"/>
  <c r="M320" i="55" s="1"/>
  <c r="L319" i="55"/>
  <c r="M319" i="55" s="1"/>
  <c r="L318" i="55"/>
  <c r="W307" i="55" s="1"/>
  <c r="L317" i="55"/>
  <c r="M317" i="55" s="1"/>
  <c r="L316" i="55"/>
  <c r="X307" i="55" s="1"/>
  <c r="L315" i="55"/>
  <c r="M315" i="55" s="1"/>
  <c r="L314" i="55"/>
  <c r="L313" i="55"/>
  <c r="L312" i="55"/>
  <c r="M312" i="55" s="1"/>
  <c r="K311" i="55"/>
  <c r="J311" i="55"/>
  <c r="I311" i="55"/>
  <c r="H311" i="55"/>
  <c r="G311" i="55"/>
  <c r="K309" i="55"/>
  <c r="J309" i="55"/>
  <c r="I309" i="55"/>
  <c r="H309" i="55"/>
  <c r="G309" i="55"/>
  <c r="H308" i="55"/>
  <c r="I308" i="55" s="1"/>
  <c r="J308" i="55" s="1"/>
  <c r="K308" i="55" s="1"/>
  <c r="L308" i="55" s="1"/>
  <c r="M308" i="55" s="1"/>
  <c r="G308" i="55"/>
  <c r="S307" i="55"/>
  <c r="G307" i="55"/>
  <c r="H307" i="55" s="1"/>
  <c r="I307" i="55" s="1"/>
  <c r="J307" i="55" s="1"/>
  <c r="K307" i="55" s="1"/>
  <c r="L307" i="55" s="1"/>
  <c r="M307" i="55" s="1"/>
  <c r="C307" i="55"/>
  <c r="M304" i="55"/>
  <c r="L304" i="55"/>
  <c r="L303" i="55"/>
  <c r="M303" i="55" s="1"/>
  <c r="L302" i="55"/>
  <c r="M302" i="55" s="1"/>
  <c r="L301" i="55"/>
  <c r="M301" i="55" s="1"/>
  <c r="L300" i="55"/>
  <c r="M300" i="55" s="1"/>
  <c r="L299" i="55"/>
  <c r="L298" i="55"/>
  <c r="L297" i="55"/>
  <c r="L296" i="55"/>
  <c r="M296" i="55" s="1"/>
  <c r="K295" i="55"/>
  <c r="J295" i="55"/>
  <c r="I295" i="55"/>
  <c r="H295" i="55"/>
  <c r="G295" i="55"/>
  <c r="K293" i="55"/>
  <c r="J293" i="55"/>
  <c r="I293" i="55"/>
  <c r="H293" i="55"/>
  <c r="G293" i="55"/>
  <c r="G292" i="55"/>
  <c r="H292" i="55" s="1"/>
  <c r="I292" i="55" s="1"/>
  <c r="J292" i="55" s="1"/>
  <c r="K292" i="55" s="1"/>
  <c r="L292" i="55" s="1"/>
  <c r="M292" i="55" s="1"/>
  <c r="S291" i="55"/>
  <c r="G291" i="55"/>
  <c r="H291" i="55" s="1"/>
  <c r="I291" i="55" s="1"/>
  <c r="J291" i="55" s="1"/>
  <c r="K291" i="55" s="1"/>
  <c r="L291" i="55" s="1"/>
  <c r="M291" i="55" s="1"/>
  <c r="C291" i="55"/>
  <c r="L288" i="55"/>
  <c r="M288" i="55" s="1"/>
  <c r="L287" i="55"/>
  <c r="M287" i="55" s="1"/>
  <c r="L286" i="55"/>
  <c r="L285" i="55"/>
  <c r="M285" i="55" s="1"/>
  <c r="L284" i="55"/>
  <c r="M284" i="55" s="1"/>
  <c r="L283" i="55"/>
  <c r="M283" i="55" s="1"/>
  <c r="L282" i="55"/>
  <c r="L281" i="55"/>
  <c r="M281" i="55" s="1"/>
  <c r="L280" i="55"/>
  <c r="K279" i="55"/>
  <c r="J279" i="55"/>
  <c r="I279" i="55"/>
  <c r="H279" i="55"/>
  <c r="G279" i="55"/>
  <c r="K277" i="55"/>
  <c r="J277" i="55"/>
  <c r="I277" i="55"/>
  <c r="H277" i="55"/>
  <c r="G277" i="55"/>
  <c r="G276" i="55"/>
  <c r="H276" i="55" s="1"/>
  <c r="I276" i="55" s="1"/>
  <c r="J276" i="55" s="1"/>
  <c r="K276" i="55" s="1"/>
  <c r="L276" i="55" s="1"/>
  <c r="M276" i="55" s="1"/>
  <c r="X275" i="55"/>
  <c r="S275" i="55"/>
  <c r="G275" i="55"/>
  <c r="H275" i="55" s="1"/>
  <c r="I275" i="55" s="1"/>
  <c r="J275" i="55" s="1"/>
  <c r="K275" i="55" s="1"/>
  <c r="L275" i="55" s="1"/>
  <c r="M275" i="55" s="1"/>
  <c r="C275" i="55"/>
  <c r="L272" i="55"/>
  <c r="M272" i="55" s="1"/>
  <c r="L271" i="55"/>
  <c r="M271" i="55" s="1"/>
  <c r="L270" i="55"/>
  <c r="W259" i="55" s="1"/>
  <c r="L269" i="55"/>
  <c r="M269" i="55" s="1"/>
  <c r="L268" i="55"/>
  <c r="X259" i="55" s="1"/>
  <c r="L267" i="55"/>
  <c r="M267" i="55" s="1"/>
  <c r="L266" i="55"/>
  <c r="M266" i="55" s="1"/>
  <c r="L265" i="55"/>
  <c r="M265" i="55" s="1"/>
  <c r="L264" i="55"/>
  <c r="K263" i="55"/>
  <c r="J263" i="55"/>
  <c r="I263" i="55"/>
  <c r="H263" i="55"/>
  <c r="G263" i="55"/>
  <c r="K261" i="55"/>
  <c r="J261" i="55"/>
  <c r="I261" i="55"/>
  <c r="H261" i="55"/>
  <c r="G261" i="55"/>
  <c r="G260" i="55"/>
  <c r="H260" i="55" s="1"/>
  <c r="I260" i="55" s="1"/>
  <c r="J260" i="55" s="1"/>
  <c r="K260" i="55" s="1"/>
  <c r="L260" i="55" s="1"/>
  <c r="M260" i="55" s="1"/>
  <c r="G259" i="55"/>
  <c r="H259" i="55" s="1"/>
  <c r="I259" i="55" s="1"/>
  <c r="J259" i="55" s="1"/>
  <c r="K259" i="55" s="1"/>
  <c r="L259" i="55" s="1"/>
  <c r="M259" i="55" s="1"/>
  <c r="C259" i="55"/>
  <c r="S259" i="55" s="1"/>
  <c r="L256" i="55"/>
  <c r="M256" i="55" s="1"/>
  <c r="L255" i="55"/>
  <c r="M255" i="55" s="1"/>
  <c r="L254" i="55"/>
  <c r="M254" i="55" s="1"/>
  <c r="L253" i="55"/>
  <c r="M253" i="55" s="1"/>
  <c r="M252" i="55"/>
  <c r="L252" i="55"/>
  <c r="X243" i="55" s="1"/>
  <c r="L251" i="55"/>
  <c r="M251" i="55" s="1"/>
  <c r="L250" i="55"/>
  <c r="L249" i="55"/>
  <c r="M249" i="55" s="1"/>
  <c r="L248" i="55"/>
  <c r="M248" i="55" s="1"/>
  <c r="K247" i="55"/>
  <c r="J247" i="55"/>
  <c r="I247" i="55"/>
  <c r="H247" i="55"/>
  <c r="G247" i="55"/>
  <c r="K245" i="55"/>
  <c r="J245" i="55"/>
  <c r="I245" i="55"/>
  <c r="H245" i="55"/>
  <c r="G245" i="55"/>
  <c r="G244" i="55"/>
  <c r="H244" i="55" s="1"/>
  <c r="I244" i="55" s="1"/>
  <c r="J244" i="55" s="1"/>
  <c r="K244" i="55" s="1"/>
  <c r="L244" i="55" s="1"/>
  <c r="M244" i="55" s="1"/>
  <c r="G243" i="55"/>
  <c r="H243" i="55" s="1"/>
  <c r="I243" i="55" s="1"/>
  <c r="J243" i="55" s="1"/>
  <c r="K243" i="55" s="1"/>
  <c r="L243" i="55" s="1"/>
  <c r="M243" i="55" s="1"/>
  <c r="C243" i="55"/>
  <c r="S243" i="55" s="1"/>
  <c r="L240" i="55"/>
  <c r="M240" i="55" s="1"/>
  <c r="L239" i="55"/>
  <c r="M239" i="55" s="1"/>
  <c r="L238" i="55"/>
  <c r="M238" i="55" s="1"/>
  <c r="L237" i="55"/>
  <c r="M237" i="55" s="1"/>
  <c r="L236" i="55"/>
  <c r="M236" i="55" s="1"/>
  <c r="L235" i="55"/>
  <c r="L234" i="55"/>
  <c r="M234" i="55" s="1"/>
  <c r="L233" i="55"/>
  <c r="L232" i="55"/>
  <c r="M232" i="55" s="1"/>
  <c r="K231" i="55"/>
  <c r="J231" i="55"/>
  <c r="I231" i="55"/>
  <c r="H231" i="55"/>
  <c r="G231" i="55"/>
  <c r="K229" i="55"/>
  <c r="J229" i="55"/>
  <c r="I229" i="55"/>
  <c r="H229" i="55"/>
  <c r="G229" i="55"/>
  <c r="G228" i="55"/>
  <c r="H228" i="55" s="1"/>
  <c r="I228" i="55" s="1"/>
  <c r="J228" i="55" s="1"/>
  <c r="K228" i="55" s="1"/>
  <c r="L228" i="55" s="1"/>
  <c r="M228" i="55" s="1"/>
  <c r="X227" i="55"/>
  <c r="G227" i="55"/>
  <c r="H227" i="55" s="1"/>
  <c r="I227" i="55" s="1"/>
  <c r="J227" i="55" s="1"/>
  <c r="K227" i="55" s="1"/>
  <c r="L227" i="55" s="1"/>
  <c r="M227" i="55" s="1"/>
  <c r="C227" i="55"/>
  <c r="S227" i="55" s="1"/>
  <c r="L224" i="55"/>
  <c r="M224" i="55" s="1"/>
  <c r="L223" i="55"/>
  <c r="M223" i="55" s="1"/>
  <c r="L222" i="55"/>
  <c r="L221" i="55"/>
  <c r="M221" i="55" s="1"/>
  <c r="L220" i="55"/>
  <c r="L219" i="55"/>
  <c r="M219" i="55" s="1"/>
  <c r="L218" i="55"/>
  <c r="L217" i="55"/>
  <c r="M217" i="55" s="1"/>
  <c r="L216" i="55"/>
  <c r="M216" i="55" s="1"/>
  <c r="K215" i="55"/>
  <c r="J215" i="55"/>
  <c r="I215" i="55"/>
  <c r="H215" i="55"/>
  <c r="G215" i="55"/>
  <c r="K213" i="55"/>
  <c r="J213" i="55"/>
  <c r="I213" i="55"/>
  <c r="H213" i="55"/>
  <c r="G213" i="55"/>
  <c r="G212" i="55"/>
  <c r="H212" i="55" s="1"/>
  <c r="I212" i="55" s="1"/>
  <c r="J212" i="55" s="1"/>
  <c r="K212" i="55" s="1"/>
  <c r="L212" i="55" s="1"/>
  <c r="M212" i="55" s="1"/>
  <c r="H211" i="55"/>
  <c r="I211" i="55" s="1"/>
  <c r="J211" i="55" s="1"/>
  <c r="K211" i="55" s="1"/>
  <c r="L211" i="55" s="1"/>
  <c r="M211" i="55" s="1"/>
  <c r="G211" i="55"/>
  <c r="C211" i="55"/>
  <c r="S211" i="55" s="1"/>
  <c r="L208" i="55"/>
  <c r="M208" i="55" s="1"/>
  <c r="L207" i="55"/>
  <c r="M207" i="55" s="1"/>
  <c r="L206" i="55"/>
  <c r="W195" i="55" s="1"/>
  <c r="M205" i="55"/>
  <c r="L205" i="55"/>
  <c r="L204" i="55"/>
  <c r="M204" i="55" s="1"/>
  <c r="L203" i="55"/>
  <c r="M203" i="55" s="1"/>
  <c r="L202" i="55"/>
  <c r="M202" i="55" s="1"/>
  <c r="L201" i="55"/>
  <c r="M201" i="55" s="1"/>
  <c r="L200" i="55"/>
  <c r="K199" i="55"/>
  <c r="J199" i="55"/>
  <c r="I199" i="55"/>
  <c r="H199" i="55"/>
  <c r="G199" i="55"/>
  <c r="K197" i="55"/>
  <c r="J197" i="55"/>
  <c r="I197" i="55"/>
  <c r="H197" i="55"/>
  <c r="G197" i="55"/>
  <c r="G196" i="55"/>
  <c r="H196" i="55" s="1"/>
  <c r="I196" i="55" s="1"/>
  <c r="J196" i="55" s="1"/>
  <c r="K196" i="55" s="1"/>
  <c r="L196" i="55" s="1"/>
  <c r="M196" i="55" s="1"/>
  <c r="G195" i="55"/>
  <c r="H195" i="55" s="1"/>
  <c r="I195" i="55" s="1"/>
  <c r="J195" i="55" s="1"/>
  <c r="K195" i="55" s="1"/>
  <c r="L195" i="55" s="1"/>
  <c r="M195" i="55" s="1"/>
  <c r="C195" i="55"/>
  <c r="S195" i="55" s="1"/>
  <c r="L192" i="55"/>
  <c r="M192" i="55" s="1"/>
  <c r="L191" i="55"/>
  <c r="M191" i="55" s="1"/>
  <c r="L190" i="55"/>
  <c r="L189" i="55"/>
  <c r="M189" i="55" s="1"/>
  <c r="L188" i="55"/>
  <c r="X179" i="55" s="1"/>
  <c r="L187" i="55"/>
  <c r="M187" i="55" s="1"/>
  <c r="L186" i="55"/>
  <c r="M186" i="55" s="1"/>
  <c r="L185" i="55"/>
  <c r="M185" i="55" s="1"/>
  <c r="L184" i="55"/>
  <c r="K183" i="55"/>
  <c r="J183" i="55"/>
  <c r="I183" i="55"/>
  <c r="H183" i="55"/>
  <c r="G183" i="55"/>
  <c r="K181" i="55"/>
  <c r="J181" i="55"/>
  <c r="I181" i="55"/>
  <c r="H181" i="55"/>
  <c r="G181" i="55"/>
  <c r="G180" i="55"/>
  <c r="H180" i="55" s="1"/>
  <c r="I180" i="55" s="1"/>
  <c r="J180" i="55" s="1"/>
  <c r="K180" i="55" s="1"/>
  <c r="L180" i="55" s="1"/>
  <c r="M180" i="55" s="1"/>
  <c r="H179" i="55"/>
  <c r="I179" i="55" s="1"/>
  <c r="J179" i="55" s="1"/>
  <c r="K179" i="55" s="1"/>
  <c r="L179" i="55" s="1"/>
  <c r="M179" i="55" s="1"/>
  <c r="G179" i="55"/>
  <c r="C179" i="55"/>
  <c r="S179" i="55" s="1"/>
  <c r="L176" i="55"/>
  <c r="M176" i="55" s="1"/>
  <c r="L175" i="55"/>
  <c r="M175" i="55" s="1"/>
  <c r="L174" i="55"/>
  <c r="M174" i="55" s="1"/>
  <c r="L173" i="55"/>
  <c r="M173" i="55" s="1"/>
  <c r="L172" i="55"/>
  <c r="M172" i="55" s="1"/>
  <c r="L171" i="55"/>
  <c r="M171" i="55" s="1"/>
  <c r="L170" i="55"/>
  <c r="M170" i="55" s="1"/>
  <c r="L169" i="55"/>
  <c r="M169" i="55" s="1"/>
  <c r="L168" i="55"/>
  <c r="M168" i="55" s="1"/>
  <c r="K167" i="55"/>
  <c r="J167" i="55"/>
  <c r="I167" i="55"/>
  <c r="H167" i="55"/>
  <c r="G167" i="55"/>
  <c r="K165" i="55"/>
  <c r="J165" i="55"/>
  <c r="I165" i="55"/>
  <c r="H165" i="55"/>
  <c r="G165" i="55"/>
  <c r="G164" i="55"/>
  <c r="H164" i="55" s="1"/>
  <c r="I164" i="55" s="1"/>
  <c r="J164" i="55" s="1"/>
  <c r="K164" i="55" s="1"/>
  <c r="L164" i="55" s="1"/>
  <c r="M164" i="55" s="1"/>
  <c r="X163" i="55"/>
  <c r="G163" i="55"/>
  <c r="H163" i="55" s="1"/>
  <c r="I163" i="55" s="1"/>
  <c r="J163" i="55" s="1"/>
  <c r="K163" i="55" s="1"/>
  <c r="L163" i="55" s="1"/>
  <c r="M163" i="55" s="1"/>
  <c r="C163" i="55"/>
  <c r="S163" i="55" s="1"/>
  <c r="L160" i="55"/>
  <c r="M160" i="55" s="1"/>
  <c r="L159" i="55"/>
  <c r="M159" i="55" s="1"/>
  <c r="L158" i="55"/>
  <c r="M158" i="55" s="1"/>
  <c r="L157" i="55"/>
  <c r="M157" i="55" s="1"/>
  <c r="L156" i="55"/>
  <c r="L155" i="55"/>
  <c r="M155" i="55" s="1"/>
  <c r="L154" i="55"/>
  <c r="L153" i="55"/>
  <c r="M153" i="55" s="1"/>
  <c r="L152" i="55"/>
  <c r="M152" i="55" s="1"/>
  <c r="K151" i="55"/>
  <c r="J151" i="55"/>
  <c r="I151" i="55"/>
  <c r="H151" i="55"/>
  <c r="G151" i="55"/>
  <c r="K149" i="55"/>
  <c r="J149" i="55"/>
  <c r="I149" i="55"/>
  <c r="H149" i="55"/>
  <c r="G149" i="55"/>
  <c r="G148" i="55"/>
  <c r="H148" i="55" s="1"/>
  <c r="I148" i="55" s="1"/>
  <c r="J148" i="55" s="1"/>
  <c r="K148" i="55" s="1"/>
  <c r="L148" i="55" s="1"/>
  <c r="M148" i="55" s="1"/>
  <c r="K147" i="55"/>
  <c r="L147" i="55" s="1"/>
  <c r="M147" i="55" s="1"/>
  <c r="G147" i="55"/>
  <c r="H147" i="55" s="1"/>
  <c r="I147" i="55" s="1"/>
  <c r="J147" i="55" s="1"/>
  <c r="C147" i="55"/>
  <c r="S147" i="55" s="1"/>
  <c r="L144" i="55"/>
  <c r="M144" i="55" s="1"/>
  <c r="L143" i="55"/>
  <c r="M143" i="55" s="1"/>
  <c r="L142" i="55"/>
  <c r="W131" i="55" s="1"/>
  <c r="L141" i="55"/>
  <c r="M141" i="55" s="1"/>
  <c r="L140" i="55"/>
  <c r="M140" i="55" s="1"/>
  <c r="L139" i="55"/>
  <c r="M139" i="55" s="1"/>
  <c r="L138" i="55"/>
  <c r="M138" i="55" s="1"/>
  <c r="L137" i="55"/>
  <c r="M137" i="55" s="1"/>
  <c r="L136" i="55"/>
  <c r="K135" i="55"/>
  <c r="J135" i="55"/>
  <c r="I135" i="55"/>
  <c r="H135" i="55"/>
  <c r="G135" i="55"/>
  <c r="K133" i="55"/>
  <c r="J133" i="55"/>
  <c r="I133" i="55"/>
  <c r="H133" i="55"/>
  <c r="G133" i="55"/>
  <c r="G132" i="55"/>
  <c r="H132" i="55" s="1"/>
  <c r="I132" i="55" s="1"/>
  <c r="J132" i="55" s="1"/>
  <c r="K132" i="55" s="1"/>
  <c r="L132" i="55" s="1"/>
  <c r="M132" i="55" s="1"/>
  <c r="G131" i="55"/>
  <c r="H131" i="55" s="1"/>
  <c r="I131" i="55" s="1"/>
  <c r="J131" i="55" s="1"/>
  <c r="K131" i="55" s="1"/>
  <c r="L131" i="55" s="1"/>
  <c r="M131" i="55" s="1"/>
  <c r="C131" i="55"/>
  <c r="S131" i="55" s="1"/>
  <c r="L128" i="55"/>
  <c r="M128" i="55" s="1"/>
  <c r="L127" i="55"/>
  <c r="M127" i="55" s="1"/>
  <c r="L126" i="55"/>
  <c r="M126" i="55" s="1"/>
  <c r="L125" i="55"/>
  <c r="M125" i="55" s="1"/>
  <c r="L124" i="55"/>
  <c r="M124" i="55" s="1"/>
  <c r="L123" i="55"/>
  <c r="L122" i="55"/>
  <c r="M122" i="55" s="1"/>
  <c r="L121" i="55"/>
  <c r="M121" i="55" s="1"/>
  <c r="L120" i="55"/>
  <c r="M120" i="55" s="1"/>
  <c r="K119" i="55"/>
  <c r="J119" i="55"/>
  <c r="I119" i="55"/>
  <c r="H119" i="55"/>
  <c r="G119" i="55"/>
  <c r="K117" i="55"/>
  <c r="J117" i="55"/>
  <c r="I117" i="55"/>
  <c r="H117" i="55"/>
  <c r="G117" i="55"/>
  <c r="G116" i="55"/>
  <c r="H116" i="55" s="1"/>
  <c r="I116" i="55" s="1"/>
  <c r="J116" i="55" s="1"/>
  <c r="K116" i="55" s="1"/>
  <c r="L116" i="55" s="1"/>
  <c r="M116" i="55" s="1"/>
  <c r="S115" i="55"/>
  <c r="G115" i="55"/>
  <c r="H115" i="55" s="1"/>
  <c r="I115" i="55" s="1"/>
  <c r="J115" i="55" s="1"/>
  <c r="K115" i="55" s="1"/>
  <c r="L115" i="55" s="1"/>
  <c r="M115" i="55" s="1"/>
  <c r="C115" i="55"/>
  <c r="L112" i="55"/>
  <c r="M112" i="55" s="1"/>
  <c r="L111" i="55"/>
  <c r="M111" i="55" s="1"/>
  <c r="L110" i="55"/>
  <c r="W99" i="55" s="1"/>
  <c r="L109" i="55"/>
  <c r="M109" i="55" s="1"/>
  <c r="L108" i="55"/>
  <c r="M108" i="55" s="1"/>
  <c r="L107" i="55"/>
  <c r="M107" i="55" s="1"/>
  <c r="L106" i="55"/>
  <c r="M106" i="55" s="1"/>
  <c r="L105" i="55"/>
  <c r="L104" i="55"/>
  <c r="K103" i="55"/>
  <c r="J103" i="55"/>
  <c r="I103" i="55"/>
  <c r="H103" i="55"/>
  <c r="G103" i="55"/>
  <c r="K101" i="55"/>
  <c r="J101" i="55"/>
  <c r="I101" i="55"/>
  <c r="H101" i="55"/>
  <c r="G101" i="55"/>
  <c r="G100" i="55"/>
  <c r="H100" i="55" s="1"/>
  <c r="I100" i="55" s="1"/>
  <c r="J100" i="55" s="1"/>
  <c r="K100" i="55" s="1"/>
  <c r="L100" i="55" s="1"/>
  <c r="M100" i="55" s="1"/>
  <c r="G99" i="55"/>
  <c r="H99" i="55" s="1"/>
  <c r="I99" i="55" s="1"/>
  <c r="J99" i="55" s="1"/>
  <c r="K99" i="55" s="1"/>
  <c r="L99" i="55" s="1"/>
  <c r="M99" i="55" s="1"/>
  <c r="C99" i="55"/>
  <c r="S99" i="55" s="1"/>
  <c r="L96" i="55"/>
  <c r="M96" i="55" s="1"/>
  <c r="L95" i="55"/>
  <c r="M95" i="55" s="1"/>
  <c r="L94" i="55"/>
  <c r="M94" i="55" s="1"/>
  <c r="L93" i="55"/>
  <c r="M93" i="55" s="1"/>
  <c r="L92" i="55"/>
  <c r="X83" i="55" s="1"/>
  <c r="L91" i="55"/>
  <c r="M91" i="55" s="1"/>
  <c r="L90" i="55"/>
  <c r="M90" i="55" s="1"/>
  <c r="L89" i="55"/>
  <c r="M89" i="55" s="1"/>
  <c r="L88" i="55"/>
  <c r="M88" i="55" s="1"/>
  <c r="K87" i="55"/>
  <c r="J87" i="55"/>
  <c r="I87" i="55"/>
  <c r="H87" i="55"/>
  <c r="G87" i="55"/>
  <c r="K85" i="55"/>
  <c r="J85" i="55"/>
  <c r="I85" i="55"/>
  <c r="H85" i="55"/>
  <c r="G85" i="55"/>
  <c r="G84" i="55"/>
  <c r="H84" i="55" s="1"/>
  <c r="I84" i="55" s="1"/>
  <c r="J84" i="55" s="1"/>
  <c r="K84" i="55" s="1"/>
  <c r="L84" i="55" s="1"/>
  <c r="M84" i="55" s="1"/>
  <c r="U83" i="55"/>
  <c r="G83" i="55"/>
  <c r="H83" i="55" s="1"/>
  <c r="I83" i="55" s="1"/>
  <c r="J83" i="55" s="1"/>
  <c r="K83" i="55" s="1"/>
  <c r="L83" i="55" s="1"/>
  <c r="M83" i="55" s="1"/>
  <c r="C83" i="55"/>
  <c r="S83" i="55" s="1"/>
  <c r="L80" i="55"/>
  <c r="M80" i="55" s="1"/>
  <c r="L79" i="55"/>
  <c r="M79" i="55" s="1"/>
  <c r="L78" i="55"/>
  <c r="M78" i="55" s="1"/>
  <c r="L77" i="55"/>
  <c r="M77" i="55" s="1"/>
  <c r="L76" i="55"/>
  <c r="M76" i="55" s="1"/>
  <c r="L75" i="55"/>
  <c r="L74" i="55"/>
  <c r="M74" i="55" s="1"/>
  <c r="L73" i="55"/>
  <c r="L72" i="55"/>
  <c r="K71" i="55"/>
  <c r="J71" i="55"/>
  <c r="I71" i="55"/>
  <c r="H71" i="55"/>
  <c r="G71" i="55"/>
  <c r="K69" i="55"/>
  <c r="J69" i="55"/>
  <c r="I69" i="55"/>
  <c r="H69" i="55"/>
  <c r="G69" i="55"/>
  <c r="G68" i="55"/>
  <c r="H68" i="55" s="1"/>
  <c r="I68" i="55" s="1"/>
  <c r="J68" i="55" s="1"/>
  <c r="K68" i="55" s="1"/>
  <c r="L68" i="55" s="1"/>
  <c r="M68" i="55" s="1"/>
  <c r="G67" i="55"/>
  <c r="H67" i="55" s="1"/>
  <c r="I67" i="55" s="1"/>
  <c r="J67" i="55" s="1"/>
  <c r="K67" i="55" s="1"/>
  <c r="L67" i="55" s="1"/>
  <c r="M67" i="55" s="1"/>
  <c r="C67" i="55"/>
  <c r="S67" i="55" s="1"/>
  <c r="L64" i="55"/>
  <c r="M64" i="55" s="1"/>
  <c r="L63" i="55"/>
  <c r="M63" i="55" s="1"/>
  <c r="L62" i="55"/>
  <c r="M62" i="55" s="1"/>
  <c r="L61" i="55"/>
  <c r="M61" i="55" s="1"/>
  <c r="L60" i="55"/>
  <c r="M60" i="55" s="1"/>
  <c r="L59" i="55"/>
  <c r="M59" i="55" s="1"/>
  <c r="L58" i="55"/>
  <c r="M58" i="55" s="1"/>
  <c r="L57" i="55"/>
  <c r="L56" i="55"/>
  <c r="M56" i="55" s="1"/>
  <c r="K55" i="55"/>
  <c r="J55" i="55"/>
  <c r="I55" i="55"/>
  <c r="H55" i="55"/>
  <c r="G55" i="55"/>
  <c r="K53" i="55"/>
  <c r="J53" i="55"/>
  <c r="I53" i="55"/>
  <c r="H53" i="55"/>
  <c r="G53" i="55"/>
  <c r="G52" i="55"/>
  <c r="H52" i="55" s="1"/>
  <c r="I52" i="55" s="1"/>
  <c r="J52" i="55" s="1"/>
  <c r="K52" i="55" s="1"/>
  <c r="L52" i="55" s="1"/>
  <c r="M52" i="55" s="1"/>
  <c r="G51" i="55"/>
  <c r="H51" i="55" s="1"/>
  <c r="I51" i="55" s="1"/>
  <c r="J51" i="55" s="1"/>
  <c r="K51" i="55" s="1"/>
  <c r="L51" i="55" s="1"/>
  <c r="M51" i="55" s="1"/>
  <c r="C51" i="55"/>
  <c r="S51" i="55" s="1"/>
  <c r="L48" i="55"/>
  <c r="M48" i="55" s="1"/>
  <c r="L47" i="55"/>
  <c r="M47" i="55" s="1"/>
  <c r="L46" i="55"/>
  <c r="M46" i="55" s="1"/>
  <c r="L45" i="55"/>
  <c r="M45" i="55" s="1"/>
  <c r="L44" i="55"/>
  <c r="M44" i="55" s="1"/>
  <c r="L43" i="55"/>
  <c r="M43" i="55" s="1"/>
  <c r="L42" i="55"/>
  <c r="M42" i="55" s="1"/>
  <c r="L41" i="55"/>
  <c r="M41" i="55" s="1"/>
  <c r="L40" i="55"/>
  <c r="M40" i="55" s="1"/>
  <c r="K39" i="55"/>
  <c r="J39" i="55"/>
  <c r="I39" i="55"/>
  <c r="H39" i="55"/>
  <c r="G39" i="55"/>
  <c r="K37" i="55"/>
  <c r="J37" i="55"/>
  <c r="I37" i="55"/>
  <c r="H37" i="55"/>
  <c r="G37" i="55"/>
  <c r="G36" i="55"/>
  <c r="H36" i="55" s="1"/>
  <c r="I36" i="55" s="1"/>
  <c r="J36" i="55" s="1"/>
  <c r="K36" i="55" s="1"/>
  <c r="L36" i="55" s="1"/>
  <c r="M36" i="55" s="1"/>
  <c r="G35" i="55"/>
  <c r="H35" i="55" s="1"/>
  <c r="I35" i="55" s="1"/>
  <c r="J35" i="55" s="1"/>
  <c r="K35" i="55" s="1"/>
  <c r="L35" i="55" s="1"/>
  <c r="M35" i="55" s="1"/>
  <c r="C35" i="55"/>
  <c r="S35" i="55" s="1"/>
  <c r="A35" i="55"/>
  <c r="A51" i="55" s="1"/>
  <c r="A67" i="55" s="1"/>
  <c r="A83" i="55" s="1"/>
  <c r="A99" i="55" s="1"/>
  <c r="A115" i="55" s="1"/>
  <c r="A131" i="55" s="1"/>
  <c r="A147" i="55" s="1"/>
  <c r="A163" i="55" s="1"/>
  <c r="A179" i="55" s="1"/>
  <c r="A195" i="55" s="1"/>
  <c r="A211" i="55" s="1"/>
  <c r="A227" i="55" s="1"/>
  <c r="A243" i="55" s="1"/>
  <c r="A259" i="55" s="1"/>
  <c r="A275" i="55" s="1"/>
  <c r="A291" i="55" s="1"/>
  <c r="A307" i="55" s="1"/>
  <c r="A323" i="55" s="1"/>
  <c r="A339" i="55" s="1"/>
  <c r="A355" i="55" s="1"/>
  <c r="A371" i="55" s="1"/>
  <c r="A387" i="55" s="1"/>
  <c r="A403" i="55" s="1"/>
  <c r="A419" i="55" s="1"/>
  <c r="A435" i="55" s="1"/>
  <c r="A451" i="55" s="1"/>
  <c r="A467" i="55" s="1"/>
  <c r="A483" i="55" s="1"/>
  <c r="A499" i="55" s="1"/>
  <c r="A515" i="55" s="1"/>
  <c r="A531" i="55" s="1"/>
  <c r="A547" i="55" s="1"/>
  <c r="A563" i="55" s="1"/>
  <c r="A579" i="55" s="1"/>
  <c r="A595" i="55" s="1"/>
  <c r="A611" i="55" s="1"/>
  <c r="A627" i="55" s="1"/>
  <c r="A643" i="55" s="1"/>
  <c r="L32" i="55"/>
  <c r="M32" i="55" s="1"/>
  <c r="M31" i="55"/>
  <c r="L31" i="55"/>
  <c r="L30" i="55"/>
  <c r="W19" i="55" s="1"/>
  <c r="L29" i="55"/>
  <c r="M29" i="55" s="1"/>
  <c r="L28" i="55"/>
  <c r="M28" i="55" s="1"/>
  <c r="L27" i="55"/>
  <c r="M27" i="55" s="1"/>
  <c r="L26" i="55"/>
  <c r="M26" i="55" s="1"/>
  <c r="L25" i="55"/>
  <c r="M25" i="55" s="1"/>
  <c r="L24" i="55"/>
  <c r="K23" i="55"/>
  <c r="J23" i="55"/>
  <c r="I23" i="55"/>
  <c r="H23" i="55"/>
  <c r="G23" i="55"/>
  <c r="K21" i="55"/>
  <c r="J21" i="55"/>
  <c r="I21" i="55"/>
  <c r="H21" i="55"/>
  <c r="G21" i="55"/>
  <c r="G20" i="55"/>
  <c r="H20" i="55" s="1"/>
  <c r="I20" i="55" s="1"/>
  <c r="J20" i="55" s="1"/>
  <c r="K20" i="55" s="1"/>
  <c r="L20" i="55" s="1"/>
  <c r="M20" i="55" s="1"/>
  <c r="C20" i="55"/>
  <c r="C36" i="55" s="1"/>
  <c r="C52" i="55" s="1"/>
  <c r="C68" i="55" s="1"/>
  <c r="C84" i="55" s="1"/>
  <c r="C100" i="55" s="1"/>
  <c r="C116" i="55" s="1"/>
  <c r="C132" i="55" s="1"/>
  <c r="C148" i="55" s="1"/>
  <c r="C164" i="55" s="1"/>
  <c r="C180" i="55" s="1"/>
  <c r="C196" i="55" s="1"/>
  <c r="C212" i="55" s="1"/>
  <c r="C228" i="55" s="1"/>
  <c r="C244" i="55" s="1"/>
  <c r="C260" i="55" s="1"/>
  <c r="C276" i="55" s="1"/>
  <c r="C292" i="55" s="1"/>
  <c r="C308" i="55" s="1"/>
  <c r="C324" i="55" s="1"/>
  <c r="C340" i="55" s="1"/>
  <c r="C356" i="55" s="1"/>
  <c r="C372" i="55" s="1"/>
  <c r="C388" i="55" s="1"/>
  <c r="C404" i="55" s="1"/>
  <c r="C420" i="55" s="1"/>
  <c r="C436" i="55" s="1"/>
  <c r="C452" i="55" s="1"/>
  <c r="C468" i="55" s="1"/>
  <c r="C484" i="55" s="1"/>
  <c r="C500" i="55" s="1"/>
  <c r="C516" i="55" s="1"/>
  <c r="C532" i="55" s="1"/>
  <c r="C548" i="55" s="1"/>
  <c r="C564" i="55" s="1"/>
  <c r="C580" i="55" s="1"/>
  <c r="C596" i="55" s="1"/>
  <c r="C612" i="55" s="1"/>
  <c r="C628" i="55" s="1"/>
  <c r="C644" i="55" s="1"/>
  <c r="G19" i="55"/>
  <c r="H19" i="55" s="1"/>
  <c r="I19" i="55" s="1"/>
  <c r="J19" i="55" s="1"/>
  <c r="K19" i="55" s="1"/>
  <c r="L19" i="55" s="1"/>
  <c r="M19" i="55" s="1"/>
  <c r="C19" i="55"/>
  <c r="S19" i="55" s="1"/>
  <c r="K16" i="55"/>
  <c r="J16" i="55"/>
  <c r="I16" i="55"/>
  <c r="H16" i="55"/>
  <c r="G16" i="55"/>
  <c r="K15" i="55"/>
  <c r="J15" i="55"/>
  <c r="I15" i="55"/>
  <c r="H15" i="55"/>
  <c r="G15" i="55"/>
  <c r="K14" i="55"/>
  <c r="J14" i="55"/>
  <c r="I14" i="55"/>
  <c r="H14" i="55"/>
  <c r="G14" i="55"/>
  <c r="K13" i="55"/>
  <c r="J13" i="55"/>
  <c r="I13" i="55"/>
  <c r="H13" i="55"/>
  <c r="G13" i="55"/>
  <c r="K12" i="55"/>
  <c r="J12" i="55"/>
  <c r="I12" i="55"/>
  <c r="H12" i="55"/>
  <c r="G12" i="55"/>
  <c r="K11" i="55"/>
  <c r="J11" i="55"/>
  <c r="I11" i="55"/>
  <c r="H11" i="55"/>
  <c r="G11" i="55"/>
  <c r="K10" i="55"/>
  <c r="J10" i="55"/>
  <c r="I10" i="55"/>
  <c r="H10" i="55"/>
  <c r="G10" i="55"/>
  <c r="K9" i="55"/>
  <c r="J9" i="55"/>
  <c r="I9" i="55"/>
  <c r="H9" i="55"/>
  <c r="G9" i="55"/>
  <c r="K8" i="55"/>
  <c r="J8" i="55"/>
  <c r="I8" i="55"/>
  <c r="H8" i="55"/>
  <c r="G8" i="55"/>
  <c r="H4" i="55"/>
  <c r="I4" i="55" s="1"/>
  <c r="J4" i="55" s="1"/>
  <c r="K4" i="55" s="1"/>
  <c r="L4" i="55" s="1"/>
  <c r="M4" i="55" s="1"/>
  <c r="S3" i="55"/>
  <c r="I3" i="55"/>
  <c r="J3" i="55" s="1"/>
  <c r="K3" i="55" s="1"/>
  <c r="L3" i="55" s="1"/>
  <c r="M3" i="55" s="1"/>
  <c r="H3" i="55"/>
  <c r="X1" i="55"/>
  <c r="T1" i="55"/>
  <c r="M92" i="55" l="1"/>
  <c r="X131" i="55"/>
  <c r="X291" i="55"/>
  <c r="M396" i="55"/>
  <c r="M398" i="55"/>
  <c r="M556" i="55"/>
  <c r="W67" i="55"/>
  <c r="X195" i="55"/>
  <c r="V595" i="55"/>
  <c r="M7" i="56"/>
  <c r="T3" i="56"/>
  <c r="W355" i="55"/>
  <c r="U195" i="55"/>
  <c r="W515" i="55"/>
  <c r="W547" i="55"/>
  <c r="U499" i="55"/>
  <c r="U323" i="55"/>
  <c r="V259" i="55"/>
  <c r="U179" i="55"/>
  <c r="X115" i="55"/>
  <c r="M414" i="55"/>
  <c r="L407" i="55"/>
  <c r="M407" i="55" s="1"/>
  <c r="V403" i="55"/>
  <c r="M408" i="55"/>
  <c r="U403" i="55"/>
  <c r="W147" i="55"/>
  <c r="L551" i="55"/>
  <c r="T547" i="55" s="1"/>
  <c r="V531" i="55"/>
  <c r="W499" i="55"/>
  <c r="U451" i="55"/>
  <c r="L439" i="55"/>
  <c r="M439" i="55" s="1"/>
  <c r="V371" i="55"/>
  <c r="X339" i="55"/>
  <c r="W243" i="55"/>
  <c r="V195" i="55"/>
  <c r="V163" i="55"/>
  <c r="X19" i="55"/>
  <c r="L151" i="55"/>
  <c r="T147" i="55" s="1"/>
  <c r="U147" i="55"/>
  <c r="M602" i="55"/>
  <c r="L599" i="55"/>
  <c r="M599" i="55" s="1"/>
  <c r="U563" i="55"/>
  <c r="V515" i="55"/>
  <c r="U515" i="55"/>
  <c r="U419" i="55"/>
  <c r="L423" i="55"/>
  <c r="T419" i="55" s="1"/>
  <c r="M505" i="55"/>
  <c r="U483" i="55"/>
  <c r="V467" i="55"/>
  <c r="L471" i="55"/>
  <c r="M471" i="55" s="1"/>
  <c r="V387" i="55"/>
  <c r="L391" i="55"/>
  <c r="M391" i="55" s="1"/>
  <c r="V435" i="55"/>
  <c r="W371" i="55"/>
  <c r="L375" i="55"/>
  <c r="M375" i="55" s="1"/>
  <c r="M364" i="55"/>
  <c r="L359" i="55"/>
  <c r="T355" i="55" s="1"/>
  <c r="M329" i="55"/>
  <c r="W291" i="55"/>
  <c r="L295" i="55"/>
  <c r="M295" i="55" s="1"/>
  <c r="V243" i="55"/>
  <c r="U243" i="55"/>
  <c r="W227" i="55"/>
  <c r="V227" i="55"/>
  <c r="U227" i="55"/>
  <c r="L199" i="55"/>
  <c r="M199" i="55" s="1"/>
  <c r="W163" i="55"/>
  <c r="L167" i="55"/>
  <c r="M167" i="55" s="1"/>
  <c r="U163" i="55"/>
  <c r="U131" i="55"/>
  <c r="W115" i="55"/>
  <c r="L119" i="55"/>
  <c r="U99" i="55"/>
  <c r="X67" i="55"/>
  <c r="L71" i="55"/>
  <c r="M71" i="55" s="1"/>
  <c r="U51" i="55"/>
  <c r="W35" i="55"/>
  <c r="X35" i="55"/>
  <c r="U19" i="55"/>
  <c r="M600" i="55"/>
  <c r="U595" i="55"/>
  <c r="M604" i="55"/>
  <c r="M590" i="55"/>
  <c r="M572" i="55"/>
  <c r="U531" i="55"/>
  <c r="M540" i="55"/>
  <c r="L519" i="55"/>
  <c r="M521" i="55"/>
  <c r="L503" i="55"/>
  <c r="T499" i="55" s="1"/>
  <c r="M489" i="55"/>
  <c r="M472" i="55"/>
  <c r="M474" i="55"/>
  <c r="M476" i="55"/>
  <c r="M478" i="55"/>
  <c r="U467" i="55"/>
  <c r="W451" i="55"/>
  <c r="M460" i="55"/>
  <c r="V451" i="55"/>
  <c r="T435" i="55"/>
  <c r="W435" i="55"/>
  <c r="M440" i="55"/>
  <c r="M442" i="55"/>
  <c r="M444" i="55"/>
  <c r="U435" i="55"/>
  <c r="M441" i="55"/>
  <c r="M412" i="55"/>
  <c r="M410" i="55"/>
  <c r="U387" i="55"/>
  <c r="M376" i="55"/>
  <c r="V355" i="55"/>
  <c r="U355" i="55"/>
  <c r="W339" i="55"/>
  <c r="M318" i="55"/>
  <c r="L311" i="55"/>
  <c r="M311" i="55" s="1"/>
  <c r="M298" i="55"/>
  <c r="L263" i="55"/>
  <c r="T259" i="55" s="1"/>
  <c r="L231" i="55"/>
  <c r="M233" i="55"/>
  <c r="M235" i="55"/>
  <c r="M200" i="55"/>
  <c r="M206" i="55"/>
  <c r="M184" i="55"/>
  <c r="M188" i="55"/>
  <c r="V131" i="55"/>
  <c r="L135" i="55"/>
  <c r="M136" i="55"/>
  <c r="M142" i="55"/>
  <c r="V115" i="55"/>
  <c r="M105" i="55"/>
  <c r="L103" i="55"/>
  <c r="M103" i="55" s="1"/>
  <c r="M72" i="55"/>
  <c r="V67" i="55"/>
  <c r="K7" i="55"/>
  <c r="L16" i="55"/>
  <c r="M16" i="55" s="1"/>
  <c r="U67" i="55"/>
  <c r="V51" i="55"/>
  <c r="L39" i="55"/>
  <c r="M39" i="55" s="1"/>
  <c r="L8" i="55"/>
  <c r="M8" i="55" s="1"/>
  <c r="J7" i="55"/>
  <c r="L12" i="55"/>
  <c r="X3" i="55" s="1"/>
  <c r="L23" i="55"/>
  <c r="M23" i="55" s="1"/>
  <c r="G7" i="55"/>
  <c r="H7" i="55"/>
  <c r="I7" i="55"/>
  <c r="L9" i="55"/>
  <c r="M9" i="55" s="1"/>
  <c r="L10" i="55"/>
  <c r="M10" i="55" s="1"/>
  <c r="L13" i="55"/>
  <c r="M13" i="55" s="1"/>
  <c r="L14" i="55"/>
  <c r="W3" i="55" s="1"/>
  <c r="L11" i="55"/>
  <c r="M11" i="55" s="1"/>
  <c r="L15" i="55"/>
  <c r="M15" i="55" s="1"/>
  <c r="L87" i="55"/>
  <c r="M190" i="55"/>
  <c r="W179" i="55"/>
  <c r="M222" i="55"/>
  <c r="W211" i="55"/>
  <c r="W323" i="55"/>
  <c r="M334" i="55"/>
  <c r="W51" i="55"/>
  <c r="M75" i="55"/>
  <c r="V99" i="55"/>
  <c r="M110" i="55"/>
  <c r="V19" i="55"/>
  <c r="M24" i="55"/>
  <c r="M30" i="55"/>
  <c r="U35" i="55"/>
  <c r="X51" i="55"/>
  <c r="V83" i="55"/>
  <c r="X99" i="55"/>
  <c r="U115" i="55"/>
  <c r="M123" i="55"/>
  <c r="M156" i="55"/>
  <c r="X147" i="55"/>
  <c r="L215" i="55"/>
  <c r="L247" i="55"/>
  <c r="M250" i="55"/>
  <c r="M263" i="55"/>
  <c r="M280" i="55"/>
  <c r="L279" i="55"/>
  <c r="U275" i="55"/>
  <c r="M286" i="55"/>
  <c r="W275" i="55"/>
  <c r="M299" i="55"/>
  <c r="V291" i="55"/>
  <c r="V307" i="55"/>
  <c r="M314" i="55"/>
  <c r="M330" i="55"/>
  <c r="V323" i="55"/>
  <c r="M428" i="55"/>
  <c r="X419" i="55"/>
  <c r="W483" i="55"/>
  <c r="M494" i="55"/>
  <c r="M508" i="55"/>
  <c r="X499" i="55"/>
  <c r="M585" i="55"/>
  <c r="U579" i="55"/>
  <c r="L583" i="55"/>
  <c r="M651" i="55"/>
  <c r="T35" i="55"/>
  <c r="L55" i="55"/>
  <c r="M57" i="55"/>
  <c r="M73" i="55"/>
  <c r="M104" i="55"/>
  <c r="V179" i="55"/>
  <c r="U211" i="55"/>
  <c r="M220" i="55"/>
  <c r="X211" i="55"/>
  <c r="M313" i="55"/>
  <c r="U307" i="55"/>
  <c r="M316" i="55"/>
  <c r="X323" i="55"/>
  <c r="M332" i="55"/>
  <c r="L343" i="55"/>
  <c r="M344" i="55"/>
  <c r="U339" i="55"/>
  <c r="M361" i="55"/>
  <c r="M363" i="55"/>
  <c r="L455" i="55"/>
  <c r="M458" i="55"/>
  <c r="V35" i="55"/>
  <c r="W83" i="55"/>
  <c r="M154" i="55"/>
  <c r="V147" i="55"/>
  <c r="L183" i="55"/>
  <c r="U259" i="55"/>
  <c r="M264" i="55"/>
  <c r="M268" i="55"/>
  <c r="M270" i="55"/>
  <c r="U291" i="55"/>
  <c r="M297" i="55"/>
  <c r="L327" i="55"/>
  <c r="M328" i="55"/>
  <c r="T467" i="55"/>
  <c r="M571" i="55"/>
  <c r="V563" i="55"/>
  <c r="M574" i="55"/>
  <c r="W563" i="55"/>
  <c r="M634" i="55"/>
  <c r="V627" i="55"/>
  <c r="V547" i="55"/>
  <c r="M554" i="55"/>
  <c r="M218" i="55"/>
  <c r="V211" i="55"/>
  <c r="M282" i="55"/>
  <c r="V275" i="55"/>
  <c r="M346" i="55"/>
  <c r="V339" i="55"/>
  <c r="U371" i="55"/>
  <c r="M377" i="55"/>
  <c r="M430" i="55"/>
  <c r="W419" i="55"/>
  <c r="L487" i="55"/>
  <c r="M488" i="55"/>
  <c r="L567" i="55"/>
  <c r="M426" i="55"/>
  <c r="V419" i="55"/>
  <c r="M506" i="55"/>
  <c r="V499" i="55"/>
  <c r="L535" i="55"/>
  <c r="V579" i="55"/>
  <c r="M586" i="55"/>
  <c r="U643" i="55"/>
  <c r="M649" i="55"/>
  <c r="L647" i="55"/>
  <c r="M490" i="55"/>
  <c r="V483" i="55"/>
  <c r="M542" i="55"/>
  <c r="W531" i="55"/>
  <c r="M553" i="55"/>
  <c r="U547" i="55"/>
  <c r="M606" i="55"/>
  <c r="W595" i="55"/>
  <c r="T611" i="55"/>
  <c r="L631" i="55"/>
  <c r="M632" i="55"/>
  <c r="W627" i="55"/>
  <c r="M638" i="55"/>
  <c r="L656" i="54"/>
  <c r="M656" i="54" s="1"/>
  <c r="L655" i="54"/>
  <c r="M655" i="54" s="1"/>
  <c r="L654" i="54"/>
  <c r="M654" i="54" s="1"/>
  <c r="L653" i="54"/>
  <c r="M653" i="54" s="1"/>
  <c r="L652" i="54"/>
  <c r="M652" i="54" s="1"/>
  <c r="L651" i="54"/>
  <c r="L650" i="54"/>
  <c r="M650" i="54" s="1"/>
  <c r="L649" i="54"/>
  <c r="L648" i="54"/>
  <c r="M648" i="54" s="1"/>
  <c r="K647" i="54"/>
  <c r="J647" i="54"/>
  <c r="I647" i="54"/>
  <c r="H647" i="54"/>
  <c r="G647" i="54"/>
  <c r="K645" i="54"/>
  <c r="J645" i="54"/>
  <c r="I645" i="54"/>
  <c r="H645" i="54"/>
  <c r="G645" i="54"/>
  <c r="G644" i="54"/>
  <c r="H644" i="54" s="1"/>
  <c r="I644" i="54" s="1"/>
  <c r="J644" i="54" s="1"/>
  <c r="K644" i="54" s="1"/>
  <c r="L644" i="54" s="1"/>
  <c r="M644" i="54" s="1"/>
  <c r="X643" i="54"/>
  <c r="G643" i="54"/>
  <c r="H643" i="54" s="1"/>
  <c r="I643" i="54" s="1"/>
  <c r="J643" i="54" s="1"/>
  <c r="K643" i="54" s="1"/>
  <c r="L643" i="54" s="1"/>
  <c r="M643" i="54" s="1"/>
  <c r="C643" i="54"/>
  <c r="S643" i="54" s="1"/>
  <c r="M640" i="54"/>
  <c r="L640" i="54"/>
  <c r="L639" i="54"/>
  <c r="M639" i="54" s="1"/>
  <c r="L638" i="54"/>
  <c r="M638" i="54" s="1"/>
  <c r="L637" i="54"/>
  <c r="M637" i="54" s="1"/>
  <c r="L636" i="54"/>
  <c r="X627" i="54" s="1"/>
  <c r="L635" i="54"/>
  <c r="V627" i="54" s="1"/>
  <c r="L634" i="54"/>
  <c r="M634" i="54" s="1"/>
  <c r="L633" i="54"/>
  <c r="U627" i="54" s="1"/>
  <c r="M632" i="54"/>
  <c r="L632" i="54"/>
  <c r="K631" i="54"/>
  <c r="J631" i="54"/>
  <c r="I631" i="54"/>
  <c r="H631" i="54"/>
  <c r="G631" i="54"/>
  <c r="K629" i="54"/>
  <c r="J629" i="54"/>
  <c r="I629" i="54"/>
  <c r="H629" i="54"/>
  <c r="G629" i="54"/>
  <c r="G628" i="54"/>
  <c r="H628" i="54" s="1"/>
  <c r="I628" i="54" s="1"/>
  <c r="J628" i="54" s="1"/>
  <c r="K628" i="54" s="1"/>
  <c r="L628" i="54" s="1"/>
  <c r="M628" i="54" s="1"/>
  <c r="G627" i="54"/>
  <c r="H627" i="54" s="1"/>
  <c r="I627" i="54" s="1"/>
  <c r="J627" i="54" s="1"/>
  <c r="K627" i="54" s="1"/>
  <c r="L627" i="54" s="1"/>
  <c r="M627" i="54" s="1"/>
  <c r="C627" i="54"/>
  <c r="S627" i="54" s="1"/>
  <c r="L624" i="54"/>
  <c r="M624" i="54" s="1"/>
  <c r="L623" i="54"/>
  <c r="M623" i="54" s="1"/>
  <c r="L622" i="54"/>
  <c r="L621" i="54"/>
  <c r="M621" i="54" s="1"/>
  <c r="L620" i="54"/>
  <c r="L619" i="54"/>
  <c r="M619" i="54" s="1"/>
  <c r="L618" i="54"/>
  <c r="L617" i="54"/>
  <c r="M617" i="54" s="1"/>
  <c r="L616" i="54"/>
  <c r="K615" i="54"/>
  <c r="J615" i="54"/>
  <c r="I615" i="54"/>
  <c r="H615" i="54"/>
  <c r="G615" i="54"/>
  <c r="K613" i="54"/>
  <c r="J613" i="54"/>
  <c r="I613" i="54"/>
  <c r="H613" i="54"/>
  <c r="G613" i="54"/>
  <c r="G612" i="54"/>
  <c r="H612" i="54" s="1"/>
  <c r="I612" i="54" s="1"/>
  <c r="J612" i="54" s="1"/>
  <c r="K612" i="54" s="1"/>
  <c r="L612" i="54" s="1"/>
  <c r="M612" i="54" s="1"/>
  <c r="G611" i="54"/>
  <c r="H611" i="54" s="1"/>
  <c r="I611" i="54" s="1"/>
  <c r="J611" i="54" s="1"/>
  <c r="K611" i="54" s="1"/>
  <c r="L611" i="54" s="1"/>
  <c r="M611" i="54" s="1"/>
  <c r="C611" i="54"/>
  <c r="S611" i="54" s="1"/>
  <c r="L608" i="54"/>
  <c r="M608" i="54" s="1"/>
  <c r="L607" i="54"/>
  <c r="M607" i="54" s="1"/>
  <c r="L606" i="54"/>
  <c r="W595" i="54" s="1"/>
  <c r="L605" i="54"/>
  <c r="M605" i="54" s="1"/>
  <c r="L604" i="54"/>
  <c r="M604" i="54" s="1"/>
  <c r="L603" i="54"/>
  <c r="M603" i="54" s="1"/>
  <c r="L602" i="54"/>
  <c r="M602" i="54" s="1"/>
  <c r="L601" i="54"/>
  <c r="M601" i="54" s="1"/>
  <c r="L600" i="54"/>
  <c r="K599" i="54"/>
  <c r="J599" i="54"/>
  <c r="I599" i="54"/>
  <c r="H599" i="54"/>
  <c r="G599" i="54"/>
  <c r="K597" i="54"/>
  <c r="J597" i="54"/>
  <c r="I597" i="54"/>
  <c r="H597" i="54"/>
  <c r="G597" i="54"/>
  <c r="G596" i="54"/>
  <c r="H596" i="54" s="1"/>
  <c r="I596" i="54" s="1"/>
  <c r="J596" i="54" s="1"/>
  <c r="K596" i="54" s="1"/>
  <c r="L596" i="54" s="1"/>
  <c r="M596" i="54" s="1"/>
  <c r="X595" i="54"/>
  <c r="G595" i="54"/>
  <c r="H595" i="54" s="1"/>
  <c r="I595" i="54" s="1"/>
  <c r="J595" i="54" s="1"/>
  <c r="K595" i="54" s="1"/>
  <c r="L595" i="54" s="1"/>
  <c r="M595" i="54" s="1"/>
  <c r="S595" i="54"/>
  <c r="L592" i="54"/>
  <c r="M592" i="54" s="1"/>
  <c r="L591" i="54"/>
  <c r="M591" i="54" s="1"/>
  <c r="L590" i="54"/>
  <c r="M590" i="54" s="1"/>
  <c r="L589" i="54"/>
  <c r="M589" i="54" s="1"/>
  <c r="L588" i="54"/>
  <c r="X579" i="54" s="1"/>
  <c r="L587" i="54"/>
  <c r="L586" i="54"/>
  <c r="M586" i="54" s="1"/>
  <c r="L585" i="54"/>
  <c r="L584" i="54"/>
  <c r="M584" i="54" s="1"/>
  <c r="K583" i="54"/>
  <c r="J583" i="54"/>
  <c r="I583" i="54"/>
  <c r="H583" i="54"/>
  <c r="G583" i="54"/>
  <c r="K581" i="54"/>
  <c r="J581" i="54"/>
  <c r="I581" i="54"/>
  <c r="H581" i="54"/>
  <c r="G581" i="54"/>
  <c r="G580" i="54"/>
  <c r="H580" i="54" s="1"/>
  <c r="I580" i="54" s="1"/>
  <c r="J580" i="54" s="1"/>
  <c r="K580" i="54" s="1"/>
  <c r="L580" i="54" s="1"/>
  <c r="M580" i="54" s="1"/>
  <c r="H579" i="54"/>
  <c r="I579" i="54" s="1"/>
  <c r="J579" i="54" s="1"/>
  <c r="K579" i="54" s="1"/>
  <c r="L579" i="54" s="1"/>
  <c r="M579" i="54" s="1"/>
  <c r="G579" i="54"/>
  <c r="S579" i="54"/>
  <c r="L576" i="54"/>
  <c r="M576" i="54" s="1"/>
  <c r="L575" i="54"/>
  <c r="M575" i="54" s="1"/>
  <c r="L574" i="54"/>
  <c r="M574" i="54" s="1"/>
  <c r="L573" i="54"/>
  <c r="M573" i="54" s="1"/>
  <c r="L572" i="54"/>
  <c r="M572" i="54" s="1"/>
  <c r="L571" i="54"/>
  <c r="M571" i="54" s="1"/>
  <c r="L570" i="54"/>
  <c r="M570" i="54" s="1"/>
  <c r="L569" i="54"/>
  <c r="L568" i="54"/>
  <c r="K567" i="54"/>
  <c r="J567" i="54"/>
  <c r="I567" i="54"/>
  <c r="H567" i="54"/>
  <c r="G567" i="54"/>
  <c r="K565" i="54"/>
  <c r="J565" i="54"/>
  <c r="I565" i="54"/>
  <c r="H565" i="54"/>
  <c r="G565" i="54"/>
  <c r="G564" i="54"/>
  <c r="H564" i="54" s="1"/>
  <c r="I564" i="54" s="1"/>
  <c r="J564" i="54" s="1"/>
  <c r="K564" i="54" s="1"/>
  <c r="L564" i="54" s="1"/>
  <c r="M564" i="54" s="1"/>
  <c r="X563" i="54"/>
  <c r="S563" i="54"/>
  <c r="G563" i="54"/>
  <c r="H563" i="54" s="1"/>
  <c r="I563" i="54" s="1"/>
  <c r="J563" i="54" s="1"/>
  <c r="K563" i="54" s="1"/>
  <c r="L563" i="54" s="1"/>
  <c r="M563" i="54" s="1"/>
  <c r="L560" i="54"/>
  <c r="M560" i="54" s="1"/>
  <c r="M559" i="54"/>
  <c r="L559" i="54"/>
  <c r="L558" i="54"/>
  <c r="M558" i="54" s="1"/>
  <c r="L557" i="54"/>
  <c r="M557" i="54" s="1"/>
  <c r="L556" i="54"/>
  <c r="M556" i="54" s="1"/>
  <c r="L555" i="54"/>
  <c r="L554" i="54"/>
  <c r="M554" i="54" s="1"/>
  <c r="L553" i="54"/>
  <c r="L552" i="54"/>
  <c r="K551" i="54"/>
  <c r="J551" i="54"/>
  <c r="I551" i="54"/>
  <c r="H551" i="54"/>
  <c r="G551" i="54"/>
  <c r="K549" i="54"/>
  <c r="J549" i="54"/>
  <c r="I549" i="54"/>
  <c r="H549" i="54"/>
  <c r="G549" i="54"/>
  <c r="G548" i="54"/>
  <c r="H548" i="54" s="1"/>
  <c r="I548" i="54" s="1"/>
  <c r="J548" i="54" s="1"/>
  <c r="K548" i="54" s="1"/>
  <c r="L548" i="54" s="1"/>
  <c r="M548" i="54" s="1"/>
  <c r="X547" i="54"/>
  <c r="S547" i="54"/>
  <c r="G547" i="54"/>
  <c r="H547" i="54" s="1"/>
  <c r="I547" i="54" s="1"/>
  <c r="J547" i="54" s="1"/>
  <c r="K547" i="54" s="1"/>
  <c r="L547" i="54" s="1"/>
  <c r="M547" i="54" s="1"/>
  <c r="M544" i="54"/>
  <c r="L544" i="54"/>
  <c r="L543" i="54"/>
  <c r="M543" i="54" s="1"/>
  <c r="L542" i="54"/>
  <c r="M542" i="54" s="1"/>
  <c r="L541" i="54"/>
  <c r="M541" i="54" s="1"/>
  <c r="L540" i="54"/>
  <c r="X531" i="54" s="1"/>
  <c r="L539" i="54"/>
  <c r="M539" i="54" s="1"/>
  <c r="L538" i="54"/>
  <c r="M538" i="54" s="1"/>
  <c r="L537" i="54"/>
  <c r="M537" i="54" s="1"/>
  <c r="L536" i="54"/>
  <c r="K535" i="54"/>
  <c r="J535" i="54"/>
  <c r="I535" i="54"/>
  <c r="H535" i="54"/>
  <c r="G535" i="54"/>
  <c r="K533" i="54"/>
  <c r="J533" i="54"/>
  <c r="I533" i="54"/>
  <c r="H533" i="54"/>
  <c r="G533" i="54"/>
  <c r="G532" i="54"/>
  <c r="H532" i="54" s="1"/>
  <c r="I532" i="54" s="1"/>
  <c r="J532" i="54" s="1"/>
  <c r="K532" i="54" s="1"/>
  <c r="L532" i="54" s="1"/>
  <c r="M532" i="54" s="1"/>
  <c r="G531" i="54"/>
  <c r="H531" i="54" s="1"/>
  <c r="I531" i="54" s="1"/>
  <c r="J531" i="54" s="1"/>
  <c r="K531" i="54" s="1"/>
  <c r="L531" i="54" s="1"/>
  <c r="M531" i="54" s="1"/>
  <c r="C531" i="54"/>
  <c r="S531" i="54" s="1"/>
  <c r="L528" i="54"/>
  <c r="M528" i="54" s="1"/>
  <c r="L527" i="54"/>
  <c r="M527" i="54" s="1"/>
  <c r="L526" i="54"/>
  <c r="L525" i="54"/>
  <c r="M525" i="54" s="1"/>
  <c r="L524" i="54"/>
  <c r="L523" i="54"/>
  <c r="M523" i="54" s="1"/>
  <c r="L522" i="54"/>
  <c r="L521" i="54"/>
  <c r="M521" i="54" s="1"/>
  <c r="L520" i="54"/>
  <c r="K519" i="54"/>
  <c r="J519" i="54"/>
  <c r="I519" i="54"/>
  <c r="H519" i="54"/>
  <c r="G519" i="54"/>
  <c r="K517" i="54"/>
  <c r="J517" i="54"/>
  <c r="I517" i="54"/>
  <c r="H517" i="54"/>
  <c r="G517" i="54"/>
  <c r="G516" i="54"/>
  <c r="H516" i="54" s="1"/>
  <c r="I516" i="54" s="1"/>
  <c r="J516" i="54" s="1"/>
  <c r="K516" i="54" s="1"/>
  <c r="L516" i="54" s="1"/>
  <c r="M516" i="54" s="1"/>
  <c r="H515" i="54"/>
  <c r="I515" i="54" s="1"/>
  <c r="J515" i="54" s="1"/>
  <c r="K515" i="54" s="1"/>
  <c r="L515" i="54" s="1"/>
  <c r="M515" i="54" s="1"/>
  <c r="G515" i="54"/>
  <c r="C515" i="54"/>
  <c r="S515" i="54" s="1"/>
  <c r="L512" i="54"/>
  <c r="M512" i="54" s="1"/>
  <c r="L511" i="54"/>
  <c r="M511" i="54" s="1"/>
  <c r="L510" i="54"/>
  <c r="W499" i="54" s="1"/>
  <c r="L509" i="54"/>
  <c r="M509" i="54" s="1"/>
  <c r="L508" i="54"/>
  <c r="M508" i="54" s="1"/>
  <c r="L507" i="54"/>
  <c r="M507" i="54" s="1"/>
  <c r="L506" i="54"/>
  <c r="M506" i="54" s="1"/>
  <c r="L505" i="54"/>
  <c r="M505" i="54" s="1"/>
  <c r="L504" i="54"/>
  <c r="K503" i="54"/>
  <c r="J503" i="54"/>
  <c r="I503" i="54"/>
  <c r="H503" i="54"/>
  <c r="G503" i="54"/>
  <c r="K501" i="54"/>
  <c r="J501" i="54"/>
  <c r="I501" i="54"/>
  <c r="H501" i="54"/>
  <c r="G501" i="54"/>
  <c r="G500" i="54"/>
  <c r="H500" i="54" s="1"/>
  <c r="I500" i="54" s="1"/>
  <c r="J500" i="54" s="1"/>
  <c r="K500" i="54" s="1"/>
  <c r="L500" i="54" s="1"/>
  <c r="M500" i="54" s="1"/>
  <c r="X499" i="54"/>
  <c r="G499" i="54"/>
  <c r="H499" i="54" s="1"/>
  <c r="I499" i="54" s="1"/>
  <c r="J499" i="54" s="1"/>
  <c r="K499" i="54" s="1"/>
  <c r="L499" i="54" s="1"/>
  <c r="M499" i="54" s="1"/>
  <c r="C499" i="54"/>
  <c r="S499" i="54" s="1"/>
  <c r="L496" i="54"/>
  <c r="M496" i="54" s="1"/>
  <c r="L495" i="54"/>
  <c r="M495" i="54" s="1"/>
  <c r="L494" i="54"/>
  <c r="M494" i="54" s="1"/>
  <c r="L493" i="54"/>
  <c r="M493" i="54" s="1"/>
  <c r="L492" i="54"/>
  <c r="X483" i="54" s="1"/>
  <c r="L491" i="54"/>
  <c r="L490" i="54"/>
  <c r="M490" i="54" s="1"/>
  <c r="L489" i="54"/>
  <c r="M489" i="54" s="1"/>
  <c r="L488" i="54"/>
  <c r="M488" i="54" s="1"/>
  <c r="K487" i="54"/>
  <c r="J487" i="54"/>
  <c r="I487" i="54"/>
  <c r="H487" i="54"/>
  <c r="G487" i="54"/>
  <c r="K485" i="54"/>
  <c r="J485" i="54"/>
  <c r="I485" i="54"/>
  <c r="H485" i="54"/>
  <c r="G485" i="54"/>
  <c r="G484" i="54"/>
  <c r="H484" i="54" s="1"/>
  <c r="I484" i="54" s="1"/>
  <c r="J484" i="54" s="1"/>
  <c r="K484" i="54" s="1"/>
  <c r="L484" i="54" s="1"/>
  <c r="M484" i="54" s="1"/>
  <c r="G483" i="54"/>
  <c r="H483" i="54" s="1"/>
  <c r="I483" i="54" s="1"/>
  <c r="J483" i="54" s="1"/>
  <c r="K483" i="54" s="1"/>
  <c r="L483" i="54" s="1"/>
  <c r="M483" i="54" s="1"/>
  <c r="C483" i="54"/>
  <c r="S483" i="54" s="1"/>
  <c r="L480" i="54"/>
  <c r="M480" i="54" s="1"/>
  <c r="L479" i="54"/>
  <c r="M479" i="54" s="1"/>
  <c r="L478" i="54"/>
  <c r="M478" i="54" s="1"/>
  <c r="L477" i="54"/>
  <c r="M477" i="54" s="1"/>
  <c r="L476" i="54"/>
  <c r="M476" i="54" s="1"/>
  <c r="L475" i="54"/>
  <c r="M475" i="54" s="1"/>
  <c r="L474" i="54"/>
  <c r="M474" i="54" s="1"/>
  <c r="L473" i="54"/>
  <c r="L472" i="54"/>
  <c r="M472" i="54" s="1"/>
  <c r="K471" i="54"/>
  <c r="J471" i="54"/>
  <c r="I471" i="54"/>
  <c r="H471" i="54"/>
  <c r="G471" i="54"/>
  <c r="K469" i="54"/>
  <c r="J469" i="54"/>
  <c r="I469" i="54"/>
  <c r="H469" i="54"/>
  <c r="G469" i="54"/>
  <c r="G468" i="54"/>
  <c r="H468" i="54" s="1"/>
  <c r="I468" i="54" s="1"/>
  <c r="J468" i="54" s="1"/>
  <c r="K468" i="54" s="1"/>
  <c r="L468" i="54" s="1"/>
  <c r="M468" i="54" s="1"/>
  <c r="X467" i="54"/>
  <c r="G467" i="54"/>
  <c r="H467" i="54" s="1"/>
  <c r="I467" i="54" s="1"/>
  <c r="J467" i="54" s="1"/>
  <c r="K467" i="54" s="1"/>
  <c r="L467" i="54" s="1"/>
  <c r="M467" i="54" s="1"/>
  <c r="C467" i="54"/>
  <c r="S467" i="54" s="1"/>
  <c r="L464" i="54"/>
  <c r="M464" i="54" s="1"/>
  <c r="L463" i="54"/>
  <c r="M463" i="54" s="1"/>
  <c r="L462" i="54"/>
  <c r="M462" i="54" s="1"/>
  <c r="L461" i="54"/>
  <c r="M461" i="54" s="1"/>
  <c r="L460" i="54"/>
  <c r="M460" i="54" s="1"/>
  <c r="L459" i="54"/>
  <c r="L458" i="54"/>
  <c r="M458" i="54" s="1"/>
  <c r="L457" i="54"/>
  <c r="M457" i="54" s="1"/>
  <c r="L456" i="54"/>
  <c r="M456" i="54" s="1"/>
  <c r="K455" i="54"/>
  <c r="J455" i="54"/>
  <c r="I455" i="54"/>
  <c r="H455" i="54"/>
  <c r="G455" i="54"/>
  <c r="K453" i="54"/>
  <c r="J453" i="54"/>
  <c r="I453" i="54"/>
  <c r="H453" i="54"/>
  <c r="G453" i="54"/>
  <c r="G452" i="54"/>
  <c r="H452" i="54" s="1"/>
  <c r="I452" i="54" s="1"/>
  <c r="J452" i="54" s="1"/>
  <c r="K452" i="54" s="1"/>
  <c r="L452" i="54" s="1"/>
  <c r="M452" i="54" s="1"/>
  <c r="X451" i="54"/>
  <c r="G451" i="54"/>
  <c r="H451" i="54" s="1"/>
  <c r="I451" i="54" s="1"/>
  <c r="J451" i="54" s="1"/>
  <c r="K451" i="54" s="1"/>
  <c r="L451" i="54" s="1"/>
  <c r="M451" i="54" s="1"/>
  <c r="C451" i="54"/>
  <c r="S451" i="54" s="1"/>
  <c r="L448" i="54"/>
  <c r="M448" i="54" s="1"/>
  <c r="L447" i="54"/>
  <c r="M447" i="54" s="1"/>
  <c r="L446" i="54"/>
  <c r="M446" i="54" s="1"/>
  <c r="L445" i="54"/>
  <c r="M445" i="54" s="1"/>
  <c r="L444" i="54"/>
  <c r="M444" i="54" s="1"/>
  <c r="L443" i="54"/>
  <c r="M443" i="54" s="1"/>
  <c r="L442" i="54"/>
  <c r="M442" i="54" s="1"/>
  <c r="L441" i="54"/>
  <c r="L440" i="54"/>
  <c r="M440" i="54" s="1"/>
  <c r="K439" i="54"/>
  <c r="J439" i="54"/>
  <c r="I439" i="54"/>
  <c r="H439" i="54"/>
  <c r="G439" i="54"/>
  <c r="K437" i="54"/>
  <c r="J437" i="54"/>
  <c r="I437" i="54"/>
  <c r="H437" i="54"/>
  <c r="G437" i="54"/>
  <c r="G436" i="54"/>
  <c r="H436" i="54" s="1"/>
  <c r="I436" i="54" s="1"/>
  <c r="J436" i="54" s="1"/>
  <c r="K436" i="54" s="1"/>
  <c r="L436" i="54" s="1"/>
  <c r="M436" i="54" s="1"/>
  <c r="G435" i="54"/>
  <c r="H435" i="54" s="1"/>
  <c r="I435" i="54" s="1"/>
  <c r="J435" i="54" s="1"/>
  <c r="K435" i="54" s="1"/>
  <c r="L435" i="54" s="1"/>
  <c r="M435" i="54" s="1"/>
  <c r="C435" i="54"/>
  <c r="S435" i="54" s="1"/>
  <c r="L432" i="54"/>
  <c r="M432" i="54" s="1"/>
  <c r="L431" i="54"/>
  <c r="M431" i="54" s="1"/>
  <c r="L430" i="54"/>
  <c r="M430" i="54" s="1"/>
  <c r="L429" i="54"/>
  <c r="M429" i="54" s="1"/>
  <c r="L428" i="54"/>
  <c r="M428" i="54" s="1"/>
  <c r="L427" i="54"/>
  <c r="M427" i="54" s="1"/>
  <c r="L426" i="54"/>
  <c r="M426" i="54" s="1"/>
  <c r="L425" i="54"/>
  <c r="L424" i="54"/>
  <c r="M424" i="54" s="1"/>
  <c r="K423" i="54"/>
  <c r="J423" i="54"/>
  <c r="I423" i="54"/>
  <c r="H423" i="54"/>
  <c r="G423" i="54"/>
  <c r="K421" i="54"/>
  <c r="J421" i="54"/>
  <c r="I421" i="54"/>
  <c r="H421" i="54"/>
  <c r="G421" i="54"/>
  <c r="G420" i="54"/>
  <c r="H420" i="54" s="1"/>
  <c r="I420" i="54" s="1"/>
  <c r="J420" i="54" s="1"/>
  <c r="K420" i="54" s="1"/>
  <c r="L420" i="54" s="1"/>
  <c r="M420" i="54" s="1"/>
  <c r="X419" i="54"/>
  <c r="W419" i="54"/>
  <c r="G419" i="54"/>
  <c r="H419" i="54" s="1"/>
  <c r="I419" i="54" s="1"/>
  <c r="J419" i="54" s="1"/>
  <c r="K419" i="54" s="1"/>
  <c r="L419" i="54" s="1"/>
  <c r="M419" i="54" s="1"/>
  <c r="C419" i="54"/>
  <c r="S419" i="54" s="1"/>
  <c r="L416" i="54"/>
  <c r="M416" i="54" s="1"/>
  <c r="L415" i="54"/>
  <c r="M415" i="54" s="1"/>
  <c r="L414" i="54"/>
  <c r="L413" i="54"/>
  <c r="M413" i="54" s="1"/>
  <c r="L412" i="54"/>
  <c r="L411" i="54"/>
  <c r="M411" i="54" s="1"/>
  <c r="L410" i="54"/>
  <c r="L409" i="54"/>
  <c r="M409" i="54" s="1"/>
  <c r="L408" i="54"/>
  <c r="K407" i="54"/>
  <c r="J407" i="54"/>
  <c r="I407" i="54"/>
  <c r="H407" i="54"/>
  <c r="G407" i="54"/>
  <c r="K405" i="54"/>
  <c r="J405" i="54"/>
  <c r="I405" i="54"/>
  <c r="H405" i="54"/>
  <c r="G405" i="54"/>
  <c r="G404" i="54"/>
  <c r="H404" i="54" s="1"/>
  <c r="I404" i="54" s="1"/>
  <c r="J404" i="54" s="1"/>
  <c r="K404" i="54" s="1"/>
  <c r="L404" i="54" s="1"/>
  <c r="M404" i="54" s="1"/>
  <c r="G403" i="54"/>
  <c r="H403" i="54" s="1"/>
  <c r="I403" i="54" s="1"/>
  <c r="J403" i="54" s="1"/>
  <c r="K403" i="54" s="1"/>
  <c r="L403" i="54" s="1"/>
  <c r="M403" i="54" s="1"/>
  <c r="C403" i="54"/>
  <c r="S403" i="54" s="1"/>
  <c r="L400" i="54"/>
  <c r="M400" i="54" s="1"/>
  <c r="L399" i="54"/>
  <c r="M399" i="54" s="1"/>
  <c r="L398" i="54"/>
  <c r="W387" i="54" s="1"/>
  <c r="L397" i="54"/>
  <c r="M397" i="54" s="1"/>
  <c r="L396" i="54"/>
  <c r="M396" i="54" s="1"/>
  <c r="L395" i="54"/>
  <c r="M395" i="54" s="1"/>
  <c r="L394" i="54"/>
  <c r="M394" i="54" s="1"/>
  <c r="L393" i="54"/>
  <c r="M393" i="54" s="1"/>
  <c r="L392" i="54"/>
  <c r="M392" i="54" s="1"/>
  <c r="K391" i="54"/>
  <c r="J391" i="54"/>
  <c r="I391" i="54"/>
  <c r="H391" i="54"/>
  <c r="G391" i="54"/>
  <c r="K389" i="54"/>
  <c r="J389" i="54"/>
  <c r="I389" i="54"/>
  <c r="H389" i="54"/>
  <c r="G389" i="54"/>
  <c r="G388" i="54"/>
  <c r="H388" i="54" s="1"/>
  <c r="I388" i="54" s="1"/>
  <c r="J388" i="54" s="1"/>
  <c r="K388" i="54" s="1"/>
  <c r="L388" i="54" s="1"/>
  <c r="M388" i="54" s="1"/>
  <c r="X387" i="54"/>
  <c r="G387" i="54"/>
  <c r="H387" i="54" s="1"/>
  <c r="I387" i="54" s="1"/>
  <c r="J387" i="54" s="1"/>
  <c r="K387" i="54" s="1"/>
  <c r="L387" i="54" s="1"/>
  <c r="M387" i="54" s="1"/>
  <c r="C387" i="54"/>
  <c r="S387" i="54" s="1"/>
  <c r="L384" i="54"/>
  <c r="M384" i="54" s="1"/>
  <c r="L383" i="54"/>
  <c r="M383" i="54" s="1"/>
  <c r="L382" i="54"/>
  <c r="L381" i="54"/>
  <c r="M381" i="54" s="1"/>
  <c r="L380" i="54"/>
  <c r="L379" i="54"/>
  <c r="M379" i="54" s="1"/>
  <c r="L378" i="54"/>
  <c r="L377" i="54"/>
  <c r="M377" i="54" s="1"/>
  <c r="L376" i="54"/>
  <c r="M376" i="54" s="1"/>
  <c r="K375" i="54"/>
  <c r="J375" i="54"/>
  <c r="I375" i="54"/>
  <c r="H375" i="54"/>
  <c r="G375" i="54"/>
  <c r="K373" i="54"/>
  <c r="J373" i="54"/>
  <c r="I373" i="54"/>
  <c r="H373" i="54"/>
  <c r="G373" i="54"/>
  <c r="G372" i="54"/>
  <c r="H372" i="54" s="1"/>
  <c r="I372" i="54" s="1"/>
  <c r="J372" i="54" s="1"/>
  <c r="K372" i="54" s="1"/>
  <c r="L372" i="54" s="1"/>
  <c r="M372" i="54" s="1"/>
  <c r="H371" i="54"/>
  <c r="I371" i="54" s="1"/>
  <c r="J371" i="54" s="1"/>
  <c r="K371" i="54" s="1"/>
  <c r="L371" i="54" s="1"/>
  <c r="M371" i="54" s="1"/>
  <c r="G371" i="54"/>
  <c r="C371" i="54"/>
  <c r="S371" i="54" s="1"/>
  <c r="L368" i="54"/>
  <c r="M368" i="54" s="1"/>
  <c r="L367" i="54"/>
  <c r="M367" i="54" s="1"/>
  <c r="L366" i="54"/>
  <c r="M366" i="54" s="1"/>
  <c r="L365" i="54"/>
  <c r="M365" i="54" s="1"/>
  <c r="L364" i="54"/>
  <c r="X355" i="54" s="1"/>
  <c r="L363" i="54"/>
  <c r="M363" i="54" s="1"/>
  <c r="L362" i="54"/>
  <c r="M362" i="54" s="1"/>
  <c r="L361" i="54"/>
  <c r="M361" i="54" s="1"/>
  <c r="L360" i="54"/>
  <c r="K359" i="54"/>
  <c r="J359" i="54"/>
  <c r="I359" i="54"/>
  <c r="H359" i="54"/>
  <c r="G359" i="54"/>
  <c r="K357" i="54"/>
  <c r="J357" i="54"/>
  <c r="I357" i="54"/>
  <c r="H357" i="54"/>
  <c r="G357" i="54"/>
  <c r="G356" i="54"/>
  <c r="H356" i="54" s="1"/>
  <c r="I356" i="54" s="1"/>
  <c r="J356" i="54" s="1"/>
  <c r="K356" i="54" s="1"/>
  <c r="L356" i="54" s="1"/>
  <c r="M356" i="54" s="1"/>
  <c r="I355" i="54"/>
  <c r="J355" i="54" s="1"/>
  <c r="K355" i="54" s="1"/>
  <c r="L355" i="54" s="1"/>
  <c r="M355" i="54" s="1"/>
  <c r="G355" i="54"/>
  <c r="H355" i="54" s="1"/>
  <c r="C355" i="54"/>
  <c r="S355" i="54" s="1"/>
  <c r="L352" i="54"/>
  <c r="M352" i="54" s="1"/>
  <c r="L351" i="54"/>
  <c r="M351" i="54" s="1"/>
  <c r="L350" i="54"/>
  <c r="M350" i="54" s="1"/>
  <c r="L349" i="54"/>
  <c r="M349" i="54" s="1"/>
  <c r="L348" i="54"/>
  <c r="L347" i="54"/>
  <c r="M347" i="54" s="1"/>
  <c r="L346" i="54"/>
  <c r="L345" i="54"/>
  <c r="M345" i="54" s="1"/>
  <c r="L344" i="54"/>
  <c r="K343" i="54"/>
  <c r="J343" i="54"/>
  <c r="I343" i="54"/>
  <c r="H343" i="54"/>
  <c r="G343" i="54"/>
  <c r="K341" i="54"/>
  <c r="J341" i="54"/>
  <c r="I341" i="54"/>
  <c r="H341" i="54"/>
  <c r="G341" i="54"/>
  <c r="G340" i="54"/>
  <c r="H340" i="54" s="1"/>
  <c r="I340" i="54" s="1"/>
  <c r="J340" i="54" s="1"/>
  <c r="K340" i="54" s="1"/>
  <c r="L340" i="54" s="1"/>
  <c r="M340" i="54" s="1"/>
  <c r="G339" i="54"/>
  <c r="H339" i="54" s="1"/>
  <c r="I339" i="54" s="1"/>
  <c r="J339" i="54" s="1"/>
  <c r="K339" i="54" s="1"/>
  <c r="L339" i="54" s="1"/>
  <c r="M339" i="54" s="1"/>
  <c r="C339" i="54"/>
  <c r="S339" i="54" s="1"/>
  <c r="L336" i="54"/>
  <c r="M336" i="54" s="1"/>
  <c r="L335" i="54"/>
  <c r="M335" i="54" s="1"/>
  <c r="L334" i="54"/>
  <c r="M334" i="54" s="1"/>
  <c r="L333" i="54"/>
  <c r="M333" i="54" s="1"/>
  <c r="L332" i="54"/>
  <c r="M332" i="54" s="1"/>
  <c r="L331" i="54"/>
  <c r="M331" i="54" s="1"/>
  <c r="L330" i="54"/>
  <c r="L329" i="54"/>
  <c r="M329" i="54" s="1"/>
  <c r="L328" i="54"/>
  <c r="K327" i="54"/>
  <c r="J327" i="54"/>
  <c r="I327" i="54"/>
  <c r="H327" i="54"/>
  <c r="G327" i="54"/>
  <c r="K325" i="54"/>
  <c r="J325" i="54"/>
  <c r="I325" i="54"/>
  <c r="H325" i="54"/>
  <c r="G325" i="54"/>
  <c r="G324" i="54"/>
  <c r="H324" i="54" s="1"/>
  <c r="I324" i="54" s="1"/>
  <c r="J324" i="54" s="1"/>
  <c r="K324" i="54" s="1"/>
  <c r="L324" i="54" s="1"/>
  <c r="M324" i="54" s="1"/>
  <c r="G323" i="54"/>
  <c r="H323" i="54" s="1"/>
  <c r="I323" i="54" s="1"/>
  <c r="J323" i="54" s="1"/>
  <c r="K323" i="54" s="1"/>
  <c r="L323" i="54" s="1"/>
  <c r="M323" i="54" s="1"/>
  <c r="C323" i="54"/>
  <c r="S323" i="54" s="1"/>
  <c r="L320" i="54"/>
  <c r="M320" i="54" s="1"/>
  <c r="L319" i="54"/>
  <c r="M319" i="54" s="1"/>
  <c r="L318" i="54"/>
  <c r="L317" i="54"/>
  <c r="M317" i="54" s="1"/>
  <c r="L316" i="54"/>
  <c r="L315" i="54"/>
  <c r="M315" i="54" s="1"/>
  <c r="L314" i="54"/>
  <c r="L313" i="54"/>
  <c r="M313" i="54" s="1"/>
  <c r="L312" i="54"/>
  <c r="K311" i="54"/>
  <c r="J311" i="54"/>
  <c r="I311" i="54"/>
  <c r="H311" i="54"/>
  <c r="G311" i="54"/>
  <c r="K309" i="54"/>
  <c r="J309" i="54"/>
  <c r="I309" i="54"/>
  <c r="H309" i="54"/>
  <c r="G309" i="54"/>
  <c r="G308" i="54"/>
  <c r="H308" i="54" s="1"/>
  <c r="I308" i="54" s="1"/>
  <c r="J308" i="54" s="1"/>
  <c r="K308" i="54" s="1"/>
  <c r="L308" i="54" s="1"/>
  <c r="M308" i="54" s="1"/>
  <c r="G307" i="54"/>
  <c r="H307" i="54" s="1"/>
  <c r="I307" i="54" s="1"/>
  <c r="J307" i="54" s="1"/>
  <c r="K307" i="54" s="1"/>
  <c r="L307" i="54" s="1"/>
  <c r="M307" i="54" s="1"/>
  <c r="C307" i="54"/>
  <c r="S307" i="54" s="1"/>
  <c r="L304" i="54"/>
  <c r="M304" i="54" s="1"/>
  <c r="L303" i="54"/>
  <c r="M303" i="54" s="1"/>
  <c r="L302" i="54"/>
  <c r="W291" i="54" s="1"/>
  <c r="L301" i="54"/>
  <c r="M301" i="54" s="1"/>
  <c r="L300" i="54"/>
  <c r="X291" i="54" s="1"/>
  <c r="L299" i="54"/>
  <c r="M299" i="54" s="1"/>
  <c r="L298" i="54"/>
  <c r="M298" i="54" s="1"/>
  <c r="L297" i="54"/>
  <c r="M297" i="54" s="1"/>
  <c r="L296" i="54"/>
  <c r="K295" i="54"/>
  <c r="J295" i="54"/>
  <c r="I295" i="54"/>
  <c r="H295" i="54"/>
  <c r="G295" i="54"/>
  <c r="K293" i="54"/>
  <c r="J293" i="54"/>
  <c r="I293" i="54"/>
  <c r="H293" i="54"/>
  <c r="G293" i="54"/>
  <c r="G292" i="54"/>
  <c r="H292" i="54" s="1"/>
  <c r="I292" i="54" s="1"/>
  <c r="J292" i="54" s="1"/>
  <c r="K292" i="54" s="1"/>
  <c r="L292" i="54" s="1"/>
  <c r="M292" i="54" s="1"/>
  <c r="G291" i="54"/>
  <c r="H291" i="54" s="1"/>
  <c r="I291" i="54" s="1"/>
  <c r="J291" i="54" s="1"/>
  <c r="K291" i="54" s="1"/>
  <c r="L291" i="54" s="1"/>
  <c r="M291" i="54" s="1"/>
  <c r="C291" i="54"/>
  <c r="S291" i="54" s="1"/>
  <c r="L288" i="54"/>
  <c r="M288" i="54" s="1"/>
  <c r="L287" i="54"/>
  <c r="M287" i="54" s="1"/>
  <c r="L286" i="54"/>
  <c r="W275" i="54" s="1"/>
  <c r="L285" i="54"/>
  <c r="M285" i="54" s="1"/>
  <c r="L284" i="54"/>
  <c r="M284" i="54" s="1"/>
  <c r="L283" i="54"/>
  <c r="L282" i="54"/>
  <c r="M282" i="54" s="1"/>
  <c r="L281" i="54"/>
  <c r="L280" i="54"/>
  <c r="M280" i="54" s="1"/>
  <c r="K279" i="54"/>
  <c r="J279" i="54"/>
  <c r="I279" i="54"/>
  <c r="H279" i="54"/>
  <c r="G279" i="54"/>
  <c r="K277" i="54"/>
  <c r="J277" i="54"/>
  <c r="I277" i="54"/>
  <c r="H277" i="54"/>
  <c r="G277" i="54"/>
  <c r="G276" i="54"/>
  <c r="H276" i="54" s="1"/>
  <c r="I276" i="54" s="1"/>
  <c r="J276" i="54" s="1"/>
  <c r="K276" i="54" s="1"/>
  <c r="L276" i="54" s="1"/>
  <c r="M276" i="54" s="1"/>
  <c r="J275" i="54"/>
  <c r="K275" i="54" s="1"/>
  <c r="L275" i="54" s="1"/>
  <c r="M275" i="54" s="1"/>
  <c r="G275" i="54"/>
  <c r="H275" i="54" s="1"/>
  <c r="I275" i="54" s="1"/>
  <c r="C275" i="54"/>
  <c r="S275" i="54" s="1"/>
  <c r="L272" i="54"/>
  <c r="M272" i="54" s="1"/>
  <c r="L271" i="54"/>
  <c r="M271" i="54" s="1"/>
  <c r="L270" i="54"/>
  <c r="M270" i="54" s="1"/>
  <c r="L269" i="54"/>
  <c r="M269" i="54" s="1"/>
  <c r="L268" i="54"/>
  <c r="M268" i="54" s="1"/>
  <c r="L267" i="54"/>
  <c r="M267" i="54" s="1"/>
  <c r="L266" i="54"/>
  <c r="M266" i="54" s="1"/>
  <c r="L265" i="54"/>
  <c r="L264" i="54"/>
  <c r="M264" i="54" s="1"/>
  <c r="K263" i="54"/>
  <c r="J263" i="54"/>
  <c r="I263" i="54"/>
  <c r="H263" i="54"/>
  <c r="G263" i="54"/>
  <c r="K261" i="54"/>
  <c r="J261" i="54"/>
  <c r="I261" i="54"/>
  <c r="H261" i="54"/>
  <c r="G261" i="54"/>
  <c r="G260" i="54"/>
  <c r="H260" i="54" s="1"/>
  <c r="I260" i="54" s="1"/>
  <c r="J260" i="54" s="1"/>
  <c r="K260" i="54" s="1"/>
  <c r="L260" i="54" s="1"/>
  <c r="M260" i="54" s="1"/>
  <c r="X259" i="54"/>
  <c r="J259" i="54"/>
  <c r="K259" i="54" s="1"/>
  <c r="L259" i="54" s="1"/>
  <c r="M259" i="54" s="1"/>
  <c r="G259" i="54"/>
  <c r="H259" i="54" s="1"/>
  <c r="I259" i="54" s="1"/>
  <c r="C259" i="54"/>
  <c r="S259" i="54" s="1"/>
  <c r="L256" i="54"/>
  <c r="M256" i="54" s="1"/>
  <c r="L255" i="54"/>
  <c r="M255" i="54" s="1"/>
  <c r="L254" i="54"/>
  <c r="L253" i="54"/>
  <c r="M253" i="54" s="1"/>
  <c r="L252" i="54"/>
  <c r="M252" i="54" s="1"/>
  <c r="L251" i="54"/>
  <c r="M251" i="54" s="1"/>
  <c r="L250" i="54"/>
  <c r="L249" i="54"/>
  <c r="M249" i="54" s="1"/>
  <c r="L248" i="54"/>
  <c r="K247" i="54"/>
  <c r="J247" i="54"/>
  <c r="I247" i="54"/>
  <c r="H247" i="54"/>
  <c r="G247" i="54"/>
  <c r="K245" i="54"/>
  <c r="J245" i="54"/>
  <c r="I245" i="54"/>
  <c r="H245" i="54"/>
  <c r="G245" i="54"/>
  <c r="G244" i="54"/>
  <c r="H244" i="54" s="1"/>
  <c r="I244" i="54" s="1"/>
  <c r="J244" i="54" s="1"/>
  <c r="K244" i="54" s="1"/>
  <c r="L244" i="54" s="1"/>
  <c r="M244" i="54" s="1"/>
  <c r="X243" i="54"/>
  <c r="G243" i="54"/>
  <c r="H243" i="54" s="1"/>
  <c r="I243" i="54" s="1"/>
  <c r="J243" i="54" s="1"/>
  <c r="K243" i="54" s="1"/>
  <c r="L243" i="54" s="1"/>
  <c r="M243" i="54" s="1"/>
  <c r="C243" i="54"/>
  <c r="S243" i="54" s="1"/>
  <c r="L240" i="54"/>
  <c r="M240" i="54" s="1"/>
  <c r="L239" i="54"/>
  <c r="M239" i="54" s="1"/>
  <c r="L238" i="54"/>
  <c r="W227" i="54" s="1"/>
  <c r="L237" i="54"/>
  <c r="M237" i="54" s="1"/>
  <c r="L236" i="54"/>
  <c r="X227" i="54" s="1"/>
  <c r="L235" i="54"/>
  <c r="M235" i="54" s="1"/>
  <c r="L234" i="54"/>
  <c r="M234" i="54" s="1"/>
  <c r="L233" i="54"/>
  <c r="M233" i="54" s="1"/>
  <c r="L232" i="54"/>
  <c r="M232" i="54" s="1"/>
  <c r="K231" i="54"/>
  <c r="J231" i="54"/>
  <c r="I231" i="54"/>
  <c r="H231" i="54"/>
  <c r="G231" i="54"/>
  <c r="K229" i="54"/>
  <c r="J229" i="54"/>
  <c r="I229" i="54"/>
  <c r="H229" i="54"/>
  <c r="G229" i="54"/>
  <c r="G228" i="54"/>
  <c r="H228" i="54" s="1"/>
  <c r="I228" i="54" s="1"/>
  <c r="J228" i="54" s="1"/>
  <c r="K228" i="54" s="1"/>
  <c r="L228" i="54" s="1"/>
  <c r="M228" i="54" s="1"/>
  <c r="G227" i="54"/>
  <c r="H227" i="54" s="1"/>
  <c r="I227" i="54" s="1"/>
  <c r="J227" i="54" s="1"/>
  <c r="K227" i="54" s="1"/>
  <c r="L227" i="54" s="1"/>
  <c r="M227" i="54" s="1"/>
  <c r="C227" i="54"/>
  <c r="S227" i="54" s="1"/>
  <c r="L224" i="54"/>
  <c r="M224" i="54" s="1"/>
  <c r="L223" i="54"/>
  <c r="M223" i="54" s="1"/>
  <c r="L222" i="54"/>
  <c r="M222" i="54" s="1"/>
  <c r="L221" i="54"/>
  <c r="M221" i="54" s="1"/>
  <c r="L220" i="54"/>
  <c r="X211" i="54" s="1"/>
  <c r="L219" i="54"/>
  <c r="M219" i="54" s="1"/>
  <c r="L218" i="54"/>
  <c r="M218" i="54" s="1"/>
  <c r="L217" i="54"/>
  <c r="L216" i="54"/>
  <c r="K215" i="54"/>
  <c r="J215" i="54"/>
  <c r="I215" i="54"/>
  <c r="H215" i="54"/>
  <c r="G215" i="54"/>
  <c r="K213" i="54"/>
  <c r="J213" i="54"/>
  <c r="I213" i="54"/>
  <c r="H213" i="54"/>
  <c r="G213" i="54"/>
  <c r="G212" i="54"/>
  <c r="H212" i="54" s="1"/>
  <c r="I212" i="54" s="1"/>
  <c r="J212" i="54" s="1"/>
  <c r="K212" i="54" s="1"/>
  <c r="L212" i="54" s="1"/>
  <c r="M212" i="54" s="1"/>
  <c r="G211" i="54"/>
  <c r="H211" i="54" s="1"/>
  <c r="I211" i="54" s="1"/>
  <c r="J211" i="54" s="1"/>
  <c r="K211" i="54" s="1"/>
  <c r="L211" i="54" s="1"/>
  <c r="M211" i="54" s="1"/>
  <c r="C211" i="54"/>
  <c r="S211" i="54" s="1"/>
  <c r="L208" i="54"/>
  <c r="M208" i="54" s="1"/>
  <c r="L207" i="54"/>
  <c r="M207" i="54" s="1"/>
  <c r="L206" i="54"/>
  <c r="M206" i="54" s="1"/>
  <c r="L205" i="54"/>
  <c r="M205" i="54" s="1"/>
  <c r="L204" i="54"/>
  <c r="M204" i="54" s="1"/>
  <c r="L203" i="54"/>
  <c r="M203" i="54" s="1"/>
  <c r="L202" i="54"/>
  <c r="L201" i="54"/>
  <c r="M201" i="54" s="1"/>
  <c r="L200" i="54"/>
  <c r="M200" i="54" s="1"/>
  <c r="K199" i="54"/>
  <c r="J199" i="54"/>
  <c r="I199" i="54"/>
  <c r="H199" i="54"/>
  <c r="G199" i="54"/>
  <c r="K197" i="54"/>
  <c r="J197" i="54"/>
  <c r="I197" i="54"/>
  <c r="H197" i="54"/>
  <c r="G197" i="54"/>
  <c r="G196" i="54"/>
  <c r="H196" i="54" s="1"/>
  <c r="I196" i="54" s="1"/>
  <c r="J196" i="54" s="1"/>
  <c r="K196" i="54" s="1"/>
  <c r="L196" i="54" s="1"/>
  <c r="M196" i="54" s="1"/>
  <c r="G195" i="54"/>
  <c r="H195" i="54" s="1"/>
  <c r="I195" i="54" s="1"/>
  <c r="J195" i="54" s="1"/>
  <c r="K195" i="54" s="1"/>
  <c r="L195" i="54" s="1"/>
  <c r="M195" i="54" s="1"/>
  <c r="C195" i="54"/>
  <c r="S195" i="54" s="1"/>
  <c r="L192" i="54"/>
  <c r="M192" i="54" s="1"/>
  <c r="L191" i="54"/>
  <c r="M191" i="54" s="1"/>
  <c r="L190" i="54"/>
  <c r="W179" i="54" s="1"/>
  <c r="L189" i="54"/>
  <c r="M189" i="54" s="1"/>
  <c r="L188" i="54"/>
  <c r="X179" i="54" s="1"/>
  <c r="L187" i="54"/>
  <c r="M187" i="54" s="1"/>
  <c r="L186" i="54"/>
  <c r="L185" i="54"/>
  <c r="M185" i="54" s="1"/>
  <c r="L184" i="54"/>
  <c r="K183" i="54"/>
  <c r="J183" i="54"/>
  <c r="I183" i="54"/>
  <c r="H183" i="54"/>
  <c r="G183" i="54"/>
  <c r="K181" i="54"/>
  <c r="J181" i="54"/>
  <c r="I181" i="54"/>
  <c r="H181" i="54"/>
  <c r="G181" i="54"/>
  <c r="G180" i="54"/>
  <c r="H180" i="54" s="1"/>
  <c r="I180" i="54" s="1"/>
  <c r="J180" i="54" s="1"/>
  <c r="K180" i="54" s="1"/>
  <c r="L180" i="54" s="1"/>
  <c r="M180" i="54" s="1"/>
  <c r="G179" i="54"/>
  <c r="H179" i="54" s="1"/>
  <c r="I179" i="54" s="1"/>
  <c r="J179" i="54" s="1"/>
  <c r="K179" i="54" s="1"/>
  <c r="L179" i="54" s="1"/>
  <c r="M179" i="54" s="1"/>
  <c r="C179" i="54"/>
  <c r="S179" i="54" s="1"/>
  <c r="L176" i="54"/>
  <c r="M176" i="54" s="1"/>
  <c r="L175" i="54"/>
  <c r="M175" i="54" s="1"/>
  <c r="L174" i="54"/>
  <c r="M174" i="54" s="1"/>
  <c r="L173" i="54"/>
  <c r="M173" i="54" s="1"/>
  <c r="L172" i="54"/>
  <c r="M172" i="54" s="1"/>
  <c r="L171" i="54"/>
  <c r="M171" i="54" s="1"/>
  <c r="L170" i="54"/>
  <c r="M170" i="54" s="1"/>
  <c r="L169" i="54"/>
  <c r="M169" i="54" s="1"/>
  <c r="L168" i="54"/>
  <c r="K167" i="54"/>
  <c r="J167" i="54"/>
  <c r="I167" i="54"/>
  <c r="H167" i="54"/>
  <c r="G167" i="54"/>
  <c r="K165" i="54"/>
  <c r="J165" i="54"/>
  <c r="I165" i="54"/>
  <c r="H165" i="54"/>
  <c r="G165" i="54"/>
  <c r="G164" i="54"/>
  <c r="H164" i="54" s="1"/>
  <c r="I164" i="54" s="1"/>
  <c r="J164" i="54" s="1"/>
  <c r="K164" i="54" s="1"/>
  <c r="L164" i="54" s="1"/>
  <c r="M164" i="54" s="1"/>
  <c r="G163" i="54"/>
  <c r="H163" i="54" s="1"/>
  <c r="I163" i="54" s="1"/>
  <c r="J163" i="54" s="1"/>
  <c r="K163" i="54" s="1"/>
  <c r="L163" i="54" s="1"/>
  <c r="M163" i="54" s="1"/>
  <c r="C163" i="54"/>
  <c r="S163" i="54" s="1"/>
  <c r="L160" i="54"/>
  <c r="M160" i="54" s="1"/>
  <c r="L159" i="54"/>
  <c r="M159" i="54" s="1"/>
  <c r="L158" i="54"/>
  <c r="M158" i="54" s="1"/>
  <c r="L157" i="54"/>
  <c r="M157" i="54" s="1"/>
  <c r="L156" i="54"/>
  <c r="M156" i="54" s="1"/>
  <c r="L155" i="54"/>
  <c r="M155" i="54" s="1"/>
  <c r="L154" i="54"/>
  <c r="M154" i="54" s="1"/>
  <c r="L153" i="54"/>
  <c r="M153" i="54" s="1"/>
  <c r="L152" i="54"/>
  <c r="M152" i="54" s="1"/>
  <c r="K151" i="54"/>
  <c r="J151" i="54"/>
  <c r="I151" i="54"/>
  <c r="H151" i="54"/>
  <c r="G151" i="54"/>
  <c r="K149" i="54"/>
  <c r="J149" i="54"/>
  <c r="I149" i="54"/>
  <c r="H149" i="54"/>
  <c r="G149" i="54"/>
  <c r="G148" i="54"/>
  <c r="H148" i="54" s="1"/>
  <c r="I148" i="54" s="1"/>
  <c r="J148" i="54" s="1"/>
  <c r="K148" i="54" s="1"/>
  <c r="L148" i="54" s="1"/>
  <c r="M148" i="54" s="1"/>
  <c r="G147" i="54"/>
  <c r="H147" i="54" s="1"/>
  <c r="I147" i="54" s="1"/>
  <c r="J147" i="54" s="1"/>
  <c r="K147" i="54" s="1"/>
  <c r="L147" i="54" s="1"/>
  <c r="M147" i="54" s="1"/>
  <c r="C147" i="54"/>
  <c r="S147" i="54" s="1"/>
  <c r="L144" i="54"/>
  <c r="M144" i="54" s="1"/>
  <c r="L143" i="54"/>
  <c r="M143" i="54" s="1"/>
  <c r="L142" i="54"/>
  <c r="M142" i="54" s="1"/>
  <c r="L141" i="54"/>
  <c r="M141" i="54" s="1"/>
  <c r="L140" i="54"/>
  <c r="M140" i="54" s="1"/>
  <c r="L139" i="54"/>
  <c r="M139" i="54" s="1"/>
  <c r="L138" i="54"/>
  <c r="M138" i="54" s="1"/>
  <c r="L137" i="54"/>
  <c r="L136" i="54"/>
  <c r="M136" i="54" s="1"/>
  <c r="K135" i="54"/>
  <c r="J135" i="54"/>
  <c r="I135" i="54"/>
  <c r="H135" i="54"/>
  <c r="G135" i="54"/>
  <c r="K133" i="54"/>
  <c r="J133" i="54"/>
  <c r="I133" i="54"/>
  <c r="H133" i="54"/>
  <c r="G133" i="54"/>
  <c r="G132" i="54"/>
  <c r="H132" i="54" s="1"/>
  <c r="I132" i="54" s="1"/>
  <c r="J132" i="54" s="1"/>
  <c r="K132" i="54" s="1"/>
  <c r="L132" i="54" s="1"/>
  <c r="M132" i="54" s="1"/>
  <c r="X131" i="54"/>
  <c r="G131" i="54"/>
  <c r="H131" i="54" s="1"/>
  <c r="I131" i="54" s="1"/>
  <c r="J131" i="54" s="1"/>
  <c r="K131" i="54" s="1"/>
  <c r="L131" i="54" s="1"/>
  <c r="M131" i="54" s="1"/>
  <c r="C131" i="54"/>
  <c r="S131" i="54" s="1"/>
  <c r="L128" i="54"/>
  <c r="M128" i="54" s="1"/>
  <c r="L127" i="54"/>
  <c r="M127" i="54" s="1"/>
  <c r="L126" i="54"/>
  <c r="M126" i="54" s="1"/>
  <c r="L125" i="54"/>
  <c r="M125" i="54" s="1"/>
  <c r="L124" i="54"/>
  <c r="X115" i="54" s="1"/>
  <c r="L123" i="54"/>
  <c r="M123" i="54" s="1"/>
  <c r="L122" i="54"/>
  <c r="M122" i="54" s="1"/>
  <c r="L121" i="54"/>
  <c r="M121" i="54" s="1"/>
  <c r="L120" i="54"/>
  <c r="M120" i="54" s="1"/>
  <c r="K119" i="54"/>
  <c r="J119" i="54"/>
  <c r="I119" i="54"/>
  <c r="H119" i="54"/>
  <c r="G119" i="54"/>
  <c r="K117" i="54"/>
  <c r="J117" i="54"/>
  <c r="I117" i="54"/>
  <c r="H117" i="54"/>
  <c r="G117" i="54"/>
  <c r="G116" i="54"/>
  <c r="H116" i="54" s="1"/>
  <c r="I116" i="54" s="1"/>
  <c r="J116" i="54" s="1"/>
  <c r="K116" i="54" s="1"/>
  <c r="L116" i="54" s="1"/>
  <c r="M116" i="54" s="1"/>
  <c r="G115" i="54"/>
  <c r="H115" i="54" s="1"/>
  <c r="I115" i="54" s="1"/>
  <c r="J115" i="54" s="1"/>
  <c r="K115" i="54" s="1"/>
  <c r="L115" i="54" s="1"/>
  <c r="M115" i="54" s="1"/>
  <c r="C115" i="54"/>
  <c r="S115" i="54" s="1"/>
  <c r="L112" i="54"/>
  <c r="M112" i="54" s="1"/>
  <c r="L111" i="54"/>
  <c r="M111" i="54" s="1"/>
  <c r="L110" i="54"/>
  <c r="W99" i="54" s="1"/>
  <c r="L109" i="54"/>
  <c r="M109" i="54" s="1"/>
  <c r="L108" i="54"/>
  <c r="M108" i="54" s="1"/>
  <c r="L107" i="54"/>
  <c r="M107" i="54" s="1"/>
  <c r="L106" i="54"/>
  <c r="M106" i="54" s="1"/>
  <c r="L105" i="54"/>
  <c r="M105" i="54" s="1"/>
  <c r="L104" i="54"/>
  <c r="K103" i="54"/>
  <c r="J103" i="54"/>
  <c r="I103" i="54"/>
  <c r="H103" i="54"/>
  <c r="G103" i="54"/>
  <c r="K101" i="54"/>
  <c r="J101" i="54"/>
  <c r="I101" i="54"/>
  <c r="H101" i="54"/>
  <c r="G101" i="54"/>
  <c r="G100" i="54"/>
  <c r="H100" i="54" s="1"/>
  <c r="I100" i="54" s="1"/>
  <c r="J100" i="54" s="1"/>
  <c r="K100" i="54" s="1"/>
  <c r="L100" i="54" s="1"/>
  <c r="M100" i="54" s="1"/>
  <c r="X99" i="54"/>
  <c r="G99" i="54"/>
  <c r="H99" i="54" s="1"/>
  <c r="I99" i="54" s="1"/>
  <c r="J99" i="54" s="1"/>
  <c r="K99" i="54" s="1"/>
  <c r="L99" i="54" s="1"/>
  <c r="M99" i="54" s="1"/>
  <c r="C99" i="54"/>
  <c r="S99" i="54" s="1"/>
  <c r="L96" i="54"/>
  <c r="M96" i="54" s="1"/>
  <c r="L95" i="54"/>
  <c r="M95" i="54" s="1"/>
  <c r="L94" i="54"/>
  <c r="M94" i="54" s="1"/>
  <c r="L93" i="54"/>
  <c r="M93" i="54" s="1"/>
  <c r="L92" i="54"/>
  <c r="M92" i="54" s="1"/>
  <c r="L91" i="54"/>
  <c r="M91" i="54" s="1"/>
  <c r="L90" i="54"/>
  <c r="M90" i="54" s="1"/>
  <c r="L89" i="54"/>
  <c r="M89" i="54" s="1"/>
  <c r="L88" i="54"/>
  <c r="M88" i="54" s="1"/>
  <c r="K87" i="54"/>
  <c r="J87" i="54"/>
  <c r="I87" i="54"/>
  <c r="H87" i="54"/>
  <c r="G87" i="54"/>
  <c r="K85" i="54"/>
  <c r="J85" i="54"/>
  <c r="I85" i="54"/>
  <c r="H85" i="54"/>
  <c r="G85" i="54"/>
  <c r="G84" i="54"/>
  <c r="H84" i="54" s="1"/>
  <c r="I84" i="54" s="1"/>
  <c r="J84" i="54" s="1"/>
  <c r="K84" i="54" s="1"/>
  <c r="L84" i="54" s="1"/>
  <c r="M84" i="54" s="1"/>
  <c r="H83" i="54"/>
  <c r="I83" i="54" s="1"/>
  <c r="J83" i="54" s="1"/>
  <c r="K83" i="54" s="1"/>
  <c r="L83" i="54" s="1"/>
  <c r="M83" i="54" s="1"/>
  <c r="G83" i="54"/>
  <c r="C83" i="54"/>
  <c r="S83" i="54" s="1"/>
  <c r="L80" i="54"/>
  <c r="M80" i="54" s="1"/>
  <c r="L79" i="54"/>
  <c r="M79" i="54" s="1"/>
  <c r="L78" i="54"/>
  <c r="M78" i="54" s="1"/>
  <c r="L77" i="54"/>
  <c r="M77" i="54" s="1"/>
  <c r="L76" i="54"/>
  <c r="M76" i="54" s="1"/>
  <c r="L75" i="54"/>
  <c r="L74" i="54"/>
  <c r="M74" i="54" s="1"/>
  <c r="L73" i="54"/>
  <c r="M73" i="54" s="1"/>
  <c r="L72" i="54"/>
  <c r="M72" i="54" s="1"/>
  <c r="K71" i="54"/>
  <c r="J71" i="54"/>
  <c r="I71" i="54"/>
  <c r="H71" i="54"/>
  <c r="G71" i="54"/>
  <c r="K69" i="54"/>
  <c r="J69" i="54"/>
  <c r="I69" i="54"/>
  <c r="H69" i="54"/>
  <c r="G69" i="54"/>
  <c r="G68" i="54"/>
  <c r="H68" i="54" s="1"/>
  <c r="I68" i="54" s="1"/>
  <c r="J68" i="54" s="1"/>
  <c r="K68" i="54" s="1"/>
  <c r="L68" i="54" s="1"/>
  <c r="M68" i="54" s="1"/>
  <c r="G67" i="54"/>
  <c r="H67" i="54" s="1"/>
  <c r="I67" i="54" s="1"/>
  <c r="J67" i="54" s="1"/>
  <c r="K67" i="54" s="1"/>
  <c r="L67" i="54" s="1"/>
  <c r="M67" i="54" s="1"/>
  <c r="C67" i="54"/>
  <c r="S67" i="54" s="1"/>
  <c r="L64" i="54"/>
  <c r="M64" i="54" s="1"/>
  <c r="L63" i="54"/>
  <c r="M63" i="54" s="1"/>
  <c r="L61" i="54"/>
  <c r="M61" i="54" s="1"/>
  <c r="L60" i="54"/>
  <c r="X51" i="54" s="1"/>
  <c r="L59" i="54"/>
  <c r="M59" i="54" s="1"/>
  <c r="L58" i="54"/>
  <c r="M58" i="54" s="1"/>
  <c r="L57" i="54"/>
  <c r="M57" i="54" s="1"/>
  <c r="L56" i="54"/>
  <c r="M56" i="54" s="1"/>
  <c r="K55" i="54"/>
  <c r="J55" i="54"/>
  <c r="I55" i="54"/>
  <c r="H55" i="54"/>
  <c r="G55" i="54"/>
  <c r="K53" i="54"/>
  <c r="J53" i="54"/>
  <c r="I53" i="54"/>
  <c r="H53" i="54"/>
  <c r="G53" i="54"/>
  <c r="G52" i="54"/>
  <c r="H52" i="54" s="1"/>
  <c r="I52" i="54" s="1"/>
  <c r="J52" i="54" s="1"/>
  <c r="K52" i="54" s="1"/>
  <c r="L52" i="54" s="1"/>
  <c r="M52" i="54" s="1"/>
  <c r="G51" i="54"/>
  <c r="H51" i="54" s="1"/>
  <c r="I51" i="54" s="1"/>
  <c r="J51" i="54" s="1"/>
  <c r="K51" i="54" s="1"/>
  <c r="L51" i="54" s="1"/>
  <c r="M51" i="54" s="1"/>
  <c r="C51" i="54"/>
  <c r="S51" i="54" s="1"/>
  <c r="L48" i="54"/>
  <c r="M48" i="54" s="1"/>
  <c r="L47" i="54"/>
  <c r="M47" i="54" s="1"/>
  <c r="L46" i="54"/>
  <c r="W35" i="54" s="1"/>
  <c r="L45" i="54"/>
  <c r="M45" i="54" s="1"/>
  <c r="L44" i="54"/>
  <c r="X35" i="54" s="1"/>
  <c r="L43" i="54"/>
  <c r="M43" i="54" s="1"/>
  <c r="L42" i="54"/>
  <c r="M42" i="54" s="1"/>
  <c r="L41" i="54"/>
  <c r="M41" i="54" s="1"/>
  <c r="L40" i="54"/>
  <c r="K39" i="54"/>
  <c r="J39" i="54"/>
  <c r="I39" i="54"/>
  <c r="H39" i="54"/>
  <c r="G39" i="54"/>
  <c r="K37" i="54"/>
  <c r="J37" i="54"/>
  <c r="I37" i="54"/>
  <c r="H37" i="54"/>
  <c r="G37" i="54"/>
  <c r="G36" i="54"/>
  <c r="H36" i="54" s="1"/>
  <c r="I36" i="54" s="1"/>
  <c r="J36" i="54" s="1"/>
  <c r="K36" i="54" s="1"/>
  <c r="L36" i="54" s="1"/>
  <c r="M36" i="54" s="1"/>
  <c r="G35" i="54"/>
  <c r="H35" i="54" s="1"/>
  <c r="I35" i="54" s="1"/>
  <c r="J35" i="54" s="1"/>
  <c r="K35" i="54" s="1"/>
  <c r="L35" i="54" s="1"/>
  <c r="M35" i="54" s="1"/>
  <c r="C35" i="54"/>
  <c r="S35" i="54" s="1"/>
  <c r="A35" i="54"/>
  <c r="A51" i="54" s="1"/>
  <c r="A67" i="54" s="1"/>
  <c r="A83" i="54" s="1"/>
  <c r="A99" i="54" s="1"/>
  <c r="A115" i="54" s="1"/>
  <c r="A131" i="54" s="1"/>
  <c r="A147" i="54" s="1"/>
  <c r="A163" i="54" s="1"/>
  <c r="A179" i="54" s="1"/>
  <c r="A195" i="54" s="1"/>
  <c r="A211" i="54" s="1"/>
  <c r="A227" i="54" s="1"/>
  <c r="A243" i="54" s="1"/>
  <c r="A259" i="54" s="1"/>
  <c r="A275" i="54" s="1"/>
  <c r="A291" i="54" s="1"/>
  <c r="A307" i="54" s="1"/>
  <c r="A323" i="54" s="1"/>
  <c r="A339" i="54" s="1"/>
  <c r="A355" i="54" s="1"/>
  <c r="A371" i="54" s="1"/>
  <c r="A387" i="54" s="1"/>
  <c r="A403" i="54" s="1"/>
  <c r="A419" i="54" s="1"/>
  <c r="A435" i="54" s="1"/>
  <c r="A451" i="54" s="1"/>
  <c r="A467" i="54" s="1"/>
  <c r="A483" i="54" s="1"/>
  <c r="A499" i="54" s="1"/>
  <c r="A515" i="54" s="1"/>
  <c r="A531" i="54" s="1"/>
  <c r="A547" i="54" s="1"/>
  <c r="A563" i="54" s="1"/>
  <c r="A579" i="54" s="1"/>
  <c r="A595" i="54" s="1"/>
  <c r="A611" i="54" s="1"/>
  <c r="A627" i="54" s="1"/>
  <c r="A643" i="54" s="1"/>
  <c r="L32" i="54"/>
  <c r="M32" i="54" s="1"/>
  <c r="L31" i="54"/>
  <c r="M31" i="54" s="1"/>
  <c r="L30" i="54"/>
  <c r="L29" i="54"/>
  <c r="M29" i="54" s="1"/>
  <c r="L28" i="54"/>
  <c r="L27" i="54"/>
  <c r="M27" i="54" s="1"/>
  <c r="L26" i="54"/>
  <c r="L25" i="54"/>
  <c r="M25" i="54" s="1"/>
  <c r="L24" i="54"/>
  <c r="K23" i="54"/>
  <c r="J23" i="54"/>
  <c r="I23" i="54"/>
  <c r="H23" i="54"/>
  <c r="G23" i="54"/>
  <c r="K21" i="54"/>
  <c r="J21" i="54"/>
  <c r="I21" i="54"/>
  <c r="H21" i="54"/>
  <c r="G21" i="54"/>
  <c r="G20" i="54"/>
  <c r="H20" i="54" s="1"/>
  <c r="I20" i="54" s="1"/>
  <c r="J20" i="54" s="1"/>
  <c r="K20" i="54" s="1"/>
  <c r="L20" i="54" s="1"/>
  <c r="M20" i="54" s="1"/>
  <c r="C20" i="54"/>
  <c r="C36" i="54" s="1"/>
  <c r="C52" i="54" s="1"/>
  <c r="C68" i="54" s="1"/>
  <c r="C84" i="54" s="1"/>
  <c r="C100" i="54" s="1"/>
  <c r="C116" i="54" s="1"/>
  <c r="C132" i="54" s="1"/>
  <c r="C148" i="54" s="1"/>
  <c r="C164" i="54" s="1"/>
  <c r="C180" i="54" s="1"/>
  <c r="C196" i="54" s="1"/>
  <c r="C212" i="54" s="1"/>
  <c r="C228" i="54" s="1"/>
  <c r="C244" i="54" s="1"/>
  <c r="C260" i="54" s="1"/>
  <c r="C276" i="54" s="1"/>
  <c r="C292" i="54" s="1"/>
  <c r="C308" i="54" s="1"/>
  <c r="C324" i="54" s="1"/>
  <c r="C340" i="54" s="1"/>
  <c r="C356" i="54" s="1"/>
  <c r="C372" i="54" s="1"/>
  <c r="C388" i="54" s="1"/>
  <c r="C404" i="54" s="1"/>
  <c r="C420" i="54" s="1"/>
  <c r="C436" i="54" s="1"/>
  <c r="C452" i="54" s="1"/>
  <c r="C468" i="54" s="1"/>
  <c r="C484" i="54" s="1"/>
  <c r="C500" i="54" s="1"/>
  <c r="C516" i="54" s="1"/>
  <c r="C532" i="54" s="1"/>
  <c r="C548" i="54" s="1"/>
  <c r="C564" i="54" s="1"/>
  <c r="C580" i="54" s="1"/>
  <c r="C596" i="54" s="1"/>
  <c r="C612" i="54" s="1"/>
  <c r="C628" i="54" s="1"/>
  <c r="C644" i="54" s="1"/>
  <c r="G19" i="54"/>
  <c r="H19" i="54" s="1"/>
  <c r="I19" i="54" s="1"/>
  <c r="J19" i="54" s="1"/>
  <c r="K19" i="54" s="1"/>
  <c r="L19" i="54" s="1"/>
  <c r="M19" i="54" s="1"/>
  <c r="C19" i="54"/>
  <c r="S19" i="54" s="1"/>
  <c r="H4" i="54"/>
  <c r="I4" i="54" s="1"/>
  <c r="J4" i="54" s="1"/>
  <c r="K4" i="54" s="1"/>
  <c r="L4" i="54" s="1"/>
  <c r="M4" i="54" s="1"/>
  <c r="S3" i="54"/>
  <c r="H3" i="54"/>
  <c r="I3" i="54" s="1"/>
  <c r="J3" i="54" s="1"/>
  <c r="K3" i="54" s="1"/>
  <c r="L3" i="54" s="1"/>
  <c r="M3" i="54" s="1"/>
  <c r="X1" i="54"/>
  <c r="T1" i="54"/>
  <c r="W467" i="54" l="1"/>
  <c r="W627" i="54"/>
  <c r="M636" i="54"/>
  <c r="W643" i="54"/>
  <c r="M359" i="55"/>
  <c r="M423" i="55"/>
  <c r="T291" i="55"/>
  <c r="T387" i="55"/>
  <c r="T371" i="55"/>
  <c r="M551" i="55"/>
  <c r="T403" i="55"/>
  <c r="T307" i="55"/>
  <c r="T67" i="55"/>
  <c r="M151" i="55"/>
  <c r="T595" i="55"/>
  <c r="M503" i="55"/>
  <c r="T195" i="55"/>
  <c r="T163" i="55"/>
  <c r="M119" i="55"/>
  <c r="T115" i="55"/>
  <c r="T99" i="55"/>
  <c r="T19" i="55"/>
  <c r="T515" i="55"/>
  <c r="M519" i="55"/>
  <c r="M231" i="55"/>
  <c r="T227" i="55"/>
  <c r="T131" i="55"/>
  <c r="M135" i="55"/>
  <c r="L7" i="55"/>
  <c r="M7" i="55" s="1"/>
  <c r="U3" i="55"/>
  <c r="V3" i="55"/>
  <c r="M14" i="55"/>
  <c r="M12" i="55"/>
  <c r="W579" i="54"/>
  <c r="M588" i="54"/>
  <c r="W339" i="54"/>
  <c r="M286" i="54"/>
  <c r="M236" i="54"/>
  <c r="M327" i="55"/>
  <c r="T323" i="55"/>
  <c r="M487" i="55"/>
  <c r="T483" i="55"/>
  <c r="M343" i="55"/>
  <c r="T339" i="55"/>
  <c r="M279" i="55"/>
  <c r="T275" i="55"/>
  <c r="M535" i="55"/>
  <c r="T531" i="55"/>
  <c r="M55" i="55"/>
  <c r="T51" i="55"/>
  <c r="M247" i="55"/>
  <c r="T243" i="55"/>
  <c r="M87" i="55"/>
  <c r="T83" i="55"/>
  <c r="T627" i="55"/>
  <c r="M631" i="55"/>
  <c r="M583" i="55"/>
  <c r="T579" i="55"/>
  <c r="M647" i="55"/>
  <c r="T643" i="55"/>
  <c r="M567" i="55"/>
  <c r="T563" i="55"/>
  <c r="M183" i="55"/>
  <c r="T179" i="55"/>
  <c r="M455" i="55"/>
  <c r="T451" i="55"/>
  <c r="M215" i="55"/>
  <c r="T211" i="55"/>
  <c r="M606" i="54"/>
  <c r="W51" i="54"/>
  <c r="M398" i="54"/>
  <c r="M492" i="54"/>
  <c r="M633" i="54"/>
  <c r="M635" i="54"/>
  <c r="L631" i="54"/>
  <c r="W67" i="54"/>
  <c r="U83" i="54"/>
  <c r="M300" i="54"/>
  <c r="U307" i="54"/>
  <c r="W563" i="54"/>
  <c r="W547" i="54"/>
  <c r="U419" i="54"/>
  <c r="U243" i="54"/>
  <c r="V179" i="54"/>
  <c r="V131" i="54"/>
  <c r="U131" i="54"/>
  <c r="M220" i="54"/>
  <c r="W451" i="54"/>
  <c r="V451" i="54"/>
  <c r="U387" i="54"/>
  <c r="W355" i="54"/>
  <c r="W323" i="54"/>
  <c r="X323" i="54"/>
  <c r="M302" i="54"/>
  <c r="V163" i="54"/>
  <c r="U99" i="54"/>
  <c r="X67" i="54"/>
  <c r="V67" i="54"/>
  <c r="V595" i="54"/>
  <c r="U595" i="54"/>
  <c r="L599" i="54"/>
  <c r="M599" i="54" s="1"/>
  <c r="M600" i="54"/>
  <c r="V563" i="54"/>
  <c r="L567" i="54"/>
  <c r="M567" i="54" s="1"/>
  <c r="U563" i="54"/>
  <c r="M568" i="54"/>
  <c r="V547" i="54"/>
  <c r="L551" i="54"/>
  <c r="M551" i="54" s="1"/>
  <c r="M552" i="54"/>
  <c r="U547" i="54"/>
  <c r="V531" i="54"/>
  <c r="L535" i="54"/>
  <c r="M535" i="54" s="1"/>
  <c r="U499" i="54"/>
  <c r="W483" i="54"/>
  <c r="L471" i="54"/>
  <c r="M471" i="54" s="1"/>
  <c r="M459" i="54"/>
  <c r="U451" i="54"/>
  <c r="L455" i="54"/>
  <c r="W435" i="54"/>
  <c r="V419" i="54"/>
  <c r="V387" i="54"/>
  <c r="L391" i="54"/>
  <c r="M391" i="54" s="1"/>
  <c r="V355" i="54"/>
  <c r="L359" i="54"/>
  <c r="M359" i="54" s="1"/>
  <c r="U355" i="54"/>
  <c r="V323" i="54"/>
  <c r="L327" i="54"/>
  <c r="T323" i="54" s="1"/>
  <c r="W131" i="54"/>
  <c r="M137" i="54"/>
  <c r="L135" i="54"/>
  <c r="U291" i="54"/>
  <c r="M296" i="54"/>
  <c r="U259" i="54"/>
  <c r="W211" i="54"/>
  <c r="L215" i="54"/>
  <c r="T211" i="54" s="1"/>
  <c r="W195" i="54"/>
  <c r="L183" i="54"/>
  <c r="M183" i="54" s="1"/>
  <c r="W163" i="54"/>
  <c r="L167" i="54"/>
  <c r="M167" i="54" s="1"/>
  <c r="M75" i="54"/>
  <c r="L71" i="54"/>
  <c r="T67" i="54" s="1"/>
  <c r="U67" i="54"/>
  <c r="W115" i="54"/>
  <c r="L119" i="54"/>
  <c r="M119" i="54" s="1"/>
  <c r="L39" i="54"/>
  <c r="M39" i="54" s="1"/>
  <c r="U35" i="54"/>
  <c r="X275" i="54"/>
  <c r="M569" i="54"/>
  <c r="M553" i="54"/>
  <c r="M555" i="54"/>
  <c r="W531" i="54"/>
  <c r="M536" i="54"/>
  <c r="M540" i="54"/>
  <c r="U531" i="54"/>
  <c r="V499" i="54"/>
  <c r="L503" i="54"/>
  <c r="T499" i="54" s="1"/>
  <c r="M504" i="54"/>
  <c r="M510" i="54"/>
  <c r="U467" i="54"/>
  <c r="M425" i="54"/>
  <c r="L423" i="54"/>
  <c r="U403" i="54"/>
  <c r="U371" i="54"/>
  <c r="M360" i="54"/>
  <c r="M364" i="54"/>
  <c r="U323" i="54"/>
  <c r="M328" i="54"/>
  <c r="M330" i="54"/>
  <c r="V291" i="54"/>
  <c r="L295" i="54"/>
  <c r="M295" i="54" s="1"/>
  <c r="L263" i="54"/>
  <c r="M265" i="54"/>
  <c r="W259" i="54"/>
  <c r="U227" i="54"/>
  <c r="M216" i="54"/>
  <c r="X195" i="54"/>
  <c r="U179" i="54"/>
  <c r="M184" i="54"/>
  <c r="M186" i="54"/>
  <c r="M188" i="54"/>
  <c r="M190" i="54"/>
  <c r="X163" i="54"/>
  <c r="U163" i="54"/>
  <c r="M168" i="54"/>
  <c r="U147" i="54"/>
  <c r="V99" i="54"/>
  <c r="L103" i="54"/>
  <c r="M103" i="54" s="1"/>
  <c r="K7" i="54"/>
  <c r="M104" i="54"/>
  <c r="M110" i="54"/>
  <c r="J7" i="54"/>
  <c r="I7" i="54"/>
  <c r="L10" i="54"/>
  <c r="M10" i="54" s="1"/>
  <c r="L11" i="54"/>
  <c r="M11" i="54" s="1"/>
  <c r="L14" i="54"/>
  <c r="W3" i="54" s="1"/>
  <c r="L55" i="54"/>
  <c r="M55" i="54" s="1"/>
  <c r="V35" i="54"/>
  <c r="M40" i="54"/>
  <c r="M44" i="54"/>
  <c r="L15" i="54"/>
  <c r="M15" i="54" s="1"/>
  <c r="M46" i="54"/>
  <c r="H7" i="54"/>
  <c r="L9" i="54"/>
  <c r="M9" i="54" s="1"/>
  <c r="L12" i="54"/>
  <c r="M12" i="54" s="1"/>
  <c r="L13" i="54"/>
  <c r="M13" i="54" s="1"/>
  <c r="L16" i="54"/>
  <c r="M16" i="54" s="1"/>
  <c r="M24" i="54"/>
  <c r="L23" i="54"/>
  <c r="M28" i="54"/>
  <c r="X19" i="54"/>
  <c r="G7" i="54"/>
  <c r="U19" i="54"/>
  <c r="L8" i="54"/>
  <c r="M26" i="54"/>
  <c r="V19" i="54"/>
  <c r="M30" i="54"/>
  <c r="W19" i="54"/>
  <c r="U51" i="54"/>
  <c r="W83" i="54"/>
  <c r="L87" i="54"/>
  <c r="U115" i="54"/>
  <c r="W147" i="54"/>
  <c r="L151" i="54"/>
  <c r="U211" i="54"/>
  <c r="M217" i="54"/>
  <c r="V227" i="54"/>
  <c r="M250" i="54"/>
  <c r="V243" i="54"/>
  <c r="X307" i="54"/>
  <c r="M316" i="54"/>
  <c r="M378" i="54"/>
  <c r="V371" i="54"/>
  <c r="L375" i="54"/>
  <c r="M382" i="54"/>
  <c r="W371" i="54"/>
  <c r="U643" i="54"/>
  <c r="M649" i="54"/>
  <c r="L647" i="54"/>
  <c r="V51" i="54"/>
  <c r="M60" i="54"/>
  <c r="X83" i="54"/>
  <c r="V115" i="54"/>
  <c r="M124" i="54"/>
  <c r="X147" i="54"/>
  <c r="U195" i="54"/>
  <c r="L199" i="54"/>
  <c r="V211" i="54"/>
  <c r="M238" i="54"/>
  <c r="L247" i="54"/>
  <c r="M248" i="54"/>
  <c r="V275" i="54"/>
  <c r="M283" i="54"/>
  <c r="M314" i="54"/>
  <c r="V307" i="54"/>
  <c r="M344" i="54"/>
  <c r="L343" i="54"/>
  <c r="U339" i="54"/>
  <c r="X339" i="54"/>
  <c r="M348" i="54"/>
  <c r="L519" i="54"/>
  <c r="M520" i="54"/>
  <c r="U515" i="54"/>
  <c r="L311" i="54"/>
  <c r="M312" i="54"/>
  <c r="M491" i="54"/>
  <c r="L487" i="54"/>
  <c r="V483" i="54"/>
  <c r="M202" i="54"/>
  <c r="V195" i="54"/>
  <c r="W243" i="54"/>
  <c r="M254" i="54"/>
  <c r="U275" i="54"/>
  <c r="M281" i="54"/>
  <c r="V83" i="54"/>
  <c r="V147" i="54"/>
  <c r="L231" i="54"/>
  <c r="L279" i="54"/>
  <c r="W307" i="54"/>
  <c r="M318" i="54"/>
  <c r="M410" i="54"/>
  <c r="V403" i="54"/>
  <c r="W403" i="54"/>
  <c r="M414" i="54"/>
  <c r="U435" i="54"/>
  <c r="M441" i="54"/>
  <c r="V259" i="54"/>
  <c r="M346" i="54"/>
  <c r="V339" i="54"/>
  <c r="M380" i="54"/>
  <c r="X371" i="54"/>
  <c r="L615" i="54"/>
  <c r="M616" i="54"/>
  <c r="L407" i="54"/>
  <c r="M408" i="54"/>
  <c r="X403" i="54"/>
  <c r="M412" i="54"/>
  <c r="L439" i="54"/>
  <c r="V579" i="54"/>
  <c r="M587" i="54"/>
  <c r="L583" i="54"/>
  <c r="U611" i="54"/>
  <c r="X435" i="54"/>
  <c r="W515" i="54"/>
  <c r="M526" i="54"/>
  <c r="U579" i="54"/>
  <c r="M585" i="54"/>
  <c r="W611" i="54"/>
  <c r="M622" i="54"/>
  <c r="X515" i="54"/>
  <c r="M524" i="54"/>
  <c r="X611" i="54"/>
  <c r="M620" i="54"/>
  <c r="V643" i="54"/>
  <c r="M651" i="54"/>
  <c r="V435" i="54"/>
  <c r="V467" i="54"/>
  <c r="M473" i="54"/>
  <c r="U483" i="54"/>
  <c r="M522" i="54"/>
  <c r="V515" i="54"/>
  <c r="M618" i="54"/>
  <c r="V611" i="54"/>
  <c r="T531" i="54" l="1"/>
  <c r="T3" i="55"/>
  <c r="T547" i="54"/>
  <c r="T35" i="54"/>
  <c r="M631" i="54"/>
  <c r="T627" i="54"/>
  <c r="M215" i="54"/>
  <c r="T355" i="54"/>
  <c r="T467" i="54"/>
  <c r="T115" i="54"/>
  <c r="T563" i="54"/>
  <c r="T179" i="54"/>
  <c r="M503" i="54"/>
  <c r="T387" i="54"/>
  <c r="M327" i="54"/>
  <c r="T163" i="54"/>
  <c r="T99" i="54"/>
  <c r="T51" i="54"/>
  <c r="T595" i="54"/>
  <c r="M455" i="54"/>
  <c r="T451" i="54"/>
  <c r="M135" i="54"/>
  <c r="T131" i="54"/>
  <c r="T291" i="54"/>
  <c r="M71" i="54"/>
  <c r="M423" i="54"/>
  <c r="T419" i="54"/>
  <c r="M14" i="54"/>
  <c r="M263" i="54"/>
  <c r="T259" i="54"/>
  <c r="V3" i="54"/>
  <c r="X3" i="54"/>
  <c r="M151" i="54"/>
  <c r="T147" i="54"/>
  <c r="M23" i="54"/>
  <c r="T19" i="54"/>
  <c r="M439" i="54"/>
  <c r="T435" i="54"/>
  <c r="M407" i="54"/>
  <c r="T403" i="54"/>
  <c r="M279" i="54"/>
  <c r="T275" i="54"/>
  <c r="M311" i="54"/>
  <c r="T307" i="54"/>
  <c r="T243" i="54"/>
  <c r="M247" i="54"/>
  <c r="M375" i="54"/>
  <c r="T371" i="54"/>
  <c r="M8" i="54"/>
  <c r="L7" i="54"/>
  <c r="U3" i="54"/>
  <c r="M615" i="54"/>
  <c r="T611" i="54"/>
  <c r="M199" i="54"/>
  <c r="T195" i="54"/>
  <c r="M647" i="54"/>
  <c r="T643" i="54"/>
  <c r="M583" i="54"/>
  <c r="T579" i="54"/>
  <c r="M231" i="54"/>
  <c r="T227" i="54"/>
  <c r="M487" i="54"/>
  <c r="T483" i="54"/>
  <c r="M519" i="54"/>
  <c r="T515" i="54"/>
  <c r="M343" i="54"/>
  <c r="T339" i="54"/>
  <c r="M87" i="54"/>
  <c r="T83" i="54"/>
  <c r="T3" i="54" l="1"/>
  <c r="M7" i="54"/>
  <c r="G9" i="53" l="1"/>
  <c r="G10" i="53"/>
  <c r="L656" i="53"/>
  <c r="M656" i="53" s="1"/>
  <c r="L655" i="53"/>
  <c r="M655" i="53" s="1"/>
  <c r="L654" i="53"/>
  <c r="L653" i="53"/>
  <c r="M653" i="53" s="1"/>
  <c r="L652" i="53"/>
  <c r="L651" i="53"/>
  <c r="M651" i="53" s="1"/>
  <c r="L650" i="53"/>
  <c r="L649" i="53"/>
  <c r="L648" i="53"/>
  <c r="M648" i="53" s="1"/>
  <c r="K647" i="53"/>
  <c r="J647" i="53"/>
  <c r="I647" i="53"/>
  <c r="H647" i="53"/>
  <c r="G647" i="53"/>
  <c r="K645" i="53"/>
  <c r="J645" i="53"/>
  <c r="I645" i="53"/>
  <c r="H645" i="53"/>
  <c r="G645" i="53"/>
  <c r="G644" i="53"/>
  <c r="H644" i="53" s="1"/>
  <c r="I644" i="53" s="1"/>
  <c r="J644" i="53" s="1"/>
  <c r="K644" i="53" s="1"/>
  <c r="L644" i="53" s="1"/>
  <c r="M644" i="53" s="1"/>
  <c r="G643" i="53"/>
  <c r="H643" i="53" s="1"/>
  <c r="I643" i="53" s="1"/>
  <c r="J643" i="53" s="1"/>
  <c r="K643" i="53" s="1"/>
  <c r="L643" i="53" s="1"/>
  <c r="M643" i="53" s="1"/>
  <c r="C643" i="53"/>
  <c r="S643" i="53" s="1"/>
  <c r="L640" i="53"/>
  <c r="M640" i="53" s="1"/>
  <c r="L639" i="53"/>
  <c r="M639" i="53" s="1"/>
  <c r="L638" i="53"/>
  <c r="W627" i="53" s="1"/>
  <c r="L637" i="53"/>
  <c r="M637" i="53" s="1"/>
  <c r="L636" i="53"/>
  <c r="M636" i="53" s="1"/>
  <c r="L635" i="53"/>
  <c r="V627" i="53" s="1"/>
  <c r="L634" i="53"/>
  <c r="M634" i="53" s="1"/>
  <c r="L633" i="53"/>
  <c r="U627" i="53" s="1"/>
  <c r="L632" i="53"/>
  <c r="K631" i="53"/>
  <c r="J631" i="53"/>
  <c r="I631" i="53"/>
  <c r="H631" i="53"/>
  <c r="G631" i="53"/>
  <c r="K629" i="53"/>
  <c r="J629" i="53"/>
  <c r="I629" i="53"/>
  <c r="H629" i="53"/>
  <c r="G629" i="53"/>
  <c r="G628" i="53"/>
  <c r="H628" i="53" s="1"/>
  <c r="I628" i="53" s="1"/>
  <c r="J628" i="53" s="1"/>
  <c r="K628" i="53" s="1"/>
  <c r="L628" i="53" s="1"/>
  <c r="M628" i="53" s="1"/>
  <c r="X627" i="53"/>
  <c r="G627" i="53"/>
  <c r="H627" i="53" s="1"/>
  <c r="I627" i="53" s="1"/>
  <c r="J627" i="53" s="1"/>
  <c r="K627" i="53" s="1"/>
  <c r="L627" i="53" s="1"/>
  <c r="M627" i="53" s="1"/>
  <c r="C627" i="53"/>
  <c r="S627" i="53" s="1"/>
  <c r="L624" i="53"/>
  <c r="M624" i="53" s="1"/>
  <c r="L623" i="53"/>
  <c r="M623" i="53" s="1"/>
  <c r="L622" i="53"/>
  <c r="L621" i="53"/>
  <c r="M621" i="53" s="1"/>
  <c r="L620" i="53"/>
  <c r="X611" i="53" s="1"/>
  <c r="L619" i="53"/>
  <c r="M619" i="53" s="1"/>
  <c r="M618" i="53"/>
  <c r="L618" i="53"/>
  <c r="L617" i="53"/>
  <c r="M617" i="53" s="1"/>
  <c r="L616" i="53"/>
  <c r="M616" i="53" s="1"/>
  <c r="K615" i="53"/>
  <c r="J615" i="53"/>
  <c r="I615" i="53"/>
  <c r="H615" i="53"/>
  <c r="G615" i="53"/>
  <c r="K613" i="53"/>
  <c r="J613" i="53"/>
  <c r="I613" i="53"/>
  <c r="H613" i="53"/>
  <c r="G613" i="53"/>
  <c r="G612" i="53"/>
  <c r="H612" i="53" s="1"/>
  <c r="I612" i="53" s="1"/>
  <c r="J612" i="53" s="1"/>
  <c r="K612" i="53" s="1"/>
  <c r="L612" i="53" s="1"/>
  <c r="M612" i="53" s="1"/>
  <c r="G611" i="53"/>
  <c r="H611" i="53" s="1"/>
  <c r="I611" i="53" s="1"/>
  <c r="J611" i="53" s="1"/>
  <c r="K611" i="53" s="1"/>
  <c r="L611" i="53" s="1"/>
  <c r="M611" i="53" s="1"/>
  <c r="C611" i="53"/>
  <c r="S611" i="53" s="1"/>
  <c r="L608" i="53"/>
  <c r="M608" i="53" s="1"/>
  <c r="L607" i="53"/>
  <c r="M607" i="53" s="1"/>
  <c r="L606" i="53"/>
  <c r="M606" i="53" s="1"/>
  <c r="M605" i="53"/>
  <c r="L605" i="53"/>
  <c r="L604" i="53"/>
  <c r="M604" i="53" s="1"/>
  <c r="L603" i="53"/>
  <c r="M603" i="53" s="1"/>
  <c r="L602" i="53"/>
  <c r="M602" i="53" s="1"/>
  <c r="L601" i="53"/>
  <c r="M601" i="53" s="1"/>
  <c r="L600" i="53"/>
  <c r="K599" i="53"/>
  <c r="J599" i="53"/>
  <c r="I599" i="53"/>
  <c r="H599" i="53"/>
  <c r="G599" i="53"/>
  <c r="K597" i="53"/>
  <c r="J597" i="53"/>
  <c r="I597" i="53"/>
  <c r="H597" i="53"/>
  <c r="G597" i="53"/>
  <c r="G596" i="53"/>
  <c r="H596" i="53" s="1"/>
  <c r="I596" i="53" s="1"/>
  <c r="J596" i="53" s="1"/>
  <c r="K596" i="53" s="1"/>
  <c r="L596" i="53" s="1"/>
  <c r="M596" i="53" s="1"/>
  <c r="W595" i="53"/>
  <c r="G595" i="53"/>
  <c r="H595" i="53" s="1"/>
  <c r="I595" i="53" s="1"/>
  <c r="J595" i="53" s="1"/>
  <c r="K595" i="53" s="1"/>
  <c r="L595" i="53" s="1"/>
  <c r="M595" i="53" s="1"/>
  <c r="S595" i="53"/>
  <c r="L592" i="53"/>
  <c r="M592" i="53" s="1"/>
  <c r="L591" i="53"/>
  <c r="M591" i="53" s="1"/>
  <c r="L590" i="53"/>
  <c r="M590" i="53" s="1"/>
  <c r="L589" i="53"/>
  <c r="M589" i="53" s="1"/>
  <c r="L588" i="53"/>
  <c r="L587" i="53"/>
  <c r="M587" i="53" s="1"/>
  <c r="L586" i="53"/>
  <c r="L585" i="53"/>
  <c r="M585" i="53" s="1"/>
  <c r="L584" i="53"/>
  <c r="M584" i="53" s="1"/>
  <c r="K583" i="53"/>
  <c r="J583" i="53"/>
  <c r="I583" i="53"/>
  <c r="H583" i="53"/>
  <c r="G583" i="53"/>
  <c r="K581" i="53"/>
  <c r="J581" i="53"/>
  <c r="I581" i="53"/>
  <c r="H581" i="53"/>
  <c r="G581" i="53"/>
  <c r="G580" i="53"/>
  <c r="H580" i="53" s="1"/>
  <c r="I580" i="53" s="1"/>
  <c r="J580" i="53" s="1"/>
  <c r="K580" i="53" s="1"/>
  <c r="L580" i="53" s="1"/>
  <c r="M580" i="53" s="1"/>
  <c r="G579" i="53"/>
  <c r="H579" i="53" s="1"/>
  <c r="I579" i="53" s="1"/>
  <c r="J579" i="53" s="1"/>
  <c r="K579" i="53" s="1"/>
  <c r="L579" i="53" s="1"/>
  <c r="M579" i="53" s="1"/>
  <c r="S579" i="53"/>
  <c r="L576" i="53"/>
  <c r="M576" i="53" s="1"/>
  <c r="L575" i="53"/>
  <c r="M575" i="53" s="1"/>
  <c r="L574" i="53"/>
  <c r="W563" i="53" s="1"/>
  <c r="L573" i="53"/>
  <c r="M573" i="53" s="1"/>
  <c r="L572" i="53"/>
  <c r="M572" i="53" s="1"/>
  <c r="L571" i="53"/>
  <c r="M571" i="53" s="1"/>
  <c r="L570" i="53"/>
  <c r="M570" i="53" s="1"/>
  <c r="L569" i="53"/>
  <c r="M569" i="53" s="1"/>
  <c r="L568" i="53"/>
  <c r="K567" i="53"/>
  <c r="J567" i="53"/>
  <c r="I567" i="53"/>
  <c r="H567" i="53"/>
  <c r="G567" i="53"/>
  <c r="K565" i="53"/>
  <c r="J565" i="53"/>
  <c r="I565" i="53"/>
  <c r="H565" i="53"/>
  <c r="G565" i="53"/>
  <c r="G564" i="53"/>
  <c r="H564" i="53" s="1"/>
  <c r="I564" i="53" s="1"/>
  <c r="J564" i="53" s="1"/>
  <c r="K564" i="53" s="1"/>
  <c r="L564" i="53" s="1"/>
  <c r="M564" i="53" s="1"/>
  <c r="X563" i="53"/>
  <c r="G563" i="53"/>
  <c r="H563" i="53" s="1"/>
  <c r="I563" i="53" s="1"/>
  <c r="J563" i="53" s="1"/>
  <c r="K563" i="53" s="1"/>
  <c r="L563" i="53" s="1"/>
  <c r="M563" i="53" s="1"/>
  <c r="S563" i="53"/>
  <c r="L560" i="53"/>
  <c r="M560" i="53" s="1"/>
  <c r="L559" i="53"/>
  <c r="M559" i="53" s="1"/>
  <c r="L558" i="53"/>
  <c r="L557" i="53"/>
  <c r="M557" i="53" s="1"/>
  <c r="L556" i="53"/>
  <c r="L555" i="53"/>
  <c r="M555" i="53" s="1"/>
  <c r="L554" i="53"/>
  <c r="M554" i="53" s="1"/>
  <c r="L553" i="53"/>
  <c r="L552" i="53"/>
  <c r="M552" i="53" s="1"/>
  <c r="K551" i="53"/>
  <c r="J551" i="53"/>
  <c r="I551" i="53"/>
  <c r="H551" i="53"/>
  <c r="G551" i="53"/>
  <c r="K549" i="53"/>
  <c r="J549" i="53"/>
  <c r="I549" i="53"/>
  <c r="H549" i="53"/>
  <c r="G549" i="53"/>
  <c r="G548" i="53"/>
  <c r="H548" i="53" s="1"/>
  <c r="I548" i="53" s="1"/>
  <c r="J548" i="53" s="1"/>
  <c r="K548" i="53" s="1"/>
  <c r="L548" i="53" s="1"/>
  <c r="M548" i="53" s="1"/>
  <c r="G547" i="53"/>
  <c r="H547" i="53" s="1"/>
  <c r="I547" i="53" s="1"/>
  <c r="J547" i="53" s="1"/>
  <c r="K547" i="53" s="1"/>
  <c r="L547" i="53" s="1"/>
  <c r="M547" i="53" s="1"/>
  <c r="S547" i="53"/>
  <c r="L544" i="53"/>
  <c r="M544" i="53" s="1"/>
  <c r="L543" i="53"/>
  <c r="M543" i="53" s="1"/>
  <c r="L542" i="53"/>
  <c r="W531" i="53" s="1"/>
  <c r="L541" i="53"/>
  <c r="M541" i="53" s="1"/>
  <c r="L540" i="53"/>
  <c r="M540" i="53" s="1"/>
  <c r="L539" i="53"/>
  <c r="M539" i="53" s="1"/>
  <c r="L538" i="53"/>
  <c r="L537" i="53"/>
  <c r="M537" i="53" s="1"/>
  <c r="L536" i="53"/>
  <c r="K535" i="53"/>
  <c r="J535" i="53"/>
  <c r="I535" i="53"/>
  <c r="H535" i="53"/>
  <c r="G535" i="53"/>
  <c r="K533" i="53"/>
  <c r="J533" i="53"/>
  <c r="I533" i="53"/>
  <c r="H533" i="53"/>
  <c r="G533" i="53"/>
  <c r="G532" i="53"/>
  <c r="H532" i="53" s="1"/>
  <c r="I532" i="53" s="1"/>
  <c r="J532" i="53" s="1"/>
  <c r="K532" i="53" s="1"/>
  <c r="L532" i="53" s="1"/>
  <c r="M532" i="53" s="1"/>
  <c r="S531" i="53"/>
  <c r="G531" i="53"/>
  <c r="H531" i="53" s="1"/>
  <c r="I531" i="53" s="1"/>
  <c r="J531" i="53" s="1"/>
  <c r="K531" i="53" s="1"/>
  <c r="L531" i="53" s="1"/>
  <c r="M531" i="53" s="1"/>
  <c r="M528" i="53"/>
  <c r="L528" i="53"/>
  <c r="L527" i="53"/>
  <c r="M527" i="53" s="1"/>
  <c r="L526" i="53"/>
  <c r="W515" i="53" s="1"/>
  <c r="L525" i="53"/>
  <c r="M525" i="53" s="1"/>
  <c r="L524" i="53"/>
  <c r="X515" i="53" s="1"/>
  <c r="L523" i="53"/>
  <c r="M523" i="53" s="1"/>
  <c r="L522" i="53"/>
  <c r="L521" i="53"/>
  <c r="L520" i="53"/>
  <c r="M520" i="53" s="1"/>
  <c r="K519" i="53"/>
  <c r="J519" i="53"/>
  <c r="I519" i="53"/>
  <c r="H519" i="53"/>
  <c r="G519" i="53"/>
  <c r="K517" i="53"/>
  <c r="J517" i="53"/>
  <c r="I517" i="53"/>
  <c r="H517" i="53"/>
  <c r="G517" i="53"/>
  <c r="G516" i="53"/>
  <c r="H516" i="53" s="1"/>
  <c r="I516" i="53" s="1"/>
  <c r="J516" i="53" s="1"/>
  <c r="K516" i="53" s="1"/>
  <c r="L516" i="53" s="1"/>
  <c r="M516" i="53" s="1"/>
  <c r="S515" i="53"/>
  <c r="G515" i="53"/>
  <c r="H515" i="53" s="1"/>
  <c r="I515" i="53" s="1"/>
  <c r="J515" i="53" s="1"/>
  <c r="K515" i="53" s="1"/>
  <c r="L515" i="53" s="1"/>
  <c r="M515" i="53" s="1"/>
  <c r="L512" i="53"/>
  <c r="M512" i="53" s="1"/>
  <c r="L511" i="53"/>
  <c r="M511" i="53" s="1"/>
  <c r="L510" i="53"/>
  <c r="W499" i="53" s="1"/>
  <c r="L509" i="53"/>
  <c r="M509" i="53" s="1"/>
  <c r="L508" i="53"/>
  <c r="M508" i="53" s="1"/>
  <c r="L507" i="53"/>
  <c r="L506" i="53"/>
  <c r="M506" i="53" s="1"/>
  <c r="L505" i="53"/>
  <c r="L504" i="53"/>
  <c r="M504" i="53" s="1"/>
  <c r="K503" i="53"/>
  <c r="J503" i="53"/>
  <c r="I503" i="53"/>
  <c r="H503" i="53"/>
  <c r="G503" i="53"/>
  <c r="K501" i="53"/>
  <c r="J501" i="53"/>
  <c r="I501" i="53"/>
  <c r="H501" i="53"/>
  <c r="G501" i="53"/>
  <c r="G500" i="53"/>
  <c r="H500" i="53" s="1"/>
  <c r="I500" i="53" s="1"/>
  <c r="J500" i="53" s="1"/>
  <c r="K500" i="53" s="1"/>
  <c r="L500" i="53" s="1"/>
  <c r="M500" i="53" s="1"/>
  <c r="X499" i="53"/>
  <c r="G499" i="53"/>
  <c r="H499" i="53" s="1"/>
  <c r="I499" i="53" s="1"/>
  <c r="J499" i="53" s="1"/>
  <c r="K499" i="53" s="1"/>
  <c r="L499" i="53" s="1"/>
  <c r="M499" i="53" s="1"/>
  <c r="C499" i="53"/>
  <c r="S499" i="53" s="1"/>
  <c r="L496" i="53"/>
  <c r="M496" i="53" s="1"/>
  <c r="L495" i="53"/>
  <c r="M495" i="53" s="1"/>
  <c r="L494" i="53"/>
  <c r="L493" i="53"/>
  <c r="M493" i="53" s="1"/>
  <c r="L492" i="53"/>
  <c r="L491" i="53"/>
  <c r="M491" i="53" s="1"/>
  <c r="L490" i="53"/>
  <c r="L489" i="53"/>
  <c r="L488" i="53"/>
  <c r="M488" i="53" s="1"/>
  <c r="K487" i="53"/>
  <c r="J487" i="53"/>
  <c r="I487" i="53"/>
  <c r="H487" i="53"/>
  <c r="G487" i="53"/>
  <c r="K485" i="53"/>
  <c r="J485" i="53"/>
  <c r="I485" i="53"/>
  <c r="H485" i="53"/>
  <c r="G485" i="53"/>
  <c r="G484" i="53"/>
  <c r="H484" i="53" s="1"/>
  <c r="I484" i="53" s="1"/>
  <c r="J484" i="53" s="1"/>
  <c r="K484" i="53" s="1"/>
  <c r="L484" i="53" s="1"/>
  <c r="M484" i="53" s="1"/>
  <c r="G483" i="53"/>
  <c r="H483" i="53" s="1"/>
  <c r="I483" i="53" s="1"/>
  <c r="J483" i="53" s="1"/>
  <c r="K483" i="53" s="1"/>
  <c r="L483" i="53" s="1"/>
  <c r="M483" i="53" s="1"/>
  <c r="C483" i="53"/>
  <c r="S483" i="53" s="1"/>
  <c r="M480" i="53"/>
  <c r="L480" i="53"/>
  <c r="L479" i="53"/>
  <c r="M479" i="53" s="1"/>
  <c r="L478" i="53"/>
  <c r="M478" i="53" s="1"/>
  <c r="L477" i="53"/>
  <c r="M477" i="53" s="1"/>
  <c r="L476" i="53"/>
  <c r="M476" i="53" s="1"/>
  <c r="L475" i="53"/>
  <c r="L474" i="53"/>
  <c r="M474" i="53" s="1"/>
  <c r="L473" i="53"/>
  <c r="M473" i="53" s="1"/>
  <c r="L472" i="53"/>
  <c r="M472" i="53" s="1"/>
  <c r="K471" i="53"/>
  <c r="J471" i="53"/>
  <c r="I471" i="53"/>
  <c r="H471" i="53"/>
  <c r="G471" i="53"/>
  <c r="K469" i="53"/>
  <c r="J469" i="53"/>
  <c r="I469" i="53"/>
  <c r="H469" i="53"/>
  <c r="G469" i="53"/>
  <c r="G468" i="53"/>
  <c r="H468" i="53" s="1"/>
  <c r="I468" i="53" s="1"/>
  <c r="J468" i="53" s="1"/>
  <c r="K468" i="53" s="1"/>
  <c r="L468" i="53" s="1"/>
  <c r="M468" i="53" s="1"/>
  <c r="G467" i="53"/>
  <c r="H467" i="53" s="1"/>
  <c r="I467" i="53" s="1"/>
  <c r="J467" i="53" s="1"/>
  <c r="K467" i="53" s="1"/>
  <c r="L467" i="53" s="1"/>
  <c r="M467" i="53" s="1"/>
  <c r="C467" i="53"/>
  <c r="S467" i="53" s="1"/>
  <c r="L464" i="53"/>
  <c r="M464" i="53" s="1"/>
  <c r="L463" i="53"/>
  <c r="M463" i="53" s="1"/>
  <c r="L462" i="53"/>
  <c r="L461" i="53"/>
  <c r="M461" i="53" s="1"/>
  <c r="L460" i="53"/>
  <c r="M460" i="53" s="1"/>
  <c r="L459" i="53"/>
  <c r="M459" i="53" s="1"/>
  <c r="L458" i="53"/>
  <c r="L457" i="53"/>
  <c r="M457" i="53" s="1"/>
  <c r="L456" i="53"/>
  <c r="K455" i="53"/>
  <c r="J455" i="53"/>
  <c r="I455" i="53"/>
  <c r="H455" i="53"/>
  <c r="G455" i="53"/>
  <c r="K453" i="53"/>
  <c r="J453" i="53"/>
  <c r="I453" i="53"/>
  <c r="H453" i="53"/>
  <c r="G453" i="53"/>
  <c r="G452" i="53"/>
  <c r="H452" i="53" s="1"/>
  <c r="I452" i="53" s="1"/>
  <c r="J452" i="53" s="1"/>
  <c r="K452" i="53" s="1"/>
  <c r="L452" i="53" s="1"/>
  <c r="M452" i="53" s="1"/>
  <c r="X451" i="53"/>
  <c r="G451" i="53"/>
  <c r="H451" i="53" s="1"/>
  <c r="I451" i="53" s="1"/>
  <c r="J451" i="53" s="1"/>
  <c r="K451" i="53" s="1"/>
  <c r="L451" i="53" s="1"/>
  <c r="M451" i="53" s="1"/>
  <c r="C451" i="53"/>
  <c r="S451" i="53" s="1"/>
  <c r="L448" i="53"/>
  <c r="M448" i="53" s="1"/>
  <c r="L447" i="53"/>
  <c r="M447" i="53" s="1"/>
  <c r="L446" i="53"/>
  <c r="W435" i="53" s="1"/>
  <c r="L445" i="53"/>
  <c r="M445" i="53" s="1"/>
  <c r="L444" i="53"/>
  <c r="X435" i="53" s="1"/>
  <c r="L443" i="53"/>
  <c r="M443" i="53" s="1"/>
  <c r="L442" i="53"/>
  <c r="L441" i="53"/>
  <c r="M441" i="53" s="1"/>
  <c r="L440" i="53"/>
  <c r="K439" i="53"/>
  <c r="J439" i="53"/>
  <c r="I439" i="53"/>
  <c r="H439" i="53"/>
  <c r="G439" i="53"/>
  <c r="K437" i="53"/>
  <c r="J437" i="53"/>
  <c r="I437" i="53"/>
  <c r="H437" i="53"/>
  <c r="G437" i="53"/>
  <c r="G436" i="53"/>
  <c r="H436" i="53" s="1"/>
  <c r="I436" i="53" s="1"/>
  <c r="J436" i="53" s="1"/>
  <c r="K436" i="53" s="1"/>
  <c r="L436" i="53" s="1"/>
  <c r="M436" i="53" s="1"/>
  <c r="G435" i="53"/>
  <c r="H435" i="53" s="1"/>
  <c r="I435" i="53" s="1"/>
  <c r="J435" i="53" s="1"/>
  <c r="K435" i="53" s="1"/>
  <c r="L435" i="53" s="1"/>
  <c r="M435" i="53" s="1"/>
  <c r="C435" i="53"/>
  <c r="S435" i="53" s="1"/>
  <c r="M432" i="53"/>
  <c r="L432" i="53"/>
  <c r="L431" i="53"/>
  <c r="M431" i="53" s="1"/>
  <c r="L430" i="53"/>
  <c r="W419" i="53" s="1"/>
  <c r="L429" i="53"/>
  <c r="M429" i="53" s="1"/>
  <c r="L428" i="53"/>
  <c r="L427" i="53"/>
  <c r="M427" i="53" s="1"/>
  <c r="L426" i="53"/>
  <c r="M426" i="53" s="1"/>
  <c r="L425" i="53"/>
  <c r="L424" i="53"/>
  <c r="M424" i="53" s="1"/>
  <c r="K423" i="53"/>
  <c r="J423" i="53"/>
  <c r="I423" i="53"/>
  <c r="H423" i="53"/>
  <c r="G423" i="53"/>
  <c r="K421" i="53"/>
  <c r="J421" i="53"/>
  <c r="I421" i="53"/>
  <c r="H421" i="53"/>
  <c r="G421" i="53"/>
  <c r="G420" i="53"/>
  <c r="H420" i="53" s="1"/>
  <c r="I420" i="53" s="1"/>
  <c r="J420" i="53" s="1"/>
  <c r="K420" i="53" s="1"/>
  <c r="L420" i="53" s="1"/>
  <c r="M420" i="53" s="1"/>
  <c r="G419" i="53"/>
  <c r="H419" i="53" s="1"/>
  <c r="I419" i="53" s="1"/>
  <c r="J419" i="53" s="1"/>
  <c r="K419" i="53" s="1"/>
  <c r="L419" i="53" s="1"/>
  <c r="M419" i="53" s="1"/>
  <c r="C419" i="53"/>
  <c r="S419" i="53" s="1"/>
  <c r="L416" i="53"/>
  <c r="M416" i="53" s="1"/>
  <c r="L415" i="53"/>
  <c r="M415" i="53" s="1"/>
  <c r="L414" i="53"/>
  <c r="M414" i="53" s="1"/>
  <c r="L413" i="53"/>
  <c r="M413" i="53" s="1"/>
  <c r="L412" i="53"/>
  <c r="M412" i="53" s="1"/>
  <c r="L411" i="53"/>
  <c r="M411" i="53" s="1"/>
  <c r="L410" i="53"/>
  <c r="M410" i="53" s="1"/>
  <c r="L409" i="53"/>
  <c r="L408" i="53"/>
  <c r="K407" i="53"/>
  <c r="J407" i="53"/>
  <c r="I407" i="53"/>
  <c r="H407" i="53"/>
  <c r="G407" i="53"/>
  <c r="K405" i="53"/>
  <c r="J405" i="53"/>
  <c r="I405" i="53"/>
  <c r="H405" i="53"/>
  <c r="G405" i="53"/>
  <c r="G404" i="53"/>
  <c r="H404" i="53" s="1"/>
  <c r="I404" i="53" s="1"/>
  <c r="J404" i="53" s="1"/>
  <c r="K404" i="53" s="1"/>
  <c r="L404" i="53" s="1"/>
  <c r="M404" i="53" s="1"/>
  <c r="X403" i="53"/>
  <c r="S403" i="53"/>
  <c r="G403" i="53"/>
  <c r="H403" i="53" s="1"/>
  <c r="I403" i="53" s="1"/>
  <c r="J403" i="53" s="1"/>
  <c r="K403" i="53" s="1"/>
  <c r="L403" i="53" s="1"/>
  <c r="M403" i="53" s="1"/>
  <c r="C403" i="53"/>
  <c r="L400" i="53"/>
  <c r="M400" i="53" s="1"/>
  <c r="L399" i="53"/>
  <c r="M399" i="53" s="1"/>
  <c r="L398" i="53"/>
  <c r="M398" i="53" s="1"/>
  <c r="L397" i="53"/>
  <c r="M397" i="53" s="1"/>
  <c r="L396" i="53"/>
  <c r="M396" i="53" s="1"/>
  <c r="L395" i="53"/>
  <c r="M395" i="53" s="1"/>
  <c r="L394" i="53"/>
  <c r="L393" i="53"/>
  <c r="M393" i="53" s="1"/>
  <c r="L392" i="53"/>
  <c r="K391" i="53"/>
  <c r="J391" i="53"/>
  <c r="I391" i="53"/>
  <c r="H391" i="53"/>
  <c r="G391" i="53"/>
  <c r="K389" i="53"/>
  <c r="J389" i="53"/>
  <c r="I389" i="53"/>
  <c r="H389" i="53"/>
  <c r="G389" i="53"/>
  <c r="G388" i="53"/>
  <c r="H388" i="53" s="1"/>
  <c r="I388" i="53" s="1"/>
  <c r="J388" i="53" s="1"/>
  <c r="K388" i="53" s="1"/>
  <c r="L388" i="53" s="1"/>
  <c r="M388" i="53" s="1"/>
  <c r="G387" i="53"/>
  <c r="H387" i="53" s="1"/>
  <c r="I387" i="53" s="1"/>
  <c r="J387" i="53" s="1"/>
  <c r="K387" i="53" s="1"/>
  <c r="L387" i="53" s="1"/>
  <c r="M387" i="53" s="1"/>
  <c r="C387" i="53"/>
  <c r="S387" i="53" s="1"/>
  <c r="L384" i="53"/>
  <c r="M384" i="53" s="1"/>
  <c r="L383" i="53"/>
  <c r="M383" i="53" s="1"/>
  <c r="L382" i="53"/>
  <c r="L381" i="53"/>
  <c r="M381" i="53" s="1"/>
  <c r="L380" i="53"/>
  <c r="M380" i="53" s="1"/>
  <c r="L379" i="53"/>
  <c r="M379" i="53" s="1"/>
  <c r="L378" i="53"/>
  <c r="L377" i="53"/>
  <c r="M377" i="53" s="1"/>
  <c r="L376" i="53"/>
  <c r="K375" i="53"/>
  <c r="J375" i="53"/>
  <c r="I375" i="53"/>
  <c r="H375" i="53"/>
  <c r="G375" i="53"/>
  <c r="K373" i="53"/>
  <c r="J373" i="53"/>
  <c r="I373" i="53"/>
  <c r="H373" i="53"/>
  <c r="G373" i="53"/>
  <c r="G372" i="53"/>
  <c r="H372" i="53" s="1"/>
  <c r="I372" i="53" s="1"/>
  <c r="J372" i="53" s="1"/>
  <c r="K372" i="53" s="1"/>
  <c r="L372" i="53" s="1"/>
  <c r="M372" i="53" s="1"/>
  <c r="G371" i="53"/>
  <c r="H371" i="53" s="1"/>
  <c r="I371" i="53" s="1"/>
  <c r="J371" i="53" s="1"/>
  <c r="K371" i="53" s="1"/>
  <c r="L371" i="53" s="1"/>
  <c r="M371" i="53" s="1"/>
  <c r="C371" i="53"/>
  <c r="S371" i="53" s="1"/>
  <c r="L368" i="53"/>
  <c r="M368" i="53" s="1"/>
  <c r="L367" i="53"/>
  <c r="M367" i="53" s="1"/>
  <c r="L366" i="53"/>
  <c r="L365" i="53"/>
  <c r="M365" i="53" s="1"/>
  <c r="L364" i="53"/>
  <c r="X355" i="53" s="1"/>
  <c r="L363" i="53"/>
  <c r="M363" i="53" s="1"/>
  <c r="L362" i="53"/>
  <c r="M362" i="53" s="1"/>
  <c r="L361" i="53"/>
  <c r="M361" i="53" s="1"/>
  <c r="L360" i="53"/>
  <c r="M360" i="53" s="1"/>
  <c r="K359" i="53"/>
  <c r="J359" i="53"/>
  <c r="I359" i="53"/>
  <c r="H359" i="53"/>
  <c r="G359" i="53"/>
  <c r="K357" i="53"/>
  <c r="J357" i="53"/>
  <c r="I357" i="53"/>
  <c r="H357" i="53"/>
  <c r="G357" i="53"/>
  <c r="G356" i="53"/>
  <c r="H356" i="53" s="1"/>
  <c r="I356" i="53" s="1"/>
  <c r="J356" i="53" s="1"/>
  <c r="K356" i="53" s="1"/>
  <c r="L356" i="53" s="1"/>
  <c r="M356" i="53" s="1"/>
  <c r="G355" i="53"/>
  <c r="H355" i="53" s="1"/>
  <c r="I355" i="53" s="1"/>
  <c r="J355" i="53" s="1"/>
  <c r="K355" i="53" s="1"/>
  <c r="L355" i="53" s="1"/>
  <c r="M355" i="53" s="1"/>
  <c r="C355" i="53"/>
  <c r="S355" i="53" s="1"/>
  <c r="L352" i="53"/>
  <c r="M352" i="53" s="1"/>
  <c r="L351" i="53"/>
  <c r="M351" i="53" s="1"/>
  <c r="L350" i="53"/>
  <c r="M350" i="53" s="1"/>
  <c r="L349" i="53"/>
  <c r="M349" i="53" s="1"/>
  <c r="L348" i="53"/>
  <c r="M348" i="53" s="1"/>
  <c r="L347" i="53"/>
  <c r="M347" i="53" s="1"/>
  <c r="L346" i="53"/>
  <c r="M346" i="53" s="1"/>
  <c r="L345" i="53"/>
  <c r="L344" i="53"/>
  <c r="M344" i="53" s="1"/>
  <c r="K343" i="53"/>
  <c r="J343" i="53"/>
  <c r="I343" i="53"/>
  <c r="H343" i="53"/>
  <c r="G343" i="53"/>
  <c r="K341" i="53"/>
  <c r="J341" i="53"/>
  <c r="I341" i="53"/>
  <c r="H341" i="53"/>
  <c r="G341" i="53"/>
  <c r="G340" i="53"/>
  <c r="H340" i="53" s="1"/>
  <c r="I340" i="53" s="1"/>
  <c r="J340" i="53" s="1"/>
  <c r="K340" i="53" s="1"/>
  <c r="L340" i="53" s="1"/>
  <c r="M340" i="53" s="1"/>
  <c r="G339" i="53"/>
  <c r="H339" i="53" s="1"/>
  <c r="I339" i="53" s="1"/>
  <c r="J339" i="53" s="1"/>
  <c r="K339" i="53" s="1"/>
  <c r="L339" i="53" s="1"/>
  <c r="M339" i="53" s="1"/>
  <c r="C339" i="53"/>
  <c r="S339" i="53" s="1"/>
  <c r="L336" i="53"/>
  <c r="M336" i="53" s="1"/>
  <c r="L335" i="53"/>
  <c r="M335" i="53" s="1"/>
  <c r="L334" i="53"/>
  <c r="M334" i="53" s="1"/>
  <c r="L333" i="53"/>
  <c r="M333" i="53" s="1"/>
  <c r="L332" i="53"/>
  <c r="M332" i="53" s="1"/>
  <c r="L331" i="53"/>
  <c r="M331" i="53" s="1"/>
  <c r="L330" i="53"/>
  <c r="M330" i="53" s="1"/>
  <c r="L329" i="53"/>
  <c r="L328" i="53"/>
  <c r="M328" i="53" s="1"/>
  <c r="K327" i="53"/>
  <c r="J327" i="53"/>
  <c r="I327" i="53"/>
  <c r="H327" i="53"/>
  <c r="G327" i="53"/>
  <c r="K325" i="53"/>
  <c r="J325" i="53"/>
  <c r="I325" i="53"/>
  <c r="H325" i="53"/>
  <c r="G325" i="53"/>
  <c r="G324" i="53"/>
  <c r="H324" i="53" s="1"/>
  <c r="I324" i="53" s="1"/>
  <c r="J324" i="53" s="1"/>
  <c r="K324" i="53" s="1"/>
  <c r="L324" i="53" s="1"/>
  <c r="M324" i="53" s="1"/>
  <c r="G323" i="53"/>
  <c r="H323" i="53" s="1"/>
  <c r="I323" i="53" s="1"/>
  <c r="J323" i="53" s="1"/>
  <c r="K323" i="53" s="1"/>
  <c r="L323" i="53" s="1"/>
  <c r="M323" i="53" s="1"/>
  <c r="C323" i="53"/>
  <c r="S323" i="53" s="1"/>
  <c r="L320" i="53"/>
  <c r="M320" i="53" s="1"/>
  <c r="L319" i="53"/>
  <c r="M319" i="53" s="1"/>
  <c r="L318" i="53"/>
  <c r="L317" i="53"/>
  <c r="M317" i="53" s="1"/>
  <c r="L316" i="53"/>
  <c r="L315" i="53"/>
  <c r="M315" i="53" s="1"/>
  <c r="L314" i="53"/>
  <c r="L313" i="53"/>
  <c r="M313" i="53" s="1"/>
  <c r="L312" i="53"/>
  <c r="K311" i="53"/>
  <c r="J311" i="53"/>
  <c r="I311" i="53"/>
  <c r="H311" i="53"/>
  <c r="G311" i="53"/>
  <c r="K309" i="53"/>
  <c r="J309" i="53"/>
  <c r="I309" i="53"/>
  <c r="H309" i="53"/>
  <c r="G309" i="53"/>
  <c r="G308" i="53"/>
  <c r="H308" i="53" s="1"/>
  <c r="I308" i="53" s="1"/>
  <c r="J308" i="53" s="1"/>
  <c r="K308" i="53" s="1"/>
  <c r="L308" i="53" s="1"/>
  <c r="M308" i="53" s="1"/>
  <c r="G307" i="53"/>
  <c r="H307" i="53" s="1"/>
  <c r="I307" i="53" s="1"/>
  <c r="J307" i="53" s="1"/>
  <c r="K307" i="53" s="1"/>
  <c r="L307" i="53" s="1"/>
  <c r="M307" i="53" s="1"/>
  <c r="C307" i="53"/>
  <c r="S307" i="53" s="1"/>
  <c r="L304" i="53"/>
  <c r="M304" i="53" s="1"/>
  <c r="L303" i="53"/>
  <c r="M303" i="53" s="1"/>
  <c r="L302" i="53"/>
  <c r="W291" i="53" s="1"/>
  <c r="L301" i="53"/>
  <c r="M301" i="53" s="1"/>
  <c r="L300" i="53"/>
  <c r="X291" i="53" s="1"/>
  <c r="L299" i="53"/>
  <c r="M299" i="53" s="1"/>
  <c r="L298" i="53"/>
  <c r="M298" i="53" s="1"/>
  <c r="L297" i="53"/>
  <c r="M297" i="53" s="1"/>
  <c r="L296" i="53"/>
  <c r="K295" i="53"/>
  <c r="J295" i="53"/>
  <c r="I295" i="53"/>
  <c r="H295" i="53"/>
  <c r="G295" i="53"/>
  <c r="K293" i="53"/>
  <c r="J293" i="53"/>
  <c r="I293" i="53"/>
  <c r="H293" i="53"/>
  <c r="G293" i="53"/>
  <c r="G292" i="53"/>
  <c r="H292" i="53" s="1"/>
  <c r="I292" i="53" s="1"/>
  <c r="J292" i="53" s="1"/>
  <c r="K292" i="53" s="1"/>
  <c r="L292" i="53" s="1"/>
  <c r="M292" i="53" s="1"/>
  <c r="G291" i="53"/>
  <c r="H291" i="53" s="1"/>
  <c r="I291" i="53" s="1"/>
  <c r="J291" i="53" s="1"/>
  <c r="K291" i="53" s="1"/>
  <c r="L291" i="53" s="1"/>
  <c r="M291" i="53" s="1"/>
  <c r="C291" i="53"/>
  <c r="S291" i="53" s="1"/>
  <c r="L288" i="53"/>
  <c r="M288" i="53" s="1"/>
  <c r="L287" i="53"/>
  <c r="M287" i="53" s="1"/>
  <c r="L286" i="53"/>
  <c r="M286" i="53" s="1"/>
  <c r="L285" i="53"/>
  <c r="M285" i="53" s="1"/>
  <c r="L284" i="53"/>
  <c r="M284" i="53" s="1"/>
  <c r="L283" i="53"/>
  <c r="L282" i="53"/>
  <c r="M282" i="53" s="1"/>
  <c r="L281" i="53"/>
  <c r="L280" i="53"/>
  <c r="M280" i="53" s="1"/>
  <c r="K279" i="53"/>
  <c r="J279" i="53"/>
  <c r="I279" i="53"/>
  <c r="H279" i="53"/>
  <c r="G279" i="53"/>
  <c r="K277" i="53"/>
  <c r="J277" i="53"/>
  <c r="I277" i="53"/>
  <c r="H277" i="53"/>
  <c r="G277" i="53"/>
  <c r="G276" i="53"/>
  <c r="H276" i="53" s="1"/>
  <c r="I276" i="53" s="1"/>
  <c r="J276" i="53" s="1"/>
  <c r="K276" i="53" s="1"/>
  <c r="L276" i="53" s="1"/>
  <c r="M276" i="53" s="1"/>
  <c r="X275" i="53"/>
  <c r="G275" i="53"/>
  <c r="H275" i="53" s="1"/>
  <c r="I275" i="53" s="1"/>
  <c r="J275" i="53" s="1"/>
  <c r="K275" i="53" s="1"/>
  <c r="L275" i="53" s="1"/>
  <c r="M275" i="53" s="1"/>
  <c r="C275" i="53"/>
  <c r="S275" i="53" s="1"/>
  <c r="L272" i="53"/>
  <c r="M272" i="53" s="1"/>
  <c r="L271" i="53"/>
  <c r="M271" i="53" s="1"/>
  <c r="L270" i="53"/>
  <c r="M270" i="53" s="1"/>
  <c r="L269" i="53"/>
  <c r="M269" i="53" s="1"/>
  <c r="L268" i="53"/>
  <c r="M268" i="53" s="1"/>
  <c r="L267" i="53"/>
  <c r="M267" i="53" s="1"/>
  <c r="L266" i="53"/>
  <c r="M266" i="53" s="1"/>
  <c r="L265" i="53"/>
  <c r="L264" i="53"/>
  <c r="M264" i="53" s="1"/>
  <c r="K263" i="53"/>
  <c r="J263" i="53"/>
  <c r="I263" i="53"/>
  <c r="H263" i="53"/>
  <c r="G263" i="53"/>
  <c r="K261" i="53"/>
  <c r="J261" i="53"/>
  <c r="I261" i="53"/>
  <c r="H261" i="53"/>
  <c r="G261" i="53"/>
  <c r="G260" i="53"/>
  <c r="H260" i="53" s="1"/>
  <c r="I260" i="53" s="1"/>
  <c r="J260" i="53" s="1"/>
  <c r="K260" i="53" s="1"/>
  <c r="L260" i="53" s="1"/>
  <c r="M260" i="53" s="1"/>
  <c r="X259" i="53"/>
  <c r="G259" i="53"/>
  <c r="H259" i="53" s="1"/>
  <c r="I259" i="53" s="1"/>
  <c r="J259" i="53" s="1"/>
  <c r="K259" i="53" s="1"/>
  <c r="L259" i="53" s="1"/>
  <c r="M259" i="53" s="1"/>
  <c r="C259" i="53"/>
  <c r="S259" i="53" s="1"/>
  <c r="L256" i="53"/>
  <c r="M256" i="53" s="1"/>
  <c r="L255" i="53"/>
  <c r="M255" i="53" s="1"/>
  <c r="L254" i="53"/>
  <c r="L253" i="53"/>
  <c r="M253" i="53" s="1"/>
  <c r="L252" i="53"/>
  <c r="M252" i="53" s="1"/>
  <c r="L251" i="53"/>
  <c r="M251" i="53" s="1"/>
  <c r="L250" i="53"/>
  <c r="L249" i="53"/>
  <c r="L248" i="53"/>
  <c r="K247" i="53"/>
  <c r="J247" i="53"/>
  <c r="I247" i="53"/>
  <c r="H247" i="53"/>
  <c r="G247" i="53"/>
  <c r="K245" i="53"/>
  <c r="J245" i="53"/>
  <c r="I245" i="53"/>
  <c r="H245" i="53"/>
  <c r="G245" i="53"/>
  <c r="G244" i="53"/>
  <c r="H244" i="53" s="1"/>
  <c r="I244" i="53" s="1"/>
  <c r="J244" i="53" s="1"/>
  <c r="K244" i="53" s="1"/>
  <c r="L244" i="53" s="1"/>
  <c r="M244" i="53" s="1"/>
  <c r="G243" i="53"/>
  <c r="H243" i="53" s="1"/>
  <c r="I243" i="53" s="1"/>
  <c r="J243" i="53" s="1"/>
  <c r="K243" i="53" s="1"/>
  <c r="L243" i="53" s="1"/>
  <c r="M243" i="53" s="1"/>
  <c r="C243" i="53"/>
  <c r="S243" i="53" s="1"/>
  <c r="L240" i="53"/>
  <c r="M240" i="53" s="1"/>
  <c r="L239" i="53"/>
  <c r="M239" i="53" s="1"/>
  <c r="L238" i="53"/>
  <c r="W227" i="53" s="1"/>
  <c r="L237" i="53"/>
  <c r="M237" i="53" s="1"/>
  <c r="L236" i="53"/>
  <c r="X227" i="53" s="1"/>
  <c r="L235" i="53"/>
  <c r="M235" i="53" s="1"/>
  <c r="L234" i="53"/>
  <c r="L233" i="53"/>
  <c r="M233" i="53" s="1"/>
  <c r="L232" i="53"/>
  <c r="K231" i="53"/>
  <c r="J231" i="53"/>
  <c r="I231" i="53"/>
  <c r="H231" i="53"/>
  <c r="G231" i="53"/>
  <c r="K229" i="53"/>
  <c r="J229" i="53"/>
  <c r="I229" i="53"/>
  <c r="H229" i="53"/>
  <c r="G229" i="53"/>
  <c r="G228" i="53"/>
  <c r="H228" i="53" s="1"/>
  <c r="I228" i="53" s="1"/>
  <c r="J228" i="53" s="1"/>
  <c r="K228" i="53" s="1"/>
  <c r="L228" i="53" s="1"/>
  <c r="M228" i="53" s="1"/>
  <c r="G227" i="53"/>
  <c r="H227" i="53" s="1"/>
  <c r="I227" i="53" s="1"/>
  <c r="J227" i="53" s="1"/>
  <c r="K227" i="53" s="1"/>
  <c r="L227" i="53" s="1"/>
  <c r="M227" i="53" s="1"/>
  <c r="C227" i="53"/>
  <c r="S227" i="53" s="1"/>
  <c r="L224" i="53"/>
  <c r="M224" i="53" s="1"/>
  <c r="L223" i="53"/>
  <c r="M223" i="53" s="1"/>
  <c r="L222" i="53"/>
  <c r="M222" i="53" s="1"/>
  <c r="L221" i="53"/>
  <c r="M221" i="53" s="1"/>
  <c r="L220" i="53"/>
  <c r="M220" i="53" s="1"/>
  <c r="L219" i="53"/>
  <c r="M219" i="53" s="1"/>
  <c r="L218" i="53"/>
  <c r="M218" i="53" s="1"/>
  <c r="L217" i="53"/>
  <c r="L216" i="53"/>
  <c r="M216" i="53" s="1"/>
  <c r="K215" i="53"/>
  <c r="J215" i="53"/>
  <c r="I215" i="53"/>
  <c r="H215" i="53"/>
  <c r="G215" i="53"/>
  <c r="K213" i="53"/>
  <c r="J213" i="53"/>
  <c r="I213" i="53"/>
  <c r="H213" i="53"/>
  <c r="G213" i="53"/>
  <c r="G212" i="53"/>
  <c r="H212" i="53" s="1"/>
  <c r="I212" i="53" s="1"/>
  <c r="J212" i="53" s="1"/>
  <c r="K212" i="53" s="1"/>
  <c r="L212" i="53" s="1"/>
  <c r="M212" i="53" s="1"/>
  <c r="X211" i="53"/>
  <c r="G211" i="53"/>
  <c r="H211" i="53" s="1"/>
  <c r="I211" i="53" s="1"/>
  <c r="J211" i="53" s="1"/>
  <c r="K211" i="53" s="1"/>
  <c r="L211" i="53" s="1"/>
  <c r="M211" i="53" s="1"/>
  <c r="C211" i="53"/>
  <c r="S211" i="53" s="1"/>
  <c r="L208" i="53"/>
  <c r="M208" i="53" s="1"/>
  <c r="L207" i="53"/>
  <c r="M207" i="53" s="1"/>
  <c r="L206" i="53"/>
  <c r="M206" i="53" s="1"/>
  <c r="L205" i="53"/>
  <c r="M205" i="53" s="1"/>
  <c r="L204" i="53"/>
  <c r="M204" i="53" s="1"/>
  <c r="L203" i="53"/>
  <c r="M203" i="53" s="1"/>
  <c r="L202" i="53"/>
  <c r="M202" i="53" s="1"/>
  <c r="L201" i="53"/>
  <c r="L200" i="53"/>
  <c r="M200" i="53" s="1"/>
  <c r="K199" i="53"/>
  <c r="J199" i="53"/>
  <c r="I199" i="53"/>
  <c r="H199" i="53"/>
  <c r="G199" i="53"/>
  <c r="K197" i="53"/>
  <c r="J197" i="53"/>
  <c r="I197" i="53"/>
  <c r="H197" i="53"/>
  <c r="G197" i="53"/>
  <c r="G196" i="53"/>
  <c r="H196" i="53" s="1"/>
  <c r="I196" i="53" s="1"/>
  <c r="J196" i="53" s="1"/>
  <c r="K196" i="53" s="1"/>
  <c r="L196" i="53" s="1"/>
  <c r="M196" i="53" s="1"/>
  <c r="X195" i="53"/>
  <c r="G195" i="53"/>
  <c r="H195" i="53" s="1"/>
  <c r="I195" i="53" s="1"/>
  <c r="J195" i="53" s="1"/>
  <c r="K195" i="53" s="1"/>
  <c r="L195" i="53" s="1"/>
  <c r="M195" i="53" s="1"/>
  <c r="C195" i="53"/>
  <c r="S195" i="53" s="1"/>
  <c r="L192" i="53"/>
  <c r="M192" i="53" s="1"/>
  <c r="L191" i="53"/>
  <c r="M191" i="53" s="1"/>
  <c r="L190" i="53"/>
  <c r="L189" i="53"/>
  <c r="M189" i="53" s="1"/>
  <c r="L188" i="53"/>
  <c r="M188" i="53" s="1"/>
  <c r="L187" i="53"/>
  <c r="M187" i="53" s="1"/>
  <c r="L186" i="53"/>
  <c r="L185" i="53"/>
  <c r="M185" i="53" s="1"/>
  <c r="L184" i="53"/>
  <c r="K183" i="53"/>
  <c r="J183" i="53"/>
  <c r="I183" i="53"/>
  <c r="H183" i="53"/>
  <c r="G183" i="53"/>
  <c r="K181" i="53"/>
  <c r="J181" i="53"/>
  <c r="I181" i="53"/>
  <c r="H181" i="53"/>
  <c r="G181" i="53"/>
  <c r="G180" i="53"/>
  <c r="H180" i="53" s="1"/>
  <c r="I180" i="53" s="1"/>
  <c r="J180" i="53" s="1"/>
  <c r="K180" i="53" s="1"/>
  <c r="L180" i="53" s="1"/>
  <c r="M180" i="53" s="1"/>
  <c r="X179" i="53"/>
  <c r="G179" i="53"/>
  <c r="H179" i="53" s="1"/>
  <c r="I179" i="53" s="1"/>
  <c r="J179" i="53" s="1"/>
  <c r="K179" i="53" s="1"/>
  <c r="L179" i="53" s="1"/>
  <c r="M179" i="53" s="1"/>
  <c r="C179" i="53"/>
  <c r="S179" i="53" s="1"/>
  <c r="L176" i="53"/>
  <c r="M176" i="53" s="1"/>
  <c r="L175" i="53"/>
  <c r="M175" i="53" s="1"/>
  <c r="L174" i="53"/>
  <c r="W163" i="53" s="1"/>
  <c r="L173" i="53"/>
  <c r="M173" i="53" s="1"/>
  <c r="L172" i="53"/>
  <c r="L171" i="53"/>
  <c r="M171" i="53" s="1"/>
  <c r="L170" i="53"/>
  <c r="L169" i="53"/>
  <c r="M169" i="53" s="1"/>
  <c r="L168" i="53"/>
  <c r="M168" i="53" s="1"/>
  <c r="K167" i="53"/>
  <c r="J167" i="53"/>
  <c r="I167" i="53"/>
  <c r="H167" i="53"/>
  <c r="G167" i="53"/>
  <c r="K165" i="53"/>
  <c r="J165" i="53"/>
  <c r="I165" i="53"/>
  <c r="H165" i="53"/>
  <c r="G165" i="53"/>
  <c r="G164" i="53"/>
  <c r="H164" i="53" s="1"/>
  <c r="I164" i="53" s="1"/>
  <c r="J164" i="53" s="1"/>
  <c r="K164" i="53" s="1"/>
  <c r="L164" i="53" s="1"/>
  <c r="M164" i="53" s="1"/>
  <c r="G163" i="53"/>
  <c r="H163" i="53" s="1"/>
  <c r="I163" i="53" s="1"/>
  <c r="J163" i="53" s="1"/>
  <c r="K163" i="53" s="1"/>
  <c r="L163" i="53" s="1"/>
  <c r="M163" i="53" s="1"/>
  <c r="C163" i="53"/>
  <c r="S163" i="53" s="1"/>
  <c r="L160" i="53"/>
  <c r="M160" i="53" s="1"/>
  <c r="L159" i="53"/>
  <c r="M159" i="53" s="1"/>
  <c r="L158" i="53"/>
  <c r="M158" i="53" s="1"/>
  <c r="L157" i="53"/>
  <c r="M157" i="53" s="1"/>
  <c r="L156" i="53"/>
  <c r="X147" i="53" s="1"/>
  <c r="L155" i="53"/>
  <c r="M155" i="53" s="1"/>
  <c r="L154" i="53"/>
  <c r="M154" i="53" s="1"/>
  <c r="L153" i="53"/>
  <c r="L152" i="53"/>
  <c r="M152" i="53" s="1"/>
  <c r="K151" i="53"/>
  <c r="J151" i="53"/>
  <c r="I151" i="53"/>
  <c r="H151" i="53"/>
  <c r="G151" i="53"/>
  <c r="K149" i="53"/>
  <c r="J149" i="53"/>
  <c r="I149" i="53"/>
  <c r="H149" i="53"/>
  <c r="G149" i="53"/>
  <c r="G148" i="53"/>
  <c r="H148" i="53" s="1"/>
  <c r="I148" i="53" s="1"/>
  <c r="J148" i="53" s="1"/>
  <c r="K148" i="53" s="1"/>
  <c r="L148" i="53" s="1"/>
  <c r="M148" i="53" s="1"/>
  <c r="G147" i="53"/>
  <c r="H147" i="53" s="1"/>
  <c r="I147" i="53" s="1"/>
  <c r="J147" i="53" s="1"/>
  <c r="K147" i="53" s="1"/>
  <c r="L147" i="53" s="1"/>
  <c r="M147" i="53" s="1"/>
  <c r="C147" i="53"/>
  <c r="S147" i="53" s="1"/>
  <c r="L144" i="53"/>
  <c r="M144" i="53" s="1"/>
  <c r="L143" i="53"/>
  <c r="M143" i="53" s="1"/>
  <c r="L142" i="53"/>
  <c r="M142" i="53" s="1"/>
  <c r="L141" i="53"/>
  <c r="M141" i="53" s="1"/>
  <c r="L140" i="53"/>
  <c r="M140" i="53" s="1"/>
  <c r="L139" i="53"/>
  <c r="L138" i="53"/>
  <c r="M138" i="53" s="1"/>
  <c r="L137" i="53"/>
  <c r="L136" i="53"/>
  <c r="M136" i="53" s="1"/>
  <c r="K135" i="53"/>
  <c r="J135" i="53"/>
  <c r="I135" i="53"/>
  <c r="H135" i="53"/>
  <c r="G135" i="53"/>
  <c r="K133" i="53"/>
  <c r="J133" i="53"/>
  <c r="I133" i="53"/>
  <c r="H133" i="53"/>
  <c r="G133" i="53"/>
  <c r="G132" i="53"/>
  <c r="H132" i="53" s="1"/>
  <c r="I132" i="53" s="1"/>
  <c r="J132" i="53" s="1"/>
  <c r="K132" i="53" s="1"/>
  <c r="L132" i="53" s="1"/>
  <c r="M132" i="53" s="1"/>
  <c r="X131" i="53"/>
  <c r="G131" i="53"/>
  <c r="H131" i="53" s="1"/>
  <c r="I131" i="53" s="1"/>
  <c r="J131" i="53" s="1"/>
  <c r="K131" i="53" s="1"/>
  <c r="L131" i="53" s="1"/>
  <c r="M131" i="53" s="1"/>
  <c r="C131" i="53"/>
  <c r="S131" i="53" s="1"/>
  <c r="L128" i="53"/>
  <c r="M128" i="53" s="1"/>
  <c r="L127" i="53"/>
  <c r="M127" i="53" s="1"/>
  <c r="L126" i="53"/>
  <c r="L125" i="53"/>
  <c r="M125" i="53" s="1"/>
  <c r="L124" i="53"/>
  <c r="M124" i="53" s="1"/>
  <c r="L123" i="53"/>
  <c r="M123" i="53" s="1"/>
  <c r="L122" i="53"/>
  <c r="L121" i="53"/>
  <c r="M121" i="53" s="1"/>
  <c r="L120" i="53"/>
  <c r="K119" i="53"/>
  <c r="J119" i="53"/>
  <c r="I119" i="53"/>
  <c r="H119" i="53"/>
  <c r="G119" i="53"/>
  <c r="K117" i="53"/>
  <c r="J117" i="53"/>
  <c r="I117" i="53"/>
  <c r="H117" i="53"/>
  <c r="G117" i="53"/>
  <c r="G116" i="53"/>
  <c r="H116" i="53" s="1"/>
  <c r="I116" i="53" s="1"/>
  <c r="J116" i="53" s="1"/>
  <c r="K116" i="53" s="1"/>
  <c r="L116" i="53" s="1"/>
  <c r="M116" i="53" s="1"/>
  <c r="X115" i="53"/>
  <c r="G115" i="53"/>
  <c r="H115" i="53" s="1"/>
  <c r="I115" i="53" s="1"/>
  <c r="J115" i="53" s="1"/>
  <c r="K115" i="53" s="1"/>
  <c r="L115" i="53" s="1"/>
  <c r="M115" i="53" s="1"/>
  <c r="C115" i="53"/>
  <c r="S115" i="53" s="1"/>
  <c r="L112" i="53"/>
  <c r="M112" i="53" s="1"/>
  <c r="L111" i="53"/>
  <c r="M111" i="53" s="1"/>
  <c r="L110" i="53"/>
  <c r="W99" i="53" s="1"/>
  <c r="L109" i="53"/>
  <c r="M109" i="53" s="1"/>
  <c r="L108" i="53"/>
  <c r="X99" i="53" s="1"/>
  <c r="L107" i="53"/>
  <c r="M107" i="53" s="1"/>
  <c r="L106" i="53"/>
  <c r="L105" i="53"/>
  <c r="M105" i="53" s="1"/>
  <c r="L104" i="53"/>
  <c r="K103" i="53"/>
  <c r="J103" i="53"/>
  <c r="I103" i="53"/>
  <c r="H103" i="53"/>
  <c r="G103" i="53"/>
  <c r="K101" i="53"/>
  <c r="J101" i="53"/>
  <c r="I101" i="53"/>
  <c r="H101" i="53"/>
  <c r="G101" i="53"/>
  <c r="G100" i="53"/>
  <c r="H100" i="53" s="1"/>
  <c r="I100" i="53" s="1"/>
  <c r="J100" i="53" s="1"/>
  <c r="K100" i="53" s="1"/>
  <c r="L100" i="53" s="1"/>
  <c r="M100" i="53" s="1"/>
  <c r="G99" i="53"/>
  <c r="H99" i="53" s="1"/>
  <c r="I99" i="53" s="1"/>
  <c r="J99" i="53" s="1"/>
  <c r="K99" i="53" s="1"/>
  <c r="L99" i="53" s="1"/>
  <c r="M99" i="53" s="1"/>
  <c r="C99" i="53"/>
  <c r="S99" i="53" s="1"/>
  <c r="L96" i="53"/>
  <c r="M96" i="53" s="1"/>
  <c r="L95" i="53"/>
  <c r="M95" i="53" s="1"/>
  <c r="L94" i="53"/>
  <c r="W83" i="53" s="1"/>
  <c r="L93" i="53"/>
  <c r="M93" i="53" s="1"/>
  <c r="L92" i="53"/>
  <c r="X83" i="53" s="1"/>
  <c r="L91" i="53"/>
  <c r="M91" i="53" s="1"/>
  <c r="L90" i="53"/>
  <c r="M90" i="53" s="1"/>
  <c r="L89" i="53"/>
  <c r="L88" i="53"/>
  <c r="M88" i="53" s="1"/>
  <c r="K87" i="53"/>
  <c r="J87" i="53"/>
  <c r="I87" i="53"/>
  <c r="H87" i="53"/>
  <c r="G87" i="53"/>
  <c r="K85" i="53"/>
  <c r="J85" i="53"/>
  <c r="I85" i="53"/>
  <c r="H85" i="53"/>
  <c r="G85" i="53"/>
  <c r="G84" i="53"/>
  <c r="H84" i="53" s="1"/>
  <c r="I84" i="53" s="1"/>
  <c r="J84" i="53" s="1"/>
  <c r="K84" i="53" s="1"/>
  <c r="L84" i="53" s="1"/>
  <c r="M84" i="53" s="1"/>
  <c r="G83" i="53"/>
  <c r="H83" i="53" s="1"/>
  <c r="I83" i="53" s="1"/>
  <c r="J83" i="53" s="1"/>
  <c r="K83" i="53" s="1"/>
  <c r="L83" i="53" s="1"/>
  <c r="M83" i="53" s="1"/>
  <c r="C83" i="53"/>
  <c r="S83" i="53" s="1"/>
  <c r="L80" i="53"/>
  <c r="M80" i="53" s="1"/>
  <c r="L79" i="53"/>
  <c r="M79" i="53" s="1"/>
  <c r="L78" i="53"/>
  <c r="M78" i="53" s="1"/>
  <c r="L77" i="53"/>
  <c r="M77" i="53" s="1"/>
  <c r="L76" i="53"/>
  <c r="M76" i="53" s="1"/>
  <c r="M75" i="53"/>
  <c r="L75" i="53"/>
  <c r="L74" i="53"/>
  <c r="M74" i="53" s="1"/>
  <c r="L73" i="53"/>
  <c r="M73" i="53" s="1"/>
  <c r="L72" i="53"/>
  <c r="K71" i="53"/>
  <c r="J71" i="53"/>
  <c r="I71" i="53"/>
  <c r="H71" i="53"/>
  <c r="G71" i="53"/>
  <c r="K69" i="53"/>
  <c r="J69" i="53"/>
  <c r="I69" i="53"/>
  <c r="H69" i="53"/>
  <c r="G69" i="53"/>
  <c r="G68" i="53"/>
  <c r="H68" i="53" s="1"/>
  <c r="I68" i="53" s="1"/>
  <c r="J68" i="53" s="1"/>
  <c r="K68" i="53" s="1"/>
  <c r="L68" i="53" s="1"/>
  <c r="M68" i="53" s="1"/>
  <c r="G67" i="53"/>
  <c r="H67" i="53" s="1"/>
  <c r="I67" i="53" s="1"/>
  <c r="J67" i="53" s="1"/>
  <c r="K67" i="53" s="1"/>
  <c r="L67" i="53" s="1"/>
  <c r="M67" i="53" s="1"/>
  <c r="C67" i="53"/>
  <c r="S67" i="53" s="1"/>
  <c r="L64" i="53"/>
  <c r="M64" i="53" s="1"/>
  <c r="L63" i="53"/>
  <c r="M63" i="53" s="1"/>
  <c r="L62" i="53"/>
  <c r="L61" i="53"/>
  <c r="M61" i="53" s="1"/>
  <c r="L60" i="53"/>
  <c r="M60" i="53" s="1"/>
  <c r="L59" i="53"/>
  <c r="M59" i="53" s="1"/>
  <c r="L58" i="53"/>
  <c r="L57" i="53"/>
  <c r="M57" i="53" s="1"/>
  <c r="L56" i="53"/>
  <c r="K55" i="53"/>
  <c r="J55" i="53"/>
  <c r="I55" i="53"/>
  <c r="H55" i="53"/>
  <c r="G55" i="53"/>
  <c r="K53" i="53"/>
  <c r="J53" i="53"/>
  <c r="I53" i="53"/>
  <c r="H53" i="53"/>
  <c r="G53" i="53"/>
  <c r="G52" i="53"/>
  <c r="H52" i="53" s="1"/>
  <c r="I52" i="53" s="1"/>
  <c r="J52" i="53" s="1"/>
  <c r="K52" i="53" s="1"/>
  <c r="L52" i="53" s="1"/>
  <c r="M52" i="53" s="1"/>
  <c r="X51" i="53"/>
  <c r="G51" i="53"/>
  <c r="H51" i="53" s="1"/>
  <c r="I51" i="53" s="1"/>
  <c r="J51" i="53" s="1"/>
  <c r="K51" i="53" s="1"/>
  <c r="L51" i="53" s="1"/>
  <c r="M51" i="53" s="1"/>
  <c r="C51" i="53"/>
  <c r="S51" i="53" s="1"/>
  <c r="L48" i="53"/>
  <c r="M48" i="53" s="1"/>
  <c r="L47" i="53"/>
  <c r="M47" i="53" s="1"/>
  <c r="L46" i="53"/>
  <c r="W35" i="53" s="1"/>
  <c r="L45" i="53"/>
  <c r="M45" i="53" s="1"/>
  <c r="L44" i="53"/>
  <c r="X35" i="53" s="1"/>
  <c r="L43" i="53"/>
  <c r="M43" i="53" s="1"/>
  <c r="L42" i="53"/>
  <c r="M42" i="53" s="1"/>
  <c r="L41" i="53"/>
  <c r="L40" i="53"/>
  <c r="M40" i="53" s="1"/>
  <c r="K39" i="53"/>
  <c r="J39" i="53"/>
  <c r="I39" i="53"/>
  <c r="H39" i="53"/>
  <c r="G39" i="53"/>
  <c r="K37" i="53"/>
  <c r="J37" i="53"/>
  <c r="I37" i="53"/>
  <c r="H37" i="53"/>
  <c r="G37" i="53"/>
  <c r="G36" i="53"/>
  <c r="H36" i="53" s="1"/>
  <c r="I36" i="53" s="1"/>
  <c r="J36" i="53" s="1"/>
  <c r="K36" i="53" s="1"/>
  <c r="L36" i="53" s="1"/>
  <c r="M36" i="53" s="1"/>
  <c r="G35" i="53"/>
  <c r="H35" i="53" s="1"/>
  <c r="I35" i="53" s="1"/>
  <c r="J35" i="53" s="1"/>
  <c r="K35" i="53" s="1"/>
  <c r="L35" i="53" s="1"/>
  <c r="M35" i="53" s="1"/>
  <c r="C35" i="53"/>
  <c r="S35" i="53" s="1"/>
  <c r="A35" i="53"/>
  <c r="A51" i="53" s="1"/>
  <c r="A67" i="53" s="1"/>
  <c r="A83" i="53" s="1"/>
  <c r="A99" i="53" s="1"/>
  <c r="A115" i="53" s="1"/>
  <c r="A131" i="53" s="1"/>
  <c r="A147" i="53" s="1"/>
  <c r="A163" i="53" s="1"/>
  <c r="A179" i="53" s="1"/>
  <c r="A195" i="53" s="1"/>
  <c r="A211" i="53" s="1"/>
  <c r="A227" i="53" s="1"/>
  <c r="A243" i="53" s="1"/>
  <c r="A259" i="53" s="1"/>
  <c r="A275" i="53" s="1"/>
  <c r="A291" i="53" s="1"/>
  <c r="A307" i="53" s="1"/>
  <c r="A323" i="53" s="1"/>
  <c r="A339" i="53" s="1"/>
  <c r="A355" i="53" s="1"/>
  <c r="A371" i="53" s="1"/>
  <c r="A387" i="53" s="1"/>
  <c r="A403" i="53" s="1"/>
  <c r="A419" i="53" s="1"/>
  <c r="A435" i="53" s="1"/>
  <c r="A451" i="53" s="1"/>
  <c r="A467" i="53" s="1"/>
  <c r="A483" i="53" s="1"/>
  <c r="A499" i="53" s="1"/>
  <c r="A515" i="53" s="1"/>
  <c r="A531" i="53" s="1"/>
  <c r="A547" i="53" s="1"/>
  <c r="A563" i="53" s="1"/>
  <c r="A579" i="53" s="1"/>
  <c r="A595" i="53" s="1"/>
  <c r="A611" i="53" s="1"/>
  <c r="A627" i="53" s="1"/>
  <c r="A643" i="53" s="1"/>
  <c r="L32" i="53"/>
  <c r="M32" i="53" s="1"/>
  <c r="L31" i="53"/>
  <c r="M31" i="53" s="1"/>
  <c r="L30" i="53"/>
  <c r="M30" i="53" s="1"/>
  <c r="L29" i="53"/>
  <c r="M29" i="53" s="1"/>
  <c r="L28" i="53"/>
  <c r="X19" i="53" s="1"/>
  <c r="L27" i="53"/>
  <c r="M27" i="53" s="1"/>
  <c r="L26" i="53"/>
  <c r="M26" i="53" s="1"/>
  <c r="L25" i="53"/>
  <c r="L24" i="53"/>
  <c r="M24" i="53" s="1"/>
  <c r="K23" i="53"/>
  <c r="J23" i="53"/>
  <c r="I23" i="53"/>
  <c r="H23" i="53"/>
  <c r="G23" i="53"/>
  <c r="K21" i="53"/>
  <c r="J21" i="53"/>
  <c r="I21" i="53"/>
  <c r="H21" i="53"/>
  <c r="G21" i="53"/>
  <c r="G20" i="53"/>
  <c r="H20" i="53" s="1"/>
  <c r="I20" i="53" s="1"/>
  <c r="J20" i="53" s="1"/>
  <c r="K20" i="53" s="1"/>
  <c r="L20" i="53" s="1"/>
  <c r="M20" i="53" s="1"/>
  <c r="C20" i="53"/>
  <c r="C36" i="53" s="1"/>
  <c r="C52" i="53" s="1"/>
  <c r="C68" i="53" s="1"/>
  <c r="C84" i="53" s="1"/>
  <c r="C100" i="53" s="1"/>
  <c r="C116" i="53" s="1"/>
  <c r="C132" i="53" s="1"/>
  <c r="C148" i="53" s="1"/>
  <c r="C164" i="53" s="1"/>
  <c r="C180" i="53" s="1"/>
  <c r="C196" i="53" s="1"/>
  <c r="C212" i="53" s="1"/>
  <c r="C228" i="53" s="1"/>
  <c r="C244" i="53" s="1"/>
  <c r="C260" i="53" s="1"/>
  <c r="C276" i="53" s="1"/>
  <c r="C292" i="53" s="1"/>
  <c r="C308" i="53" s="1"/>
  <c r="C324" i="53" s="1"/>
  <c r="C340" i="53" s="1"/>
  <c r="C356" i="53" s="1"/>
  <c r="C372" i="53" s="1"/>
  <c r="C388" i="53" s="1"/>
  <c r="C404" i="53" s="1"/>
  <c r="C420" i="53" s="1"/>
  <c r="C436" i="53" s="1"/>
  <c r="C452" i="53" s="1"/>
  <c r="C468" i="53" s="1"/>
  <c r="C484" i="53" s="1"/>
  <c r="C500" i="53" s="1"/>
  <c r="C516" i="53" s="1"/>
  <c r="C532" i="53" s="1"/>
  <c r="C548" i="53" s="1"/>
  <c r="C564" i="53" s="1"/>
  <c r="C580" i="53" s="1"/>
  <c r="C596" i="53" s="1"/>
  <c r="C612" i="53" s="1"/>
  <c r="C628" i="53" s="1"/>
  <c r="C644" i="53" s="1"/>
  <c r="G19" i="53"/>
  <c r="H19" i="53" s="1"/>
  <c r="I19" i="53" s="1"/>
  <c r="J19" i="53" s="1"/>
  <c r="K19" i="53" s="1"/>
  <c r="L19" i="53" s="1"/>
  <c r="M19" i="53" s="1"/>
  <c r="C19" i="53"/>
  <c r="S19" i="53" s="1"/>
  <c r="K16" i="53"/>
  <c r="J16" i="53"/>
  <c r="I16" i="53"/>
  <c r="H16" i="53"/>
  <c r="G16" i="53"/>
  <c r="K15" i="53"/>
  <c r="J15" i="53"/>
  <c r="I15" i="53"/>
  <c r="H15" i="53"/>
  <c r="G15" i="53"/>
  <c r="K14" i="53"/>
  <c r="J14" i="53"/>
  <c r="I14" i="53"/>
  <c r="H14" i="53"/>
  <c r="G14" i="53"/>
  <c r="K13" i="53"/>
  <c r="J13" i="53"/>
  <c r="I13" i="53"/>
  <c r="H13" i="53"/>
  <c r="G13" i="53"/>
  <c r="K12" i="53"/>
  <c r="J12" i="53"/>
  <c r="I12" i="53"/>
  <c r="H12" i="53"/>
  <c r="G12" i="53"/>
  <c r="K11" i="53"/>
  <c r="J11" i="53"/>
  <c r="I11" i="53"/>
  <c r="H11" i="53"/>
  <c r="G11" i="53"/>
  <c r="K10" i="53"/>
  <c r="J10" i="53"/>
  <c r="I10" i="53"/>
  <c r="H10" i="53"/>
  <c r="K9" i="53"/>
  <c r="J9" i="53"/>
  <c r="I9" i="53"/>
  <c r="H9" i="53"/>
  <c r="K8" i="53"/>
  <c r="J8" i="53"/>
  <c r="I8" i="53"/>
  <c r="H8" i="53"/>
  <c r="G8" i="53"/>
  <c r="G7" i="53" s="1"/>
  <c r="H4" i="53"/>
  <c r="I4" i="53" s="1"/>
  <c r="J4" i="53" s="1"/>
  <c r="K4" i="53" s="1"/>
  <c r="L4" i="53" s="1"/>
  <c r="M4" i="53" s="1"/>
  <c r="S3" i="53"/>
  <c r="H3" i="53"/>
  <c r="I3" i="53" s="1"/>
  <c r="J3" i="53" s="1"/>
  <c r="K3" i="53" s="1"/>
  <c r="L3" i="53" s="1"/>
  <c r="M3" i="53" s="1"/>
  <c r="X1" i="53"/>
  <c r="T1" i="53"/>
  <c r="M94" i="53" l="1"/>
  <c r="M92" i="53"/>
  <c r="U611" i="53"/>
  <c r="W67" i="53"/>
  <c r="L71" i="53"/>
  <c r="V595" i="53"/>
  <c r="L599" i="53"/>
  <c r="T595" i="53" s="1"/>
  <c r="M524" i="53"/>
  <c r="L503" i="53"/>
  <c r="T499" i="53" s="1"/>
  <c r="U451" i="53"/>
  <c r="W259" i="53"/>
  <c r="U259" i="53"/>
  <c r="V35" i="53"/>
  <c r="L439" i="53"/>
  <c r="T435" i="53" s="1"/>
  <c r="W579" i="53"/>
  <c r="U579" i="53"/>
  <c r="L583" i="53"/>
  <c r="T579" i="53" s="1"/>
  <c r="V467" i="53"/>
  <c r="U307" i="53"/>
  <c r="W195" i="53"/>
  <c r="M430" i="53"/>
  <c r="L567" i="53"/>
  <c r="V563" i="53"/>
  <c r="V531" i="53"/>
  <c r="W403" i="53"/>
  <c r="U355" i="53"/>
  <c r="W339" i="53"/>
  <c r="W275" i="53"/>
  <c r="U243" i="53"/>
  <c r="U163" i="53"/>
  <c r="V163" i="53"/>
  <c r="W147" i="53"/>
  <c r="L135" i="53"/>
  <c r="M135" i="53" s="1"/>
  <c r="U35" i="53"/>
  <c r="M46" i="53"/>
  <c r="W19" i="53"/>
  <c r="X531" i="53"/>
  <c r="L535" i="53"/>
  <c r="M535" i="53" s="1"/>
  <c r="M526" i="53"/>
  <c r="V515" i="53"/>
  <c r="L519" i="53"/>
  <c r="M519" i="53" s="1"/>
  <c r="M522" i="53"/>
  <c r="M510" i="53"/>
  <c r="U499" i="53"/>
  <c r="W467" i="53"/>
  <c r="X467" i="53"/>
  <c r="L407" i="53"/>
  <c r="T403" i="53" s="1"/>
  <c r="X371" i="53"/>
  <c r="V339" i="53"/>
  <c r="W323" i="53"/>
  <c r="V291" i="53"/>
  <c r="U291" i="53"/>
  <c r="M599" i="53"/>
  <c r="M71" i="53"/>
  <c r="T67" i="53"/>
  <c r="V19" i="53"/>
  <c r="L199" i="53"/>
  <c r="M199" i="53" s="1"/>
  <c r="M236" i="53"/>
  <c r="X323" i="53"/>
  <c r="X339" i="53"/>
  <c r="V355" i="53"/>
  <c r="W387" i="53"/>
  <c r="M408" i="53"/>
  <c r="M475" i="53"/>
  <c r="U515" i="53"/>
  <c r="M536" i="53"/>
  <c r="M538" i="53"/>
  <c r="M542" i="53"/>
  <c r="K7" i="53"/>
  <c r="X387" i="53"/>
  <c r="U403" i="53"/>
  <c r="V435" i="53"/>
  <c r="L471" i="53"/>
  <c r="V499" i="53"/>
  <c r="M521" i="53"/>
  <c r="U531" i="53"/>
  <c r="V547" i="53"/>
  <c r="M568" i="53"/>
  <c r="M574" i="53"/>
  <c r="X595" i="53"/>
  <c r="M600" i="53"/>
  <c r="M633" i="53"/>
  <c r="M635" i="53"/>
  <c r="M44" i="53"/>
  <c r="X67" i="53"/>
  <c r="M72" i="53"/>
  <c r="U51" i="53"/>
  <c r="U67" i="53"/>
  <c r="V67" i="53"/>
  <c r="U99" i="53"/>
  <c r="U115" i="53"/>
  <c r="W131" i="53"/>
  <c r="U323" i="53"/>
  <c r="L551" i="53"/>
  <c r="M551" i="53" s="1"/>
  <c r="U563" i="53"/>
  <c r="U595" i="53"/>
  <c r="M620" i="53"/>
  <c r="L631" i="53"/>
  <c r="L87" i="53"/>
  <c r="V147" i="53"/>
  <c r="M632" i="53"/>
  <c r="M638" i="53"/>
  <c r="M249" i="53"/>
  <c r="U227" i="53"/>
  <c r="W211" i="53"/>
  <c r="U195" i="53"/>
  <c r="M201" i="53"/>
  <c r="M174" i="53"/>
  <c r="L151" i="53"/>
  <c r="M151" i="53" s="1"/>
  <c r="M156" i="53"/>
  <c r="V131" i="53"/>
  <c r="U131" i="53"/>
  <c r="M139" i="53"/>
  <c r="M137" i="53"/>
  <c r="L16" i="53"/>
  <c r="M16" i="53" s="1"/>
  <c r="V99" i="53"/>
  <c r="L103" i="53"/>
  <c r="M103" i="53" s="1"/>
  <c r="I7" i="53"/>
  <c r="M41" i="53"/>
  <c r="H7" i="53"/>
  <c r="L15" i="53"/>
  <c r="M15" i="53" s="1"/>
  <c r="L39" i="53"/>
  <c r="M39" i="53" s="1"/>
  <c r="L8" i="53"/>
  <c r="M8" i="53" s="1"/>
  <c r="L12" i="53"/>
  <c r="X3" i="53" s="1"/>
  <c r="L10" i="53"/>
  <c r="M10" i="53" s="1"/>
  <c r="L14" i="53"/>
  <c r="W3" i="53" s="1"/>
  <c r="L23" i="53"/>
  <c r="M23" i="53" s="1"/>
  <c r="M28" i="53"/>
  <c r="M87" i="53"/>
  <c r="T83" i="53"/>
  <c r="W115" i="53"/>
  <c r="M126" i="53"/>
  <c r="X163" i="53"/>
  <c r="M172" i="53"/>
  <c r="L183" i="53"/>
  <c r="M184" i="53"/>
  <c r="U179" i="53"/>
  <c r="M283" i="53"/>
  <c r="V275" i="53"/>
  <c r="U339" i="53"/>
  <c r="M345" i="53"/>
  <c r="L343" i="53"/>
  <c r="L13" i="53"/>
  <c r="M13" i="53" s="1"/>
  <c r="M58" i="53"/>
  <c r="V51" i="53"/>
  <c r="M106" i="53"/>
  <c r="M110" i="53"/>
  <c r="L279" i="53"/>
  <c r="J7" i="53"/>
  <c r="L55" i="53"/>
  <c r="M56" i="53"/>
  <c r="V83" i="53"/>
  <c r="M122" i="53"/>
  <c r="V115" i="53"/>
  <c r="M234" i="53"/>
  <c r="V227" i="53"/>
  <c r="W243" i="53"/>
  <c r="M254" i="53"/>
  <c r="L295" i="53"/>
  <c r="M296" i="53"/>
  <c r="M316" i="53"/>
  <c r="X307" i="53"/>
  <c r="W355" i="53"/>
  <c r="M366" i="53"/>
  <c r="M378" i="53"/>
  <c r="V371" i="53"/>
  <c r="U19" i="53"/>
  <c r="M25" i="53"/>
  <c r="L9" i="53"/>
  <c r="M9" i="53" s="1"/>
  <c r="L11" i="53"/>
  <c r="M11" i="53" s="1"/>
  <c r="U83" i="53"/>
  <c r="M89" i="53"/>
  <c r="M104" i="53"/>
  <c r="M108" i="53"/>
  <c r="W51" i="53"/>
  <c r="M62" i="53"/>
  <c r="L119" i="53"/>
  <c r="M120" i="53"/>
  <c r="W547" i="53"/>
  <c r="M558" i="53"/>
  <c r="W179" i="53"/>
  <c r="M190" i="53"/>
  <c r="L231" i="53"/>
  <c r="M392" i="53"/>
  <c r="L391" i="53"/>
  <c r="U387" i="53"/>
  <c r="M494" i="53"/>
  <c r="W483" i="53"/>
  <c r="M654" i="53"/>
  <c r="W643" i="53"/>
  <c r="L167" i="53"/>
  <c r="M170" i="53"/>
  <c r="V211" i="53"/>
  <c r="U211" i="53"/>
  <c r="M217" i="53"/>
  <c r="M232" i="53"/>
  <c r="X243" i="53"/>
  <c r="M250" i="53"/>
  <c r="V243" i="53"/>
  <c r="M302" i="53"/>
  <c r="L311" i="53"/>
  <c r="M312" i="53"/>
  <c r="L327" i="53"/>
  <c r="M329" i="53"/>
  <c r="M364" i="53"/>
  <c r="W371" i="53"/>
  <c r="M382" i="53"/>
  <c r="V419" i="53"/>
  <c r="X419" i="53"/>
  <c r="M428" i="53"/>
  <c r="U435" i="53"/>
  <c r="M440" i="53"/>
  <c r="M442" i="53"/>
  <c r="M444" i="53"/>
  <c r="M446" i="53"/>
  <c r="L487" i="53"/>
  <c r="M489" i="53"/>
  <c r="U483" i="53"/>
  <c r="M505" i="53"/>
  <c r="M507" i="53"/>
  <c r="L647" i="53"/>
  <c r="U643" i="53"/>
  <c r="M649" i="53"/>
  <c r="U275" i="53"/>
  <c r="M281" i="53"/>
  <c r="M314" i="53"/>
  <c r="V307" i="53"/>
  <c r="L375" i="53"/>
  <c r="M376" i="53"/>
  <c r="M622" i="53"/>
  <c r="W611" i="53"/>
  <c r="U147" i="53"/>
  <c r="M153" i="53"/>
  <c r="M186" i="53"/>
  <c r="V179" i="53"/>
  <c r="L215" i="53"/>
  <c r="M238" i="53"/>
  <c r="L247" i="53"/>
  <c r="M248" i="53"/>
  <c r="L263" i="53"/>
  <c r="M265" i="53"/>
  <c r="M300" i="53"/>
  <c r="W307" i="53"/>
  <c r="M318" i="53"/>
  <c r="L359" i="53"/>
  <c r="U371" i="53"/>
  <c r="M394" i="53"/>
  <c r="V387" i="53"/>
  <c r="M425" i="53"/>
  <c r="U419" i="53"/>
  <c r="L423" i="53"/>
  <c r="W451" i="53"/>
  <c r="M462" i="53"/>
  <c r="V611" i="53"/>
  <c r="M458" i="53"/>
  <c r="V451" i="53"/>
  <c r="M492" i="53"/>
  <c r="X483" i="53"/>
  <c r="M588" i="53"/>
  <c r="X579" i="53"/>
  <c r="M652" i="53"/>
  <c r="X643" i="53"/>
  <c r="V195" i="53"/>
  <c r="V259" i="53"/>
  <c r="V323" i="53"/>
  <c r="V403" i="53"/>
  <c r="M409" i="53"/>
  <c r="L455" i="53"/>
  <c r="M456" i="53"/>
  <c r="M553" i="53"/>
  <c r="U547" i="53"/>
  <c r="X547" i="53"/>
  <c r="M556" i="53"/>
  <c r="M586" i="53"/>
  <c r="V579" i="53"/>
  <c r="L615" i="53"/>
  <c r="U467" i="53"/>
  <c r="M490" i="53"/>
  <c r="V483" i="53"/>
  <c r="M650" i="53"/>
  <c r="V643" i="53"/>
  <c r="I469" i="46"/>
  <c r="M407" i="53" l="1"/>
  <c r="M583" i="53"/>
  <c r="T19" i="53"/>
  <c r="T131" i="53"/>
  <c r="M503" i="53"/>
  <c r="T531" i="53"/>
  <c r="M439" i="53"/>
  <c r="T35" i="53"/>
  <c r="T147" i="53"/>
  <c r="T547" i="53"/>
  <c r="T99" i="53"/>
  <c r="T563" i="53"/>
  <c r="M567" i="53"/>
  <c r="T515" i="53"/>
  <c r="T195" i="53"/>
  <c r="M471" i="53"/>
  <c r="T467" i="53"/>
  <c r="M631" i="53"/>
  <c r="T627" i="53"/>
  <c r="M12" i="53"/>
  <c r="M14" i="53"/>
  <c r="M359" i="53"/>
  <c r="T355" i="53"/>
  <c r="M647" i="53"/>
  <c r="T643" i="53"/>
  <c r="U3" i="53"/>
  <c r="M183" i="53"/>
  <c r="T179" i="53"/>
  <c r="L7" i="53"/>
  <c r="T451" i="53"/>
  <c r="M455" i="53"/>
  <c r="T259" i="53"/>
  <c r="M263" i="53"/>
  <c r="M215" i="53"/>
  <c r="T211" i="53"/>
  <c r="T371" i="53"/>
  <c r="M375" i="53"/>
  <c r="T307" i="53"/>
  <c r="M311" i="53"/>
  <c r="M231" i="53"/>
  <c r="T227" i="53"/>
  <c r="T115" i="53"/>
  <c r="M119" i="53"/>
  <c r="M279" i="53"/>
  <c r="T275" i="53"/>
  <c r="M343" i="53"/>
  <c r="T339" i="53"/>
  <c r="M247" i="53"/>
  <c r="T243" i="53"/>
  <c r="M327" i="53"/>
  <c r="T323" i="53"/>
  <c r="M167" i="53"/>
  <c r="T163" i="53"/>
  <c r="T387" i="53"/>
  <c r="M391" i="53"/>
  <c r="M295" i="53"/>
  <c r="T291" i="53"/>
  <c r="M615" i="53"/>
  <c r="T611" i="53"/>
  <c r="M423" i="53"/>
  <c r="T419" i="53"/>
  <c r="M487" i="53"/>
  <c r="T483" i="53"/>
  <c r="M55" i="53"/>
  <c r="T51" i="53"/>
  <c r="V3" i="53"/>
  <c r="C499" i="46"/>
  <c r="T3" i="53" l="1"/>
  <c r="M7" i="53"/>
  <c r="C531" i="46"/>
  <c r="C515" i="46"/>
  <c r="C12" i="27" l="1"/>
  <c r="D12" i="27"/>
  <c r="C531" i="45" l="1"/>
  <c r="C515" i="45"/>
  <c r="J8" i="24" l="1"/>
  <c r="J40" i="24"/>
  <c r="J39" i="24"/>
  <c r="J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H42" i="24" l="1"/>
  <c r="G42" i="24"/>
  <c r="F42" i="24"/>
  <c r="E42" i="24"/>
  <c r="E44" i="24" s="1"/>
  <c r="D42" i="24"/>
  <c r="C42" i="24"/>
  <c r="C44" i="24" s="1"/>
  <c r="B42" i="24"/>
  <c r="D44" i="24"/>
  <c r="F44" i="24"/>
  <c r="B44" i="24"/>
  <c r="H37" i="51" l="1"/>
  <c r="G37" i="51"/>
  <c r="F37" i="51"/>
  <c r="F39" i="51" s="1"/>
  <c r="E37" i="51"/>
  <c r="E39" i="51" s="1"/>
  <c r="D37" i="51"/>
  <c r="D39" i="51" s="1"/>
  <c r="C37" i="51"/>
  <c r="C39" i="51" s="1"/>
  <c r="B37" i="51"/>
  <c r="B39" i="51" s="1"/>
  <c r="P71" i="39" l="1"/>
  <c r="F4" i="50" l="1"/>
  <c r="D4" i="50"/>
  <c r="G4" i="50"/>
  <c r="E4" i="50"/>
  <c r="B6" i="50" l="1"/>
  <c r="B7" i="50" s="1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K16" i="39" l="1"/>
  <c r="J16" i="39"/>
  <c r="I16" i="39"/>
  <c r="H16" i="39"/>
  <c r="G16" i="39"/>
  <c r="K15" i="39"/>
  <c r="J15" i="39"/>
  <c r="I15" i="39"/>
  <c r="H15" i="39"/>
  <c r="G15" i="39"/>
  <c r="K14" i="39"/>
  <c r="J14" i="39"/>
  <c r="I14" i="39"/>
  <c r="H14" i="39"/>
  <c r="G14" i="39"/>
  <c r="K13" i="39"/>
  <c r="J13" i="39"/>
  <c r="I13" i="39"/>
  <c r="H13" i="39"/>
  <c r="G13" i="39"/>
  <c r="K12" i="39"/>
  <c r="J12" i="39"/>
  <c r="I12" i="39"/>
  <c r="H12" i="39"/>
  <c r="G12" i="39"/>
  <c r="K11" i="39"/>
  <c r="J11" i="39"/>
  <c r="I11" i="39"/>
  <c r="H11" i="39"/>
  <c r="G11" i="39"/>
  <c r="K10" i="39"/>
  <c r="J10" i="39"/>
  <c r="I10" i="39"/>
  <c r="H10" i="39"/>
  <c r="G10" i="39"/>
  <c r="K9" i="39"/>
  <c r="J9" i="39"/>
  <c r="I9" i="39"/>
  <c r="H9" i="39"/>
  <c r="G9" i="39"/>
  <c r="K8" i="39"/>
  <c r="J8" i="39"/>
  <c r="I8" i="39"/>
  <c r="H8" i="39"/>
  <c r="G8" i="39"/>
  <c r="K16" i="40"/>
  <c r="J16" i="40"/>
  <c r="I16" i="40"/>
  <c r="H16" i="40"/>
  <c r="G16" i="40"/>
  <c r="K15" i="40"/>
  <c r="J15" i="40"/>
  <c r="I15" i="40"/>
  <c r="H15" i="40"/>
  <c r="G15" i="40"/>
  <c r="K14" i="40"/>
  <c r="J14" i="40"/>
  <c r="I14" i="40"/>
  <c r="H14" i="40"/>
  <c r="G14" i="40"/>
  <c r="K13" i="40"/>
  <c r="J13" i="40"/>
  <c r="I13" i="40"/>
  <c r="H13" i="40"/>
  <c r="G13" i="40"/>
  <c r="K12" i="40"/>
  <c r="J12" i="40"/>
  <c r="I12" i="40"/>
  <c r="H12" i="40"/>
  <c r="G12" i="40"/>
  <c r="K11" i="40"/>
  <c r="J11" i="40"/>
  <c r="I11" i="40"/>
  <c r="H11" i="40"/>
  <c r="G11" i="40"/>
  <c r="K10" i="40"/>
  <c r="J10" i="40"/>
  <c r="I10" i="40"/>
  <c r="H10" i="40"/>
  <c r="G10" i="40"/>
  <c r="K9" i="40"/>
  <c r="J9" i="40"/>
  <c r="I9" i="40"/>
  <c r="H9" i="40"/>
  <c r="G9" i="40"/>
  <c r="K8" i="40"/>
  <c r="J8" i="40"/>
  <c r="I8" i="40"/>
  <c r="H8" i="40"/>
  <c r="G8" i="40"/>
  <c r="K16" i="41"/>
  <c r="J16" i="41"/>
  <c r="I16" i="41"/>
  <c r="H16" i="41"/>
  <c r="G16" i="41"/>
  <c r="K15" i="41"/>
  <c r="J15" i="41"/>
  <c r="I15" i="41"/>
  <c r="H15" i="41"/>
  <c r="G15" i="41"/>
  <c r="K14" i="41"/>
  <c r="J14" i="41"/>
  <c r="I14" i="41"/>
  <c r="H14" i="41"/>
  <c r="G14" i="41"/>
  <c r="K13" i="41"/>
  <c r="J13" i="41"/>
  <c r="I13" i="41"/>
  <c r="H13" i="41"/>
  <c r="G13" i="41"/>
  <c r="K12" i="41"/>
  <c r="J12" i="41"/>
  <c r="I12" i="41"/>
  <c r="H12" i="41"/>
  <c r="G12" i="41"/>
  <c r="K11" i="41"/>
  <c r="J11" i="41"/>
  <c r="I11" i="41"/>
  <c r="H11" i="41"/>
  <c r="G11" i="41"/>
  <c r="K10" i="41"/>
  <c r="J10" i="41"/>
  <c r="I10" i="41"/>
  <c r="H10" i="41"/>
  <c r="G10" i="41"/>
  <c r="K9" i="41"/>
  <c r="J9" i="41"/>
  <c r="I9" i="41"/>
  <c r="H9" i="41"/>
  <c r="G9" i="41"/>
  <c r="K8" i="41"/>
  <c r="J8" i="41"/>
  <c r="I8" i="41"/>
  <c r="H8" i="41"/>
  <c r="G8" i="41"/>
  <c r="K16" i="42"/>
  <c r="J16" i="42"/>
  <c r="I16" i="42"/>
  <c r="H16" i="42"/>
  <c r="G16" i="42"/>
  <c r="K15" i="42"/>
  <c r="J15" i="42"/>
  <c r="I15" i="42"/>
  <c r="H15" i="42"/>
  <c r="G15" i="42"/>
  <c r="K14" i="42"/>
  <c r="J14" i="42"/>
  <c r="I14" i="42"/>
  <c r="H14" i="42"/>
  <c r="G14" i="42"/>
  <c r="K13" i="42"/>
  <c r="J13" i="42"/>
  <c r="I13" i="42"/>
  <c r="H13" i="42"/>
  <c r="G13" i="42"/>
  <c r="K12" i="42"/>
  <c r="J12" i="42"/>
  <c r="I12" i="42"/>
  <c r="H12" i="42"/>
  <c r="G12" i="42"/>
  <c r="K11" i="42"/>
  <c r="J11" i="42"/>
  <c r="I11" i="42"/>
  <c r="H11" i="42"/>
  <c r="G11" i="42"/>
  <c r="K10" i="42"/>
  <c r="J10" i="42"/>
  <c r="I10" i="42"/>
  <c r="H10" i="42"/>
  <c r="G10" i="42"/>
  <c r="K9" i="42"/>
  <c r="J9" i="42"/>
  <c r="I9" i="42"/>
  <c r="H9" i="42"/>
  <c r="G9" i="42"/>
  <c r="K8" i="42"/>
  <c r="K7" i="42" s="1"/>
  <c r="J8" i="42"/>
  <c r="I8" i="42"/>
  <c r="H8" i="42"/>
  <c r="G8" i="42"/>
  <c r="G7" i="42" s="1"/>
  <c r="K16" i="43"/>
  <c r="J16" i="43"/>
  <c r="I16" i="43"/>
  <c r="H16" i="43"/>
  <c r="G16" i="43"/>
  <c r="K15" i="43"/>
  <c r="J15" i="43"/>
  <c r="I15" i="43"/>
  <c r="H15" i="43"/>
  <c r="G15" i="43"/>
  <c r="K14" i="43"/>
  <c r="J14" i="43"/>
  <c r="I14" i="43"/>
  <c r="H14" i="43"/>
  <c r="G14" i="43"/>
  <c r="K13" i="43"/>
  <c r="J13" i="43"/>
  <c r="I13" i="43"/>
  <c r="H13" i="43"/>
  <c r="G13" i="43"/>
  <c r="K12" i="43"/>
  <c r="J12" i="43"/>
  <c r="I12" i="43"/>
  <c r="H12" i="43"/>
  <c r="G12" i="43"/>
  <c r="K11" i="43"/>
  <c r="J11" i="43"/>
  <c r="I11" i="43"/>
  <c r="H11" i="43"/>
  <c r="G11" i="43"/>
  <c r="K10" i="43"/>
  <c r="J10" i="43"/>
  <c r="I10" i="43"/>
  <c r="H10" i="43"/>
  <c r="G10" i="43"/>
  <c r="K9" i="43"/>
  <c r="J9" i="43"/>
  <c r="I9" i="43"/>
  <c r="H9" i="43"/>
  <c r="G9" i="43"/>
  <c r="L9" i="43" s="1"/>
  <c r="M9" i="43" s="1"/>
  <c r="K8" i="43"/>
  <c r="J8" i="43"/>
  <c r="I8" i="43"/>
  <c r="H8" i="43"/>
  <c r="G8" i="43"/>
  <c r="K16" i="44"/>
  <c r="J16" i="44"/>
  <c r="I16" i="44"/>
  <c r="H16" i="44"/>
  <c r="G16" i="44"/>
  <c r="K15" i="44"/>
  <c r="J15" i="44"/>
  <c r="I15" i="44"/>
  <c r="H15" i="44"/>
  <c r="G15" i="44"/>
  <c r="K14" i="44"/>
  <c r="J14" i="44"/>
  <c r="I14" i="44"/>
  <c r="H14" i="44"/>
  <c r="G14" i="44"/>
  <c r="K13" i="44"/>
  <c r="J13" i="44"/>
  <c r="I13" i="44"/>
  <c r="H13" i="44"/>
  <c r="G13" i="44"/>
  <c r="K12" i="44"/>
  <c r="J12" i="44"/>
  <c r="I12" i="44"/>
  <c r="H12" i="44"/>
  <c r="G12" i="44"/>
  <c r="K11" i="44"/>
  <c r="J11" i="44"/>
  <c r="I11" i="44"/>
  <c r="H11" i="44"/>
  <c r="G11" i="44"/>
  <c r="K10" i="44"/>
  <c r="J10" i="44"/>
  <c r="I10" i="44"/>
  <c r="H10" i="44"/>
  <c r="G10" i="44"/>
  <c r="K9" i="44"/>
  <c r="J9" i="44"/>
  <c r="I9" i="44"/>
  <c r="H9" i="44"/>
  <c r="G9" i="44"/>
  <c r="K8" i="44"/>
  <c r="J8" i="44"/>
  <c r="I8" i="44"/>
  <c r="H8" i="44"/>
  <c r="G8" i="44"/>
  <c r="K16" i="45"/>
  <c r="J16" i="45"/>
  <c r="I16" i="45"/>
  <c r="H16" i="45"/>
  <c r="G16" i="45"/>
  <c r="K15" i="45"/>
  <c r="J15" i="45"/>
  <c r="I15" i="45"/>
  <c r="H15" i="45"/>
  <c r="G15" i="45"/>
  <c r="K14" i="45"/>
  <c r="J14" i="45"/>
  <c r="I14" i="45"/>
  <c r="H14" i="45"/>
  <c r="G14" i="45"/>
  <c r="K13" i="45"/>
  <c r="J13" i="45"/>
  <c r="I13" i="45"/>
  <c r="H13" i="45"/>
  <c r="G13" i="45"/>
  <c r="K12" i="45"/>
  <c r="J12" i="45"/>
  <c r="I12" i="45"/>
  <c r="H12" i="45"/>
  <c r="G12" i="45"/>
  <c r="K11" i="45"/>
  <c r="J11" i="45"/>
  <c r="I11" i="45"/>
  <c r="H11" i="45"/>
  <c r="G11" i="45"/>
  <c r="K10" i="45"/>
  <c r="J10" i="45"/>
  <c r="I10" i="45"/>
  <c r="H10" i="45"/>
  <c r="G10" i="45"/>
  <c r="K9" i="45"/>
  <c r="J9" i="45"/>
  <c r="I9" i="45"/>
  <c r="H9" i="45"/>
  <c r="G9" i="45"/>
  <c r="K8" i="45"/>
  <c r="J8" i="45"/>
  <c r="I8" i="45"/>
  <c r="H8" i="45"/>
  <c r="G8" i="45"/>
  <c r="K16" i="46"/>
  <c r="J16" i="46"/>
  <c r="I16" i="46"/>
  <c r="H16" i="46"/>
  <c r="G16" i="46"/>
  <c r="K15" i="46"/>
  <c r="J15" i="46"/>
  <c r="I15" i="46"/>
  <c r="H15" i="46"/>
  <c r="G15" i="46"/>
  <c r="K14" i="46"/>
  <c r="J14" i="46"/>
  <c r="I14" i="46"/>
  <c r="H14" i="46"/>
  <c r="G14" i="46"/>
  <c r="K13" i="46"/>
  <c r="J13" i="46"/>
  <c r="I13" i="46"/>
  <c r="H13" i="46"/>
  <c r="G13" i="46"/>
  <c r="K12" i="46"/>
  <c r="J12" i="46"/>
  <c r="I12" i="46"/>
  <c r="H12" i="46"/>
  <c r="G12" i="46"/>
  <c r="K11" i="46"/>
  <c r="J11" i="46"/>
  <c r="I11" i="46"/>
  <c r="H11" i="46"/>
  <c r="G11" i="46"/>
  <c r="K10" i="46"/>
  <c r="J10" i="46"/>
  <c r="I10" i="46"/>
  <c r="H10" i="46"/>
  <c r="G10" i="46"/>
  <c r="K9" i="46"/>
  <c r="J9" i="46"/>
  <c r="I9" i="46"/>
  <c r="H9" i="46"/>
  <c r="G9" i="46"/>
  <c r="K8" i="46"/>
  <c r="J8" i="46"/>
  <c r="I8" i="46"/>
  <c r="H8" i="46"/>
  <c r="G8" i="46"/>
  <c r="K16" i="47"/>
  <c r="J16" i="47"/>
  <c r="I16" i="47"/>
  <c r="H16" i="47"/>
  <c r="G16" i="47"/>
  <c r="K15" i="47"/>
  <c r="J15" i="47"/>
  <c r="I15" i="47"/>
  <c r="H15" i="47"/>
  <c r="G15" i="47"/>
  <c r="K14" i="47"/>
  <c r="J14" i="47"/>
  <c r="I14" i="47"/>
  <c r="H14" i="47"/>
  <c r="G14" i="47"/>
  <c r="K13" i="47"/>
  <c r="J13" i="47"/>
  <c r="I13" i="47"/>
  <c r="H13" i="47"/>
  <c r="G13" i="47"/>
  <c r="L13" i="47" s="1"/>
  <c r="M13" i="47" s="1"/>
  <c r="K12" i="47"/>
  <c r="J12" i="47"/>
  <c r="I12" i="47"/>
  <c r="H12" i="47"/>
  <c r="G12" i="47"/>
  <c r="K11" i="47"/>
  <c r="J11" i="47"/>
  <c r="I11" i="47"/>
  <c r="H11" i="47"/>
  <c r="G11" i="47"/>
  <c r="K10" i="47"/>
  <c r="J10" i="47"/>
  <c r="I10" i="47"/>
  <c r="H10" i="47"/>
  <c r="G10" i="47"/>
  <c r="K9" i="47"/>
  <c r="J9" i="47"/>
  <c r="I9" i="47"/>
  <c r="H9" i="47"/>
  <c r="G9" i="47"/>
  <c r="L9" i="47" s="1"/>
  <c r="M9" i="47" s="1"/>
  <c r="K8" i="47"/>
  <c r="J8" i="47"/>
  <c r="J7" i="47" s="1"/>
  <c r="I8" i="47"/>
  <c r="H8" i="47"/>
  <c r="G8" i="47"/>
  <c r="I7" i="47"/>
  <c r="K16" i="48"/>
  <c r="J16" i="48"/>
  <c r="I16" i="48"/>
  <c r="H16" i="48"/>
  <c r="G16" i="48"/>
  <c r="K15" i="48"/>
  <c r="J15" i="48"/>
  <c r="I15" i="48"/>
  <c r="H15" i="48"/>
  <c r="G15" i="48"/>
  <c r="K14" i="48"/>
  <c r="J14" i="48"/>
  <c r="I14" i="48"/>
  <c r="H14" i="48"/>
  <c r="G14" i="48"/>
  <c r="L14" i="48" s="1"/>
  <c r="M14" i="48" s="1"/>
  <c r="K13" i="48"/>
  <c r="J13" i="48"/>
  <c r="I13" i="48"/>
  <c r="H13" i="48"/>
  <c r="G13" i="48"/>
  <c r="K12" i="48"/>
  <c r="J12" i="48"/>
  <c r="I12" i="48"/>
  <c r="H12" i="48"/>
  <c r="G12" i="48"/>
  <c r="K11" i="48"/>
  <c r="J11" i="48"/>
  <c r="I11" i="48"/>
  <c r="H11" i="48"/>
  <c r="G11" i="48"/>
  <c r="K10" i="48"/>
  <c r="J10" i="48"/>
  <c r="I10" i="48"/>
  <c r="H10" i="48"/>
  <c r="G10" i="48"/>
  <c r="L10" i="48" s="1"/>
  <c r="M10" i="48" s="1"/>
  <c r="K9" i="48"/>
  <c r="J9" i="48"/>
  <c r="I9" i="48"/>
  <c r="H9" i="48"/>
  <c r="G9" i="48"/>
  <c r="K8" i="48"/>
  <c r="J8" i="48"/>
  <c r="I8" i="48"/>
  <c r="H8" i="48"/>
  <c r="G8" i="48"/>
  <c r="K16" i="38"/>
  <c r="J16" i="38"/>
  <c r="I16" i="38"/>
  <c r="H16" i="38"/>
  <c r="G16" i="38"/>
  <c r="K15" i="38"/>
  <c r="J15" i="38"/>
  <c r="I15" i="38"/>
  <c r="H15" i="38"/>
  <c r="G15" i="38"/>
  <c r="K14" i="38"/>
  <c r="J14" i="38"/>
  <c r="I14" i="38"/>
  <c r="H14" i="38"/>
  <c r="G14" i="38"/>
  <c r="K13" i="38"/>
  <c r="J13" i="38"/>
  <c r="I13" i="38"/>
  <c r="H13" i="38"/>
  <c r="G13" i="38"/>
  <c r="K12" i="38"/>
  <c r="J12" i="38"/>
  <c r="I12" i="38"/>
  <c r="H12" i="38"/>
  <c r="G12" i="38"/>
  <c r="K11" i="38"/>
  <c r="J11" i="38"/>
  <c r="I11" i="38"/>
  <c r="H11" i="38"/>
  <c r="G11" i="38"/>
  <c r="K10" i="38"/>
  <c r="J10" i="38"/>
  <c r="I10" i="38"/>
  <c r="H10" i="38"/>
  <c r="G10" i="38"/>
  <c r="K9" i="38"/>
  <c r="J9" i="38"/>
  <c r="I9" i="38"/>
  <c r="H9" i="38"/>
  <c r="G9" i="38"/>
  <c r="K8" i="38"/>
  <c r="J8" i="38"/>
  <c r="I8" i="38"/>
  <c r="H8" i="38"/>
  <c r="G8" i="38"/>
  <c r="C643" i="39"/>
  <c r="C643" i="40"/>
  <c r="C643" i="41"/>
  <c r="C643" i="42"/>
  <c r="S643" i="42" s="1"/>
  <c r="C643" i="43"/>
  <c r="C643" i="44"/>
  <c r="S643" i="44" s="1"/>
  <c r="C643" i="45"/>
  <c r="C643" i="46"/>
  <c r="S643" i="46" s="1"/>
  <c r="C643" i="47"/>
  <c r="C643" i="48"/>
  <c r="C643" i="38"/>
  <c r="C627" i="39"/>
  <c r="C627" i="40"/>
  <c r="C627" i="41"/>
  <c r="C627" i="42"/>
  <c r="S627" i="42" s="1"/>
  <c r="C627" i="43"/>
  <c r="C627" i="44"/>
  <c r="C627" i="45"/>
  <c r="C627" i="46"/>
  <c r="S627" i="46" s="1"/>
  <c r="C627" i="47"/>
  <c r="C627" i="48"/>
  <c r="C627" i="38"/>
  <c r="C611" i="39"/>
  <c r="C611" i="40"/>
  <c r="C611" i="41"/>
  <c r="C611" i="42"/>
  <c r="S611" i="42" s="1"/>
  <c r="C611" i="43"/>
  <c r="C611" i="44"/>
  <c r="C611" i="45"/>
  <c r="C611" i="46"/>
  <c r="S611" i="46" s="1"/>
  <c r="C611" i="47"/>
  <c r="C611" i="48"/>
  <c r="C611" i="38"/>
  <c r="C595" i="39"/>
  <c r="C595" i="40"/>
  <c r="C595" i="41"/>
  <c r="C595" i="42"/>
  <c r="S595" i="42" s="1"/>
  <c r="C595" i="43"/>
  <c r="C595" i="44"/>
  <c r="C595" i="45"/>
  <c r="C595" i="46"/>
  <c r="S595" i="46" s="1"/>
  <c r="C595" i="47"/>
  <c r="C595" i="48"/>
  <c r="C595" i="38"/>
  <c r="C579" i="39"/>
  <c r="C579" i="40"/>
  <c r="C579" i="41"/>
  <c r="C579" i="42"/>
  <c r="S579" i="42" s="1"/>
  <c r="C579" i="43"/>
  <c r="C579" i="44"/>
  <c r="C579" i="45"/>
  <c r="C579" i="46"/>
  <c r="S579" i="46" s="1"/>
  <c r="C579" i="47"/>
  <c r="C579" i="48"/>
  <c r="C579" i="38"/>
  <c r="C563" i="39"/>
  <c r="C563" i="40"/>
  <c r="C563" i="41"/>
  <c r="C563" i="42"/>
  <c r="S563" i="42" s="1"/>
  <c r="C563" i="43"/>
  <c r="C563" i="44"/>
  <c r="S563" i="46"/>
  <c r="C563" i="47"/>
  <c r="C563" i="48"/>
  <c r="C563" i="38"/>
  <c r="C547" i="39"/>
  <c r="C547" i="40"/>
  <c r="C547" i="41"/>
  <c r="C547" i="42"/>
  <c r="S547" i="42" s="1"/>
  <c r="C547" i="43"/>
  <c r="C547" i="44"/>
  <c r="S547" i="46"/>
  <c r="C547" i="47"/>
  <c r="C547" i="48"/>
  <c r="C547" i="38"/>
  <c r="C531" i="39"/>
  <c r="S531" i="42"/>
  <c r="C531" i="47"/>
  <c r="C531" i="48"/>
  <c r="C531" i="38"/>
  <c r="C515" i="39"/>
  <c r="S515" i="42"/>
  <c r="S515" i="45"/>
  <c r="S515" i="46"/>
  <c r="C515" i="47"/>
  <c r="C515" i="48"/>
  <c r="S515" i="48" s="1"/>
  <c r="C515" i="38"/>
  <c r="C499" i="39"/>
  <c r="C499" i="40"/>
  <c r="C499" i="41"/>
  <c r="C499" i="42"/>
  <c r="C499" i="43"/>
  <c r="C499" i="44"/>
  <c r="C499" i="45"/>
  <c r="S499" i="46"/>
  <c r="C499" i="47"/>
  <c r="C499" i="48"/>
  <c r="C499" i="38"/>
  <c r="L656" i="39"/>
  <c r="M656" i="39" s="1"/>
  <c r="L655" i="39"/>
  <c r="M655" i="39" s="1"/>
  <c r="L654" i="39"/>
  <c r="M654" i="39" s="1"/>
  <c r="L653" i="39"/>
  <c r="M653" i="39" s="1"/>
  <c r="L652" i="39"/>
  <c r="M652" i="39" s="1"/>
  <c r="L651" i="39"/>
  <c r="M651" i="39" s="1"/>
  <c r="L650" i="39"/>
  <c r="M650" i="39" s="1"/>
  <c r="L649" i="39"/>
  <c r="L648" i="39"/>
  <c r="M648" i="39" s="1"/>
  <c r="K647" i="39"/>
  <c r="J647" i="39"/>
  <c r="I647" i="39"/>
  <c r="H647" i="39"/>
  <c r="G647" i="39"/>
  <c r="K645" i="39"/>
  <c r="J645" i="39"/>
  <c r="I645" i="39"/>
  <c r="H645" i="39"/>
  <c r="G645" i="39"/>
  <c r="G644" i="39"/>
  <c r="H644" i="39" s="1"/>
  <c r="I644" i="39" s="1"/>
  <c r="J644" i="39" s="1"/>
  <c r="K644" i="39" s="1"/>
  <c r="L644" i="39" s="1"/>
  <c r="M644" i="39" s="1"/>
  <c r="X643" i="39"/>
  <c r="W643" i="39"/>
  <c r="S643" i="39"/>
  <c r="G643" i="39"/>
  <c r="H643" i="39" s="1"/>
  <c r="I643" i="39" s="1"/>
  <c r="J643" i="39" s="1"/>
  <c r="K643" i="39" s="1"/>
  <c r="L643" i="39" s="1"/>
  <c r="M643" i="39" s="1"/>
  <c r="L640" i="39"/>
  <c r="M640" i="39" s="1"/>
  <c r="L639" i="39"/>
  <c r="M639" i="39" s="1"/>
  <c r="L638" i="39"/>
  <c r="M638" i="39" s="1"/>
  <c r="L637" i="39"/>
  <c r="M637" i="39" s="1"/>
  <c r="L636" i="39"/>
  <c r="M636" i="39" s="1"/>
  <c r="L635" i="39"/>
  <c r="M635" i="39" s="1"/>
  <c r="L634" i="39"/>
  <c r="M634" i="39" s="1"/>
  <c r="M633" i="39"/>
  <c r="L633" i="39"/>
  <c r="U627" i="39" s="1"/>
  <c r="L632" i="39"/>
  <c r="M632" i="39" s="1"/>
  <c r="K631" i="39"/>
  <c r="J631" i="39"/>
  <c r="I631" i="39"/>
  <c r="H631" i="39"/>
  <c r="G631" i="39"/>
  <c r="K629" i="39"/>
  <c r="J629" i="39"/>
  <c r="I629" i="39"/>
  <c r="H629" i="39"/>
  <c r="G629" i="39"/>
  <c r="G628" i="39"/>
  <c r="H628" i="39" s="1"/>
  <c r="I628" i="39" s="1"/>
  <c r="J628" i="39" s="1"/>
  <c r="K628" i="39" s="1"/>
  <c r="L628" i="39" s="1"/>
  <c r="M628" i="39" s="1"/>
  <c r="X627" i="39"/>
  <c r="W627" i="39"/>
  <c r="S627" i="39"/>
  <c r="G627" i="39"/>
  <c r="H627" i="39" s="1"/>
  <c r="I627" i="39" s="1"/>
  <c r="J627" i="39" s="1"/>
  <c r="K627" i="39" s="1"/>
  <c r="L627" i="39" s="1"/>
  <c r="M627" i="39" s="1"/>
  <c r="L624" i="39"/>
  <c r="M624" i="39" s="1"/>
  <c r="L623" i="39"/>
  <c r="M623" i="39" s="1"/>
  <c r="L622" i="39"/>
  <c r="M622" i="39" s="1"/>
  <c r="M621" i="39"/>
  <c r="L621" i="39"/>
  <c r="L620" i="39"/>
  <c r="M620" i="39" s="1"/>
  <c r="L619" i="39"/>
  <c r="M619" i="39" s="1"/>
  <c r="L618" i="39"/>
  <c r="M618" i="39" s="1"/>
  <c r="L617" i="39"/>
  <c r="L616" i="39"/>
  <c r="M616" i="39" s="1"/>
  <c r="K615" i="39"/>
  <c r="J615" i="39"/>
  <c r="I615" i="39"/>
  <c r="H615" i="39"/>
  <c r="G615" i="39"/>
  <c r="K613" i="39"/>
  <c r="J613" i="39"/>
  <c r="I613" i="39"/>
  <c r="H613" i="39"/>
  <c r="G613" i="39"/>
  <c r="G612" i="39"/>
  <c r="H612" i="39" s="1"/>
  <c r="I612" i="39" s="1"/>
  <c r="J612" i="39" s="1"/>
  <c r="K612" i="39" s="1"/>
  <c r="L612" i="39" s="1"/>
  <c r="M612" i="39" s="1"/>
  <c r="X611" i="39"/>
  <c r="W611" i="39"/>
  <c r="S611" i="39"/>
  <c r="G611" i="39"/>
  <c r="H611" i="39" s="1"/>
  <c r="I611" i="39" s="1"/>
  <c r="J611" i="39" s="1"/>
  <c r="K611" i="39" s="1"/>
  <c r="L611" i="39" s="1"/>
  <c r="M611" i="39" s="1"/>
  <c r="L608" i="39"/>
  <c r="M608" i="39" s="1"/>
  <c r="L607" i="39"/>
  <c r="M607" i="39" s="1"/>
  <c r="L606" i="39"/>
  <c r="M606" i="39" s="1"/>
  <c r="L605" i="39"/>
  <c r="M605" i="39" s="1"/>
  <c r="L604" i="39"/>
  <c r="M604" i="39" s="1"/>
  <c r="L603" i="39"/>
  <c r="M603" i="39" s="1"/>
  <c r="L602" i="39"/>
  <c r="M602" i="39" s="1"/>
  <c r="M601" i="39"/>
  <c r="L601" i="39"/>
  <c r="L600" i="39"/>
  <c r="M600" i="39" s="1"/>
  <c r="K599" i="39"/>
  <c r="J599" i="39"/>
  <c r="I599" i="39"/>
  <c r="H599" i="39"/>
  <c r="G599" i="39"/>
  <c r="K597" i="39"/>
  <c r="J597" i="39"/>
  <c r="I597" i="39"/>
  <c r="H597" i="39"/>
  <c r="G597" i="39"/>
  <c r="G596" i="39"/>
  <c r="H596" i="39" s="1"/>
  <c r="I596" i="39" s="1"/>
  <c r="J596" i="39" s="1"/>
  <c r="K596" i="39" s="1"/>
  <c r="L596" i="39" s="1"/>
  <c r="M596" i="39" s="1"/>
  <c r="W595" i="39"/>
  <c r="S595" i="39"/>
  <c r="G595" i="39"/>
  <c r="H595" i="39" s="1"/>
  <c r="I595" i="39" s="1"/>
  <c r="J595" i="39" s="1"/>
  <c r="K595" i="39" s="1"/>
  <c r="L595" i="39" s="1"/>
  <c r="M595" i="39" s="1"/>
  <c r="L592" i="39"/>
  <c r="M592" i="39" s="1"/>
  <c r="L591" i="39"/>
  <c r="M591" i="39" s="1"/>
  <c r="L590" i="39"/>
  <c r="M590" i="39" s="1"/>
  <c r="L589" i="39"/>
  <c r="M589" i="39" s="1"/>
  <c r="L588" i="39"/>
  <c r="M588" i="39" s="1"/>
  <c r="L587" i="39"/>
  <c r="M587" i="39" s="1"/>
  <c r="L586" i="39"/>
  <c r="M586" i="39" s="1"/>
  <c r="L585" i="39"/>
  <c r="L584" i="39"/>
  <c r="M584" i="39" s="1"/>
  <c r="K583" i="39"/>
  <c r="J583" i="39"/>
  <c r="I583" i="39"/>
  <c r="H583" i="39"/>
  <c r="G583" i="39"/>
  <c r="K581" i="39"/>
  <c r="J581" i="39"/>
  <c r="I581" i="39"/>
  <c r="H581" i="39"/>
  <c r="G581" i="39"/>
  <c r="G580" i="39"/>
  <c r="H580" i="39" s="1"/>
  <c r="I580" i="39" s="1"/>
  <c r="J580" i="39" s="1"/>
  <c r="K580" i="39" s="1"/>
  <c r="L580" i="39" s="1"/>
  <c r="M580" i="39" s="1"/>
  <c r="X579" i="39"/>
  <c r="W579" i="39"/>
  <c r="S579" i="39"/>
  <c r="G579" i="39"/>
  <c r="H579" i="39" s="1"/>
  <c r="I579" i="39" s="1"/>
  <c r="J579" i="39" s="1"/>
  <c r="K579" i="39" s="1"/>
  <c r="L579" i="39" s="1"/>
  <c r="M579" i="39" s="1"/>
  <c r="L576" i="39"/>
  <c r="M576" i="39" s="1"/>
  <c r="L575" i="39"/>
  <c r="M575" i="39" s="1"/>
  <c r="L574" i="39"/>
  <c r="M574" i="39" s="1"/>
  <c r="L573" i="39"/>
  <c r="M573" i="39" s="1"/>
  <c r="L572" i="39"/>
  <c r="M572" i="39" s="1"/>
  <c r="L571" i="39"/>
  <c r="M571" i="39" s="1"/>
  <c r="L570" i="39"/>
  <c r="M570" i="39" s="1"/>
  <c r="L569" i="39"/>
  <c r="L568" i="39"/>
  <c r="M568" i="39" s="1"/>
  <c r="K567" i="39"/>
  <c r="J567" i="39"/>
  <c r="I567" i="39"/>
  <c r="H567" i="39"/>
  <c r="G567" i="39"/>
  <c r="K565" i="39"/>
  <c r="J565" i="39"/>
  <c r="I565" i="39"/>
  <c r="H565" i="39"/>
  <c r="G565" i="39"/>
  <c r="G564" i="39"/>
  <c r="H564" i="39" s="1"/>
  <c r="I564" i="39" s="1"/>
  <c r="J564" i="39" s="1"/>
  <c r="K564" i="39" s="1"/>
  <c r="L564" i="39" s="1"/>
  <c r="M564" i="39" s="1"/>
  <c r="X563" i="39"/>
  <c r="S563" i="39"/>
  <c r="J563" i="39"/>
  <c r="K563" i="39" s="1"/>
  <c r="L563" i="39" s="1"/>
  <c r="M563" i="39" s="1"/>
  <c r="G563" i="39"/>
  <c r="H563" i="39" s="1"/>
  <c r="I563" i="39" s="1"/>
  <c r="L560" i="39"/>
  <c r="M560" i="39" s="1"/>
  <c r="L559" i="39"/>
  <c r="M559" i="39" s="1"/>
  <c r="L558" i="39"/>
  <c r="M558" i="39" s="1"/>
  <c r="L557" i="39"/>
  <c r="M557" i="39" s="1"/>
  <c r="L556" i="39"/>
  <c r="M556" i="39" s="1"/>
  <c r="L555" i="39"/>
  <c r="M555" i="39" s="1"/>
  <c r="L554" i="39"/>
  <c r="M554" i="39" s="1"/>
  <c r="L553" i="39"/>
  <c r="L552" i="39"/>
  <c r="M552" i="39" s="1"/>
  <c r="K551" i="39"/>
  <c r="J551" i="39"/>
  <c r="I551" i="39"/>
  <c r="H551" i="39"/>
  <c r="G551" i="39"/>
  <c r="K549" i="39"/>
  <c r="J549" i="39"/>
  <c r="I549" i="39"/>
  <c r="H549" i="39"/>
  <c r="G549" i="39"/>
  <c r="G548" i="39"/>
  <c r="H548" i="39" s="1"/>
  <c r="I548" i="39" s="1"/>
  <c r="J548" i="39" s="1"/>
  <c r="K548" i="39" s="1"/>
  <c r="L548" i="39" s="1"/>
  <c r="M548" i="39" s="1"/>
  <c r="W547" i="39"/>
  <c r="S547" i="39"/>
  <c r="G547" i="39"/>
  <c r="H547" i="39" s="1"/>
  <c r="I547" i="39" s="1"/>
  <c r="J547" i="39" s="1"/>
  <c r="K547" i="39" s="1"/>
  <c r="L547" i="39" s="1"/>
  <c r="M547" i="39" s="1"/>
  <c r="L544" i="39"/>
  <c r="M544" i="39" s="1"/>
  <c r="M543" i="39"/>
  <c r="L543" i="39"/>
  <c r="L542" i="39"/>
  <c r="M542" i="39" s="1"/>
  <c r="L541" i="39"/>
  <c r="M541" i="39" s="1"/>
  <c r="L540" i="39"/>
  <c r="M540" i="39" s="1"/>
  <c r="L539" i="39"/>
  <c r="M539" i="39" s="1"/>
  <c r="L538" i="39"/>
  <c r="M537" i="39"/>
  <c r="L537" i="39"/>
  <c r="L536" i="39"/>
  <c r="K535" i="39"/>
  <c r="J535" i="39"/>
  <c r="I535" i="39"/>
  <c r="H535" i="39"/>
  <c r="G535" i="39"/>
  <c r="K533" i="39"/>
  <c r="J533" i="39"/>
  <c r="I533" i="39"/>
  <c r="H533" i="39"/>
  <c r="G533" i="39"/>
  <c r="G532" i="39"/>
  <c r="H532" i="39" s="1"/>
  <c r="I532" i="39" s="1"/>
  <c r="J532" i="39" s="1"/>
  <c r="K532" i="39" s="1"/>
  <c r="L532" i="39" s="1"/>
  <c r="M532" i="39" s="1"/>
  <c r="W531" i="39"/>
  <c r="S531" i="39"/>
  <c r="H531" i="39"/>
  <c r="I531" i="39" s="1"/>
  <c r="J531" i="39" s="1"/>
  <c r="K531" i="39" s="1"/>
  <c r="L531" i="39" s="1"/>
  <c r="M531" i="39" s="1"/>
  <c r="G531" i="39"/>
  <c r="L528" i="39"/>
  <c r="M528" i="39" s="1"/>
  <c r="L527" i="39"/>
  <c r="M527" i="39" s="1"/>
  <c r="L526" i="39"/>
  <c r="M526" i="39" s="1"/>
  <c r="L525" i="39"/>
  <c r="M525" i="39" s="1"/>
  <c r="L524" i="39"/>
  <c r="L523" i="39"/>
  <c r="M523" i="39" s="1"/>
  <c r="L522" i="39"/>
  <c r="L521" i="39"/>
  <c r="M521" i="39" s="1"/>
  <c r="L520" i="39"/>
  <c r="M520" i="39" s="1"/>
  <c r="K519" i="39"/>
  <c r="J519" i="39"/>
  <c r="I519" i="39"/>
  <c r="H519" i="39"/>
  <c r="G519" i="39"/>
  <c r="K517" i="39"/>
  <c r="J517" i="39"/>
  <c r="I517" i="39"/>
  <c r="H517" i="39"/>
  <c r="G517" i="39"/>
  <c r="G516" i="39"/>
  <c r="H516" i="39" s="1"/>
  <c r="I516" i="39" s="1"/>
  <c r="J516" i="39" s="1"/>
  <c r="K516" i="39" s="1"/>
  <c r="L516" i="39" s="1"/>
  <c r="M516" i="39" s="1"/>
  <c r="S515" i="39"/>
  <c r="G515" i="39"/>
  <c r="H515" i="39" s="1"/>
  <c r="I515" i="39" s="1"/>
  <c r="J515" i="39" s="1"/>
  <c r="K515" i="39" s="1"/>
  <c r="L515" i="39" s="1"/>
  <c r="M515" i="39" s="1"/>
  <c r="L512" i="39"/>
  <c r="M512" i="39" s="1"/>
  <c r="L511" i="39"/>
  <c r="M511" i="39" s="1"/>
  <c r="L510" i="39"/>
  <c r="M510" i="39" s="1"/>
  <c r="L509" i="39"/>
  <c r="M509" i="39" s="1"/>
  <c r="L508" i="39"/>
  <c r="M508" i="39" s="1"/>
  <c r="L507" i="39"/>
  <c r="M507" i="39" s="1"/>
  <c r="L506" i="39"/>
  <c r="M506" i="39" s="1"/>
  <c r="L505" i="39"/>
  <c r="L504" i="39"/>
  <c r="M504" i="39" s="1"/>
  <c r="K503" i="39"/>
  <c r="J503" i="39"/>
  <c r="I503" i="39"/>
  <c r="H503" i="39"/>
  <c r="G503" i="39"/>
  <c r="K501" i="39"/>
  <c r="J501" i="39"/>
  <c r="I501" i="39"/>
  <c r="H501" i="39"/>
  <c r="G501" i="39"/>
  <c r="G500" i="39"/>
  <c r="H500" i="39" s="1"/>
  <c r="I500" i="39" s="1"/>
  <c r="J500" i="39" s="1"/>
  <c r="K500" i="39" s="1"/>
  <c r="L500" i="39" s="1"/>
  <c r="M500" i="39" s="1"/>
  <c r="S499" i="39"/>
  <c r="G499" i="39"/>
  <c r="H499" i="39" s="1"/>
  <c r="I499" i="39" s="1"/>
  <c r="J499" i="39" s="1"/>
  <c r="K499" i="39" s="1"/>
  <c r="L499" i="39" s="1"/>
  <c r="M499" i="39" s="1"/>
  <c r="L656" i="40"/>
  <c r="M656" i="40" s="1"/>
  <c r="L655" i="40"/>
  <c r="M655" i="40" s="1"/>
  <c r="L654" i="40"/>
  <c r="M654" i="40" s="1"/>
  <c r="L653" i="40"/>
  <c r="M653" i="40" s="1"/>
  <c r="L652" i="40"/>
  <c r="M652" i="40" s="1"/>
  <c r="L651" i="40"/>
  <c r="V643" i="40" s="1"/>
  <c r="L650" i="40"/>
  <c r="M650" i="40" s="1"/>
  <c r="L649" i="40"/>
  <c r="U643" i="40" s="1"/>
  <c r="M648" i="40"/>
  <c r="L648" i="40"/>
  <c r="K647" i="40"/>
  <c r="J647" i="40"/>
  <c r="I647" i="40"/>
  <c r="H647" i="40"/>
  <c r="G647" i="40"/>
  <c r="K645" i="40"/>
  <c r="J645" i="40"/>
  <c r="I645" i="40"/>
  <c r="H645" i="40"/>
  <c r="G645" i="40"/>
  <c r="G644" i="40"/>
  <c r="H644" i="40" s="1"/>
  <c r="I644" i="40" s="1"/>
  <c r="J644" i="40" s="1"/>
  <c r="K644" i="40" s="1"/>
  <c r="L644" i="40" s="1"/>
  <c r="M644" i="40" s="1"/>
  <c r="W643" i="40"/>
  <c r="S643" i="40"/>
  <c r="G643" i="40"/>
  <c r="H643" i="40" s="1"/>
  <c r="I643" i="40" s="1"/>
  <c r="J643" i="40" s="1"/>
  <c r="K643" i="40" s="1"/>
  <c r="L643" i="40" s="1"/>
  <c r="M643" i="40" s="1"/>
  <c r="L640" i="40"/>
  <c r="M640" i="40" s="1"/>
  <c r="L639" i="40"/>
  <c r="M639" i="40" s="1"/>
  <c r="L638" i="40"/>
  <c r="M638" i="40" s="1"/>
  <c r="M637" i="40"/>
  <c r="L637" i="40"/>
  <c r="L636" i="40"/>
  <c r="M636" i="40" s="1"/>
  <c r="L635" i="40"/>
  <c r="V627" i="40" s="1"/>
  <c r="L634" i="40"/>
  <c r="M634" i="40" s="1"/>
  <c r="L633" i="40"/>
  <c r="L632" i="40"/>
  <c r="M632" i="40" s="1"/>
  <c r="K631" i="40"/>
  <c r="J631" i="40"/>
  <c r="I631" i="40"/>
  <c r="H631" i="40"/>
  <c r="G631" i="40"/>
  <c r="K629" i="40"/>
  <c r="J629" i="40"/>
  <c r="I629" i="40"/>
  <c r="H629" i="40"/>
  <c r="G629" i="40"/>
  <c r="G628" i="40"/>
  <c r="H628" i="40" s="1"/>
  <c r="I628" i="40" s="1"/>
  <c r="J628" i="40" s="1"/>
  <c r="K628" i="40" s="1"/>
  <c r="L628" i="40" s="1"/>
  <c r="M628" i="40" s="1"/>
  <c r="X627" i="40"/>
  <c r="W627" i="40"/>
  <c r="S627" i="40"/>
  <c r="G627" i="40"/>
  <c r="H627" i="40" s="1"/>
  <c r="I627" i="40" s="1"/>
  <c r="J627" i="40" s="1"/>
  <c r="K627" i="40" s="1"/>
  <c r="L627" i="40" s="1"/>
  <c r="M627" i="40" s="1"/>
  <c r="L624" i="40"/>
  <c r="M624" i="40" s="1"/>
  <c r="L623" i="40"/>
  <c r="M623" i="40" s="1"/>
  <c r="L622" i="40"/>
  <c r="M622" i="40" s="1"/>
  <c r="L621" i="40"/>
  <c r="M621" i="40" s="1"/>
  <c r="L620" i="40"/>
  <c r="M620" i="40" s="1"/>
  <c r="L619" i="40"/>
  <c r="L618" i="40"/>
  <c r="M618" i="40" s="1"/>
  <c r="L617" i="40"/>
  <c r="M617" i="40" s="1"/>
  <c r="L616" i="40"/>
  <c r="M616" i="40" s="1"/>
  <c r="K615" i="40"/>
  <c r="J615" i="40"/>
  <c r="I615" i="40"/>
  <c r="H615" i="40"/>
  <c r="G615" i="40"/>
  <c r="K613" i="40"/>
  <c r="J613" i="40"/>
  <c r="I613" i="40"/>
  <c r="H613" i="40"/>
  <c r="G613" i="40"/>
  <c r="G612" i="40"/>
  <c r="H612" i="40" s="1"/>
  <c r="I612" i="40" s="1"/>
  <c r="J612" i="40" s="1"/>
  <c r="K612" i="40" s="1"/>
  <c r="L612" i="40" s="1"/>
  <c r="M612" i="40" s="1"/>
  <c r="X611" i="40"/>
  <c r="S611" i="40"/>
  <c r="G611" i="40"/>
  <c r="H611" i="40" s="1"/>
  <c r="I611" i="40" s="1"/>
  <c r="J611" i="40" s="1"/>
  <c r="K611" i="40" s="1"/>
  <c r="L611" i="40" s="1"/>
  <c r="M611" i="40" s="1"/>
  <c r="L608" i="40"/>
  <c r="M608" i="40" s="1"/>
  <c r="L607" i="40"/>
  <c r="M607" i="40" s="1"/>
  <c r="L606" i="40"/>
  <c r="M606" i="40" s="1"/>
  <c r="L605" i="40"/>
  <c r="M605" i="40" s="1"/>
  <c r="L604" i="40"/>
  <c r="M604" i="40" s="1"/>
  <c r="L603" i="40"/>
  <c r="L602" i="40"/>
  <c r="M602" i="40" s="1"/>
  <c r="L601" i="40"/>
  <c r="L600" i="40"/>
  <c r="M600" i="40" s="1"/>
  <c r="K599" i="40"/>
  <c r="J599" i="40"/>
  <c r="I599" i="40"/>
  <c r="H599" i="40"/>
  <c r="G599" i="40"/>
  <c r="K597" i="40"/>
  <c r="J597" i="40"/>
  <c r="I597" i="40"/>
  <c r="H597" i="40"/>
  <c r="G597" i="40"/>
  <c r="G596" i="40"/>
  <c r="H596" i="40" s="1"/>
  <c r="I596" i="40" s="1"/>
  <c r="J596" i="40" s="1"/>
  <c r="K596" i="40" s="1"/>
  <c r="L596" i="40" s="1"/>
  <c r="M596" i="40" s="1"/>
  <c r="W595" i="40"/>
  <c r="S595" i="40"/>
  <c r="G595" i="40"/>
  <c r="H595" i="40" s="1"/>
  <c r="I595" i="40" s="1"/>
  <c r="J595" i="40" s="1"/>
  <c r="K595" i="40" s="1"/>
  <c r="L595" i="40" s="1"/>
  <c r="M595" i="40" s="1"/>
  <c r="L592" i="40"/>
  <c r="M592" i="40" s="1"/>
  <c r="L591" i="40"/>
  <c r="M591" i="40" s="1"/>
  <c r="L590" i="40"/>
  <c r="M590" i="40" s="1"/>
  <c r="L589" i="40"/>
  <c r="M589" i="40" s="1"/>
  <c r="L588" i="40"/>
  <c r="M588" i="40" s="1"/>
  <c r="L587" i="40"/>
  <c r="L586" i="40"/>
  <c r="M586" i="40" s="1"/>
  <c r="L585" i="40"/>
  <c r="U579" i="40" s="1"/>
  <c r="L584" i="40"/>
  <c r="M584" i="40" s="1"/>
  <c r="K583" i="40"/>
  <c r="J583" i="40"/>
  <c r="I583" i="40"/>
  <c r="H583" i="40"/>
  <c r="G583" i="40"/>
  <c r="K581" i="40"/>
  <c r="J581" i="40"/>
  <c r="I581" i="40"/>
  <c r="H581" i="40"/>
  <c r="G581" i="40"/>
  <c r="H580" i="40"/>
  <c r="I580" i="40" s="1"/>
  <c r="J580" i="40" s="1"/>
  <c r="K580" i="40" s="1"/>
  <c r="L580" i="40" s="1"/>
  <c r="M580" i="40" s="1"/>
  <c r="G580" i="40"/>
  <c r="S579" i="40"/>
  <c r="G579" i="40"/>
  <c r="H579" i="40" s="1"/>
  <c r="I579" i="40" s="1"/>
  <c r="J579" i="40" s="1"/>
  <c r="K579" i="40" s="1"/>
  <c r="L579" i="40" s="1"/>
  <c r="M579" i="40" s="1"/>
  <c r="L576" i="40"/>
  <c r="M576" i="40" s="1"/>
  <c r="L575" i="40"/>
  <c r="M575" i="40" s="1"/>
  <c r="L574" i="40"/>
  <c r="M574" i="40" s="1"/>
  <c r="L573" i="40"/>
  <c r="M573" i="40" s="1"/>
  <c r="L572" i="40"/>
  <c r="M572" i="40" s="1"/>
  <c r="L571" i="40"/>
  <c r="M571" i="40" s="1"/>
  <c r="L570" i="40"/>
  <c r="M570" i="40" s="1"/>
  <c r="L569" i="40"/>
  <c r="L568" i="40"/>
  <c r="M568" i="40" s="1"/>
  <c r="K567" i="40"/>
  <c r="J567" i="40"/>
  <c r="I567" i="40"/>
  <c r="H567" i="40"/>
  <c r="G567" i="40"/>
  <c r="K565" i="40"/>
  <c r="J565" i="40"/>
  <c r="I565" i="40"/>
  <c r="H565" i="40"/>
  <c r="G565" i="40"/>
  <c r="G564" i="40"/>
  <c r="H564" i="40" s="1"/>
  <c r="I564" i="40" s="1"/>
  <c r="J564" i="40" s="1"/>
  <c r="K564" i="40" s="1"/>
  <c r="L564" i="40" s="1"/>
  <c r="M564" i="40" s="1"/>
  <c r="S563" i="40"/>
  <c r="G563" i="40"/>
  <c r="H563" i="40" s="1"/>
  <c r="I563" i="40" s="1"/>
  <c r="J563" i="40" s="1"/>
  <c r="K563" i="40" s="1"/>
  <c r="L563" i="40" s="1"/>
  <c r="M563" i="40" s="1"/>
  <c r="L560" i="40"/>
  <c r="M560" i="40" s="1"/>
  <c r="L559" i="40"/>
  <c r="M559" i="40" s="1"/>
  <c r="L558" i="40"/>
  <c r="M558" i="40" s="1"/>
  <c r="L557" i="40"/>
  <c r="M557" i="40" s="1"/>
  <c r="L556" i="40"/>
  <c r="M556" i="40" s="1"/>
  <c r="L555" i="40"/>
  <c r="L554" i="40"/>
  <c r="M554" i="40" s="1"/>
  <c r="L553" i="40"/>
  <c r="M553" i="40" s="1"/>
  <c r="L552" i="40"/>
  <c r="M552" i="40" s="1"/>
  <c r="K551" i="40"/>
  <c r="J551" i="40"/>
  <c r="I551" i="40"/>
  <c r="H551" i="40"/>
  <c r="G551" i="40"/>
  <c r="K549" i="40"/>
  <c r="J549" i="40"/>
  <c r="I549" i="40"/>
  <c r="H549" i="40"/>
  <c r="G549" i="40"/>
  <c r="H548" i="40"/>
  <c r="I548" i="40" s="1"/>
  <c r="J548" i="40" s="1"/>
  <c r="K548" i="40" s="1"/>
  <c r="L548" i="40" s="1"/>
  <c r="M548" i="40" s="1"/>
  <c r="G548" i="40"/>
  <c r="S547" i="40"/>
  <c r="G547" i="40"/>
  <c r="H547" i="40" s="1"/>
  <c r="I547" i="40" s="1"/>
  <c r="J547" i="40" s="1"/>
  <c r="K547" i="40" s="1"/>
  <c r="L547" i="40" s="1"/>
  <c r="M547" i="40" s="1"/>
  <c r="L544" i="40"/>
  <c r="M544" i="40" s="1"/>
  <c r="L543" i="40"/>
  <c r="M543" i="40" s="1"/>
  <c r="L542" i="40"/>
  <c r="M542" i="40" s="1"/>
  <c r="L541" i="40"/>
  <c r="M541" i="40" s="1"/>
  <c r="L540" i="40"/>
  <c r="M540" i="40" s="1"/>
  <c r="L539" i="40"/>
  <c r="L538" i="40"/>
  <c r="M538" i="40" s="1"/>
  <c r="L537" i="40"/>
  <c r="L536" i="40"/>
  <c r="M536" i="40" s="1"/>
  <c r="K535" i="40"/>
  <c r="J535" i="40"/>
  <c r="I535" i="40"/>
  <c r="H535" i="40"/>
  <c r="G535" i="40"/>
  <c r="K533" i="40"/>
  <c r="J533" i="40"/>
  <c r="I533" i="40"/>
  <c r="H533" i="40"/>
  <c r="G533" i="40"/>
  <c r="G532" i="40"/>
  <c r="H532" i="40" s="1"/>
  <c r="I532" i="40" s="1"/>
  <c r="J532" i="40" s="1"/>
  <c r="K532" i="40" s="1"/>
  <c r="L532" i="40" s="1"/>
  <c r="M532" i="40" s="1"/>
  <c r="S531" i="40"/>
  <c r="G531" i="40"/>
  <c r="H531" i="40" s="1"/>
  <c r="I531" i="40" s="1"/>
  <c r="J531" i="40" s="1"/>
  <c r="K531" i="40" s="1"/>
  <c r="L531" i="40" s="1"/>
  <c r="M531" i="40" s="1"/>
  <c r="L528" i="40"/>
  <c r="M528" i="40" s="1"/>
  <c r="M527" i="40"/>
  <c r="L527" i="40"/>
  <c r="L526" i="40"/>
  <c r="M526" i="40" s="1"/>
  <c r="L525" i="40"/>
  <c r="M525" i="40" s="1"/>
  <c r="L524" i="40"/>
  <c r="M524" i="40" s="1"/>
  <c r="L523" i="40"/>
  <c r="L522" i="40"/>
  <c r="M522" i="40" s="1"/>
  <c r="L521" i="40"/>
  <c r="L520" i="40"/>
  <c r="M520" i="40" s="1"/>
  <c r="K519" i="40"/>
  <c r="J519" i="40"/>
  <c r="I519" i="40"/>
  <c r="H519" i="40"/>
  <c r="G519" i="40"/>
  <c r="K517" i="40"/>
  <c r="J517" i="40"/>
  <c r="I517" i="40"/>
  <c r="H517" i="40"/>
  <c r="G517" i="40"/>
  <c r="G516" i="40"/>
  <c r="H516" i="40" s="1"/>
  <c r="I516" i="40" s="1"/>
  <c r="J516" i="40" s="1"/>
  <c r="K516" i="40" s="1"/>
  <c r="L516" i="40" s="1"/>
  <c r="M516" i="40" s="1"/>
  <c r="S515" i="40"/>
  <c r="G515" i="40"/>
  <c r="H515" i="40" s="1"/>
  <c r="I515" i="40" s="1"/>
  <c r="J515" i="40" s="1"/>
  <c r="K515" i="40" s="1"/>
  <c r="L515" i="40" s="1"/>
  <c r="M515" i="40" s="1"/>
  <c r="L512" i="40"/>
  <c r="M512" i="40" s="1"/>
  <c r="L511" i="40"/>
  <c r="M511" i="40" s="1"/>
  <c r="L510" i="40"/>
  <c r="M510" i="40" s="1"/>
  <c r="L509" i="40"/>
  <c r="M509" i="40" s="1"/>
  <c r="L508" i="40"/>
  <c r="M508" i="40" s="1"/>
  <c r="L507" i="40"/>
  <c r="M507" i="40" s="1"/>
  <c r="L506" i="40"/>
  <c r="M506" i="40" s="1"/>
  <c r="L505" i="40"/>
  <c r="L504" i="40"/>
  <c r="M504" i="40" s="1"/>
  <c r="K503" i="40"/>
  <c r="J503" i="40"/>
  <c r="I503" i="40"/>
  <c r="H503" i="40"/>
  <c r="G503" i="40"/>
  <c r="K501" i="40"/>
  <c r="J501" i="40"/>
  <c r="I501" i="40"/>
  <c r="H501" i="40"/>
  <c r="G501" i="40"/>
  <c r="G500" i="40"/>
  <c r="H500" i="40" s="1"/>
  <c r="I500" i="40" s="1"/>
  <c r="J500" i="40" s="1"/>
  <c r="K500" i="40" s="1"/>
  <c r="L500" i="40" s="1"/>
  <c r="M500" i="40" s="1"/>
  <c r="W499" i="40"/>
  <c r="S499" i="40"/>
  <c r="G499" i="40"/>
  <c r="H499" i="40" s="1"/>
  <c r="I499" i="40" s="1"/>
  <c r="J499" i="40" s="1"/>
  <c r="K499" i="40" s="1"/>
  <c r="L499" i="40" s="1"/>
  <c r="M499" i="40" s="1"/>
  <c r="L656" i="41"/>
  <c r="M656" i="41" s="1"/>
  <c r="L655" i="41"/>
  <c r="M655" i="41" s="1"/>
  <c r="L654" i="41"/>
  <c r="M654" i="41" s="1"/>
  <c r="L653" i="41"/>
  <c r="M653" i="41" s="1"/>
  <c r="L652" i="41"/>
  <c r="X643" i="41" s="1"/>
  <c r="L651" i="41"/>
  <c r="M651" i="41" s="1"/>
  <c r="L650" i="41"/>
  <c r="M650" i="41" s="1"/>
  <c r="L649" i="41"/>
  <c r="L648" i="41"/>
  <c r="M648" i="41" s="1"/>
  <c r="K647" i="41"/>
  <c r="J647" i="41"/>
  <c r="I647" i="41"/>
  <c r="H647" i="41"/>
  <c r="G647" i="41"/>
  <c r="K645" i="41"/>
  <c r="J645" i="41"/>
  <c r="I645" i="41"/>
  <c r="H645" i="41"/>
  <c r="G645" i="41"/>
  <c r="G644" i="41"/>
  <c r="H644" i="41" s="1"/>
  <c r="I644" i="41" s="1"/>
  <c r="J644" i="41" s="1"/>
  <c r="K644" i="41" s="1"/>
  <c r="L644" i="41" s="1"/>
  <c r="M644" i="41" s="1"/>
  <c r="W643" i="41"/>
  <c r="S643" i="41"/>
  <c r="H643" i="41"/>
  <c r="I643" i="41" s="1"/>
  <c r="J643" i="41" s="1"/>
  <c r="K643" i="41" s="1"/>
  <c r="L643" i="41" s="1"/>
  <c r="M643" i="41" s="1"/>
  <c r="G643" i="41"/>
  <c r="L640" i="41"/>
  <c r="M640" i="41" s="1"/>
  <c r="L639" i="41"/>
  <c r="M639" i="41" s="1"/>
  <c r="M638" i="41"/>
  <c r="L638" i="41"/>
  <c r="L637" i="41"/>
  <c r="M637" i="41" s="1"/>
  <c r="L636" i="41"/>
  <c r="X627" i="41" s="1"/>
  <c r="L635" i="41"/>
  <c r="L634" i="41"/>
  <c r="M634" i="41" s="1"/>
  <c r="L633" i="41"/>
  <c r="L632" i="41"/>
  <c r="M632" i="41" s="1"/>
  <c r="K631" i="41"/>
  <c r="J631" i="41"/>
  <c r="I631" i="41"/>
  <c r="H631" i="41"/>
  <c r="G631" i="41"/>
  <c r="K629" i="41"/>
  <c r="J629" i="41"/>
  <c r="I629" i="41"/>
  <c r="H629" i="41"/>
  <c r="G629" i="41"/>
  <c r="G628" i="41"/>
  <c r="H628" i="41" s="1"/>
  <c r="I628" i="41" s="1"/>
  <c r="J628" i="41" s="1"/>
  <c r="K628" i="41" s="1"/>
  <c r="L628" i="41" s="1"/>
  <c r="M628" i="41" s="1"/>
  <c r="W627" i="41"/>
  <c r="S627" i="41"/>
  <c r="G627" i="41"/>
  <c r="H627" i="41" s="1"/>
  <c r="I627" i="41" s="1"/>
  <c r="J627" i="41" s="1"/>
  <c r="K627" i="41" s="1"/>
  <c r="L627" i="41" s="1"/>
  <c r="M627" i="41" s="1"/>
  <c r="L624" i="41"/>
  <c r="M624" i="41" s="1"/>
  <c r="L623" i="41"/>
  <c r="M623" i="41" s="1"/>
  <c r="M622" i="41"/>
  <c r="L622" i="41"/>
  <c r="L621" i="41"/>
  <c r="M621" i="41" s="1"/>
  <c r="M620" i="41"/>
  <c r="L620" i="41"/>
  <c r="X611" i="41" s="1"/>
  <c r="L619" i="41"/>
  <c r="M619" i="41" s="1"/>
  <c r="L618" i="41"/>
  <c r="V611" i="41" s="1"/>
  <c r="L617" i="41"/>
  <c r="L616" i="41"/>
  <c r="M616" i="41" s="1"/>
  <c r="K615" i="41"/>
  <c r="J615" i="41"/>
  <c r="I615" i="41"/>
  <c r="H615" i="41"/>
  <c r="G615" i="41"/>
  <c r="K613" i="41"/>
  <c r="J613" i="41"/>
  <c r="I613" i="41"/>
  <c r="H613" i="41"/>
  <c r="G613" i="41"/>
  <c r="G612" i="41"/>
  <c r="H612" i="41" s="1"/>
  <c r="I612" i="41" s="1"/>
  <c r="J612" i="41" s="1"/>
  <c r="K612" i="41" s="1"/>
  <c r="L612" i="41" s="1"/>
  <c r="M612" i="41" s="1"/>
  <c r="W611" i="41"/>
  <c r="S611" i="41"/>
  <c r="G611" i="41"/>
  <c r="H611" i="41" s="1"/>
  <c r="I611" i="41" s="1"/>
  <c r="J611" i="41" s="1"/>
  <c r="K611" i="41" s="1"/>
  <c r="L611" i="41" s="1"/>
  <c r="M611" i="41" s="1"/>
  <c r="L608" i="41"/>
  <c r="M608" i="41" s="1"/>
  <c r="L607" i="41"/>
  <c r="M607" i="41" s="1"/>
  <c r="M606" i="41"/>
  <c r="L606" i="41"/>
  <c r="W595" i="41" s="1"/>
  <c r="L605" i="41"/>
  <c r="M605" i="41" s="1"/>
  <c r="M604" i="41"/>
  <c r="L604" i="41"/>
  <c r="X595" i="41" s="1"/>
  <c r="L603" i="41"/>
  <c r="L602" i="41"/>
  <c r="M602" i="41" s="1"/>
  <c r="L601" i="41"/>
  <c r="M601" i="41" s="1"/>
  <c r="M600" i="41"/>
  <c r="L600" i="41"/>
  <c r="K599" i="41"/>
  <c r="J599" i="41"/>
  <c r="I599" i="41"/>
  <c r="H599" i="41"/>
  <c r="G599" i="41"/>
  <c r="K597" i="41"/>
  <c r="J597" i="41"/>
  <c r="I597" i="41"/>
  <c r="H597" i="41"/>
  <c r="G597" i="41"/>
  <c r="G596" i="41"/>
  <c r="H596" i="41" s="1"/>
  <c r="I596" i="41" s="1"/>
  <c r="J596" i="41" s="1"/>
  <c r="K596" i="41" s="1"/>
  <c r="L596" i="41" s="1"/>
  <c r="M596" i="41" s="1"/>
  <c r="S595" i="41"/>
  <c r="H595" i="41"/>
  <c r="I595" i="41" s="1"/>
  <c r="J595" i="41" s="1"/>
  <c r="K595" i="41" s="1"/>
  <c r="L595" i="41" s="1"/>
  <c r="M595" i="41" s="1"/>
  <c r="G595" i="41"/>
  <c r="L592" i="41"/>
  <c r="M592" i="41" s="1"/>
  <c r="L591" i="41"/>
  <c r="M591" i="41" s="1"/>
  <c r="L590" i="41"/>
  <c r="M590" i="41" s="1"/>
  <c r="L589" i="41"/>
  <c r="M589" i="41" s="1"/>
  <c r="L588" i="41"/>
  <c r="X579" i="41" s="1"/>
  <c r="L587" i="41"/>
  <c r="M587" i="41" s="1"/>
  <c r="L586" i="41"/>
  <c r="L585" i="41"/>
  <c r="M585" i="41" s="1"/>
  <c r="L584" i="41"/>
  <c r="M584" i="41" s="1"/>
  <c r="K583" i="41"/>
  <c r="J583" i="41"/>
  <c r="I583" i="41"/>
  <c r="H583" i="41"/>
  <c r="G583" i="41"/>
  <c r="K581" i="41"/>
  <c r="J581" i="41"/>
  <c r="I581" i="41"/>
  <c r="H581" i="41"/>
  <c r="G581" i="41"/>
  <c r="G580" i="41"/>
  <c r="H580" i="41" s="1"/>
  <c r="I580" i="41" s="1"/>
  <c r="J580" i="41" s="1"/>
  <c r="K580" i="41" s="1"/>
  <c r="L580" i="41" s="1"/>
  <c r="M580" i="41" s="1"/>
  <c r="W579" i="41"/>
  <c r="S579" i="41"/>
  <c r="G579" i="41"/>
  <c r="H579" i="41" s="1"/>
  <c r="I579" i="41" s="1"/>
  <c r="J579" i="41" s="1"/>
  <c r="K579" i="41" s="1"/>
  <c r="L579" i="41" s="1"/>
  <c r="M579" i="41" s="1"/>
  <c r="L576" i="41"/>
  <c r="M576" i="41" s="1"/>
  <c r="L575" i="41"/>
  <c r="M575" i="41" s="1"/>
  <c r="L574" i="41"/>
  <c r="L573" i="41"/>
  <c r="M573" i="41" s="1"/>
  <c r="M572" i="41"/>
  <c r="L572" i="41"/>
  <c r="X563" i="41" s="1"/>
  <c r="L571" i="41"/>
  <c r="L570" i="41"/>
  <c r="M570" i="41" s="1"/>
  <c r="L569" i="41"/>
  <c r="M569" i="41" s="1"/>
  <c r="L568" i="41"/>
  <c r="M568" i="41" s="1"/>
  <c r="K567" i="41"/>
  <c r="J567" i="41"/>
  <c r="I567" i="41"/>
  <c r="H567" i="41"/>
  <c r="G567" i="41"/>
  <c r="K565" i="41"/>
  <c r="J565" i="41"/>
  <c r="I565" i="41"/>
  <c r="H565" i="41"/>
  <c r="G565" i="41"/>
  <c r="G564" i="41"/>
  <c r="H564" i="41" s="1"/>
  <c r="I564" i="41" s="1"/>
  <c r="J564" i="41" s="1"/>
  <c r="K564" i="41" s="1"/>
  <c r="L564" i="41" s="1"/>
  <c r="M564" i="41" s="1"/>
  <c r="S563" i="41"/>
  <c r="G563" i="41"/>
  <c r="H563" i="41" s="1"/>
  <c r="I563" i="41" s="1"/>
  <c r="J563" i="41" s="1"/>
  <c r="K563" i="41" s="1"/>
  <c r="L563" i="41" s="1"/>
  <c r="M563" i="41" s="1"/>
  <c r="L560" i="41"/>
  <c r="M560" i="41" s="1"/>
  <c r="L559" i="41"/>
  <c r="M559" i="41" s="1"/>
  <c r="L558" i="41"/>
  <c r="M558" i="41" s="1"/>
  <c r="L557" i="41"/>
  <c r="M557" i="41" s="1"/>
  <c r="L556" i="41"/>
  <c r="L555" i="41"/>
  <c r="M555" i="41" s="1"/>
  <c r="L554" i="41"/>
  <c r="L553" i="41"/>
  <c r="M553" i="41" s="1"/>
  <c r="M552" i="41"/>
  <c r="L552" i="41"/>
  <c r="K551" i="41"/>
  <c r="J551" i="41"/>
  <c r="I551" i="41"/>
  <c r="H551" i="41"/>
  <c r="G551" i="41"/>
  <c r="K549" i="41"/>
  <c r="J549" i="41"/>
  <c r="I549" i="41"/>
  <c r="H549" i="41"/>
  <c r="G549" i="41"/>
  <c r="G548" i="41"/>
  <c r="H548" i="41" s="1"/>
  <c r="I548" i="41" s="1"/>
  <c r="J548" i="41" s="1"/>
  <c r="K548" i="41" s="1"/>
  <c r="L548" i="41" s="1"/>
  <c r="M548" i="41" s="1"/>
  <c r="S547" i="41"/>
  <c r="G547" i="41"/>
  <c r="H547" i="41" s="1"/>
  <c r="I547" i="41" s="1"/>
  <c r="J547" i="41" s="1"/>
  <c r="K547" i="41" s="1"/>
  <c r="L547" i="41" s="1"/>
  <c r="M547" i="41" s="1"/>
  <c r="L544" i="41"/>
  <c r="M544" i="41" s="1"/>
  <c r="L543" i="41"/>
  <c r="M543" i="41" s="1"/>
  <c r="L542" i="41"/>
  <c r="M542" i="41" s="1"/>
  <c r="L541" i="41"/>
  <c r="M541" i="41" s="1"/>
  <c r="L540" i="41"/>
  <c r="X531" i="41" s="1"/>
  <c r="L539" i="41"/>
  <c r="L538" i="41"/>
  <c r="M538" i="41" s="1"/>
  <c r="L537" i="41"/>
  <c r="L536" i="41"/>
  <c r="M536" i="41" s="1"/>
  <c r="K535" i="41"/>
  <c r="J535" i="41"/>
  <c r="I535" i="41"/>
  <c r="H535" i="41"/>
  <c r="G535" i="41"/>
  <c r="K533" i="41"/>
  <c r="J533" i="41"/>
  <c r="I533" i="41"/>
  <c r="H533" i="41"/>
  <c r="G533" i="41"/>
  <c r="G532" i="41"/>
  <c r="H532" i="41" s="1"/>
  <c r="I532" i="41" s="1"/>
  <c r="J532" i="41" s="1"/>
  <c r="K532" i="41" s="1"/>
  <c r="L532" i="41" s="1"/>
  <c r="M532" i="41" s="1"/>
  <c r="S531" i="41"/>
  <c r="G531" i="41"/>
  <c r="H531" i="41" s="1"/>
  <c r="I531" i="41" s="1"/>
  <c r="J531" i="41" s="1"/>
  <c r="K531" i="41" s="1"/>
  <c r="L531" i="41" s="1"/>
  <c r="M531" i="41" s="1"/>
  <c r="L528" i="41"/>
  <c r="M528" i="41" s="1"/>
  <c r="L527" i="41"/>
  <c r="M527" i="41" s="1"/>
  <c r="L526" i="41"/>
  <c r="M526" i="41" s="1"/>
  <c r="L525" i="41"/>
  <c r="M525" i="41" s="1"/>
  <c r="L524" i="41"/>
  <c r="X515" i="41" s="1"/>
  <c r="L523" i="41"/>
  <c r="M523" i="41" s="1"/>
  <c r="L522" i="41"/>
  <c r="L521" i="41"/>
  <c r="M521" i="41" s="1"/>
  <c r="L520" i="41"/>
  <c r="M520" i="41" s="1"/>
  <c r="K519" i="41"/>
  <c r="J519" i="41"/>
  <c r="I519" i="41"/>
  <c r="H519" i="41"/>
  <c r="G519" i="41"/>
  <c r="K517" i="41"/>
  <c r="J517" i="41"/>
  <c r="I517" i="41"/>
  <c r="H517" i="41"/>
  <c r="G517" i="41"/>
  <c r="G516" i="41"/>
  <c r="H516" i="41" s="1"/>
  <c r="I516" i="41" s="1"/>
  <c r="J516" i="41" s="1"/>
  <c r="K516" i="41" s="1"/>
  <c r="L516" i="41" s="1"/>
  <c r="M516" i="41" s="1"/>
  <c r="S515" i="41"/>
  <c r="G515" i="41"/>
  <c r="H515" i="41" s="1"/>
  <c r="I515" i="41" s="1"/>
  <c r="J515" i="41" s="1"/>
  <c r="K515" i="41" s="1"/>
  <c r="L515" i="41" s="1"/>
  <c r="M515" i="41" s="1"/>
  <c r="L512" i="41"/>
  <c r="M512" i="41" s="1"/>
  <c r="L511" i="41"/>
  <c r="M511" i="41" s="1"/>
  <c r="L510" i="41"/>
  <c r="W499" i="41" s="1"/>
  <c r="L509" i="41"/>
  <c r="M509" i="41" s="1"/>
  <c r="L508" i="41"/>
  <c r="L507" i="41"/>
  <c r="M507" i="41" s="1"/>
  <c r="L506" i="41"/>
  <c r="M506" i="41" s="1"/>
  <c r="L505" i="41"/>
  <c r="L504" i="41"/>
  <c r="M504" i="41" s="1"/>
  <c r="K503" i="41"/>
  <c r="J503" i="41"/>
  <c r="I503" i="41"/>
  <c r="H503" i="41"/>
  <c r="G503" i="41"/>
  <c r="K501" i="41"/>
  <c r="J501" i="41"/>
  <c r="I501" i="41"/>
  <c r="H501" i="41"/>
  <c r="G501" i="41"/>
  <c r="G500" i="41"/>
  <c r="H500" i="41" s="1"/>
  <c r="I500" i="41" s="1"/>
  <c r="J500" i="41" s="1"/>
  <c r="K500" i="41" s="1"/>
  <c r="L500" i="41" s="1"/>
  <c r="M500" i="41" s="1"/>
  <c r="S499" i="41"/>
  <c r="G499" i="41"/>
  <c r="H499" i="41" s="1"/>
  <c r="I499" i="41" s="1"/>
  <c r="J499" i="41" s="1"/>
  <c r="K499" i="41" s="1"/>
  <c r="L499" i="41" s="1"/>
  <c r="M499" i="41" s="1"/>
  <c r="L656" i="42"/>
  <c r="M656" i="42" s="1"/>
  <c r="L655" i="42"/>
  <c r="M655" i="42" s="1"/>
  <c r="L654" i="42"/>
  <c r="M654" i="42" s="1"/>
  <c r="L653" i="42"/>
  <c r="M653" i="42" s="1"/>
  <c r="L652" i="42"/>
  <c r="X643" i="42" s="1"/>
  <c r="L651" i="42"/>
  <c r="M651" i="42" s="1"/>
  <c r="L650" i="42"/>
  <c r="M650" i="42" s="1"/>
  <c r="L649" i="42"/>
  <c r="M649" i="42" s="1"/>
  <c r="L648" i="42"/>
  <c r="M648" i="42" s="1"/>
  <c r="K647" i="42"/>
  <c r="J647" i="42"/>
  <c r="I647" i="42"/>
  <c r="H647" i="42"/>
  <c r="G647" i="42"/>
  <c r="K645" i="42"/>
  <c r="J645" i="42"/>
  <c r="I645" i="42"/>
  <c r="H645" i="42"/>
  <c r="G645" i="42"/>
  <c r="G644" i="42"/>
  <c r="H644" i="42" s="1"/>
  <c r="I644" i="42" s="1"/>
  <c r="J644" i="42" s="1"/>
  <c r="K644" i="42" s="1"/>
  <c r="L644" i="42" s="1"/>
  <c r="M644" i="42" s="1"/>
  <c r="G643" i="42"/>
  <c r="H643" i="42" s="1"/>
  <c r="I643" i="42" s="1"/>
  <c r="J643" i="42" s="1"/>
  <c r="K643" i="42" s="1"/>
  <c r="L643" i="42" s="1"/>
  <c r="M643" i="42" s="1"/>
  <c r="L640" i="42"/>
  <c r="M640" i="42" s="1"/>
  <c r="L639" i="42"/>
  <c r="M639" i="42" s="1"/>
  <c r="L638" i="42"/>
  <c r="M638" i="42" s="1"/>
  <c r="L637" i="42"/>
  <c r="M637" i="42" s="1"/>
  <c r="L636" i="42"/>
  <c r="L635" i="42"/>
  <c r="M635" i="42" s="1"/>
  <c r="L634" i="42"/>
  <c r="M634" i="42" s="1"/>
  <c r="L633" i="42"/>
  <c r="L632" i="42"/>
  <c r="M632" i="42" s="1"/>
  <c r="K631" i="42"/>
  <c r="J631" i="42"/>
  <c r="I631" i="42"/>
  <c r="H631" i="42"/>
  <c r="G631" i="42"/>
  <c r="K629" i="42"/>
  <c r="J629" i="42"/>
  <c r="I629" i="42"/>
  <c r="H629" i="42"/>
  <c r="G629" i="42"/>
  <c r="G628" i="42"/>
  <c r="H628" i="42" s="1"/>
  <c r="I628" i="42" s="1"/>
  <c r="J628" i="42" s="1"/>
  <c r="K628" i="42" s="1"/>
  <c r="L628" i="42" s="1"/>
  <c r="M628" i="42" s="1"/>
  <c r="W627" i="42"/>
  <c r="G627" i="42"/>
  <c r="H627" i="42" s="1"/>
  <c r="I627" i="42" s="1"/>
  <c r="J627" i="42" s="1"/>
  <c r="K627" i="42" s="1"/>
  <c r="L627" i="42" s="1"/>
  <c r="M627" i="42" s="1"/>
  <c r="L624" i="42"/>
  <c r="M624" i="42" s="1"/>
  <c r="L623" i="42"/>
  <c r="M623" i="42" s="1"/>
  <c r="L622" i="42"/>
  <c r="M622" i="42" s="1"/>
  <c r="L621" i="42"/>
  <c r="M621" i="42" s="1"/>
  <c r="L620" i="42"/>
  <c r="L619" i="42"/>
  <c r="M619" i="42" s="1"/>
  <c r="L618" i="42"/>
  <c r="M618" i="42" s="1"/>
  <c r="L617" i="42"/>
  <c r="L616" i="42"/>
  <c r="M616" i="42" s="1"/>
  <c r="K615" i="42"/>
  <c r="J615" i="42"/>
  <c r="I615" i="42"/>
  <c r="H615" i="42"/>
  <c r="G615" i="42"/>
  <c r="K613" i="42"/>
  <c r="J613" i="42"/>
  <c r="I613" i="42"/>
  <c r="H613" i="42"/>
  <c r="G613" i="42"/>
  <c r="G612" i="42"/>
  <c r="H612" i="42" s="1"/>
  <c r="I612" i="42" s="1"/>
  <c r="J612" i="42" s="1"/>
  <c r="K612" i="42" s="1"/>
  <c r="L612" i="42" s="1"/>
  <c r="M612" i="42" s="1"/>
  <c r="W611" i="42"/>
  <c r="J611" i="42"/>
  <c r="K611" i="42" s="1"/>
  <c r="L611" i="42" s="1"/>
  <c r="M611" i="42" s="1"/>
  <c r="G611" i="42"/>
  <c r="H611" i="42" s="1"/>
  <c r="I611" i="42" s="1"/>
  <c r="L608" i="42"/>
  <c r="M608" i="42" s="1"/>
  <c r="L607" i="42"/>
  <c r="M607" i="42" s="1"/>
  <c r="L606" i="42"/>
  <c r="M606" i="42" s="1"/>
  <c r="L605" i="42"/>
  <c r="M605" i="42" s="1"/>
  <c r="L604" i="42"/>
  <c r="M604" i="42" s="1"/>
  <c r="L603" i="42"/>
  <c r="M603" i="42" s="1"/>
  <c r="L602" i="42"/>
  <c r="M602" i="42" s="1"/>
  <c r="L601" i="42"/>
  <c r="L600" i="42"/>
  <c r="M600" i="42" s="1"/>
  <c r="K599" i="42"/>
  <c r="J599" i="42"/>
  <c r="I599" i="42"/>
  <c r="H599" i="42"/>
  <c r="G599" i="42"/>
  <c r="K597" i="42"/>
  <c r="J597" i="42"/>
  <c r="I597" i="42"/>
  <c r="H597" i="42"/>
  <c r="G597" i="42"/>
  <c r="G596" i="42"/>
  <c r="H596" i="42" s="1"/>
  <c r="I596" i="42" s="1"/>
  <c r="J596" i="42" s="1"/>
  <c r="K596" i="42" s="1"/>
  <c r="L596" i="42" s="1"/>
  <c r="M596" i="42" s="1"/>
  <c r="X595" i="42"/>
  <c r="W595" i="42"/>
  <c r="G595" i="42"/>
  <c r="H595" i="42" s="1"/>
  <c r="I595" i="42" s="1"/>
  <c r="J595" i="42" s="1"/>
  <c r="K595" i="42" s="1"/>
  <c r="L595" i="42" s="1"/>
  <c r="M595" i="42" s="1"/>
  <c r="L592" i="42"/>
  <c r="M592" i="42" s="1"/>
  <c r="L591" i="42"/>
  <c r="M591" i="42" s="1"/>
  <c r="L590" i="42"/>
  <c r="L589" i="42"/>
  <c r="M589" i="42" s="1"/>
  <c r="L588" i="42"/>
  <c r="M588" i="42" s="1"/>
  <c r="L587" i="42"/>
  <c r="M587" i="42" s="1"/>
  <c r="L586" i="42"/>
  <c r="M586" i="42" s="1"/>
  <c r="L585" i="42"/>
  <c r="L584" i="42"/>
  <c r="M584" i="42" s="1"/>
  <c r="K583" i="42"/>
  <c r="J583" i="42"/>
  <c r="I583" i="42"/>
  <c r="H583" i="42"/>
  <c r="G583" i="42"/>
  <c r="K581" i="42"/>
  <c r="J581" i="42"/>
  <c r="I581" i="42"/>
  <c r="H581" i="42"/>
  <c r="G581" i="42"/>
  <c r="G580" i="42"/>
  <c r="H580" i="42" s="1"/>
  <c r="I580" i="42" s="1"/>
  <c r="J580" i="42" s="1"/>
  <c r="K580" i="42" s="1"/>
  <c r="L580" i="42" s="1"/>
  <c r="M580" i="42" s="1"/>
  <c r="X579" i="42"/>
  <c r="G579" i="42"/>
  <c r="H579" i="42" s="1"/>
  <c r="I579" i="42" s="1"/>
  <c r="J579" i="42" s="1"/>
  <c r="K579" i="42" s="1"/>
  <c r="L579" i="42" s="1"/>
  <c r="M579" i="42" s="1"/>
  <c r="L576" i="42"/>
  <c r="M576" i="42" s="1"/>
  <c r="L575" i="42"/>
  <c r="M575" i="42" s="1"/>
  <c r="L574" i="42"/>
  <c r="M574" i="42" s="1"/>
  <c r="L573" i="42"/>
  <c r="M573" i="42" s="1"/>
  <c r="L572" i="42"/>
  <c r="M572" i="42" s="1"/>
  <c r="L571" i="42"/>
  <c r="M571" i="42" s="1"/>
  <c r="L570" i="42"/>
  <c r="M570" i="42" s="1"/>
  <c r="L569" i="42"/>
  <c r="L568" i="42"/>
  <c r="M568" i="42" s="1"/>
  <c r="K567" i="42"/>
  <c r="J567" i="42"/>
  <c r="I567" i="42"/>
  <c r="H567" i="42"/>
  <c r="G567" i="42"/>
  <c r="K565" i="42"/>
  <c r="J565" i="42"/>
  <c r="I565" i="42"/>
  <c r="H565" i="42"/>
  <c r="G565" i="42"/>
  <c r="G564" i="42"/>
  <c r="H564" i="42" s="1"/>
  <c r="I564" i="42" s="1"/>
  <c r="J564" i="42" s="1"/>
  <c r="K564" i="42" s="1"/>
  <c r="L564" i="42" s="1"/>
  <c r="M564" i="42" s="1"/>
  <c r="X563" i="42"/>
  <c r="G563" i="42"/>
  <c r="H563" i="42" s="1"/>
  <c r="I563" i="42" s="1"/>
  <c r="J563" i="42" s="1"/>
  <c r="K563" i="42" s="1"/>
  <c r="L563" i="42" s="1"/>
  <c r="M563" i="42" s="1"/>
  <c r="L560" i="42"/>
  <c r="M560" i="42" s="1"/>
  <c r="L559" i="42"/>
  <c r="M559" i="42" s="1"/>
  <c r="L558" i="42"/>
  <c r="M558" i="42" s="1"/>
  <c r="L557" i="42"/>
  <c r="M557" i="42" s="1"/>
  <c r="L556" i="42"/>
  <c r="L555" i="42"/>
  <c r="M555" i="42" s="1"/>
  <c r="L554" i="42"/>
  <c r="M554" i="42" s="1"/>
  <c r="L553" i="42"/>
  <c r="L552" i="42"/>
  <c r="M552" i="42" s="1"/>
  <c r="K551" i="42"/>
  <c r="J551" i="42"/>
  <c r="I551" i="42"/>
  <c r="H551" i="42"/>
  <c r="G551" i="42"/>
  <c r="K549" i="42"/>
  <c r="J549" i="42"/>
  <c r="I549" i="42"/>
  <c r="H549" i="42"/>
  <c r="G549" i="42"/>
  <c r="G548" i="42"/>
  <c r="H548" i="42" s="1"/>
  <c r="I548" i="42" s="1"/>
  <c r="J548" i="42" s="1"/>
  <c r="K548" i="42" s="1"/>
  <c r="L548" i="42" s="1"/>
  <c r="M548" i="42" s="1"/>
  <c r="G547" i="42"/>
  <c r="H547" i="42" s="1"/>
  <c r="I547" i="42" s="1"/>
  <c r="J547" i="42" s="1"/>
  <c r="K547" i="42" s="1"/>
  <c r="L547" i="42" s="1"/>
  <c r="M547" i="42" s="1"/>
  <c r="L544" i="42"/>
  <c r="M544" i="42" s="1"/>
  <c r="L543" i="42"/>
  <c r="M543" i="42" s="1"/>
  <c r="L542" i="42"/>
  <c r="M542" i="42" s="1"/>
  <c r="L541" i="42"/>
  <c r="M541" i="42" s="1"/>
  <c r="L540" i="42"/>
  <c r="M540" i="42" s="1"/>
  <c r="L539" i="42"/>
  <c r="M539" i="42" s="1"/>
  <c r="L538" i="42"/>
  <c r="M538" i="42" s="1"/>
  <c r="L537" i="42"/>
  <c r="L536" i="42"/>
  <c r="M536" i="42" s="1"/>
  <c r="K535" i="42"/>
  <c r="J535" i="42"/>
  <c r="I535" i="42"/>
  <c r="H535" i="42"/>
  <c r="G535" i="42"/>
  <c r="K533" i="42"/>
  <c r="J533" i="42"/>
  <c r="I533" i="42"/>
  <c r="H533" i="42"/>
  <c r="G533" i="42"/>
  <c r="G532" i="42"/>
  <c r="H532" i="42" s="1"/>
  <c r="I532" i="42" s="1"/>
  <c r="J532" i="42" s="1"/>
  <c r="K532" i="42" s="1"/>
  <c r="L532" i="42" s="1"/>
  <c r="M532" i="42" s="1"/>
  <c r="X531" i="42"/>
  <c r="W531" i="42"/>
  <c r="G531" i="42"/>
  <c r="H531" i="42" s="1"/>
  <c r="I531" i="42" s="1"/>
  <c r="J531" i="42" s="1"/>
  <c r="K531" i="42" s="1"/>
  <c r="L531" i="42" s="1"/>
  <c r="M531" i="42" s="1"/>
  <c r="L528" i="42"/>
  <c r="M528" i="42" s="1"/>
  <c r="L527" i="42"/>
  <c r="M527" i="42" s="1"/>
  <c r="L526" i="42"/>
  <c r="M526" i="42" s="1"/>
  <c r="L525" i="42"/>
  <c r="M525" i="42" s="1"/>
  <c r="L524" i="42"/>
  <c r="M524" i="42" s="1"/>
  <c r="M523" i="42"/>
  <c r="L523" i="42"/>
  <c r="L522" i="42"/>
  <c r="M522" i="42" s="1"/>
  <c r="L521" i="42"/>
  <c r="L520" i="42"/>
  <c r="M520" i="42" s="1"/>
  <c r="K519" i="42"/>
  <c r="J519" i="42"/>
  <c r="I519" i="42"/>
  <c r="H519" i="42"/>
  <c r="G519" i="42"/>
  <c r="K517" i="42"/>
  <c r="J517" i="42"/>
  <c r="I517" i="42"/>
  <c r="H517" i="42"/>
  <c r="G517" i="42"/>
  <c r="H516" i="42"/>
  <c r="I516" i="42" s="1"/>
  <c r="J516" i="42" s="1"/>
  <c r="K516" i="42" s="1"/>
  <c r="L516" i="42" s="1"/>
  <c r="M516" i="42" s="1"/>
  <c r="G516" i="42"/>
  <c r="W515" i="42"/>
  <c r="G515" i="42"/>
  <c r="H515" i="42" s="1"/>
  <c r="I515" i="42" s="1"/>
  <c r="J515" i="42" s="1"/>
  <c r="K515" i="42" s="1"/>
  <c r="L515" i="42" s="1"/>
  <c r="M515" i="42" s="1"/>
  <c r="L512" i="42"/>
  <c r="M512" i="42" s="1"/>
  <c r="L511" i="42"/>
  <c r="M511" i="42" s="1"/>
  <c r="L510" i="42"/>
  <c r="M510" i="42" s="1"/>
  <c r="L509" i="42"/>
  <c r="M509" i="42" s="1"/>
  <c r="L508" i="42"/>
  <c r="M508" i="42" s="1"/>
  <c r="L507" i="42"/>
  <c r="L506" i="42"/>
  <c r="M506" i="42" s="1"/>
  <c r="L505" i="42"/>
  <c r="L504" i="42"/>
  <c r="M504" i="42" s="1"/>
  <c r="K503" i="42"/>
  <c r="J503" i="42"/>
  <c r="I503" i="42"/>
  <c r="H503" i="42"/>
  <c r="G503" i="42"/>
  <c r="K501" i="42"/>
  <c r="J501" i="42"/>
  <c r="I501" i="42"/>
  <c r="H501" i="42"/>
  <c r="G501" i="42"/>
  <c r="G500" i="42"/>
  <c r="H500" i="42" s="1"/>
  <c r="I500" i="42" s="1"/>
  <c r="J500" i="42" s="1"/>
  <c r="K500" i="42" s="1"/>
  <c r="L500" i="42" s="1"/>
  <c r="M500" i="42" s="1"/>
  <c r="S499" i="42"/>
  <c r="G499" i="42"/>
  <c r="H499" i="42" s="1"/>
  <c r="I499" i="42" s="1"/>
  <c r="J499" i="42" s="1"/>
  <c r="K499" i="42" s="1"/>
  <c r="L499" i="42" s="1"/>
  <c r="M499" i="42" s="1"/>
  <c r="L656" i="43"/>
  <c r="M656" i="43" s="1"/>
  <c r="L655" i="43"/>
  <c r="M655" i="43" s="1"/>
  <c r="L654" i="43"/>
  <c r="M654" i="43" s="1"/>
  <c r="L653" i="43"/>
  <c r="M653" i="43" s="1"/>
  <c r="L652" i="43"/>
  <c r="M652" i="43" s="1"/>
  <c r="L651" i="43"/>
  <c r="M651" i="43" s="1"/>
  <c r="L650" i="43"/>
  <c r="M650" i="43" s="1"/>
  <c r="M649" i="43"/>
  <c r="L649" i="43"/>
  <c r="U643" i="43" s="1"/>
  <c r="L648" i="43"/>
  <c r="M648" i="43" s="1"/>
  <c r="L647" i="43"/>
  <c r="K647" i="43"/>
  <c r="J647" i="43"/>
  <c r="I647" i="43"/>
  <c r="H647" i="43"/>
  <c r="G647" i="43"/>
  <c r="K645" i="43"/>
  <c r="J645" i="43"/>
  <c r="I645" i="43"/>
  <c r="H645" i="43"/>
  <c r="G645" i="43"/>
  <c r="G644" i="43"/>
  <c r="H644" i="43" s="1"/>
  <c r="I644" i="43" s="1"/>
  <c r="J644" i="43" s="1"/>
  <c r="K644" i="43" s="1"/>
  <c r="L644" i="43" s="1"/>
  <c r="M644" i="43" s="1"/>
  <c r="X643" i="43"/>
  <c r="S643" i="43"/>
  <c r="G643" i="43"/>
  <c r="H643" i="43" s="1"/>
  <c r="I643" i="43" s="1"/>
  <c r="J643" i="43" s="1"/>
  <c r="K643" i="43" s="1"/>
  <c r="L643" i="43" s="1"/>
  <c r="M643" i="43" s="1"/>
  <c r="L640" i="43"/>
  <c r="M640" i="43" s="1"/>
  <c r="M639" i="43"/>
  <c r="L639" i="43"/>
  <c r="L638" i="43"/>
  <c r="M638" i="43" s="1"/>
  <c r="L637" i="43"/>
  <c r="M637" i="43" s="1"/>
  <c r="L636" i="43"/>
  <c r="M636" i="43" s="1"/>
  <c r="L635" i="43"/>
  <c r="M635" i="43" s="1"/>
  <c r="L634" i="43"/>
  <c r="M634" i="43" s="1"/>
  <c r="L633" i="43"/>
  <c r="U627" i="43" s="1"/>
  <c r="L632" i="43"/>
  <c r="M632" i="43" s="1"/>
  <c r="K631" i="43"/>
  <c r="J631" i="43"/>
  <c r="I631" i="43"/>
  <c r="H631" i="43"/>
  <c r="G631" i="43"/>
  <c r="K629" i="43"/>
  <c r="J629" i="43"/>
  <c r="I629" i="43"/>
  <c r="H629" i="43"/>
  <c r="G629" i="43"/>
  <c r="H628" i="43"/>
  <c r="I628" i="43" s="1"/>
  <c r="J628" i="43" s="1"/>
  <c r="K628" i="43" s="1"/>
  <c r="L628" i="43" s="1"/>
  <c r="M628" i="43" s="1"/>
  <c r="G628" i="43"/>
  <c r="W627" i="43"/>
  <c r="S627" i="43"/>
  <c r="G627" i="43"/>
  <c r="H627" i="43" s="1"/>
  <c r="I627" i="43" s="1"/>
  <c r="J627" i="43" s="1"/>
  <c r="K627" i="43" s="1"/>
  <c r="L627" i="43" s="1"/>
  <c r="M627" i="43" s="1"/>
  <c r="L624" i="43"/>
  <c r="M624" i="43" s="1"/>
  <c r="L623" i="43"/>
  <c r="M623" i="43" s="1"/>
  <c r="L622" i="43"/>
  <c r="L621" i="43"/>
  <c r="M621" i="43" s="1"/>
  <c r="L620" i="43"/>
  <c r="M620" i="43" s="1"/>
  <c r="L619" i="43"/>
  <c r="M619" i="43" s="1"/>
  <c r="L618" i="43"/>
  <c r="M618" i="43" s="1"/>
  <c r="L617" i="43"/>
  <c r="L616" i="43"/>
  <c r="K615" i="43"/>
  <c r="J615" i="43"/>
  <c r="I615" i="43"/>
  <c r="H615" i="43"/>
  <c r="G615" i="43"/>
  <c r="K613" i="43"/>
  <c r="J613" i="43"/>
  <c r="I613" i="43"/>
  <c r="H613" i="43"/>
  <c r="G613" i="43"/>
  <c r="G612" i="43"/>
  <c r="H612" i="43" s="1"/>
  <c r="I612" i="43" s="1"/>
  <c r="J612" i="43" s="1"/>
  <c r="K612" i="43" s="1"/>
  <c r="L612" i="43" s="1"/>
  <c r="M612" i="43" s="1"/>
  <c r="X611" i="43"/>
  <c r="S611" i="43"/>
  <c r="J611" i="43"/>
  <c r="K611" i="43" s="1"/>
  <c r="L611" i="43" s="1"/>
  <c r="M611" i="43" s="1"/>
  <c r="G611" i="43"/>
  <c r="H611" i="43" s="1"/>
  <c r="I611" i="43" s="1"/>
  <c r="L608" i="43"/>
  <c r="M608" i="43" s="1"/>
  <c r="L607" i="43"/>
  <c r="M607" i="43" s="1"/>
  <c r="L606" i="43"/>
  <c r="M606" i="43" s="1"/>
  <c r="L605" i="43"/>
  <c r="M605" i="43" s="1"/>
  <c r="L604" i="43"/>
  <c r="M604" i="43" s="1"/>
  <c r="L603" i="43"/>
  <c r="M603" i="43" s="1"/>
  <c r="L602" i="43"/>
  <c r="M602" i="43" s="1"/>
  <c r="L601" i="43"/>
  <c r="L600" i="43"/>
  <c r="M600" i="43" s="1"/>
  <c r="K599" i="43"/>
  <c r="J599" i="43"/>
  <c r="I599" i="43"/>
  <c r="H599" i="43"/>
  <c r="G599" i="43"/>
  <c r="K597" i="43"/>
  <c r="J597" i="43"/>
  <c r="I597" i="43"/>
  <c r="H597" i="43"/>
  <c r="G597" i="43"/>
  <c r="G596" i="43"/>
  <c r="H596" i="43" s="1"/>
  <c r="I596" i="43" s="1"/>
  <c r="J596" i="43" s="1"/>
  <c r="K596" i="43" s="1"/>
  <c r="L596" i="43" s="1"/>
  <c r="M596" i="43" s="1"/>
  <c r="X595" i="43"/>
  <c r="W595" i="43"/>
  <c r="S595" i="43"/>
  <c r="G595" i="43"/>
  <c r="H595" i="43" s="1"/>
  <c r="I595" i="43" s="1"/>
  <c r="J595" i="43" s="1"/>
  <c r="K595" i="43" s="1"/>
  <c r="L595" i="43" s="1"/>
  <c r="M595" i="43" s="1"/>
  <c r="L592" i="43"/>
  <c r="M592" i="43" s="1"/>
  <c r="L591" i="43"/>
  <c r="M591" i="43" s="1"/>
  <c r="L590" i="43"/>
  <c r="M590" i="43" s="1"/>
  <c r="L589" i="43"/>
  <c r="M589" i="43" s="1"/>
  <c r="L588" i="43"/>
  <c r="L587" i="43"/>
  <c r="M587" i="43" s="1"/>
  <c r="L586" i="43"/>
  <c r="M586" i="43" s="1"/>
  <c r="M585" i="43"/>
  <c r="L585" i="43"/>
  <c r="L584" i="43"/>
  <c r="M584" i="43" s="1"/>
  <c r="K583" i="43"/>
  <c r="J583" i="43"/>
  <c r="I583" i="43"/>
  <c r="H583" i="43"/>
  <c r="G583" i="43"/>
  <c r="K581" i="43"/>
  <c r="J581" i="43"/>
  <c r="I581" i="43"/>
  <c r="H581" i="43"/>
  <c r="G581" i="43"/>
  <c r="G580" i="43"/>
  <c r="H580" i="43" s="1"/>
  <c r="I580" i="43" s="1"/>
  <c r="J580" i="43" s="1"/>
  <c r="K580" i="43" s="1"/>
  <c r="L580" i="43" s="1"/>
  <c r="M580" i="43" s="1"/>
  <c r="W579" i="43"/>
  <c r="S579" i="43"/>
  <c r="G579" i="43"/>
  <c r="H579" i="43" s="1"/>
  <c r="I579" i="43" s="1"/>
  <c r="J579" i="43" s="1"/>
  <c r="K579" i="43" s="1"/>
  <c r="L579" i="43" s="1"/>
  <c r="M579" i="43" s="1"/>
  <c r="L576" i="43"/>
  <c r="M576" i="43" s="1"/>
  <c r="L575" i="43"/>
  <c r="M575" i="43" s="1"/>
  <c r="L574" i="43"/>
  <c r="M573" i="43"/>
  <c r="L573" i="43"/>
  <c r="L572" i="43"/>
  <c r="M572" i="43" s="1"/>
  <c r="L571" i="43"/>
  <c r="M571" i="43" s="1"/>
  <c r="L570" i="43"/>
  <c r="L569" i="43"/>
  <c r="L568" i="43"/>
  <c r="M568" i="43" s="1"/>
  <c r="K567" i="43"/>
  <c r="J567" i="43"/>
  <c r="I567" i="43"/>
  <c r="H567" i="43"/>
  <c r="G567" i="43"/>
  <c r="K565" i="43"/>
  <c r="J565" i="43"/>
  <c r="I565" i="43"/>
  <c r="H565" i="43"/>
  <c r="G565" i="43"/>
  <c r="G564" i="43"/>
  <c r="H564" i="43" s="1"/>
  <c r="I564" i="43" s="1"/>
  <c r="J564" i="43" s="1"/>
  <c r="K564" i="43" s="1"/>
  <c r="L564" i="43" s="1"/>
  <c r="M564" i="43" s="1"/>
  <c r="S563" i="43"/>
  <c r="G563" i="43"/>
  <c r="H563" i="43" s="1"/>
  <c r="I563" i="43" s="1"/>
  <c r="J563" i="43" s="1"/>
  <c r="K563" i="43" s="1"/>
  <c r="L563" i="43" s="1"/>
  <c r="M563" i="43" s="1"/>
  <c r="L560" i="43"/>
  <c r="M560" i="43" s="1"/>
  <c r="M559" i="43"/>
  <c r="L559" i="43"/>
  <c r="L558" i="43"/>
  <c r="M558" i="43" s="1"/>
  <c r="L557" i="43"/>
  <c r="M557" i="43" s="1"/>
  <c r="L556" i="43"/>
  <c r="M556" i="43" s="1"/>
  <c r="L555" i="43"/>
  <c r="M555" i="43" s="1"/>
  <c r="L554" i="43"/>
  <c r="L553" i="43"/>
  <c r="M553" i="43" s="1"/>
  <c r="L552" i="43"/>
  <c r="K551" i="43"/>
  <c r="J551" i="43"/>
  <c r="I551" i="43"/>
  <c r="H551" i="43"/>
  <c r="G551" i="43"/>
  <c r="K549" i="43"/>
  <c r="J549" i="43"/>
  <c r="I549" i="43"/>
  <c r="H549" i="43"/>
  <c r="G549" i="43"/>
  <c r="H548" i="43"/>
  <c r="I548" i="43" s="1"/>
  <c r="J548" i="43" s="1"/>
  <c r="K548" i="43" s="1"/>
  <c r="L548" i="43" s="1"/>
  <c r="M548" i="43" s="1"/>
  <c r="G548" i="43"/>
  <c r="S547" i="43"/>
  <c r="H547" i="43"/>
  <c r="I547" i="43" s="1"/>
  <c r="J547" i="43" s="1"/>
  <c r="K547" i="43" s="1"/>
  <c r="L547" i="43" s="1"/>
  <c r="M547" i="43" s="1"/>
  <c r="G547" i="43"/>
  <c r="L544" i="43"/>
  <c r="M544" i="43" s="1"/>
  <c r="L543" i="43"/>
  <c r="M543" i="43" s="1"/>
  <c r="L542" i="43"/>
  <c r="M542" i="43" s="1"/>
  <c r="L541" i="43"/>
  <c r="M541" i="43" s="1"/>
  <c r="L540" i="43"/>
  <c r="M540" i="43" s="1"/>
  <c r="L539" i="43"/>
  <c r="M538" i="43"/>
  <c r="L538" i="43"/>
  <c r="L537" i="43"/>
  <c r="L536" i="43"/>
  <c r="M536" i="43" s="1"/>
  <c r="K535" i="43"/>
  <c r="J535" i="43"/>
  <c r="I535" i="43"/>
  <c r="H535" i="43"/>
  <c r="G535" i="43"/>
  <c r="K533" i="43"/>
  <c r="J533" i="43"/>
  <c r="I533" i="43"/>
  <c r="H533" i="43"/>
  <c r="G533" i="43"/>
  <c r="G532" i="43"/>
  <c r="H532" i="43" s="1"/>
  <c r="I532" i="43" s="1"/>
  <c r="J532" i="43" s="1"/>
  <c r="K532" i="43" s="1"/>
  <c r="L532" i="43" s="1"/>
  <c r="M532" i="43" s="1"/>
  <c r="X531" i="43"/>
  <c r="W531" i="43"/>
  <c r="S531" i="43"/>
  <c r="G531" i="43"/>
  <c r="H531" i="43" s="1"/>
  <c r="I531" i="43" s="1"/>
  <c r="J531" i="43" s="1"/>
  <c r="K531" i="43" s="1"/>
  <c r="L531" i="43" s="1"/>
  <c r="M531" i="43" s="1"/>
  <c r="L528" i="43"/>
  <c r="M528" i="43" s="1"/>
  <c r="L527" i="43"/>
  <c r="M527" i="43" s="1"/>
  <c r="L526" i="43"/>
  <c r="M526" i="43" s="1"/>
  <c r="L525" i="43"/>
  <c r="M525" i="43" s="1"/>
  <c r="L524" i="43"/>
  <c r="M524" i="43" s="1"/>
  <c r="L523" i="43"/>
  <c r="L522" i="43"/>
  <c r="M522" i="43" s="1"/>
  <c r="L521" i="43"/>
  <c r="L520" i="43"/>
  <c r="M520" i="43" s="1"/>
  <c r="K519" i="43"/>
  <c r="J519" i="43"/>
  <c r="I519" i="43"/>
  <c r="H519" i="43"/>
  <c r="G519" i="43"/>
  <c r="K517" i="43"/>
  <c r="J517" i="43"/>
  <c r="I517" i="43"/>
  <c r="H517" i="43"/>
  <c r="G517" i="43"/>
  <c r="G516" i="43"/>
  <c r="H516" i="43" s="1"/>
  <c r="I516" i="43" s="1"/>
  <c r="J516" i="43" s="1"/>
  <c r="K516" i="43" s="1"/>
  <c r="L516" i="43" s="1"/>
  <c r="M516" i="43" s="1"/>
  <c r="X515" i="43"/>
  <c r="S515" i="43"/>
  <c r="G515" i="43"/>
  <c r="H515" i="43" s="1"/>
  <c r="I515" i="43" s="1"/>
  <c r="J515" i="43" s="1"/>
  <c r="K515" i="43" s="1"/>
  <c r="L515" i="43" s="1"/>
  <c r="M515" i="43" s="1"/>
  <c r="L512" i="43"/>
  <c r="M512" i="43" s="1"/>
  <c r="L511" i="43"/>
  <c r="M511" i="43" s="1"/>
  <c r="L510" i="43"/>
  <c r="L509" i="43"/>
  <c r="M509" i="43" s="1"/>
  <c r="L508" i="43"/>
  <c r="M508" i="43" s="1"/>
  <c r="L507" i="43"/>
  <c r="L506" i="43"/>
  <c r="M506" i="43" s="1"/>
  <c r="L505" i="43"/>
  <c r="L504" i="43"/>
  <c r="M504" i="43" s="1"/>
  <c r="K503" i="43"/>
  <c r="J503" i="43"/>
  <c r="I503" i="43"/>
  <c r="H503" i="43"/>
  <c r="G503" i="43"/>
  <c r="K501" i="43"/>
  <c r="J501" i="43"/>
  <c r="I501" i="43"/>
  <c r="H501" i="43"/>
  <c r="G501" i="43"/>
  <c r="G500" i="43"/>
  <c r="H500" i="43" s="1"/>
  <c r="I500" i="43" s="1"/>
  <c r="J500" i="43" s="1"/>
  <c r="K500" i="43" s="1"/>
  <c r="L500" i="43" s="1"/>
  <c r="M500" i="43" s="1"/>
  <c r="S499" i="43"/>
  <c r="G499" i="43"/>
  <c r="H499" i="43" s="1"/>
  <c r="I499" i="43" s="1"/>
  <c r="J499" i="43" s="1"/>
  <c r="K499" i="43" s="1"/>
  <c r="L499" i="43" s="1"/>
  <c r="M499" i="43" s="1"/>
  <c r="L656" i="44"/>
  <c r="M656" i="44" s="1"/>
  <c r="L655" i="44"/>
  <c r="M655" i="44" s="1"/>
  <c r="L654" i="44"/>
  <c r="M654" i="44" s="1"/>
  <c r="L653" i="44"/>
  <c r="M653" i="44" s="1"/>
  <c r="L652" i="44"/>
  <c r="M652" i="44" s="1"/>
  <c r="L651" i="44"/>
  <c r="L650" i="44"/>
  <c r="L649" i="44"/>
  <c r="U643" i="44" s="1"/>
  <c r="L648" i="44"/>
  <c r="M648" i="44" s="1"/>
  <c r="K647" i="44"/>
  <c r="J647" i="44"/>
  <c r="I647" i="44"/>
  <c r="H647" i="44"/>
  <c r="G647" i="44"/>
  <c r="K645" i="44"/>
  <c r="J645" i="44"/>
  <c r="I645" i="44"/>
  <c r="H645" i="44"/>
  <c r="G645" i="44"/>
  <c r="G644" i="44"/>
  <c r="H644" i="44" s="1"/>
  <c r="I644" i="44" s="1"/>
  <c r="J644" i="44" s="1"/>
  <c r="K644" i="44" s="1"/>
  <c r="L644" i="44" s="1"/>
  <c r="M644" i="44" s="1"/>
  <c r="X643" i="44"/>
  <c r="G643" i="44"/>
  <c r="H643" i="44" s="1"/>
  <c r="I643" i="44" s="1"/>
  <c r="J643" i="44" s="1"/>
  <c r="K643" i="44" s="1"/>
  <c r="L643" i="44" s="1"/>
  <c r="M643" i="44" s="1"/>
  <c r="L640" i="44"/>
  <c r="M640" i="44" s="1"/>
  <c r="L639" i="44"/>
  <c r="M639" i="44" s="1"/>
  <c r="L638" i="44"/>
  <c r="M638" i="44" s="1"/>
  <c r="L637" i="44"/>
  <c r="M637" i="44" s="1"/>
  <c r="M636" i="44"/>
  <c r="L636" i="44"/>
  <c r="X627" i="44" s="1"/>
  <c r="L635" i="44"/>
  <c r="M635" i="44" s="1"/>
  <c r="L634" i="44"/>
  <c r="M634" i="44" s="1"/>
  <c r="L633" i="44"/>
  <c r="M633" i="44" s="1"/>
  <c r="L632" i="44"/>
  <c r="K631" i="44"/>
  <c r="J631" i="44"/>
  <c r="I631" i="44"/>
  <c r="H631" i="44"/>
  <c r="G631" i="44"/>
  <c r="K629" i="44"/>
  <c r="J629" i="44"/>
  <c r="I629" i="44"/>
  <c r="H629" i="44"/>
  <c r="G629" i="44"/>
  <c r="G628" i="44"/>
  <c r="H628" i="44" s="1"/>
  <c r="I628" i="44" s="1"/>
  <c r="J628" i="44" s="1"/>
  <c r="K628" i="44" s="1"/>
  <c r="L628" i="44" s="1"/>
  <c r="M628" i="44" s="1"/>
  <c r="W627" i="44"/>
  <c r="S627" i="44"/>
  <c r="G627" i="44"/>
  <c r="H627" i="44" s="1"/>
  <c r="I627" i="44" s="1"/>
  <c r="J627" i="44" s="1"/>
  <c r="K627" i="44" s="1"/>
  <c r="L627" i="44" s="1"/>
  <c r="M627" i="44" s="1"/>
  <c r="L624" i="44"/>
  <c r="M624" i="44" s="1"/>
  <c r="L623" i="44"/>
  <c r="M623" i="44" s="1"/>
  <c r="L622" i="44"/>
  <c r="M622" i="44" s="1"/>
  <c r="L621" i="44"/>
  <c r="M621" i="44" s="1"/>
  <c r="L620" i="44"/>
  <c r="X611" i="44" s="1"/>
  <c r="L619" i="44"/>
  <c r="M619" i="44" s="1"/>
  <c r="L618" i="44"/>
  <c r="M618" i="44" s="1"/>
  <c r="L617" i="44"/>
  <c r="M617" i="44" s="1"/>
  <c r="L616" i="44"/>
  <c r="K615" i="44"/>
  <c r="J615" i="44"/>
  <c r="I615" i="44"/>
  <c r="H615" i="44"/>
  <c r="G615" i="44"/>
  <c r="K613" i="44"/>
  <c r="J613" i="44"/>
  <c r="I613" i="44"/>
  <c r="H613" i="44"/>
  <c r="G613" i="44"/>
  <c r="G612" i="44"/>
  <c r="H612" i="44" s="1"/>
  <c r="I612" i="44" s="1"/>
  <c r="J612" i="44" s="1"/>
  <c r="K612" i="44" s="1"/>
  <c r="L612" i="44" s="1"/>
  <c r="M612" i="44" s="1"/>
  <c r="W611" i="44"/>
  <c r="S611" i="44"/>
  <c r="G611" i="44"/>
  <c r="H611" i="44" s="1"/>
  <c r="I611" i="44" s="1"/>
  <c r="J611" i="44" s="1"/>
  <c r="K611" i="44" s="1"/>
  <c r="L611" i="44" s="1"/>
  <c r="M611" i="44" s="1"/>
  <c r="M608" i="44"/>
  <c r="L608" i="44"/>
  <c r="L607" i="44"/>
  <c r="M607" i="44" s="1"/>
  <c r="L606" i="44"/>
  <c r="L605" i="44"/>
  <c r="M605" i="44" s="1"/>
  <c r="M604" i="44"/>
  <c r="L604" i="44"/>
  <c r="L603" i="44"/>
  <c r="M602" i="44"/>
  <c r="L602" i="44"/>
  <c r="L601" i="44"/>
  <c r="L600" i="44"/>
  <c r="M600" i="44" s="1"/>
  <c r="K599" i="44"/>
  <c r="J599" i="44"/>
  <c r="I599" i="44"/>
  <c r="H599" i="44"/>
  <c r="G599" i="44"/>
  <c r="K597" i="44"/>
  <c r="J597" i="44"/>
  <c r="I597" i="44"/>
  <c r="H597" i="44"/>
  <c r="G597" i="44"/>
  <c r="G596" i="44"/>
  <c r="H596" i="44" s="1"/>
  <c r="I596" i="44" s="1"/>
  <c r="J596" i="44" s="1"/>
  <c r="K596" i="44" s="1"/>
  <c r="L596" i="44" s="1"/>
  <c r="M596" i="44" s="1"/>
  <c r="X595" i="44"/>
  <c r="S595" i="44"/>
  <c r="G595" i="44"/>
  <c r="H595" i="44" s="1"/>
  <c r="I595" i="44" s="1"/>
  <c r="J595" i="44" s="1"/>
  <c r="K595" i="44" s="1"/>
  <c r="L595" i="44" s="1"/>
  <c r="M595" i="44" s="1"/>
  <c r="L592" i="44"/>
  <c r="M592" i="44" s="1"/>
  <c r="L591" i="44"/>
  <c r="M591" i="44" s="1"/>
  <c r="L590" i="44"/>
  <c r="M590" i="44" s="1"/>
  <c r="L589" i="44"/>
  <c r="M589" i="44" s="1"/>
  <c r="L588" i="44"/>
  <c r="L587" i="44"/>
  <c r="V579" i="44" s="1"/>
  <c r="M586" i="44"/>
  <c r="L586" i="44"/>
  <c r="L585" i="44"/>
  <c r="U579" i="44" s="1"/>
  <c r="M584" i="44"/>
  <c r="L584" i="44"/>
  <c r="K583" i="44"/>
  <c r="J583" i="44"/>
  <c r="I583" i="44"/>
  <c r="H583" i="44"/>
  <c r="G583" i="44"/>
  <c r="K581" i="44"/>
  <c r="J581" i="44"/>
  <c r="I581" i="44"/>
  <c r="H581" i="44"/>
  <c r="G581" i="44"/>
  <c r="G580" i="44"/>
  <c r="H580" i="44" s="1"/>
  <c r="I580" i="44" s="1"/>
  <c r="J580" i="44" s="1"/>
  <c r="K580" i="44" s="1"/>
  <c r="L580" i="44" s="1"/>
  <c r="M580" i="44" s="1"/>
  <c r="W579" i="44"/>
  <c r="S579" i="44"/>
  <c r="J579" i="44"/>
  <c r="K579" i="44" s="1"/>
  <c r="L579" i="44" s="1"/>
  <c r="M579" i="44" s="1"/>
  <c r="G579" i="44"/>
  <c r="H579" i="44" s="1"/>
  <c r="I579" i="44" s="1"/>
  <c r="L576" i="44"/>
  <c r="M576" i="44" s="1"/>
  <c r="L575" i="44"/>
  <c r="M575" i="44" s="1"/>
  <c r="L574" i="44"/>
  <c r="M574" i="44" s="1"/>
  <c r="M573" i="44"/>
  <c r="L573" i="44"/>
  <c r="L572" i="44"/>
  <c r="M571" i="44"/>
  <c r="L571" i="44"/>
  <c r="L570" i="44"/>
  <c r="M570" i="44" s="1"/>
  <c r="M569" i="44"/>
  <c r="L569" i="44"/>
  <c r="L568" i="44"/>
  <c r="K567" i="44"/>
  <c r="J567" i="44"/>
  <c r="I567" i="44"/>
  <c r="H567" i="44"/>
  <c r="G567" i="44"/>
  <c r="K565" i="44"/>
  <c r="J565" i="44"/>
  <c r="I565" i="44"/>
  <c r="H565" i="44"/>
  <c r="G565" i="44"/>
  <c r="G564" i="44"/>
  <c r="H564" i="44" s="1"/>
  <c r="I564" i="44" s="1"/>
  <c r="J564" i="44" s="1"/>
  <c r="K564" i="44" s="1"/>
  <c r="L564" i="44" s="1"/>
  <c r="M564" i="44" s="1"/>
  <c r="S563" i="44"/>
  <c r="G563" i="44"/>
  <c r="H563" i="44" s="1"/>
  <c r="I563" i="44" s="1"/>
  <c r="J563" i="44" s="1"/>
  <c r="K563" i="44" s="1"/>
  <c r="L563" i="44" s="1"/>
  <c r="M563" i="44" s="1"/>
  <c r="M560" i="44"/>
  <c r="L560" i="44"/>
  <c r="L559" i="44"/>
  <c r="M559" i="44" s="1"/>
  <c r="M558" i="44"/>
  <c r="L558" i="44"/>
  <c r="L557" i="44"/>
  <c r="M557" i="44" s="1"/>
  <c r="M556" i="44"/>
  <c r="L556" i="44"/>
  <c r="X547" i="44" s="1"/>
  <c r="L555" i="44"/>
  <c r="M555" i="44" s="1"/>
  <c r="M554" i="44"/>
  <c r="L554" i="44"/>
  <c r="L553" i="44"/>
  <c r="M553" i="44" s="1"/>
  <c r="M552" i="44"/>
  <c r="L552" i="44"/>
  <c r="K551" i="44"/>
  <c r="J551" i="44"/>
  <c r="I551" i="44"/>
  <c r="H551" i="44"/>
  <c r="G551" i="44"/>
  <c r="K549" i="44"/>
  <c r="J549" i="44"/>
  <c r="I549" i="44"/>
  <c r="H549" i="44"/>
  <c r="G549" i="44"/>
  <c r="G548" i="44"/>
  <c r="H548" i="44" s="1"/>
  <c r="I548" i="44" s="1"/>
  <c r="J548" i="44" s="1"/>
  <c r="K548" i="44" s="1"/>
  <c r="L548" i="44" s="1"/>
  <c r="M548" i="44" s="1"/>
  <c r="W547" i="44"/>
  <c r="S547" i="44"/>
  <c r="G547" i="44"/>
  <c r="H547" i="44" s="1"/>
  <c r="I547" i="44" s="1"/>
  <c r="J547" i="44" s="1"/>
  <c r="K547" i="44" s="1"/>
  <c r="L547" i="44" s="1"/>
  <c r="M547" i="44" s="1"/>
  <c r="L544" i="44"/>
  <c r="M544" i="44" s="1"/>
  <c r="L543" i="44"/>
  <c r="M543" i="44" s="1"/>
  <c r="L542" i="44"/>
  <c r="M542" i="44" s="1"/>
  <c r="L541" i="44"/>
  <c r="M541" i="44" s="1"/>
  <c r="L540" i="44"/>
  <c r="M540" i="44" s="1"/>
  <c r="L539" i="44"/>
  <c r="L538" i="44"/>
  <c r="M538" i="44" s="1"/>
  <c r="L537" i="44"/>
  <c r="L536" i="44"/>
  <c r="M536" i="44" s="1"/>
  <c r="K535" i="44"/>
  <c r="J535" i="44"/>
  <c r="I535" i="44"/>
  <c r="H535" i="44"/>
  <c r="G535" i="44"/>
  <c r="K533" i="44"/>
  <c r="J533" i="44"/>
  <c r="I533" i="44"/>
  <c r="H533" i="44"/>
  <c r="G533" i="44"/>
  <c r="G532" i="44"/>
  <c r="H532" i="44" s="1"/>
  <c r="I532" i="44" s="1"/>
  <c r="J532" i="44" s="1"/>
  <c r="K532" i="44" s="1"/>
  <c r="L532" i="44" s="1"/>
  <c r="M532" i="44" s="1"/>
  <c r="X531" i="44"/>
  <c r="W531" i="44"/>
  <c r="S531" i="44"/>
  <c r="J531" i="44"/>
  <c r="K531" i="44" s="1"/>
  <c r="L531" i="44" s="1"/>
  <c r="M531" i="44" s="1"/>
  <c r="G531" i="44"/>
  <c r="H531" i="44" s="1"/>
  <c r="I531" i="44" s="1"/>
  <c r="L528" i="44"/>
  <c r="M528" i="44" s="1"/>
  <c r="L527" i="44"/>
  <c r="M527" i="44" s="1"/>
  <c r="L526" i="44"/>
  <c r="M526" i="44" s="1"/>
  <c r="L525" i="44"/>
  <c r="M525" i="44" s="1"/>
  <c r="L524" i="44"/>
  <c r="M524" i="44" s="1"/>
  <c r="L523" i="44"/>
  <c r="L522" i="44"/>
  <c r="M522" i="44" s="1"/>
  <c r="L521" i="44"/>
  <c r="L520" i="44"/>
  <c r="M520" i="44" s="1"/>
  <c r="K519" i="44"/>
  <c r="J519" i="44"/>
  <c r="I519" i="44"/>
  <c r="H519" i="44"/>
  <c r="G519" i="44"/>
  <c r="K517" i="44"/>
  <c r="J517" i="44"/>
  <c r="I517" i="44"/>
  <c r="H517" i="44"/>
  <c r="G517" i="44"/>
  <c r="G516" i="44"/>
  <c r="H516" i="44" s="1"/>
  <c r="I516" i="44" s="1"/>
  <c r="J516" i="44" s="1"/>
  <c r="K516" i="44" s="1"/>
  <c r="L516" i="44" s="1"/>
  <c r="M516" i="44" s="1"/>
  <c r="X515" i="44"/>
  <c r="W515" i="44"/>
  <c r="S515" i="44"/>
  <c r="G515" i="44"/>
  <c r="H515" i="44" s="1"/>
  <c r="I515" i="44" s="1"/>
  <c r="J515" i="44" s="1"/>
  <c r="K515" i="44" s="1"/>
  <c r="L515" i="44" s="1"/>
  <c r="M515" i="44" s="1"/>
  <c r="L512" i="44"/>
  <c r="M512" i="44" s="1"/>
  <c r="L511" i="44"/>
  <c r="M511" i="44" s="1"/>
  <c r="L510" i="44"/>
  <c r="M510" i="44" s="1"/>
  <c r="L509" i="44"/>
  <c r="M509" i="44" s="1"/>
  <c r="L508" i="44"/>
  <c r="L507" i="44"/>
  <c r="M507" i="44" s="1"/>
  <c r="L506" i="44"/>
  <c r="M506" i="44" s="1"/>
  <c r="L505" i="44"/>
  <c r="L504" i="44"/>
  <c r="M504" i="44" s="1"/>
  <c r="K503" i="44"/>
  <c r="J503" i="44"/>
  <c r="I503" i="44"/>
  <c r="H503" i="44"/>
  <c r="G503" i="44"/>
  <c r="K501" i="44"/>
  <c r="J501" i="44"/>
  <c r="I501" i="44"/>
  <c r="H501" i="44"/>
  <c r="G501" i="44"/>
  <c r="G500" i="44"/>
  <c r="H500" i="44" s="1"/>
  <c r="I500" i="44" s="1"/>
  <c r="J500" i="44" s="1"/>
  <c r="K500" i="44" s="1"/>
  <c r="L500" i="44" s="1"/>
  <c r="M500" i="44" s="1"/>
  <c r="V499" i="44"/>
  <c r="S499" i="44"/>
  <c r="G499" i="44"/>
  <c r="H499" i="44" s="1"/>
  <c r="I499" i="44" s="1"/>
  <c r="J499" i="44" s="1"/>
  <c r="K499" i="44" s="1"/>
  <c r="L499" i="44" s="1"/>
  <c r="M499" i="44" s="1"/>
  <c r="L656" i="45"/>
  <c r="M656" i="45" s="1"/>
  <c r="L655" i="45"/>
  <c r="M655" i="45" s="1"/>
  <c r="L654" i="45"/>
  <c r="M654" i="45" s="1"/>
  <c r="L653" i="45"/>
  <c r="M653" i="45" s="1"/>
  <c r="L652" i="45"/>
  <c r="L651" i="45"/>
  <c r="M651" i="45" s="1"/>
  <c r="L650" i="45"/>
  <c r="L649" i="45"/>
  <c r="M649" i="45" s="1"/>
  <c r="L648" i="45"/>
  <c r="K647" i="45"/>
  <c r="J647" i="45"/>
  <c r="I647" i="45"/>
  <c r="H647" i="45"/>
  <c r="G647" i="45"/>
  <c r="K645" i="45"/>
  <c r="J645" i="45"/>
  <c r="I645" i="45"/>
  <c r="H645" i="45"/>
  <c r="G645" i="45"/>
  <c r="G644" i="45"/>
  <c r="H644" i="45" s="1"/>
  <c r="I644" i="45" s="1"/>
  <c r="J644" i="45" s="1"/>
  <c r="K644" i="45" s="1"/>
  <c r="L644" i="45" s="1"/>
  <c r="M644" i="45" s="1"/>
  <c r="W643" i="45"/>
  <c r="S643" i="45"/>
  <c r="G643" i="45"/>
  <c r="H643" i="45" s="1"/>
  <c r="I643" i="45" s="1"/>
  <c r="J643" i="45" s="1"/>
  <c r="K643" i="45" s="1"/>
  <c r="L643" i="45" s="1"/>
  <c r="M643" i="45" s="1"/>
  <c r="L640" i="45"/>
  <c r="M640" i="45" s="1"/>
  <c r="L639" i="45"/>
  <c r="M639" i="45" s="1"/>
  <c r="M638" i="45"/>
  <c r="L638" i="45"/>
  <c r="L637" i="45"/>
  <c r="M637" i="45" s="1"/>
  <c r="L636" i="45"/>
  <c r="L635" i="45"/>
  <c r="L634" i="45"/>
  <c r="M634" i="45" s="1"/>
  <c r="L633" i="45"/>
  <c r="L631" i="45" s="1"/>
  <c r="M632" i="45"/>
  <c r="L632" i="45"/>
  <c r="K631" i="45"/>
  <c r="J631" i="45"/>
  <c r="I631" i="45"/>
  <c r="H631" i="45"/>
  <c r="G631" i="45"/>
  <c r="K629" i="45"/>
  <c r="J629" i="45"/>
  <c r="I629" i="45"/>
  <c r="H629" i="45"/>
  <c r="G629" i="45"/>
  <c r="G628" i="45"/>
  <c r="H628" i="45" s="1"/>
  <c r="I628" i="45" s="1"/>
  <c r="J628" i="45" s="1"/>
  <c r="K628" i="45" s="1"/>
  <c r="L628" i="45" s="1"/>
  <c r="M628" i="45" s="1"/>
  <c r="W627" i="45"/>
  <c r="S627" i="45"/>
  <c r="G627" i="45"/>
  <c r="H627" i="45" s="1"/>
  <c r="I627" i="45" s="1"/>
  <c r="J627" i="45" s="1"/>
  <c r="K627" i="45" s="1"/>
  <c r="L627" i="45" s="1"/>
  <c r="M627" i="45" s="1"/>
  <c r="M624" i="45"/>
  <c r="L624" i="45"/>
  <c r="L623" i="45"/>
  <c r="M623" i="45" s="1"/>
  <c r="L622" i="45"/>
  <c r="M622" i="45" s="1"/>
  <c r="L621" i="45"/>
  <c r="M621" i="45" s="1"/>
  <c r="L620" i="45"/>
  <c r="L619" i="45"/>
  <c r="M619" i="45" s="1"/>
  <c r="M618" i="45"/>
  <c r="L618" i="45"/>
  <c r="L617" i="45"/>
  <c r="L616" i="45"/>
  <c r="M616" i="45" s="1"/>
  <c r="K615" i="45"/>
  <c r="J615" i="45"/>
  <c r="I615" i="45"/>
  <c r="H615" i="45"/>
  <c r="G615" i="45"/>
  <c r="K613" i="45"/>
  <c r="J613" i="45"/>
  <c r="I613" i="45"/>
  <c r="H613" i="45"/>
  <c r="G613" i="45"/>
  <c r="G612" i="45"/>
  <c r="H612" i="45" s="1"/>
  <c r="I612" i="45" s="1"/>
  <c r="J612" i="45" s="1"/>
  <c r="K612" i="45" s="1"/>
  <c r="L612" i="45" s="1"/>
  <c r="M612" i="45" s="1"/>
  <c r="W611" i="45"/>
  <c r="S611" i="45"/>
  <c r="G611" i="45"/>
  <c r="H611" i="45" s="1"/>
  <c r="I611" i="45" s="1"/>
  <c r="J611" i="45" s="1"/>
  <c r="K611" i="45" s="1"/>
  <c r="L611" i="45" s="1"/>
  <c r="M611" i="45" s="1"/>
  <c r="L608" i="45"/>
  <c r="M608" i="45" s="1"/>
  <c r="M607" i="45"/>
  <c r="L607" i="45"/>
  <c r="L606" i="45"/>
  <c r="M606" i="45" s="1"/>
  <c r="L605" i="45"/>
  <c r="M605" i="45" s="1"/>
  <c r="L604" i="45"/>
  <c r="X595" i="45" s="1"/>
  <c r="L603" i="45"/>
  <c r="M603" i="45" s="1"/>
  <c r="L602" i="45"/>
  <c r="M602" i="45" s="1"/>
  <c r="L601" i="45"/>
  <c r="M601" i="45" s="1"/>
  <c r="L600" i="45"/>
  <c r="K599" i="45"/>
  <c r="J599" i="45"/>
  <c r="I599" i="45"/>
  <c r="H599" i="45"/>
  <c r="G599" i="45"/>
  <c r="K597" i="45"/>
  <c r="J597" i="45"/>
  <c r="I597" i="45"/>
  <c r="H597" i="45"/>
  <c r="G597" i="45"/>
  <c r="G596" i="45"/>
  <c r="H596" i="45" s="1"/>
  <c r="I596" i="45" s="1"/>
  <c r="J596" i="45" s="1"/>
  <c r="K596" i="45" s="1"/>
  <c r="L596" i="45" s="1"/>
  <c r="M596" i="45" s="1"/>
  <c r="W595" i="45"/>
  <c r="S595" i="45"/>
  <c r="G595" i="45"/>
  <c r="H595" i="45" s="1"/>
  <c r="I595" i="45" s="1"/>
  <c r="J595" i="45" s="1"/>
  <c r="K595" i="45" s="1"/>
  <c r="L595" i="45" s="1"/>
  <c r="M595" i="45" s="1"/>
  <c r="L592" i="45"/>
  <c r="M592" i="45" s="1"/>
  <c r="L591" i="45"/>
  <c r="M591" i="45" s="1"/>
  <c r="L590" i="45"/>
  <c r="M590" i="45" s="1"/>
  <c r="L589" i="45"/>
  <c r="M589" i="45" s="1"/>
  <c r="M588" i="45"/>
  <c r="L588" i="45"/>
  <c r="L587" i="45"/>
  <c r="L586" i="45"/>
  <c r="L585" i="45"/>
  <c r="L584" i="45"/>
  <c r="M584" i="45" s="1"/>
  <c r="K583" i="45"/>
  <c r="J583" i="45"/>
  <c r="I583" i="45"/>
  <c r="H583" i="45"/>
  <c r="G583" i="45"/>
  <c r="K581" i="45"/>
  <c r="J581" i="45"/>
  <c r="I581" i="45"/>
  <c r="H581" i="45"/>
  <c r="G581" i="45"/>
  <c r="G580" i="45"/>
  <c r="H580" i="45" s="1"/>
  <c r="I580" i="45" s="1"/>
  <c r="J580" i="45" s="1"/>
  <c r="K580" i="45" s="1"/>
  <c r="L580" i="45" s="1"/>
  <c r="M580" i="45" s="1"/>
  <c r="X579" i="45"/>
  <c r="S579" i="45"/>
  <c r="G579" i="45"/>
  <c r="H579" i="45" s="1"/>
  <c r="I579" i="45" s="1"/>
  <c r="J579" i="45" s="1"/>
  <c r="K579" i="45" s="1"/>
  <c r="L579" i="45" s="1"/>
  <c r="M579" i="45" s="1"/>
  <c r="L576" i="45"/>
  <c r="M576" i="45" s="1"/>
  <c r="L575" i="45"/>
  <c r="M575" i="45" s="1"/>
  <c r="L574" i="45"/>
  <c r="M574" i="45" s="1"/>
  <c r="L573" i="45"/>
  <c r="M573" i="45" s="1"/>
  <c r="L572" i="45"/>
  <c r="M572" i="45" s="1"/>
  <c r="L571" i="45"/>
  <c r="L570" i="45"/>
  <c r="M570" i="45" s="1"/>
  <c r="L569" i="45"/>
  <c r="L568" i="45"/>
  <c r="K567" i="45"/>
  <c r="J567" i="45"/>
  <c r="I567" i="45"/>
  <c r="H567" i="45"/>
  <c r="G567" i="45"/>
  <c r="K565" i="45"/>
  <c r="J565" i="45"/>
  <c r="I565" i="45"/>
  <c r="H565" i="45"/>
  <c r="G565" i="45"/>
  <c r="G564" i="45"/>
  <c r="H564" i="45" s="1"/>
  <c r="I564" i="45" s="1"/>
  <c r="J564" i="45" s="1"/>
  <c r="K564" i="45" s="1"/>
  <c r="L564" i="45" s="1"/>
  <c r="M564" i="45" s="1"/>
  <c r="S563" i="45"/>
  <c r="G563" i="45"/>
  <c r="H563" i="45" s="1"/>
  <c r="I563" i="45" s="1"/>
  <c r="J563" i="45" s="1"/>
  <c r="K563" i="45" s="1"/>
  <c r="L563" i="45" s="1"/>
  <c r="M563" i="45" s="1"/>
  <c r="L560" i="45"/>
  <c r="M560" i="45" s="1"/>
  <c r="L559" i="45"/>
  <c r="M559" i="45" s="1"/>
  <c r="L558" i="45"/>
  <c r="M558" i="45" s="1"/>
  <c r="L557" i="45"/>
  <c r="M557" i="45" s="1"/>
  <c r="M556" i="45"/>
  <c r="L556" i="45"/>
  <c r="L555" i="45"/>
  <c r="L554" i="45"/>
  <c r="M554" i="45" s="1"/>
  <c r="L553" i="45"/>
  <c r="L552" i="45"/>
  <c r="M552" i="45" s="1"/>
  <c r="K551" i="45"/>
  <c r="J551" i="45"/>
  <c r="I551" i="45"/>
  <c r="H551" i="45"/>
  <c r="G551" i="45"/>
  <c r="K549" i="45"/>
  <c r="J549" i="45"/>
  <c r="I549" i="45"/>
  <c r="H549" i="45"/>
  <c r="G549" i="45"/>
  <c r="G548" i="45"/>
  <c r="H548" i="45" s="1"/>
  <c r="I548" i="45" s="1"/>
  <c r="J548" i="45" s="1"/>
  <c r="K548" i="45" s="1"/>
  <c r="L548" i="45" s="1"/>
  <c r="M548" i="45" s="1"/>
  <c r="X547" i="45"/>
  <c r="W547" i="45"/>
  <c r="S547" i="45"/>
  <c r="G547" i="45"/>
  <c r="H547" i="45" s="1"/>
  <c r="I547" i="45" s="1"/>
  <c r="J547" i="45" s="1"/>
  <c r="K547" i="45" s="1"/>
  <c r="L547" i="45" s="1"/>
  <c r="M547" i="45" s="1"/>
  <c r="L544" i="45"/>
  <c r="M544" i="45" s="1"/>
  <c r="L543" i="45"/>
  <c r="M543" i="45" s="1"/>
  <c r="L542" i="45"/>
  <c r="M542" i="45" s="1"/>
  <c r="L541" i="45"/>
  <c r="M541" i="45" s="1"/>
  <c r="L540" i="45"/>
  <c r="M540" i="45" s="1"/>
  <c r="M539" i="45"/>
  <c r="L539" i="45"/>
  <c r="L538" i="45"/>
  <c r="L537" i="45"/>
  <c r="L536" i="45"/>
  <c r="M536" i="45" s="1"/>
  <c r="K535" i="45"/>
  <c r="J535" i="45"/>
  <c r="I535" i="45"/>
  <c r="H535" i="45"/>
  <c r="G535" i="45"/>
  <c r="K533" i="45"/>
  <c r="J533" i="45"/>
  <c r="I533" i="45"/>
  <c r="H533" i="45"/>
  <c r="G533" i="45"/>
  <c r="G532" i="45"/>
  <c r="H532" i="45" s="1"/>
  <c r="I532" i="45" s="1"/>
  <c r="J532" i="45" s="1"/>
  <c r="K532" i="45" s="1"/>
  <c r="L532" i="45" s="1"/>
  <c r="M532" i="45" s="1"/>
  <c r="X531" i="45"/>
  <c r="W531" i="45"/>
  <c r="S531" i="45"/>
  <c r="G531" i="45"/>
  <c r="H531" i="45" s="1"/>
  <c r="I531" i="45" s="1"/>
  <c r="J531" i="45" s="1"/>
  <c r="K531" i="45" s="1"/>
  <c r="L531" i="45" s="1"/>
  <c r="M531" i="45" s="1"/>
  <c r="M528" i="45"/>
  <c r="L528" i="45"/>
  <c r="L527" i="45"/>
  <c r="M527" i="45" s="1"/>
  <c r="M526" i="45"/>
  <c r="L526" i="45"/>
  <c r="L525" i="45"/>
  <c r="M525" i="45" s="1"/>
  <c r="M524" i="45"/>
  <c r="L524" i="45"/>
  <c r="X515" i="45" s="1"/>
  <c r="L523" i="45"/>
  <c r="M522" i="45"/>
  <c r="L522" i="45"/>
  <c r="L521" i="45"/>
  <c r="M521" i="45" s="1"/>
  <c r="M520" i="45"/>
  <c r="L520" i="45"/>
  <c r="K519" i="45"/>
  <c r="J519" i="45"/>
  <c r="I519" i="45"/>
  <c r="H519" i="45"/>
  <c r="G519" i="45"/>
  <c r="K517" i="45"/>
  <c r="J517" i="45"/>
  <c r="I517" i="45"/>
  <c r="H517" i="45"/>
  <c r="G517" i="45"/>
  <c r="G516" i="45"/>
  <c r="H516" i="45" s="1"/>
  <c r="I516" i="45" s="1"/>
  <c r="J516" i="45" s="1"/>
  <c r="K516" i="45" s="1"/>
  <c r="L516" i="45" s="1"/>
  <c r="M516" i="45" s="1"/>
  <c r="W515" i="45"/>
  <c r="G515" i="45"/>
  <c r="H515" i="45" s="1"/>
  <c r="I515" i="45" s="1"/>
  <c r="J515" i="45" s="1"/>
  <c r="K515" i="45" s="1"/>
  <c r="L515" i="45" s="1"/>
  <c r="M515" i="45" s="1"/>
  <c r="L512" i="45"/>
  <c r="M512" i="45" s="1"/>
  <c r="L511" i="45"/>
  <c r="M511" i="45" s="1"/>
  <c r="L510" i="45"/>
  <c r="W499" i="45" s="1"/>
  <c r="L509" i="45"/>
  <c r="M509" i="45" s="1"/>
  <c r="L508" i="45"/>
  <c r="M508" i="45" s="1"/>
  <c r="L507" i="45"/>
  <c r="L506" i="45"/>
  <c r="M506" i="45" s="1"/>
  <c r="L505" i="45"/>
  <c r="L504" i="45"/>
  <c r="M504" i="45" s="1"/>
  <c r="K503" i="45"/>
  <c r="J503" i="45"/>
  <c r="I503" i="45"/>
  <c r="H503" i="45"/>
  <c r="G503" i="45"/>
  <c r="K501" i="45"/>
  <c r="J501" i="45"/>
  <c r="I501" i="45"/>
  <c r="H501" i="45"/>
  <c r="G501" i="45"/>
  <c r="G500" i="45"/>
  <c r="H500" i="45" s="1"/>
  <c r="I500" i="45" s="1"/>
  <c r="J500" i="45" s="1"/>
  <c r="K500" i="45" s="1"/>
  <c r="L500" i="45" s="1"/>
  <c r="M500" i="45" s="1"/>
  <c r="X499" i="45"/>
  <c r="S499" i="45"/>
  <c r="G499" i="45"/>
  <c r="H499" i="45" s="1"/>
  <c r="I499" i="45" s="1"/>
  <c r="J499" i="45" s="1"/>
  <c r="K499" i="45" s="1"/>
  <c r="L499" i="45" s="1"/>
  <c r="M499" i="45" s="1"/>
  <c r="M656" i="46"/>
  <c r="L656" i="46"/>
  <c r="L655" i="46"/>
  <c r="M655" i="46" s="1"/>
  <c r="M654" i="46"/>
  <c r="L654" i="46"/>
  <c r="L653" i="46"/>
  <c r="M653" i="46" s="1"/>
  <c r="M652" i="46"/>
  <c r="L652" i="46"/>
  <c r="L651" i="46"/>
  <c r="V643" i="46" s="1"/>
  <c r="M650" i="46"/>
  <c r="L650" i="46"/>
  <c r="L649" i="46"/>
  <c r="U643" i="46" s="1"/>
  <c r="M648" i="46"/>
  <c r="L648" i="46"/>
  <c r="L647" i="46"/>
  <c r="M647" i="46" s="1"/>
  <c r="K647" i="46"/>
  <c r="J647" i="46"/>
  <c r="I647" i="46"/>
  <c r="H647" i="46"/>
  <c r="G647" i="46"/>
  <c r="K645" i="46"/>
  <c r="J645" i="46"/>
  <c r="I645" i="46"/>
  <c r="H645" i="46"/>
  <c r="G645" i="46"/>
  <c r="G644" i="46"/>
  <c r="H644" i="46" s="1"/>
  <c r="I644" i="46" s="1"/>
  <c r="J644" i="46" s="1"/>
  <c r="K644" i="46" s="1"/>
  <c r="L644" i="46" s="1"/>
  <c r="M644" i="46" s="1"/>
  <c r="X643" i="46"/>
  <c r="W643" i="46"/>
  <c r="G643" i="46"/>
  <c r="H643" i="46" s="1"/>
  <c r="I643" i="46" s="1"/>
  <c r="J643" i="46" s="1"/>
  <c r="K643" i="46" s="1"/>
  <c r="L643" i="46" s="1"/>
  <c r="M643" i="46" s="1"/>
  <c r="L640" i="46"/>
  <c r="M640" i="46" s="1"/>
  <c r="L639" i="46"/>
  <c r="M639" i="46" s="1"/>
  <c r="L638" i="46"/>
  <c r="M638" i="46" s="1"/>
  <c r="L637" i="46"/>
  <c r="M637" i="46" s="1"/>
  <c r="L636" i="46"/>
  <c r="M636" i="46" s="1"/>
  <c r="L635" i="46"/>
  <c r="L634" i="46"/>
  <c r="M634" i="46" s="1"/>
  <c r="L633" i="46"/>
  <c r="L632" i="46"/>
  <c r="M632" i="46" s="1"/>
  <c r="K631" i="46"/>
  <c r="J631" i="46"/>
  <c r="I631" i="46"/>
  <c r="H631" i="46"/>
  <c r="G631" i="46"/>
  <c r="K629" i="46"/>
  <c r="J629" i="46"/>
  <c r="I629" i="46"/>
  <c r="H629" i="46"/>
  <c r="G629" i="46"/>
  <c r="G628" i="46"/>
  <c r="H628" i="46" s="1"/>
  <c r="I628" i="46" s="1"/>
  <c r="J628" i="46" s="1"/>
  <c r="K628" i="46" s="1"/>
  <c r="L628" i="46" s="1"/>
  <c r="M628" i="46" s="1"/>
  <c r="W627" i="46"/>
  <c r="I627" i="46"/>
  <c r="J627" i="46" s="1"/>
  <c r="K627" i="46" s="1"/>
  <c r="L627" i="46" s="1"/>
  <c r="M627" i="46" s="1"/>
  <c r="G627" i="46"/>
  <c r="H627" i="46" s="1"/>
  <c r="L624" i="46"/>
  <c r="M624" i="46" s="1"/>
  <c r="M623" i="46"/>
  <c r="L623" i="46"/>
  <c r="L622" i="46"/>
  <c r="M622" i="46" s="1"/>
  <c r="M621" i="46"/>
  <c r="L621" i="46"/>
  <c r="L620" i="46"/>
  <c r="X611" i="46" s="1"/>
  <c r="M619" i="46"/>
  <c r="L619" i="46"/>
  <c r="L618" i="46"/>
  <c r="M618" i="46" s="1"/>
  <c r="M617" i="46"/>
  <c r="L617" i="46"/>
  <c r="L616" i="46"/>
  <c r="L615" i="46" s="1"/>
  <c r="K615" i="46"/>
  <c r="J615" i="46"/>
  <c r="I615" i="46"/>
  <c r="H615" i="46"/>
  <c r="G615" i="46"/>
  <c r="K613" i="46"/>
  <c r="J613" i="46"/>
  <c r="I613" i="46"/>
  <c r="H613" i="46"/>
  <c r="G613" i="46"/>
  <c r="G612" i="46"/>
  <c r="H612" i="46" s="1"/>
  <c r="I612" i="46" s="1"/>
  <c r="J612" i="46" s="1"/>
  <c r="K612" i="46" s="1"/>
  <c r="L612" i="46" s="1"/>
  <c r="M612" i="46" s="1"/>
  <c r="G611" i="46"/>
  <c r="H611" i="46" s="1"/>
  <c r="I611" i="46" s="1"/>
  <c r="J611" i="46" s="1"/>
  <c r="K611" i="46" s="1"/>
  <c r="L611" i="46" s="1"/>
  <c r="M611" i="46" s="1"/>
  <c r="L608" i="46"/>
  <c r="M608" i="46" s="1"/>
  <c r="L607" i="46"/>
  <c r="M607" i="46" s="1"/>
  <c r="L606" i="46"/>
  <c r="M605" i="46"/>
  <c r="L605" i="46"/>
  <c r="L604" i="46"/>
  <c r="M604" i="46" s="1"/>
  <c r="L603" i="46"/>
  <c r="M603" i="46" s="1"/>
  <c r="L602" i="46"/>
  <c r="M601" i="46"/>
  <c r="L601" i="46"/>
  <c r="L600" i="46"/>
  <c r="U595" i="46" s="1"/>
  <c r="K599" i="46"/>
  <c r="J599" i="46"/>
  <c r="I599" i="46"/>
  <c r="H599" i="46"/>
  <c r="G599" i="46"/>
  <c r="K597" i="46"/>
  <c r="J597" i="46"/>
  <c r="I597" i="46"/>
  <c r="H597" i="46"/>
  <c r="G597" i="46"/>
  <c r="G596" i="46"/>
  <c r="H596" i="46" s="1"/>
  <c r="I596" i="46" s="1"/>
  <c r="J596" i="46" s="1"/>
  <c r="K596" i="46" s="1"/>
  <c r="L596" i="46" s="1"/>
  <c r="M596" i="46" s="1"/>
  <c r="X595" i="46"/>
  <c r="H595" i="46"/>
  <c r="I595" i="46" s="1"/>
  <c r="J595" i="46" s="1"/>
  <c r="K595" i="46" s="1"/>
  <c r="L595" i="46" s="1"/>
  <c r="M595" i="46" s="1"/>
  <c r="G595" i="46"/>
  <c r="L592" i="46"/>
  <c r="M592" i="46" s="1"/>
  <c r="L591" i="46"/>
  <c r="M591" i="46" s="1"/>
  <c r="L590" i="46"/>
  <c r="M589" i="46"/>
  <c r="L589" i="46"/>
  <c r="L588" i="46"/>
  <c r="M588" i="46" s="1"/>
  <c r="L587" i="46"/>
  <c r="M587" i="46" s="1"/>
  <c r="L586" i="46"/>
  <c r="L585" i="46"/>
  <c r="M585" i="46" s="1"/>
  <c r="L584" i="46"/>
  <c r="U579" i="46" s="1"/>
  <c r="K583" i="46"/>
  <c r="J583" i="46"/>
  <c r="I583" i="46"/>
  <c r="H583" i="46"/>
  <c r="G583" i="46"/>
  <c r="K581" i="46"/>
  <c r="J581" i="46"/>
  <c r="I581" i="46"/>
  <c r="H581" i="46"/>
  <c r="G581" i="46"/>
  <c r="G580" i="46"/>
  <c r="H580" i="46" s="1"/>
  <c r="I580" i="46" s="1"/>
  <c r="J580" i="46" s="1"/>
  <c r="K580" i="46" s="1"/>
  <c r="L580" i="46" s="1"/>
  <c r="M580" i="46" s="1"/>
  <c r="X579" i="46"/>
  <c r="G579" i="46"/>
  <c r="H579" i="46" s="1"/>
  <c r="I579" i="46" s="1"/>
  <c r="J579" i="46" s="1"/>
  <c r="K579" i="46" s="1"/>
  <c r="L579" i="46" s="1"/>
  <c r="M579" i="46" s="1"/>
  <c r="L576" i="46"/>
  <c r="M576" i="46" s="1"/>
  <c r="L575" i="46"/>
  <c r="M575" i="46" s="1"/>
  <c r="L574" i="46"/>
  <c r="L573" i="46"/>
  <c r="M573" i="46" s="1"/>
  <c r="L572" i="46"/>
  <c r="M572" i="46" s="1"/>
  <c r="L571" i="46"/>
  <c r="M571" i="46" s="1"/>
  <c r="L570" i="46"/>
  <c r="L569" i="46"/>
  <c r="M569" i="46" s="1"/>
  <c r="L568" i="46"/>
  <c r="K567" i="46"/>
  <c r="J567" i="46"/>
  <c r="I567" i="46"/>
  <c r="H567" i="46"/>
  <c r="G567" i="46"/>
  <c r="K565" i="46"/>
  <c r="J565" i="46"/>
  <c r="I565" i="46"/>
  <c r="H565" i="46"/>
  <c r="G565" i="46"/>
  <c r="G564" i="46"/>
  <c r="H564" i="46" s="1"/>
  <c r="I564" i="46" s="1"/>
  <c r="J564" i="46" s="1"/>
  <c r="K564" i="46" s="1"/>
  <c r="L564" i="46" s="1"/>
  <c r="M564" i="46" s="1"/>
  <c r="X563" i="46"/>
  <c r="G563" i="46"/>
  <c r="H563" i="46" s="1"/>
  <c r="I563" i="46" s="1"/>
  <c r="J563" i="46" s="1"/>
  <c r="K563" i="46" s="1"/>
  <c r="L563" i="46" s="1"/>
  <c r="M563" i="46" s="1"/>
  <c r="L560" i="46"/>
  <c r="M560" i="46" s="1"/>
  <c r="L559" i="46"/>
  <c r="M559" i="46" s="1"/>
  <c r="L558" i="46"/>
  <c r="L557" i="46"/>
  <c r="M557" i="46" s="1"/>
  <c r="L556" i="46"/>
  <c r="M556" i="46" s="1"/>
  <c r="L555" i="46"/>
  <c r="M555" i="46" s="1"/>
  <c r="L554" i="46"/>
  <c r="L553" i="46"/>
  <c r="M553" i="46" s="1"/>
  <c r="L552" i="46"/>
  <c r="K551" i="46"/>
  <c r="J551" i="46"/>
  <c r="I551" i="46"/>
  <c r="H551" i="46"/>
  <c r="G551" i="46"/>
  <c r="K549" i="46"/>
  <c r="J549" i="46"/>
  <c r="I549" i="46"/>
  <c r="H549" i="46"/>
  <c r="G549" i="46"/>
  <c r="G548" i="46"/>
  <c r="H548" i="46" s="1"/>
  <c r="I548" i="46" s="1"/>
  <c r="J548" i="46" s="1"/>
  <c r="K548" i="46" s="1"/>
  <c r="L548" i="46" s="1"/>
  <c r="M548" i="46" s="1"/>
  <c r="G547" i="46"/>
  <c r="H547" i="46" s="1"/>
  <c r="I547" i="46" s="1"/>
  <c r="J547" i="46" s="1"/>
  <c r="K547" i="46" s="1"/>
  <c r="L547" i="46" s="1"/>
  <c r="M547" i="46" s="1"/>
  <c r="L544" i="46"/>
  <c r="M544" i="46" s="1"/>
  <c r="L543" i="46"/>
  <c r="M543" i="46" s="1"/>
  <c r="L542" i="46"/>
  <c r="M541" i="46"/>
  <c r="L541" i="46"/>
  <c r="L540" i="46"/>
  <c r="M540" i="46" s="1"/>
  <c r="L539" i="46"/>
  <c r="M539" i="46" s="1"/>
  <c r="L538" i="46"/>
  <c r="L537" i="46"/>
  <c r="M537" i="46" s="1"/>
  <c r="L536" i="46"/>
  <c r="U531" i="46" s="1"/>
  <c r="K535" i="46"/>
  <c r="J535" i="46"/>
  <c r="I535" i="46"/>
  <c r="H535" i="46"/>
  <c r="G535" i="46"/>
  <c r="K533" i="46"/>
  <c r="J533" i="46"/>
  <c r="I533" i="46"/>
  <c r="H533" i="46"/>
  <c r="G533" i="46"/>
  <c r="G532" i="46"/>
  <c r="H532" i="46" s="1"/>
  <c r="I532" i="46" s="1"/>
  <c r="J532" i="46" s="1"/>
  <c r="K532" i="46" s="1"/>
  <c r="L532" i="46" s="1"/>
  <c r="M532" i="46" s="1"/>
  <c r="X531" i="46"/>
  <c r="S531" i="46"/>
  <c r="G531" i="46"/>
  <c r="H531" i="46" s="1"/>
  <c r="I531" i="46" s="1"/>
  <c r="J531" i="46" s="1"/>
  <c r="K531" i="46" s="1"/>
  <c r="L531" i="46" s="1"/>
  <c r="M531" i="46" s="1"/>
  <c r="L528" i="46"/>
  <c r="M528" i="46" s="1"/>
  <c r="L527" i="46"/>
  <c r="M527" i="46" s="1"/>
  <c r="L526" i="46"/>
  <c r="L525" i="46"/>
  <c r="M525" i="46" s="1"/>
  <c r="L524" i="46"/>
  <c r="M524" i="46" s="1"/>
  <c r="L523" i="46"/>
  <c r="M523" i="46" s="1"/>
  <c r="L522" i="46"/>
  <c r="L521" i="46"/>
  <c r="M521" i="46" s="1"/>
  <c r="L520" i="46"/>
  <c r="K519" i="46"/>
  <c r="J519" i="46"/>
  <c r="I519" i="46"/>
  <c r="H519" i="46"/>
  <c r="G519" i="46"/>
  <c r="K517" i="46"/>
  <c r="J517" i="46"/>
  <c r="I517" i="46"/>
  <c r="H517" i="46"/>
  <c r="G517" i="46"/>
  <c r="G516" i="46"/>
  <c r="H516" i="46" s="1"/>
  <c r="I516" i="46" s="1"/>
  <c r="J516" i="46" s="1"/>
  <c r="K516" i="46" s="1"/>
  <c r="L516" i="46" s="1"/>
  <c r="M516" i="46" s="1"/>
  <c r="G515" i="46"/>
  <c r="H515" i="46" s="1"/>
  <c r="I515" i="46" s="1"/>
  <c r="J515" i="46" s="1"/>
  <c r="K515" i="46" s="1"/>
  <c r="L515" i="46" s="1"/>
  <c r="M515" i="46" s="1"/>
  <c r="L512" i="46"/>
  <c r="M512" i="46" s="1"/>
  <c r="L511" i="46"/>
  <c r="M511" i="46" s="1"/>
  <c r="L510" i="46"/>
  <c r="L509" i="46"/>
  <c r="M509" i="46" s="1"/>
  <c r="L508" i="46"/>
  <c r="M508" i="46" s="1"/>
  <c r="L507" i="46"/>
  <c r="M507" i="46" s="1"/>
  <c r="L506" i="46"/>
  <c r="L505" i="46"/>
  <c r="M505" i="46" s="1"/>
  <c r="L504" i="46"/>
  <c r="K503" i="46"/>
  <c r="J503" i="46"/>
  <c r="I503" i="46"/>
  <c r="H503" i="46"/>
  <c r="G503" i="46"/>
  <c r="K501" i="46"/>
  <c r="J501" i="46"/>
  <c r="I501" i="46"/>
  <c r="H501" i="46"/>
  <c r="G501" i="46"/>
  <c r="G500" i="46"/>
  <c r="H500" i="46" s="1"/>
  <c r="I500" i="46" s="1"/>
  <c r="J500" i="46" s="1"/>
  <c r="K500" i="46" s="1"/>
  <c r="L500" i="46" s="1"/>
  <c r="M500" i="46" s="1"/>
  <c r="G499" i="46"/>
  <c r="H499" i="46" s="1"/>
  <c r="I499" i="46" s="1"/>
  <c r="J499" i="46" s="1"/>
  <c r="K499" i="46" s="1"/>
  <c r="L499" i="46" s="1"/>
  <c r="M499" i="46" s="1"/>
  <c r="L656" i="47"/>
  <c r="M656" i="47" s="1"/>
  <c r="L655" i="47"/>
  <c r="M655" i="47" s="1"/>
  <c r="L654" i="47"/>
  <c r="L653" i="47"/>
  <c r="M653" i="47" s="1"/>
  <c r="L652" i="47"/>
  <c r="M652" i="47" s="1"/>
  <c r="L651" i="47"/>
  <c r="M651" i="47" s="1"/>
  <c r="L650" i="47"/>
  <c r="L649" i="47"/>
  <c r="M649" i="47" s="1"/>
  <c r="L648" i="47"/>
  <c r="K647" i="47"/>
  <c r="J647" i="47"/>
  <c r="I647" i="47"/>
  <c r="H647" i="47"/>
  <c r="G647" i="47"/>
  <c r="K645" i="47"/>
  <c r="J645" i="47"/>
  <c r="I645" i="47"/>
  <c r="H645" i="47"/>
  <c r="G645" i="47"/>
  <c r="G644" i="47"/>
  <c r="H644" i="47" s="1"/>
  <c r="I644" i="47" s="1"/>
  <c r="J644" i="47" s="1"/>
  <c r="K644" i="47" s="1"/>
  <c r="L644" i="47" s="1"/>
  <c r="M644" i="47" s="1"/>
  <c r="S643" i="47"/>
  <c r="G643" i="47"/>
  <c r="H643" i="47" s="1"/>
  <c r="I643" i="47" s="1"/>
  <c r="J643" i="47" s="1"/>
  <c r="K643" i="47" s="1"/>
  <c r="L643" i="47" s="1"/>
  <c r="M643" i="47" s="1"/>
  <c r="L640" i="47"/>
  <c r="M640" i="47" s="1"/>
  <c r="L639" i="47"/>
  <c r="M639" i="47" s="1"/>
  <c r="L638" i="47"/>
  <c r="M637" i="47"/>
  <c r="L637" i="47"/>
  <c r="L636" i="47"/>
  <c r="M636" i="47" s="1"/>
  <c r="L635" i="47"/>
  <c r="M635" i="47" s="1"/>
  <c r="L634" i="47"/>
  <c r="L633" i="47"/>
  <c r="M633" i="47" s="1"/>
  <c r="L632" i="47"/>
  <c r="K631" i="47"/>
  <c r="J631" i="47"/>
  <c r="I631" i="47"/>
  <c r="H631" i="47"/>
  <c r="G631" i="47"/>
  <c r="K629" i="47"/>
  <c r="J629" i="47"/>
  <c r="I629" i="47"/>
  <c r="H629" i="47"/>
  <c r="G629" i="47"/>
  <c r="G628" i="47"/>
  <c r="H628" i="47" s="1"/>
  <c r="I628" i="47" s="1"/>
  <c r="J628" i="47" s="1"/>
  <c r="K628" i="47" s="1"/>
  <c r="L628" i="47" s="1"/>
  <c r="M628" i="47" s="1"/>
  <c r="S627" i="47"/>
  <c r="G627" i="47"/>
  <c r="H627" i="47" s="1"/>
  <c r="I627" i="47" s="1"/>
  <c r="J627" i="47" s="1"/>
  <c r="K627" i="47" s="1"/>
  <c r="L627" i="47" s="1"/>
  <c r="M627" i="47" s="1"/>
  <c r="L624" i="47"/>
  <c r="M624" i="47" s="1"/>
  <c r="L623" i="47"/>
  <c r="M623" i="47" s="1"/>
  <c r="L622" i="47"/>
  <c r="L621" i="47"/>
  <c r="M621" i="47" s="1"/>
  <c r="L620" i="47"/>
  <c r="M620" i="47" s="1"/>
  <c r="L619" i="47"/>
  <c r="M619" i="47" s="1"/>
  <c r="L618" i="47"/>
  <c r="L617" i="47"/>
  <c r="M617" i="47" s="1"/>
  <c r="L616" i="47"/>
  <c r="K615" i="47"/>
  <c r="J615" i="47"/>
  <c r="I615" i="47"/>
  <c r="H615" i="47"/>
  <c r="G615" i="47"/>
  <c r="K613" i="47"/>
  <c r="J613" i="47"/>
  <c r="I613" i="47"/>
  <c r="H613" i="47"/>
  <c r="G613" i="47"/>
  <c r="I612" i="47"/>
  <c r="J612" i="47" s="1"/>
  <c r="K612" i="47" s="1"/>
  <c r="L612" i="47" s="1"/>
  <c r="M612" i="47" s="1"/>
  <c r="G612" i="47"/>
  <c r="H612" i="47" s="1"/>
  <c r="S611" i="47"/>
  <c r="G611" i="47"/>
  <c r="H611" i="47" s="1"/>
  <c r="I611" i="47" s="1"/>
  <c r="J611" i="47" s="1"/>
  <c r="K611" i="47" s="1"/>
  <c r="L611" i="47" s="1"/>
  <c r="M611" i="47" s="1"/>
  <c r="L608" i="47"/>
  <c r="M608" i="47" s="1"/>
  <c r="L607" i="47"/>
  <c r="M607" i="47" s="1"/>
  <c r="L606" i="47"/>
  <c r="L605" i="47"/>
  <c r="M605" i="47" s="1"/>
  <c r="L604" i="47"/>
  <c r="M604" i="47" s="1"/>
  <c r="L603" i="47"/>
  <c r="M603" i="47" s="1"/>
  <c r="L602" i="47"/>
  <c r="L601" i="47"/>
  <c r="M601" i="47" s="1"/>
  <c r="L600" i="47"/>
  <c r="K599" i="47"/>
  <c r="J599" i="47"/>
  <c r="I599" i="47"/>
  <c r="H599" i="47"/>
  <c r="G599" i="47"/>
  <c r="K597" i="47"/>
  <c r="J597" i="47"/>
  <c r="I597" i="47"/>
  <c r="H597" i="47"/>
  <c r="G597" i="47"/>
  <c r="I596" i="47"/>
  <c r="J596" i="47" s="1"/>
  <c r="K596" i="47" s="1"/>
  <c r="L596" i="47" s="1"/>
  <c r="M596" i="47" s="1"/>
  <c r="G596" i="47"/>
  <c r="H596" i="47" s="1"/>
  <c r="X595" i="47"/>
  <c r="U595" i="47"/>
  <c r="S595" i="47"/>
  <c r="G595" i="47"/>
  <c r="H595" i="47" s="1"/>
  <c r="I595" i="47" s="1"/>
  <c r="J595" i="47" s="1"/>
  <c r="K595" i="47" s="1"/>
  <c r="L595" i="47" s="1"/>
  <c r="M595" i="47" s="1"/>
  <c r="L592" i="47"/>
  <c r="M592" i="47" s="1"/>
  <c r="M591" i="47"/>
  <c r="L591" i="47"/>
  <c r="L590" i="47"/>
  <c r="L589" i="47"/>
  <c r="M589" i="47" s="1"/>
  <c r="L588" i="47"/>
  <c r="L587" i="47"/>
  <c r="M587" i="47" s="1"/>
  <c r="L586" i="47"/>
  <c r="L585" i="47"/>
  <c r="M585" i="47" s="1"/>
  <c r="L584" i="47"/>
  <c r="U579" i="47" s="1"/>
  <c r="K583" i="47"/>
  <c r="J583" i="47"/>
  <c r="I583" i="47"/>
  <c r="H583" i="47"/>
  <c r="G583" i="47"/>
  <c r="K581" i="47"/>
  <c r="J581" i="47"/>
  <c r="I581" i="47"/>
  <c r="H581" i="47"/>
  <c r="G581" i="47"/>
  <c r="G580" i="47"/>
  <c r="H580" i="47" s="1"/>
  <c r="I580" i="47" s="1"/>
  <c r="J580" i="47" s="1"/>
  <c r="K580" i="47" s="1"/>
  <c r="L580" i="47" s="1"/>
  <c r="M580" i="47" s="1"/>
  <c r="S579" i="47"/>
  <c r="G579" i="47"/>
  <c r="H579" i="47" s="1"/>
  <c r="I579" i="47" s="1"/>
  <c r="J579" i="47" s="1"/>
  <c r="K579" i="47" s="1"/>
  <c r="L579" i="47" s="1"/>
  <c r="M579" i="47" s="1"/>
  <c r="L576" i="47"/>
  <c r="M576" i="47" s="1"/>
  <c r="L575" i="47"/>
  <c r="M575" i="47" s="1"/>
  <c r="L574" i="47"/>
  <c r="L573" i="47"/>
  <c r="M573" i="47" s="1"/>
  <c r="L572" i="47"/>
  <c r="L571" i="47"/>
  <c r="M571" i="47" s="1"/>
  <c r="L570" i="47"/>
  <c r="M569" i="47"/>
  <c r="L569" i="47"/>
  <c r="L568" i="47"/>
  <c r="K567" i="47"/>
  <c r="J567" i="47"/>
  <c r="I567" i="47"/>
  <c r="H567" i="47"/>
  <c r="G567" i="47"/>
  <c r="K565" i="47"/>
  <c r="J565" i="47"/>
  <c r="I565" i="47"/>
  <c r="H565" i="47"/>
  <c r="G565" i="47"/>
  <c r="H564" i="47"/>
  <c r="I564" i="47" s="1"/>
  <c r="J564" i="47" s="1"/>
  <c r="K564" i="47" s="1"/>
  <c r="L564" i="47" s="1"/>
  <c r="M564" i="47" s="1"/>
  <c r="G564" i="47"/>
  <c r="U563" i="47"/>
  <c r="S563" i="47"/>
  <c r="G563" i="47"/>
  <c r="H563" i="47" s="1"/>
  <c r="I563" i="47" s="1"/>
  <c r="J563" i="47" s="1"/>
  <c r="K563" i="47" s="1"/>
  <c r="L563" i="47" s="1"/>
  <c r="M563" i="47" s="1"/>
  <c r="L560" i="47"/>
  <c r="M560" i="47" s="1"/>
  <c r="L559" i="47"/>
  <c r="M559" i="47" s="1"/>
  <c r="L558" i="47"/>
  <c r="L557" i="47"/>
  <c r="M557" i="47" s="1"/>
  <c r="L556" i="47"/>
  <c r="L555" i="47"/>
  <c r="M555" i="47" s="1"/>
  <c r="L554" i="47"/>
  <c r="L553" i="47"/>
  <c r="M553" i="47" s="1"/>
  <c r="L552" i="47"/>
  <c r="K551" i="47"/>
  <c r="J551" i="47"/>
  <c r="I551" i="47"/>
  <c r="H551" i="47"/>
  <c r="G551" i="47"/>
  <c r="K549" i="47"/>
  <c r="J549" i="47"/>
  <c r="I549" i="47"/>
  <c r="H549" i="47"/>
  <c r="G549" i="47"/>
  <c r="G548" i="47"/>
  <c r="H548" i="47" s="1"/>
  <c r="I548" i="47" s="1"/>
  <c r="J548" i="47" s="1"/>
  <c r="K548" i="47" s="1"/>
  <c r="L548" i="47" s="1"/>
  <c r="M548" i="47" s="1"/>
  <c r="U547" i="47"/>
  <c r="S547" i="47"/>
  <c r="G547" i="47"/>
  <c r="H547" i="47" s="1"/>
  <c r="I547" i="47" s="1"/>
  <c r="J547" i="47" s="1"/>
  <c r="K547" i="47" s="1"/>
  <c r="L547" i="47" s="1"/>
  <c r="M547" i="47" s="1"/>
  <c r="L544" i="47"/>
  <c r="M544" i="47" s="1"/>
  <c r="L543" i="47"/>
  <c r="M543" i="47" s="1"/>
  <c r="L542" i="47"/>
  <c r="L541" i="47"/>
  <c r="M541" i="47" s="1"/>
  <c r="L540" i="47"/>
  <c r="M539" i="47"/>
  <c r="L539" i="47"/>
  <c r="L538" i="47"/>
  <c r="L537" i="47"/>
  <c r="L536" i="47"/>
  <c r="K535" i="47"/>
  <c r="J535" i="47"/>
  <c r="I535" i="47"/>
  <c r="H535" i="47"/>
  <c r="G535" i="47"/>
  <c r="K533" i="47"/>
  <c r="J533" i="47"/>
  <c r="I533" i="47"/>
  <c r="H533" i="47"/>
  <c r="G533" i="47"/>
  <c r="G532" i="47"/>
  <c r="H532" i="47" s="1"/>
  <c r="I532" i="47" s="1"/>
  <c r="J532" i="47" s="1"/>
  <c r="K532" i="47" s="1"/>
  <c r="L532" i="47" s="1"/>
  <c r="M532" i="47" s="1"/>
  <c r="S531" i="47"/>
  <c r="G531" i="47"/>
  <c r="H531" i="47" s="1"/>
  <c r="I531" i="47" s="1"/>
  <c r="J531" i="47" s="1"/>
  <c r="K531" i="47" s="1"/>
  <c r="L531" i="47" s="1"/>
  <c r="M531" i="47" s="1"/>
  <c r="L528" i="47"/>
  <c r="M528" i="47" s="1"/>
  <c r="L527" i="47"/>
  <c r="M527" i="47" s="1"/>
  <c r="L526" i="47"/>
  <c r="L525" i="47"/>
  <c r="M525" i="47" s="1"/>
  <c r="L524" i="47"/>
  <c r="M524" i="47" s="1"/>
  <c r="L523" i="47"/>
  <c r="M523" i="47" s="1"/>
  <c r="L522" i="47"/>
  <c r="L521" i="47"/>
  <c r="M521" i="47" s="1"/>
  <c r="L520" i="47"/>
  <c r="K519" i="47"/>
  <c r="J519" i="47"/>
  <c r="I519" i="47"/>
  <c r="H519" i="47"/>
  <c r="G519" i="47"/>
  <c r="K517" i="47"/>
  <c r="J517" i="47"/>
  <c r="I517" i="47"/>
  <c r="H517" i="47"/>
  <c r="G517" i="47"/>
  <c r="I516" i="47"/>
  <c r="J516" i="47" s="1"/>
  <c r="K516" i="47" s="1"/>
  <c r="L516" i="47" s="1"/>
  <c r="M516" i="47" s="1"/>
  <c r="G516" i="47"/>
  <c r="H516" i="47" s="1"/>
  <c r="S515" i="47"/>
  <c r="G515" i="47"/>
  <c r="H515" i="47" s="1"/>
  <c r="I515" i="47" s="1"/>
  <c r="J515" i="47" s="1"/>
  <c r="K515" i="47" s="1"/>
  <c r="L515" i="47" s="1"/>
  <c r="M515" i="47" s="1"/>
  <c r="L512" i="47"/>
  <c r="M512" i="47" s="1"/>
  <c r="L511" i="47"/>
  <c r="M511" i="47" s="1"/>
  <c r="L510" i="47"/>
  <c r="L509" i="47"/>
  <c r="M509" i="47" s="1"/>
  <c r="L508" i="47"/>
  <c r="M508" i="47" s="1"/>
  <c r="L507" i="47"/>
  <c r="M507" i="47" s="1"/>
  <c r="L506" i="47"/>
  <c r="L505" i="47"/>
  <c r="M505" i="47" s="1"/>
  <c r="L504" i="47"/>
  <c r="K503" i="47"/>
  <c r="J503" i="47"/>
  <c r="I503" i="47"/>
  <c r="H503" i="47"/>
  <c r="G503" i="47"/>
  <c r="K501" i="47"/>
  <c r="J501" i="47"/>
  <c r="I501" i="47"/>
  <c r="H501" i="47"/>
  <c r="G501" i="47"/>
  <c r="M500" i="47"/>
  <c r="G500" i="47"/>
  <c r="H500" i="47" s="1"/>
  <c r="I500" i="47" s="1"/>
  <c r="J500" i="47" s="1"/>
  <c r="K500" i="47" s="1"/>
  <c r="L500" i="47" s="1"/>
  <c r="S499" i="47"/>
  <c r="G499" i="47"/>
  <c r="H499" i="47" s="1"/>
  <c r="I499" i="47" s="1"/>
  <c r="J499" i="47" s="1"/>
  <c r="K499" i="47" s="1"/>
  <c r="L499" i="47" s="1"/>
  <c r="M499" i="47" s="1"/>
  <c r="L656" i="48"/>
  <c r="M656" i="48" s="1"/>
  <c r="L655" i="48"/>
  <c r="M655" i="48" s="1"/>
  <c r="L654" i="48"/>
  <c r="L653" i="48"/>
  <c r="M653" i="48" s="1"/>
  <c r="L652" i="48"/>
  <c r="L651" i="48"/>
  <c r="M651" i="48" s="1"/>
  <c r="L650" i="48"/>
  <c r="M649" i="48"/>
  <c r="L649" i="48"/>
  <c r="L648" i="48"/>
  <c r="K647" i="48"/>
  <c r="J647" i="48"/>
  <c r="I647" i="48"/>
  <c r="H647" i="48"/>
  <c r="G647" i="48"/>
  <c r="K645" i="48"/>
  <c r="J645" i="48"/>
  <c r="I645" i="48"/>
  <c r="H645" i="48"/>
  <c r="G645" i="48"/>
  <c r="H644" i="48"/>
  <c r="I644" i="48" s="1"/>
  <c r="J644" i="48" s="1"/>
  <c r="K644" i="48" s="1"/>
  <c r="L644" i="48" s="1"/>
  <c r="M644" i="48" s="1"/>
  <c r="G644" i="48"/>
  <c r="S643" i="48"/>
  <c r="H643" i="48"/>
  <c r="I643" i="48" s="1"/>
  <c r="J643" i="48" s="1"/>
  <c r="K643" i="48" s="1"/>
  <c r="L643" i="48" s="1"/>
  <c r="M643" i="48" s="1"/>
  <c r="G643" i="48"/>
  <c r="L640" i="48"/>
  <c r="M640" i="48" s="1"/>
  <c r="L639" i="48"/>
  <c r="M639" i="48" s="1"/>
  <c r="L638" i="48"/>
  <c r="M637" i="48"/>
  <c r="L637" i="48"/>
  <c r="L636" i="48"/>
  <c r="M636" i="48" s="1"/>
  <c r="L635" i="48"/>
  <c r="M635" i="48" s="1"/>
  <c r="L634" i="48"/>
  <c r="L633" i="48"/>
  <c r="M633" i="48" s="1"/>
  <c r="L632" i="48"/>
  <c r="U627" i="48" s="1"/>
  <c r="K631" i="48"/>
  <c r="J631" i="48"/>
  <c r="I631" i="48"/>
  <c r="H631" i="48"/>
  <c r="G631" i="48"/>
  <c r="K629" i="48"/>
  <c r="J629" i="48"/>
  <c r="I629" i="48"/>
  <c r="H629" i="48"/>
  <c r="G629" i="48"/>
  <c r="G628" i="48"/>
  <c r="H628" i="48" s="1"/>
  <c r="I628" i="48" s="1"/>
  <c r="J628" i="48" s="1"/>
  <c r="K628" i="48" s="1"/>
  <c r="L628" i="48" s="1"/>
  <c r="M628" i="48" s="1"/>
  <c r="S627" i="48"/>
  <c r="G627" i="48"/>
  <c r="H627" i="48" s="1"/>
  <c r="I627" i="48" s="1"/>
  <c r="J627" i="48" s="1"/>
  <c r="K627" i="48" s="1"/>
  <c r="L627" i="48" s="1"/>
  <c r="M627" i="48" s="1"/>
  <c r="L624" i="48"/>
  <c r="M624" i="48" s="1"/>
  <c r="L623" i="48"/>
  <c r="M623" i="48" s="1"/>
  <c r="L622" i="48"/>
  <c r="L621" i="48"/>
  <c r="M621" i="48" s="1"/>
  <c r="L620" i="48"/>
  <c r="L619" i="48"/>
  <c r="M619" i="48" s="1"/>
  <c r="L618" i="48"/>
  <c r="M617" i="48"/>
  <c r="L617" i="48"/>
  <c r="L616" i="48"/>
  <c r="K615" i="48"/>
  <c r="J615" i="48"/>
  <c r="I615" i="48"/>
  <c r="H615" i="48"/>
  <c r="G615" i="48"/>
  <c r="K613" i="48"/>
  <c r="J613" i="48"/>
  <c r="I613" i="48"/>
  <c r="H613" i="48"/>
  <c r="G613" i="48"/>
  <c r="H612" i="48"/>
  <c r="I612" i="48" s="1"/>
  <c r="J612" i="48" s="1"/>
  <c r="K612" i="48" s="1"/>
  <c r="L612" i="48" s="1"/>
  <c r="M612" i="48" s="1"/>
  <c r="G612" i="48"/>
  <c r="S611" i="48"/>
  <c r="H611" i="48"/>
  <c r="I611" i="48" s="1"/>
  <c r="J611" i="48" s="1"/>
  <c r="K611" i="48" s="1"/>
  <c r="L611" i="48" s="1"/>
  <c r="M611" i="48" s="1"/>
  <c r="G611" i="48"/>
  <c r="L608" i="48"/>
  <c r="M608" i="48" s="1"/>
  <c r="L607" i="48"/>
  <c r="M607" i="48" s="1"/>
  <c r="L606" i="48"/>
  <c r="M605" i="48"/>
  <c r="L605" i="48"/>
  <c r="L604" i="48"/>
  <c r="M604" i="48" s="1"/>
  <c r="L603" i="48"/>
  <c r="M603" i="48" s="1"/>
  <c r="L602" i="48"/>
  <c r="L601" i="48"/>
  <c r="M601" i="48" s="1"/>
  <c r="L600" i="48"/>
  <c r="U595" i="48" s="1"/>
  <c r="K599" i="48"/>
  <c r="J599" i="48"/>
  <c r="I599" i="48"/>
  <c r="H599" i="48"/>
  <c r="G599" i="48"/>
  <c r="K597" i="48"/>
  <c r="J597" i="48"/>
  <c r="I597" i="48"/>
  <c r="H597" i="48"/>
  <c r="G597" i="48"/>
  <c r="G596" i="48"/>
  <c r="H596" i="48" s="1"/>
  <c r="I596" i="48" s="1"/>
  <c r="J596" i="48" s="1"/>
  <c r="K596" i="48" s="1"/>
  <c r="L596" i="48" s="1"/>
  <c r="M596" i="48" s="1"/>
  <c r="S595" i="48"/>
  <c r="G595" i="48"/>
  <c r="H595" i="48" s="1"/>
  <c r="I595" i="48" s="1"/>
  <c r="J595" i="48" s="1"/>
  <c r="K595" i="48" s="1"/>
  <c r="L595" i="48" s="1"/>
  <c r="M595" i="48" s="1"/>
  <c r="L592" i="48"/>
  <c r="M592" i="48" s="1"/>
  <c r="L591" i="48"/>
  <c r="M591" i="48" s="1"/>
  <c r="L590" i="48"/>
  <c r="L589" i="48"/>
  <c r="M589" i="48" s="1"/>
  <c r="L588" i="48"/>
  <c r="M588" i="48" s="1"/>
  <c r="L587" i="48"/>
  <c r="M587" i="48" s="1"/>
  <c r="L586" i="48"/>
  <c r="M585" i="48"/>
  <c r="L585" i="48"/>
  <c r="L584" i="48"/>
  <c r="K583" i="48"/>
  <c r="J583" i="48"/>
  <c r="I583" i="48"/>
  <c r="H583" i="48"/>
  <c r="G583" i="48"/>
  <c r="K581" i="48"/>
  <c r="J581" i="48"/>
  <c r="I581" i="48"/>
  <c r="H581" i="48"/>
  <c r="G581" i="48"/>
  <c r="G580" i="48"/>
  <c r="H580" i="48" s="1"/>
  <c r="I580" i="48" s="1"/>
  <c r="J580" i="48" s="1"/>
  <c r="K580" i="48" s="1"/>
  <c r="L580" i="48" s="1"/>
  <c r="M580" i="48" s="1"/>
  <c r="X579" i="48"/>
  <c r="S579" i="48"/>
  <c r="G579" i="48"/>
  <c r="H579" i="48" s="1"/>
  <c r="I579" i="48" s="1"/>
  <c r="J579" i="48" s="1"/>
  <c r="K579" i="48" s="1"/>
  <c r="L579" i="48" s="1"/>
  <c r="M579" i="48" s="1"/>
  <c r="L576" i="48"/>
  <c r="M576" i="48" s="1"/>
  <c r="M575" i="48"/>
  <c r="L575" i="48"/>
  <c r="L574" i="48"/>
  <c r="L573" i="48"/>
  <c r="M573" i="48" s="1"/>
  <c r="L572" i="48"/>
  <c r="M571" i="48"/>
  <c r="L571" i="48"/>
  <c r="L570" i="48"/>
  <c r="L569" i="48"/>
  <c r="M569" i="48" s="1"/>
  <c r="L568" i="48"/>
  <c r="K567" i="48"/>
  <c r="J567" i="48"/>
  <c r="I567" i="48"/>
  <c r="H567" i="48"/>
  <c r="G567" i="48"/>
  <c r="K565" i="48"/>
  <c r="J565" i="48"/>
  <c r="I565" i="48"/>
  <c r="H565" i="48"/>
  <c r="G565" i="48"/>
  <c r="G564" i="48"/>
  <c r="H564" i="48" s="1"/>
  <c r="I564" i="48" s="1"/>
  <c r="J564" i="48" s="1"/>
  <c r="K564" i="48" s="1"/>
  <c r="L564" i="48" s="1"/>
  <c r="M564" i="48" s="1"/>
  <c r="S563" i="48"/>
  <c r="G563" i="48"/>
  <c r="H563" i="48" s="1"/>
  <c r="I563" i="48" s="1"/>
  <c r="J563" i="48" s="1"/>
  <c r="K563" i="48" s="1"/>
  <c r="L563" i="48" s="1"/>
  <c r="M563" i="48" s="1"/>
  <c r="L560" i="48"/>
  <c r="M560" i="48" s="1"/>
  <c r="L559" i="48"/>
  <c r="M559" i="48" s="1"/>
  <c r="L558" i="48"/>
  <c r="L557" i="48"/>
  <c r="M557" i="48" s="1"/>
  <c r="L556" i="48"/>
  <c r="M556" i="48" s="1"/>
  <c r="L555" i="48"/>
  <c r="M555" i="48" s="1"/>
  <c r="L554" i="48"/>
  <c r="L553" i="48"/>
  <c r="M553" i="48" s="1"/>
  <c r="L552" i="48"/>
  <c r="K551" i="48"/>
  <c r="J551" i="48"/>
  <c r="I551" i="48"/>
  <c r="H551" i="48"/>
  <c r="G551" i="48"/>
  <c r="K549" i="48"/>
  <c r="J549" i="48"/>
  <c r="I549" i="48"/>
  <c r="H549" i="48"/>
  <c r="G549" i="48"/>
  <c r="G548" i="48"/>
  <c r="H548" i="48" s="1"/>
  <c r="I548" i="48" s="1"/>
  <c r="J548" i="48" s="1"/>
  <c r="K548" i="48" s="1"/>
  <c r="L548" i="48" s="1"/>
  <c r="M548" i="48" s="1"/>
  <c r="X547" i="48"/>
  <c r="S547" i="48"/>
  <c r="G547" i="48"/>
  <c r="H547" i="48" s="1"/>
  <c r="I547" i="48" s="1"/>
  <c r="J547" i="48" s="1"/>
  <c r="K547" i="48" s="1"/>
  <c r="L547" i="48" s="1"/>
  <c r="M547" i="48" s="1"/>
  <c r="L544" i="48"/>
  <c r="M544" i="48" s="1"/>
  <c r="L543" i="48"/>
  <c r="M543" i="48" s="1"/>
  <c r="L542" i="48"/>
  <c r="M541" i="48"/>
  <c r="L541" i="48"/>
  <c r="L540" i="48"/>
  <c r="M540" i="48" s="1"/>
  <c r="L539" i="48"/>
  <c r="M539" i="48" s="1"/>
  <c r="L538" i="48"/>
  <c r="L537" i="48"/>
  <c r="M537" i="48" s="1"/>
  <c r="L536" i="48"/>
  <c r="U531" i="48" s="1"/>
  <c r="K535" i="48"/>
  <c r="J535" i="48"/>
  <c r="I535" i="48"/>
  <c r="H535" i="48"/>
  <c r="G535" i="48"/>
  <c r="K533" i="48"/>
  <c r="J533" i="48"/>
  <c r="I533" i="48"/>
  <c r="H533" i="48"/>
  <c r="G533" i="48"/>
  <c r="G532" i="48"/>
  <c r="H532" i="48" s="1"/>
  <c r="I532" i="48" s="1"/>
  <c r="J532" i="48" s="1"/>
  <c r="K532" i="48" s="1"/>
  <c r="L532" i="48" s="1"/>
  <c r="M532" i="48" s="1"/>
  <c r="S531" i="48"/>
  <c r="G531" i="48"/>
  <c r="H531" i="48" s="1"/>
  <c r="I531" i="48" s="1"/>
  <c r="J531" i="48" s="1"/>
  <c r="K531" i="48" s="1"/>
  <c r="L531" i="48" s="1"/>
  <c r="M531" i="48" s="1"/>
  <c r="L528" i="48"/>
  <c r="M528" i="48" s="1"/>
  <c r="L527" i="48"/>
  <c r="M527" i="48" s="1"/>
  <c r="L526" i="48"/>
  <c r="L525" i="48"/>
  <c r="M525" i="48" s="1"/>
  <c r="L524" i="48"/>
  <c r="M524" i="48" s="1"/>
  <c r="L523" i="48"/>
  <c r="M523" i="48" s="1"/>
  <c r="L522" i="48"/>
  <c r="L521" i="48"/>
  <c r="M521" i="48" s="1"/>
  <c r="L520" i="48"/>
  <c r="K519" i="48"/>
  <c r="J519" i="48"/>
  <c r="I519" i="48"/>
  <c r="H519" i="48"/>
  <c r="G519" i="48"/>
  <c r="K517" i="48"/>
  <c r="J517" i="48"/>
  <c r="I517" i="48"/>
  <c r="H517" i="48"/>
  <c r="G517" i="48"/>
  <c r="M516" i="48"/>
  <c r="G516" i="48"/>
  <c r="H516" i="48" s="1"/>
  <c r="I516" i="48" s="1"/>
  <c r="J516" i="48" s="1"/>
  <c r="K516" i="48" s="1"/>
  <c r="L516" i="48" s="1"/>
  <c r="G515" i="48"/>
  <c r="H515" i="48" s="1"/>
  <c r="I515" i="48" s="1"/>
  <c r="J515" i="48" s="1"/>
  <c r="K515" i="48" s="1"/>
  <c r="L515" i="48" s="1"/>
  <c r="M515" i="48" s="1"/>
  <c r="L512" i="48"/>
  <c r="M512" i="48" s="1"/>
  <c r="M511" i="48"/>
  <c r="L511" i="48"/>
  <c r="L510" i="48"/>
  <c r="M510" i="48" s="1"/>
  <c r="L509" i="48"/>
  <c r="M509" i="48" s="1"/>
  <c r="L508" i="48"/>
  <c r="L507" i="48"/>
  <c r="M507" i="48" s="1"/>
  <c r="L506" i="48"/>
  <c r="L505" i="48"/>
  <c r="M505" i="48" s="1"/>
  <c r="L504" i="48"/>
  <c r="K503" i="48"/>
  <c r="J503" i="48"/>
  <c r="I503" i="48"/>
  <c r="H503" i="48"/>
  <c r="G503" i="48"/>
  <c r="K501" i="48"/>
  <c r="J501" i="48"/>
  <c r="I501" i="48"/>
  <c r="H501" i="48"/>
  <c r="G501" i="48"/>
  <c r="G500" i="48"/>
  <c r="H500" i="48" s="1"/>
  <c r="I500" i="48" s="1"/>
  <c r="J500" i="48" s="1"/>
  <c r="K500" i="48" s="1"/>
  <c r="L500" i="48" s="1"/>
  <c r="M500" i="48" s="1"/>
  <c r="S499" i="48"/>
  <c r="G499" i="48"/>
  <c r="H499" i="48" s="1"/>
  <c r="I499" i="48" s="1"/>
  <c r="J499" i="48" s="1"/>
  <c r="K499" i="48" s="1"/>
  <c r="L499" i="48" s="1"/>
  <c r="M499" i="48" s="1"/>
  <c r="L656" i="38"/>
  <c r="M656" i="38" s="1"/>
  <c r="L655" i="38"/>
  <c r="M655" i="38" s="1"/>
  <c r="L654" i="38"/>
  <c r="M654" i="38" s="1"/>
  <c r="L653" i="38"/>
  <c r="M653" i="38" s="1"/>
  <c r="L652" i="38"/>
  <c r="M652" i="38" s="1"/>
  <c r="L651" i="38"/>
  <c r="L650" i="38"/>
  <c r="M650" i="38" s="1"/>
  <c r="L649" i="38"/>
  <c r="L648" i="38"/>
  <c r="M648" i="38" s="1"/>
  <c r="L647" i="38"/>
  <c r="K647" i="38"/>
  <c r="J647" i="38"/>
  <c r="I647" i="38"/>
  <c r="H647" i="38"/>
  <c r="G647" i="38"/>
  <c r="K645" i="38"/>
  <c r="J645" i="38"/>
  <c r="I645" i="38"/>
  <c r="H645" i="38"/>
  <c r="G645" i="38"/>
  <c r="G644" i="38"/>
  <c r="H644" i="38" s="1"/>
  <c r="I644" i="38" s="1"/>
  <c r="J644" i="38" s="1"/>
  <c r="K644" i="38" s="1"/>
  <c r="L644" i="38" s="1"/>
  <c r="M644" i="38" s="1"/>
  <c r="X643" i="38"/>
  <c r="S643" i="38"/>
  <c r="G643" i="38"/>
  <c r="H643" i="38" s="1"/>
  <c r="I643" i="38" s="1"/>
  <c r="J643" i="38" s="1"/>
  <c r="K643" i="38" s="1"/>
  <c r="L643" i="38" s="1"/>
  <c r="M643" i="38" s="1"/>
  <c r="L640" i="38"/>
  <c r="M640" i="38" s="1"/>
  <c r="L639" i="38"/>
  <c r="M639" i="38" s="1"/>
  <c r="L638" i="38"/>
  <c r="L637" i="38"/>
  <c r="M637" i="38" s="1"/>
  <c r="L636" i="38"/>
  <c r="L635" i="38"/>
  <c r="L634" i="38"/>
  <c r="M634" i="38" s="1"/>
  <c r="L633" i="38"/>
  <c r="L632" i="38"/>
  <c r="K631" i="38"/>
  <c r="J631" i="38"/>
  <c r="I631" i="38"/>
  <c r="H631" i="38"/>
  <c r="G631" i="38"/>
  <c r="K629" i="38"/>
  <c r="J629" i="38"/>
  <c r="I629" i="38"/>
  <c r="H629" i="38"/>
  <c r="G629" i="38"/>
  <c r="G628" i="38"/>
  <c r="H628" i="38" s="1"/>
  <c r="I628" i="38" s="1"/>
  <c r="J628" i="38" s="1"/>
  <c r="K628" i="38" s="1"/>
  <c r="L628" i="38" s="1"/>
  <c r="M628" i="38" s="1"/>
  <c r="S627" i="38"/>
  <c r="G627" i="38"/>
  <c r="H627" i="38" s="1"/>
  <c r="I627" i="38" s="1"/>
  <c r="J627" i="38" s="1"/>
  <c r="K627" i="38" s="1"/>
  <c r="L627" i="38" s="1"/>
  <c r="M627" i="38" s="1"/>
  <c r="L624" i="38"/>
  <c r="M624" i="38" s="1"/>
  <c r="L623" i="38"/>
  <c r="M623" i="38" s="1"/>
  <c r="L622" i="38"/>
  <c r="L621" i="38"/>
  <c r="M621" i="38" s="1"/>
  <c r="L620" i="38"/>
  <c r="L619" i="38"/>
  <c r="L618" i="38"/>
  <c r="M618" i="38" s="1"/>
  <c r="M617" i="38"/>
  <c r="L617" i="38"/>
  <c r="U611" i="38" s="1"/>
  <c r="L616" i="38"/>
  <c r="M616" i="38" s="1"/>
  <c r="K615" i="38"/>
  <c r="J615" i="38"/>
  <c r="I615" i="38"/>
  <c r="H615" i="38"/>
  <c r="G615" i="38"/>
  <c r="K613" i="38"/>
  <c r="J613" i="38"/>
  <c r="I613" i="38"/>
  <c r="H613" i="38"/>
  <c r="G613" i="38"/>
  <c r="G612" i="38"/>
  <c r="H612" i="38" s="1"/>
  <c r="I612" i="38" s="1"/>
  <c r="J612" i="38" s="1"/>
  <c r="K612" i="38" s="1"/>
  <c r="L612" i="38" s="1"/>
  <c r="M612" i="38" s="1"/>
  <c r="S611" i="38"/>
  <c r="G611" i="38"/>
  <c r="H611" i="38" s="1"/>
  <c r="I611" i="38" s="1"/>
  <c r="J611" i="38" s="1"/>
  <c r="K611" i="38" s="1"/>
  <c r="L611" i="38" s="1"/>
  <c r="M611" i="38" s="1"/>
  <c r="L608" i="38"/>
  <c r="M608" i="38" s="1"/>
  <c r="L607" i="38"/>
  <c r="M607" i="38" s="1"/>
  <c r="L606" i="38"/>
  <c r="M605" i="38"/>
  <c r="L605" i="38"/>
  <c r="L604" i="38"/>
  <c r="M604" i="38" s="1"/>
  <c r="L603" i="38"/>
  <c r="L602" i="38"/>
  <c r="M602" i="38" s="1"/>
  <c r="L601" i="38"/>
  <c r="L600" i="38"/>
  <c r="K599" i="38"/>
  <c r="J599" i="38"/>
  <c r="I599" i="38"/>
  <c r="H599" i="38"/>
  <c r="G599" i="38"/>
  <c r="K597" i="38"/>
  <c r="J597" i="38"/>
  <c r="I597" i="38"/>
  <c r="H597" i="38"/>
  <c r="G597" i="38"/>
  <c r="G596" i="38"/>
  <c r="H596" i="38" s="1"/>
  <c r="I596" i="38" s="1"/>
  <c r="J596" i="38" s="1"/>
  <c r="K596" i="38" s="1"/>
  <c r="L596" i="38" s="1"/>
  <c r="M596" i="38" s="1"/>
  <c r="X595" i="38"/>
  <c r="S595" i="38"/>
  <c r="G595" i="38"/>
  <c r="H595" i="38" s="1"/>
  <c r="I595" i="38" s="1"/>
  <c r="J595" i="38" s="1"/>
  <c r="K595" i="38" s="1"/>
  <c r="L595" i="38" s="1"/>
  <c r="M595" i="38" s="1"/>
  <c r="L592" i="38"/>
  <c r="M592" i="38" s="1"/>
  <c r="L591" i="38"/>
  <c r="M591" i="38" s="1"/>
  <c r="L590" i="38"/>
  <c r="L589" i="38"/>
  <c r="M589" i="38" s="1"/>
  <c r="L588" i="38"/>
  <c r="M588" i="38" s="1"/>
  <c r="M587" i="38"/>
  <c r="L587" i="38"/>
  <c r="L586" i="38"/>
  <c r="M586" i="38" s="1"/>
  <c r="L585" i="38"/>
  <c r="L584" i="38"/>
  <c r="K583" i="38"/>
  <c r="J583" i="38"/>
  <c r="I583" i="38"/>
  <c r="H583" i="38"/>
  <c r="G583" i="38"/>
  <c r="K581" i="38"/>
  <c r="J581" i="38"/>
  <c r="I581" i="38"/>
  <c r="H581" i="38"/>
  <c r="G581" i="38"/>
  <c r="G580" i="38"/>
  <c r="H580" i="38" s="1"/>
  <c r="I580" i="38" s="1"/>
  <c r="J580" i="38" s="1"/>
  <c r="K580" i="38" s="1"/>
  <c r="L580" i="38" s="1"/>
  <c r="M580" i="38" s="1"/>
  <c r="X579" i="38"/>
  <c r="S579" i="38"/>
  <c r="G579" i="38"/>
  <c r="H579" i="38" s="1"/>
  <c r="I579" i="38" s="1"/>
  <c r="J579" i="38" s="1"/>
  <c r="K579" i="38" s="1"/>
  <c r="L579" i="38" s="1"/>
  <c r="M579" i="38" s="1"/>
  <c r="M576" i="38"/>
  <c r="L576" i="38"/>
  <c r="L575" i="38"/>
  <c r="M575" i="38" s="1"/>
  <c r="M574" i="38"/>
  <c r="L574" i="38"/>
  <c r="L573" i="38"/>
  <c r="M573" i="38" s="1"/>
  <c r="L572" i="38"/>
  <c r="X563" i="38" s="1"/>
  <c r="L571" i="38"/>
  <c r="L570" i="38"/>
  <c r="M570" i="38" s="1"/>
  <c r="L569" i="38"/>
  <c r="M568" i="38"/>
  <c r="L568" i="38"/>
  <c r="K567" i="38"/>
  <c r="J567" i="38"/>
  <c r="I567" i="38"/>
  <c r="H567" i="38"/>
  <c r="G567" i="38"/>
  <c r="K565" i="38"/>
  <c r="J565" i="38"/>
  <c r="I565" i="38"/>
  <c r="H565" i="38"/>
  <c r="G565" i="38"/>
  <c r="G564" i="38"/>
  <c r="H564" i="38" s="1"/>
  <c r="I564" i="38" s="1"/>
  <c r="J564" i="38" s="1"/>
  <c r="K564" i="38" s="1"/>
  <c r="L564" i="38" s="1"/>
  <c r="M564" i="38" s="1"/>
  <c r="W563" i="38"/>
  <c r="S563" i="38"/>
  <c r="G563" i="38"/>
  <c r="H563" i="38" s="1"/>
  <c r="I563" i="38" s="1"/>
  <c r="J563" i="38" s="1"/>
  <c r="K563" i="38" s="1"/>
  <c r="L563" i="38" s="1"/>
  <c r="M563" i="38" s="1"/>
  <c r="L560" i="38"/>
  <c r="M560" i="38" s="1"/>
  <c r="L559" i="38"/>
  <c r="M559" i="38" s="1"/>
  <c r="M558" i="38"/>
  <c r="L558" i="38"/>
  <c r="L557" i="38"/>
  <c r="M557" i="38" s="1"/>
  <c r="M556" i="38"/>
  <c r="L556" i="38"/>
  <c r="L555" i="38"/>
  <c r="L554" i="38"/>
  <c r="M554" i="38" s="1"/>
  <c r="L553" i="38"/>
  <c r="L552" i="38"/>
  <c r="M552" i="38" s="1"/>
  <c r="K551" i="38"/>
  <c r="J551" i="38"/>
  <c r="I551" i="38"/>
  <c r="H551" i="38"/>
  <c r="G551" i="38"/>
  <c r="K549" i="38"/>
  <c r="J549" i="38"/>
  <c r="I549" i="38"/>
  <c r="H549" i="38"/>
  <c r="G549" i="38"/>
  <c r="G548" i="38"/>
  <c r="H548" i="38" s="1"/>
  <c r="I548" i="38" s="1"/>
  <c r="J548" i="38" s="1"/>
  <c r="K548" i="38" s="1"/>
  <c r="L548" i="38" s="1"/>
  <c r="M548" i="38" s="1"/>
  <c r="X547" i="38"/>
  <c r="W547" i="38"/>
  <c r="S547" i="38"/>
  <c r="G547" i="38"/>
  <c r="H547" i="38" s="1"/>
  <c r="I547" i="38" s="1"/>
  <c r="J547" i="38" s="1"/>
  <c r="K547" i="38" s="1"/>
  <c r="L547" i="38" s="1"/>
  <c r="M547" i="38" s="1"/>
  <c r="L544" i="38"/>
  <c r="M544" i="38" s="1"/>
  <c r="L543" i="38"/>
  <c r="M543" i="38" s="1"/>
  <c r="L542" i="38"/>
  <c r="L541" i="38"/>
  <c r="M541" i="38" s="1"/>
  <c r="M540" i="38"/>
  <c r="L540" i="38"/>
  <c r="L539" i="38"/>
  <c r="M538" i="38"/>
  <c r="L538" i="38"/>
  <c r="L537" i="38"/>
  <c r="M536" i="38"/>
  <c r="L536" i="38"/>
  <c r="K535" i="38"/>
  <c r="J535" i="38"/>
  <c r="I535" i="38"/>
  <c r="H535" i="38"/>
  <c r="G535" i="38"/>
  <c r="K533" i="38"/>
  <c r="J533" i="38"/>
  <c r="I533" i="38"/>
  <c r="H533" i="38"/>
  <c r="G533" i="38"/>
  <c r="G532" i="38"/>
  <c r="H532" i="38" s="1"/>
  <c r="I532" i="38" s="1"/>
  <c r="J532" i="38" s="1"/>
  <c r="K532" i="38" s="1"/>
  <c r="L532" i="38" s="1"/>
  <c r="M532" i="38" s="1"/>
  <c r="X531" i="38"/>
  <c r="S531" i="38"/>
  <c r="G531" i="38"/>
  <c r="H531" i="38" s="1"/>
  <c r="I531" i="38" s="1"/>
  <c r="J531" i="38" s="1"/>
  <c r="K531" i="38" s="1"/>
  <c r="L531" i="38" s="1"/>
  <c r="M531" i="38" s="1"/>
  <c r="M528" i="38"/>
  <c r="L528" i="38"/>
  <c r="L527" i="38"/>
  <c r="M527" i="38" s="1"/>
  <c r="M526" i="38"/>
  <c r="L526" i="38"/>
  <c r="W515" i="38" s="1"/>
  <c r="L525" i="38"/>
  <c r="M525" i="38" s="1"/>
  <c r="L524" i="38"/>
  <c r="M524" i="38" s="1"/>
  <c r="L523" i="38"/>
  <c r="M522" i="38"/>
  <c r="L522" i="38"/>
  <c r="L521" i="38"/>
  <c r="M520" i="38"/>
  <c r="L520" i="38"/>
  <c r="K519" i="38"/>
  <c r="J519" i="38"/>
  <c r="I519" i="38"/>
  <c r="H519" i="38"/>
  <c r="G519" i="38"/>
  <c r="K517" i="38"/>
  <c r="J517" i="38"/>
  <c r="I517" i="38"/>
  <c r="H517" i="38"/>
  <c r="G517" i="38"/>
  <c r="G516" i="38"/>
  <c r="H516" i="38" s="1"/>
  <c r="I516" i="38" s="1"/>
  <c r="J516" i="38" s="1"/>
  <c r="K516" i="38" s="1"/>
  <c r="L516" i="38" s="1"/>
  <c r="M516" i="38" s="1"/>
  <c r="X515" i="38"/>
  <c r="S515" i="38"/>
  <c r="G515" i="38"/>
  <c r="H515" i="38" s="1"/>
  <c r="I515" i="38" s="1"/>
  <c r="J515" i="38" s="1"/>
  <c r="K515" i="38" s="1"/>
  <c r="L515" i="38" s="1"/>
  <c r="M515" i="38" s="1"/>
  <c r="L512" i="38"/>
  <c r="M512" i="38" s="1"/>
  <c r="L511" i="38"/>
  <c r="M511" i="38" s="1"/>
  <c r="L510" i="38"/>
  <c r="M510" i="38" s="1"/>
  <c r="L509" i="38"/>
  <c r="M509" i="38" s="1"/>
  <c r="M508" i="38"/>
  <c r="L508" i="38"/>
  <c r="L507" i="38"/>
  <c r="L506" i="38"/>
  <c r="L505" i="38"/>
  <c r="L504" i="38"/>
  <c r="M504" i="38" s="1"/>
  <c r="K503" i="38"/>
  <c r="J503" i="38"/>
  <c r="I503" i="38"/>
  <c r="H503" i="38"/>
  <c r="G503" i="38"/>
  <c r="K501" i="38"/>
  <c r="J501" i="38"/>
  <c r="I501" i="38"/>
  <c r="H501" i="38"/>
  <c r="G501" i="38"/>
  <c r="G500" i="38"/>
  <c r="H500" i="38" s="1"/>
  <c r="I500" i="38" s="1"/>
  <c r="J500" i="38" s="1"/>
  <c r="K500" i="38" s="1"/>
  <c r="L500" i="38" s="1"/>
  <c r="M500" i="38" s="1"/>
  <c r="X499" i="38"/>
  <c r="S499" i="38"/>
  <c r="G499" i="38"/>
  <c r="H499" i="38" s="1"/>
  <c r="I499" i="38" s="1"/>
  <c r="J499" i="38" s="1"/>
  <c r="K499" i="38" s="1"/>
  <c r="L499" i="38" s="1"/>
  <c r="M499" i="38" s="1"/>
  <c r="C483" i="39"/>
  <c r="C483" i="40"/>
  <c r="C483" i="41"/>
  <c r="S483" i="41" s="1"/>
  <c r="C483" i="42"/>
  <c r="S483" i="42" s="1"/>
  <c r="C483" i="43"/>
  <c r="C483" i="44"/>
  <c r="C483" i="45"/>
  <c r="S483" i="45" s="1"/>
  <c r="C483" i="46"/>
  <c r="S483" i="46" s="1"/>
  <c r="C483" i="47"/>
  <c r="C483" i="48"/>
  <c r="C483" i="38"/>
  <c r="S483" i="38" s="1"/>
  <c r="C467" i="39"/>
  <c r="C467" i="40"/>
  <c r="C467" i="41"/>
  <c r="S467" i="41" s="1"/>
  <c r="C467" i="42"/>
  <c r="C467" i="43"/>
  <c r="S467" i="43" s="1"/>
  <c r="C467" i="44"/>
  <c r="C467" i="45"/>
  <c r="S467" i="45" s="1"/>
  <c r="C467" i="46"/>
  <c r="C467" i="47"/>
  <c r="C467" i="48"/>
  <c r="C467" i="38"/>
  <c r="C451" i="39"/>
  <c r="C451" i="40"/>
  <c r="S451" i="40" s="1"/>
  <c r="C451" i="41"/>
  <c r="C451" i="42"/>
  <c r="C451" i="43"/>
  <c r="C451" i="44"/>
  <c r="S451" i="44" s="1"/>
  <c r="C451" i="45"/>
  <c r="C451" i="46"/>
  <c r="C451" i="47"/>
  <c r="C451" i="48"/>
  <c r="S451" i="48" s="1"/>
  <c r="C451" i="38"/>
  <c r="C435" i="39"/>
  <c r="C435" i="40"/>
  <c r="C435" i="41"/>
  <c r="C435" i="42"/>
  <c r="S435" i="42" s="1"/>
  <c r="C435" i="43"/>
  <c r="C435" i="44"/>
  <c r="C435" i="45"/>
  <c r="S435" i="45" s="1"/>
  <c r="C435" i="46"/>
  <c r="S435" i="46" s="1"/>
  <c r="C435" i="47"/>
  <c r="C435" i="48"/>
  <c r="C435" i="38"/>
  <c r="C419" i="39"/>
  <c r="C419" i="40"/>
  <c r="C419" i="41"/>
  <c r="C419" i="42"/>
  <c r="S419" i="42" s="1"/>
  <c r="C419" i="43"/>
  <c r="C419" i="44"/>
  <c r="C419" i="45"/>
  <c r="C419" i="46"/>
  <c r="S419" i="46" s="1"/>
  <c r="C419" i="47"/>
  <c r="C419" i="48"/>
  <c r="C419" i="38"/>
  <c r="C403" i="39"/>
  <c r="C403" i="40"/>
  <c r="C403" i="41"/>
  <c r="C403" i="42"/>
  <c r="S403" i="42" s="1"/>
  <c r="C403" i="43"/>
  <c r="C403" i="44"/>
  <c r="C403" i="45"/>
  <c r="C403" i="46"/>
  <c r="S403" i="46" s="1"/>
  <c r="C403" i="47"/>
  <c r="S403" i="47" s="1"/>
  <c r="C403" i="48"/>
  <c r="C403" i="38"/>
  <c r="C387" i="39"/>
  <c r="C387" i="40"/>
  <c r="C387" i="41"/>
  <c r="C387" i="42"/>
  <c r="S387" i="42" s="1"/>
  <c r="C387" i="43"/>
  <c r="C387" i="44"/>
  <c r="S387" i="44" s="1"/>
  <c r="C387" i="45"/>
  <c r="C387" i="46"/>
  <c r="C387" i="47"/>
  <c r="C387" i="48"/>
  <c r="S387" i="48" s="1"/>
  <c r="C387" i="38"/>
  <c r="C371" i="39"/>
  <c r="C371" i="40"/>
  <c r="C371" i="41"/>
  <c r="S371" i="41" s="1"/>
  <c r="C371" i="42"/>
  <c r="C371" i="43"/>
  <c r="C371" i="44"/>
  <c r="C371" i="45"/>
  <c r="C371" i="46"/>
  <c r="C371" i="47"/>
  <c r="C371" i="48"/>
  <c r="C371" i="38"/>
  <c r="C355" i="39"/>
  <c r="C355" i="40"/>
  <c r="C355" i="41"/>
  <c r="C355" i="42"/>
  <c r="S355" i="42" s="1"/>
  <c r="C355" i="43"/>
  <c r="C355" i="44"/>
  <c r="C355" i="45"/>
  <c r="C355" i="46"/>
  <c r="S355" i="46" s="1"/>
  <c r="C355" i="47"/>
  <c r="C355" i="48"/>
  <c r="S355" i="48" s="1"/>
  <c r="C355" i="38"/>
  <c r="C339" i="39"/>
  <c r="C339" i="40"/>
  <c r="C339" i="41"/>
  <c r="C339" i="42"/>
  <c r="C339" i="43"/>
  <c r="C339" i="44"/>
  <c r="C339" i="45"/>
  <c r="C339" i="46"/>
  <c r="S339" i="46" s="1"/>
  <c r="C339" i="47"/>
  <c r="S339" i="47" s="1"/>
  <c r="C339" i="48"/>
  <c r="C339" i="38"/>
  <c r="C323" i="39"/>
  <c r="C323" i="40"/>
  <c r="C323" i="41"/>
  <c r="C323" i="42"/>
  <c r="S323" i="42" s="1"/>
  <c r="C323" i="43"/>
  <c r="C323" i="44"/>
  <c r="S323" i="44" s="1"/>
  <c r="C323" i="45"/>
  <c r="C323" i="46"/>
  <c r="C323" i="47"/>
  <c r="C323" i="48"/>
  <c r="C323" i="38"/>
  <c r="C307" i="39"/>
  <c r="C307" i="40"/>
  <c r="C307" i="41"/>
  <c r="S307" i="41" s="1"/>
  <c r="C307" i="42"/>
  <c r="C307" i="43"/>
  <c r="C307" i="44"/>
  <c r="C307" i="45"/>
  <c r="S307" i="45" s="1"/>
  <c r="C307" i="46"/>
  <c r="S307" i="46" s="1"/>
  <c r="C307" i="47"/>
  <c r="C307" i="48"/>
  <c r="C307" i="38"/>
  <c r="C291" i="39"/>
  <c r="C291" i="40"/>
  <c r="C291" i="41"/>
  <c r="C291" i="42"/>
  <c r="S291" i="42" s="1"/>
  <c r="C291" i="43"/>
  <c r="C291" i="44"/>
  <c r="C291" i="45"/>
  <c r="C291" i="46"/>
  <c r="S291" i="46" s="1"/>
  <c r="C291" i="47"/>
  <c r="C291" i="48"/>
  <c r="S291" i="48" s="1"/>
  <c r="C291" i="38"/>
  <c r="C275" i="39"/>
  <c r="C275" i="40"/>
  <c r="C275" i="41"/>
  <c r="C275" i="42"/>
  <c r="C275" i="43"/>
  <c r="C275" i="44"/>
  <c r="C275" i="45"/>
  <c r="C275" i="46"/>
  <c r="C275" i="47"/>
  <c r="S275" i="47" s="1"/>
  <c r="C275" i="48"/>
  <c r="C275" i="38"/>
  <c r="C259" i="39"/>
  <c r="C259" i="40"/>
  <c r="S259" i="40" s="1"/>
  <c r="C259" i="41"/>
  <c r="C259" i="42"/>
  <c r="S259" i="42" s="1"/>
  <c r="C259" i="43"/>
  <c r="C259" i="44"/>
  <c r="S259" i="44" s="1"/>
  <c r="C259" i="45"/>
  <c r="C259" i="46"/>
  <c r="S259" i="46" s="1"/>
  <c r="C259" i="47"/>
  <c r="C259" i="48"/>
  <c r="C259" i="38"/>
  <c r="C243" i="39"/>
  <c r="C243" i="40"/>
  <c r="C243" i="41"/>
  <c r="C243" i="42"/>
  <c r="C243" i="43"/>
  <c r="C243" i="44"/>
  <c r="C243" i="45"/>
  <c r="S243" i="45" s="1"/>
  <c r="C243" i="46"/>
  <c r="S243" i="46" s="1"/>
  <c r="C243" i="47"/>
  <c r="C243" i="48"/>
  <c r="C243" i="38"/>
  <c r="C227" i="39"/>
  <c r="C227" i="40"/>
  <c r="C227" i="41"/>
  <c r="C227" i="42"/>
  <c r="S227" i="42" s="1"/>
  <c r="C227" i="43"/>
  <c r="C227" i="44"/>
  <c r="C227" i="45"/>
  <c r="C227" i="46"/>
  <c r="S227" i="46" s="1"/>
  <c r="C227" i="47"/>
  <c r="C227" i="48"/>
  <c r="C227" i="38"/>
  <c r="C211" i="39"/>
  <c r="C211" i="40"/>
  <c r="C211" i="41"/>
  <c r="C211" i="42"/>
  <c r="C211" i="43"/>
  <c r="S211" i="43" s="1"/>
  <c r="C211" i="44"/>
  <c r="C211" i="45"/>
  <c r="C211" i="46"/>
  <c r="S211" i="46" s="1"/>
  <c r="C211" i="47"/>
  <c r="C211" i="48"/>
  <c r="C211" i="38"/>
  <c r="C195" i="39"/>
  <c r="C195" i="40"/>
  <c r="S195" i="40" s="1"/>
  <c r="C195" i="41"/>
  <c r="C195" i="42"/>
  <c r="S195" i="42" s="1"/>
  <c r="C195" i="43"/>
  <c r="C195" i="44"/>
  <c r="S195" i="44" s="1"/>
  <c r="C195" i="45"/>
  <c r="C195" i="46"/>
  <c r="S195" i="46" s="1"/>
  <c r="C195" i="47"/>
  <c r="C195" i="48"/>
  <c r="S195" i="48" s="1"/>
  <c r="C195" i="38"/>
  <c r="C179" i="39"/>
  <c r="C179" i="40"/>
  <c r="C179" i="41"/>
  <c r="S179" i="41" s="1"/>
  <c r="C179" i="42"/>
  <c r="S179" i="42" s="1"/>
  <c r="C179" i="43"/>
  <c r="C179" i="44"/>
  <c r="C179" i="45"/>
  <c r="C179" i="46"/>
  <c r="S179" i="46" s="1"/>
  <c r="C179" i="47"/>
  <c r="C179" i="48"/>
  <c r="C179" i="38"/>
  <c r="C163" i="39"/>
  <c r="C163" i="40"/>
  <c r="C163" i="41"/>
  <c r="C163" i="42"/>
  <c r="S163" i="42" s="1"/>
  <c r="C163" i="43"/>
  <c r="C163" i="44"/>
  <c r="C163" i="45"/>
  <c r="C163" i="46"/>
  <c r="S163" i="46" s="1"/>
  <c r="C163" i="47"/>
  <c r="C163" i="48"/>
  <c r="S163" i="48" s="1"/>
  <c r="C163" i="38"/>
  <c r="C147" i="39"/>
  <c r="C147" i="40"/>
  <c r="C147" i="41"/>
  <c r="C147" i="42"/>
  <c r="S147" i="42" s="1"/>
  <c r="C147" i="43"/>
  <c r="C147" i="44"/>
  <c r="C147" i="45"/>
  <c r="C147" i="46"/>
  <c r="S147" i="46" s="1"/>
  <c r="C147" i="47"/>
  <c r="C147" i="48"/>
  <c r="C147" i="38"/>
  <c r="C131" i="39"/>
  <c r="C131" i="40"/>
  <c r="S131" i="40" s="1"/>
  <c r="C131" i="41"/>
  <c r="C131" i="42"/>
  <c r="C131" i="43"/>
  <c r="C131" i="44"/>
  <c r="S131" i="44" s="1"/>
  <c r="C131" i="45"/>
  <c r="C131" i="46"/>
  <c r="C131" i="47"/>
  <c r="C131" i="48"/>
  <c r="S131" i="48" s="1"/>
  <c r="C131" i="38"/>
  <c r="C115" i="39"/>
  <c r="C115" i="40"/>
  <c r="C115" i="41"/>
  <c r="C115" i="42"/>
  <c r="C115" i="43"/>
  <c r="C115" i="44"/>
  <c r="C115" i="45"/>
  <c r="C115" i="46"/>
  <c r="C115" i="47"/>
  <c r="C115" i="48"/>
  <c r="C115" i="38"/>
  <c r="C99" i="39"/>
  <c r="C99" i="40"/>
  <c r="C99" i="41"/>
  <c r="C99" i="42"/>
  <c r="S99" i="42" s="1"/>
  <c r="C99" i="43"/>
  <c r="C99" i="44"/>
  <c r="C99" i="45"/>
  <c r="C99" i="46"/>
  <c r="S99" i="46" s="1"/>
  <c r="C99" i="47"/>
  <c r="C99" i="48"/>
  <c r="S99" i="48" s="1"/>
  <c r="C99" i="38"/>
  <c r="C83" i="39"/>
  <c r="C83" i="40"/>
  <c r="C83" i="41"/>
  <c r="C83" i="42"/>
  <c r="S83" i="42" s="1"/>
  <c r="C83" i="43"/>
  <c r="S83" i="43" s="1"/>
  <c r="C83" i="44"/>
  <c r="C83" i="45"/>
  <c r="C83" i="46"/>
  <c r="S83" i="46" s="1"/>
  <c r="C83" i="47"/>
  <c r="S83" i="47" s="1"/>
  <c r="C83" i="48"/>
  <c r="C83" i="38"/>
  <c r="C67" i="39"/>
  <c r="C67" i="40"/>
  <c r="S67" i="40" s="1"/>
  <c r="C67" i="41"/>
  <c r="C67" i="42"/>
  <c r="C67" i="43"/>
  <c r="C67" i="44"/>
  <c r="S67" i="44" s="1"/>
  <c r="C67" i="45"/>
  <c r="C67" i="46"/>
  <c r="S67" i="46" s="1"/>
  <c r="C67" i="47"/>
  <c r="C67" i="48"/>
  <c r="S67" i="48" s="1"/>
  <c r="C67" i="38"/>
  <c r="C51" i="39"/>
  <c r="C51" i="40"/>
  <c r="C51" i="41"/>
  <c r="C51" i="42"/>
  <c r="C51" i="43"/>
  <c r="C51" i="44"/>
  <c r="C51" i="45"/>
  <c r="C51" i="46"/>
  <c r="C51" i="47"/>
  <c r="C51" i="48"/>
  <c r="C51" i="38"/>
  <c r="C35" i="39"/>
  <c r="C35" i="40"/>
  <c r="C35" i="41"/>
  <c r="C35" i="42"/>
  <c r="S35" i="42" s="1"/>
  <c r="C35" i="43"/>
  <c r="C35" i="44"/>
  <c r="C35" i="45"/>
  <c r="C35" i="46"/>
  <c r="S35" i="46" s="1"/>
  <c r="C35" i="47"/>
  <c r="C35" i="48"/>
  <c r="C35" i="38"/>
  <c r="C19" i="39"/>
  <c r="C19" i="40"/>
  <c r="C19" i="41"/>
  <c r="C19" i="42"/>
  <c r="S19" i="42" s="1"/>
  <c r="C19" i="43"/>
  <c r="S19" i="43" s="1"/>
  <c r="C19" i="44"/>
  <c r="C19" i="45"/>
  <c r="C19" i="46"/>
  <c r="S19" i="46" s="1"/>
  <c r="C19" i="47"/>
  <c r="S19" i="47" s="1"/>
  <c r="C19" i="48"/>
  <c r="C19" i="38"/>
  <c r="D4" i="25"/>
  <c r="L656" i="49"/>
  <c r="M656" i="49" s="1"/>
  <c r="L655" i="49"/>
  <c r="M655" i="49" s="1"/>
  <c r="L654" i="49"/>
  <c r="L653" i="49"/>
  <c r="M653" i="49" s="1"/>
  <c r="L652" i="49"/>
  <c r="L651" i="49"/>
  <c r="M651" i="49" s="1"/>
  <c r="L650" i="49"/>
  <c r="L649" i="49"/>
  <c r="L648" i="49"/>
  <c r="M648" i="49" s="1"/>
  <c r="K647" i="49"/>
  <c r="J647" i="49"/>
  <c r="I647" i="49"/>
  <c r="H647" i="49"/>
  <c r="G647" i="49"/>
  <c r="K645" i="49"/>
  <c r="J645" i="49"/>
  <c r="I645" i="49"/>
  <c r="H645" i="49"/>
  <c r="G645" i="49"/>
  <c r="G644" i="49"/>
  <c r="H644" i="49" s="1"/>
  <c r="I644" i="49" s="1"/>
  <c r="J644" i="49" s="1"/>
  <c r="K644" i="49" s="1"/>
  <c r="L644" i="49" s="1"/>
  <c r="M644" i="49" s="1"/>
  <c r="S643" i="49"/>
  <c r="G643" i="49"/>
  <c r="H643" i="49" s="1"/>
  <c r="I643" i="49" s="1"/>
  <c r="J643" i="49" s="1"/>
  <c r="K643" i="49" s="1"/>
  <c r="L643" i="49" s="1"/>
  <c r="M643" i="49" s="1"/>
  <c r="L640" i="49"/>
  <c r="M640" i="49" s="1"/>
  <c r="L639" i="49"/>
  <c r="M639" i="49" s="1"/>
  <c r="L638" i="49"/>
  <c r="L637" i="49"/>
  <c r="M637" i="49" s="1"/>
  <c r="L636" i="49"/>
  <c r="L635" i="49"/>
  <c r="M635" i="49" s="1"/>
  <c r="L634" i="49"/>
  <c r="L633" i="49"/>
  <c r="M633" i="49" s="1"/>
  <c r="L632" i="49"/>
  <c r="M632" i="49" s="1"/>
  <c r="K631" i="49"/>
  <c r="J631" i="49"/>
  <c r="I631" i="49"/>
  <c r="H631" i="49"/>
  <c r="G631" i="49"/>
  <c r="K629" i="49"/>
  <c r="J629" i="49"/>
  <c r="I629" i="49"/>
  <c r="H629" i="49"/>
  <c r="G629" i="49"/>
  <c r="G628" i="49"/>
  <c r="H628" i="49" s="1"/>
  <c r="I628" i="49" s="1"/>
  <c r="J628" i="49" s="1"/>
  <c r="K628" i="49" s="1"/>
  <c r="L628" i="49" s="1"/>
  <c r="M628" i="49" s="1"/>
  <c r="S627" i="49"/>
  <c r="G627" i="49"/>
  <c r="H627" i="49" s="1"/>
  <c r="I627" i="49" s="1"/>
  <c r="J627" i="49" s="1"/>
  <c r="K627" i="49" s="1"/>
  <c r="L627" i="49" s="1"/>
  <c r="M627" i="49" s="1"/>
  <c r="L624" i="49"/>
  <c r="M624" i="49" s="1"/>
  <c r="L623" i="49"/>
  <c r="M623" i="49" s="1"/>
  <c r="L622" i="49"/>
  <c r="M622" i="49" s="1"/>
  <c r="L621" i="49"/>
  <c r="M621" i="49" s="1"/>
  <c r="L620" i="49"/>
  <c r="L619" i="49"/>
  <c r="M619" i="49" s="1"/>
  <c r="L618" i="49"/>
  <c r="L617" i="49"/>
  <c r="L616" i="49"/>
  <c r="M616" i="49" s="1"/>
  <c r="K615" i="49"/>
  <c r="J615" i="49"/>
  <c r="I615" i="49"/>
  <c r="H615" i="49"/>
  <c r="G615" i="49"/>
  <c r="K613" i="49"/>
  <c r="J613" i="49"/>
  <c r="I613" i="49"/>
  <c r="H613" i="49"/>
  <c r="G613" i="49"/>
  <c r="H612" i="49"/>
  <c r="I612" i="49" s="1"/>
  <c r="J612" i="49" s="1"/>
  <c r="K612" i="49" s="1"/>
  <c r="L612" i="49" s="1"/>
  <c r="M612" i="49" s="1"/>
  <c r="G612" i="49"/>
  <c r="W611" i="49"/>
  <c r="S611" i="49"/>
  <c r="G611" i="49"/>
  <c r="H611" i="49" s="1"/>
  <c r="I611" i="49" s="1"/>
  <c r="J611" i="49" s="1"/>
  <c r="K611" i="49" s="1"/>
  <c r="L611" i="49" s="1"/>
  <c r="M611" i="49" s="1"/>
  <c r="L608" i="49"/>
  <c r="M608" i="49" s="1"/>
  <c r="L607" i="49"/>
  <c r="M607" i="49" s="1"/>
  <c r="L606" i="49"/>
  <c r="M606" i="49" s="1"/>
  <c r="L605" i="49"/>
  <c r="M605" i="49" s="1"/>
  <c r="L604" i="49"/>
  <c r="L603" i="49"/>
  <c r="M603" i="49" s="1"/>
  <c r="L602" i="49"/>
  <c r="L601" i="49"/>
  <c r="M601" i="49" s="1"/>
  <c r="L600" i="49"/>
  <c r="K599" i="49"/>
  <c r="J599" i="49"/>
  <c r="I599" i="49"/>
  <c r="H599" i="49"/>
  <c r="G599" i="49"/>
  <c r="K597" i="49"/>
  <c r="J597" i="49"/>
  <c r="I597" i="49"/>
  <c r="H597" i="49"/>
  <c r="G597" i="49"/>
  <c r="G596" i="49"/>
  <c r="H596" i="49" s="1"/>
  <c r="I596" i="49" s="1"/>
  <c r="J596" i="49" s="1"/>
  <c r="K596" i="49" s="1"/>
  <c r="L596" i="49" s="1"/>
  <c r="M596" i="49" s="1"/>
  <c r="S595" i="49"/>
  <c r="G595" i="49"/>
  <c r="H595" i="49" s="1"/>
  <c r="I595" i="49" s="1"/>
  <c r="J595" i="49" s="1"/>
  <c r="K595" i="49" s="1"/>
  <c r="L595" i="49" s="1"/>
  <c r="M595" i="49" s="1"/>
  <c r="L592" i="49"/>
  <c r="M592" i="49" s="1"/>
  <c r="L591" i="49"/>
  <c r="M591" i="49" s="1"/>
  <c r="L590" i="49"/>
  <c r="M590" i="49" s="1"/>
  <c r="L589" i="49"/>
  <c r="M589" i="49" s="1"/>
  <c r="L588" i="49"/>
  <c r="L587" i="49"/>
  <c r="M587" i="49" s="1"/>
  <c r="L586" i="49"/>
  <c r="L585" i="49"/>
  <c r="L584" i="49"/>
  <c r="M584" i="49" s="1"/>
  <c r="K583" i="49"/>
  <c r="J583" i="49"/>
  <c r="I583" i="49"/>
  <c r="H583" i="49"/>
  <c r="G583" i="49"/>
  <c r="K581" i="49"/>
  <c r="J581" i="49"/>
  <c r="I581" i="49"/>
  <c r="H581" i="49"/>
  <c r="G581" i="49"/>
  <c r="G580" i="49"/>
  <c r="H580" i="49" s="1"/>
  <c r="I580" i="49" s="1"/>
  <c r="J580" i="49" s="1"/>
  <c r="K580" i="49" s="1"/>
  <c r="L580" i="49" s="1"/>
  <c r="M580" i="49" s="1"/>
  <c r="W579" i="49"/>
  <c r="S579" i="49"/>
  <c r="G579" i="49"/>
  <c r="H579" i="49" s="1"/>
  <c r="I579" i="49" s="1"/>
  <c r="J579" i="49" s="1"/>
  <c r="K579" i="49" s="1"/>
  <c r="L579" i="49" s="1"/>
  <c r="M579" i="49" s="1"/>
  <c r="L576" i="49"/>
  <c r="M576" i="49" s="1"/>
  <c r="L575" i="49"/>
  <c r="M575" i="49" s="1"/>
  <c r="L574" i="49"/>
  <c r="L573" i="49"/>
  <c r="M573" i="49" s="1"/>
  <c r="L572" i="49"/>
  <c r="L571" i="49"/>
  <c r="M571" i="49" s="1"/>
  <c r="L570" i="49"/>
  <c r="L569" i="49"/>
  <c r="M569" i="49" s="1"/>
  <c r="L568" i="49"/>
  <c r="M568" i="49" s="1"/>
  <c r="K567" i="49"/>
  <c r="J567" i="49"/>
  <c r="I567" i="49"/>
  <c r="H567" i="49"/>
  <c r="G567" i="49"/>
  <c r="K565" i="49"/>
  <c r="J565" i="49"/>
  <c r="I565" i="49"/>
  <c r="H565" i="49"/>
  <c r="G565" i="49"/>
  <c r="G564" i="49"/>
  <c r="H564" i="49" s="1"/>
  <c r="I564" i="49" s="1"/>
  <c r="J564" i="49" s="1"/>
  <c r="K564" i="49" s="1"/>
  <c r="L564" i="49" s="1"/>
  <c r="M564" i="49" s="1"/>
  <c r="S563" i="49"/>
  <c r="G563" i="49"/>
  <c r="H563" i="49" s="1"/>
  <c r="I563" i="49" s="1"/>
  <c r="J563" i="49" s="1"/>
  <c r="K563" i="49" s="1"/>
  <c r="L563" i="49" s="1"/>
  <c r="M563" i="49" s="1"/>
  <c r="L560" i="49"/>
  <c r="M560" i="49" s="1"/>
  <c r="L559" i="49"/>
  <c r="M559" i="49" s="1"/>
  <c r="L558" i="49"/>
  <c r="L557" i="49"/>
  <c r="M557" i="49" s="1"/>
  <c r="L556" i="49"/>
  <c r="L555" i="49"/>
  <c r="M555" i="49" s="1"/>
  <c r="L554" i="49"/>
  <c r="L551" i="49" s="1"/>
  <c r="L553" i="49"/>
  <c r="M553" i="49" s="1"/>
  <c r="L552" i="49"/>
  <c r="M552" i="49" s="1"/>
  <c r="K551" i="49"/>
  <c r="J551" i="49"/>
  <c r="I551" i="49"/>
  <c r="H551" i="49"/>
  <c r="G551" i="49"/>
  <c r="K549" i="49"/>
  <c r="J549" i="49"/>
  <c r="I549" i="49"/>
  <c r="H549" i="49"/>
  <c r="G549" i="49"/>
  <c r="G548" i="49"/>
  <c r="H548" i="49" s="1"/>
  <c r="I548" i="49" s="1"/>
  <c r="J548" i="49" s="1"/>
  <c r="K548" i="49" s="1"/>
  <c r="L548" i="49" s="1"/>
  <c r="M548" i="49" s="1"/>
  <c r="S547" i="49"/>
  <c r="G547" i="49"/>
  <c r="H547" i="49" s="1"/>
  <c r="I547" i="49" s="1"/>
  <c r="J547" i="49" s="1"/>
  <c r="K547" i="49" s="1"/>
  <c r="L547" i="49" s="1"/>
  <c r="M547" i="49" s="1"/>
  <c r="L544" i="49"/>
  <c r="M544" i="49" s="1"/>
  <c r="L543" i="49"/>
  <c r="M543" i="49" s="1"/>
  <c r="L542" i="49"/>
  <c r="M542" i="49" s="1"/>
  <c r="L541" i="49"/>
  <c r="M541" i="49" s="1"/>
  <c r="L540" i="49"/>
  <c r="L539" i="49"/>
  <c r="M539" i="49" s="1"/>
  <c r="L538" i="49"/>
  <c r="L537" i="49"/>
  <c r="M537" i="49" s="1"/>
  <c r="L536" i="49"/>
  <c r="K535" i="49"/>
  <c r="J535" i="49"/>
  <c r="I535" i="49"/>
  <c r="H535" i="49"/>
  <c r="G535" i="49"/>
  <c r="K533" i="49"/>
  <c r="J533" i="49"/>
  <c r="I533" i="49"/>
  <c r="H533" i="49"/>
  <c r="G533" i="49"/>
  <c r="G532" i="49"/>
  <c r="H532" i="49" s="1"/>
  <c r="I532" i="49" s="1"/>
  <c r="J532" i="49" s="1"/>
  <c r="K532" i="49" s="1"/>
  <c r="L532" i="49" s="1"/>
  <c r="M532" i="49" s="1"/>
  <c r="S531" i="49"/>
  <c r="G531" i="49"/>
  <c r="H531" i="49" s="1"/>
  <c r="I531" i="49" s="1"/>
  <c r="J531" i="49" s="1"/>
  <c r="K531" i="49" s="1"/>
  <c r="L531" i="49" s="1"/>
  <c r="M531" i="49" s="1"/>
  <c r="L528" i="49"/>
  <c r="M528" i="49" s="1"/>
  <c r="L527" i="49"/>
  <c r="M527" i="49" s="1"/>
  <c r="L526" i="49"/>
  <c r="L525" i="49"/>
  <c r="M525" i="49" s="1"/>
  <c r="L524" i="49"/>
  <c r="M524" i="49" s="1"/>
  <c r="L523" i="49"/>
  <c r="M523" i="49" s="1"/>
  <c r="L522" i="49"/>
  <c r="M522" i="49" s="1"/>
  <c r="L521" i="49"/>
  <c r="L520" i="49"/>
  <c r="M520" i="49" s="1"/>
  <c r="K519" i="49"/>
  <c r="J519" i="49"/>
  <c r="I519" i="49"/>
  <c r="H519" i="49"/>
  <c r="G519" i="49"/>
  <c r="K517" i="49"/>
  <c r="J517" i="49"/>
  <c r="I517" i="49"/>
  <c r="H517" i="49"/>
  <c r="G517" i="49"/>
  <c r="G516" i="49"/>
  <c r="H516" i="49" s="1"/>
  <c r="I516" i="49" s="1"/>
  <c r="J516" i="49" s="1"/>
  <c r="K516" i="49" s="1"/>
  <c r="L516" i="49" s="1"/>
  <c r="M516" i="49" s="1"/>
  <c r="X515" i="49"/>
  <c r="S515" i="49"/>
  <c r="G515" i="49"/>
  <c r="H515" i="49" s="1"/>
  <c r="I515" i="49" s="1"/>
  <c r="J515" i="49" s="1"/>
  <c r="K515" i="49" s="1"/>
  <c r="L515" i="49" s="1"/>
  <c r="M515" i="49" s="1"/>
  <c r="L512" i="49"/>
  <c r="M512" i="49" s="1"/>
  <c r="L511" i="49"/>
  <c r="M511" i="49" s="1"/>
  <c r="L510" i="49"/>
  <c r="L509" i="49"/>
  <c r="M509" i="49" s="1"/>
  <c r="L508" i="49"/>
  <c r="L507" i="49"/>
  <c r="M507" i="49" s="1"/>
  <c r="L506" i="49"/>
  <c r="L505" i="49"/>
  <c r="M505" i="49" s="1"/>
  <c r="L504" i="49"/>
  <c r="K503" i="49"/>
  <c r="J503" i="49"/>
  <c r="I503" i="49"/>
  <c r="H503" i="49"/>
  <c r="G503" i="49"/>
  <c r="K501" i="49"/>
  <c r="J501" i="49"/>
  <c r="I501" i="49"/>
  <c r="H501" i="49"/>
  <c r="G501" i="49"/>
  <c r="G500" i="49"/>
  <c r="H500" i="49" s="1"/>
  <c r="I500" i="49" s="1"/>
  <c r="J500" i="49" s="1"/>
  <c r="K500" i="49" s="1"/>
  <c r="L500" i="49" s="1"/>
  <c r="M500" i="49" s="1"/>
  <c r="S499" i="49"/>
  <c r="G499" i="49"/>
  <c r="H499" i="49" s="1"/>
  <c r="I499" i="49" s="1"/>
  <c r="J499" i="49" s="1"/>
  <c r="K499" i="49" s="1"/>
  <c r="L499" i="49" s="1"/>
  <c r="M499" i="49" s="1"/>
  <c r="L496" i="49"/>
  <c r="M496" i="49" s="1"/>
  <c r="L495" i="49"/>
  <c r="M495" i="49" s="1"/>
  <c r="L494" i="49"/>
  <c r="L493" i="49"/>
  <c r="M493" i="49" s="1"/>
  <c r="L492" i="49"/>
  <c r="L491" i="49"/>
  <c r="M491" i="49" s="1"/>
  <c r="L490" i="49"/>
  <c r="L489" i="49"/>
  <c r="M489" i="49" s="1"/>
  <c r="L488" i="49"/>
  <c r="K487" i="49"/>
  <c r="J487" i="49"/>
  <c r="I487" i="49"/>
  <c r="H487" i="49"/>
  <c r="G487" i="49"/>
  <c r="K485" i="49"/>
  <c r="J485" i="49"/>
  <c r="I485" i="49"/>
  <c r="H485" i="49"/>
  <c r="G485" i="49"/>
  <c r="H484" i="49"/>
  <c r="I484" i="49" s="1"/>
  <c r="J484" i="49" s="1"/>
  <c r="K484" i="49" s="1"/>
  <c r="L484" i="49" s="1"/>
  <c r="M484" i="49" s="1"/>
  <c r="G484" i="49"/>
  <c r="S483" i="49"/>
  <c r="G483" i="49"/>
  <c r="H483" i="49" s="1"/>
  <c r="I483" i="49" s="1"/>
  <c r="J483" i="49" s="1"/>
  <c r="K483" i="49" s="1"/>
  <c r="L483" i="49" s="1"/>
  <c r="M483" i="49" s="1"/>
  <c r="L480" i="49"/>
  <c r="M480" i="49" s="1"/>
  <c r="L479" i="49"/>
  <c r="M479" i="49" s="1"/>
  <c r="L478" i="49"/>
  <c r="L477" i="49"/>
  <c r="M477" i="49" s="1"/>
  <c r="L476" i="49"/>
  <c r="L475" i="49"/>
  <c r="M475" i="49" s="1"/>
  <c r="L474" i="49"/>
  <c r="L473" i="49"/>
  <c r="M473" i="49" s="1"/>
  <c r="L472" i="49"/>
  <c r="K471" i="49"/>
  <c r="J471" i="49"/>
  <c r="I471" i="49"/>
  <c r="H471" i="49"/>
  <c r="G471" i="49"/>
  <c r="K469" i="49"/>
  <c r="J469" i="49"/>
  <c r="I469" i="49"/>
  <c r="H469" i="49"/>
  <c r="G469" i="49"/>
  <c r="G468" i="49"/>
  <c r="H468" i="49" s="1"/>
  <c r="I468" i="49" s="1"/>
  <c r="J468" i="49" s="1"/>
  <c r="K468" i="49" s="1"/>
  <c r="L468" i="49" s="1"/>
  <c r="M468" i="49" s="1"/>
  <c r="S467" i="49"/>
  <c r="G467" i="49"/>
  <c r="H467" i="49" s="1"/>
  <c r="I467" i="49" s="1"/>
  <c r="J467" i="49" s="1"/>
  <c r="K467" i="49" s="1"/>
  <c r="L467" i="49" s="1"/>
  <c r="M467" i="49" s="1"/>
  <c r="L464" i="49"/>
  <c r="M464" i="49" s="1"/>
  <c r="L463" i="49"/>
  <c r="M463" i="49" s="1"/>
  <c r="L462" i="49"/>
  <c r="M462" i="49" s="1"/>
  <c r="L461" i="49"/>
  <c r="M461" i="49" s="1"/>
  <c r="L460" i="49"/>
  <c r="L459" i="49"/>
  <c r="M459" i="49" s="1"/>
  <c r="L458" i="49"/>
  <c r="L457" i="49"/>
  <c r="M457" i="49" s="1"/>
  <c r="L456" i="49"/>
  <c r="U451" i="49" s="1"/>
  <c r="K455" i="49"/>
  <c r="J455" i="49"/>
  <c r="I455" i="49"/>
  <c r="H455" i="49"/>
  <c r="G455" i="49"/>
  <c r="K453" i="49"/>
  <c r="J453" i="49"/>
  <c r="I453" i="49"/>
  <c r="H453" i="49"/>
  <c r="G453" i="49"/>
  <c r="G452" i="49"/>
  <c r="H452" i="49" s="1"/>
  <c r="I452" i="49" s="1"/>
  <c r="J452" i="49" s="1"/>
  <c r="K452" i="49" s="1"/>
  <c r="L452" i="49" s="1"/>
  <c r="M452" i="49" s="1"/>
  <c r="S451" i="49"/>
  <c r="G451" i="49"/>
  <c r="H451" i="49" s="1"/>
  <c r="I451" i="49" s="1"/>
  <c r="J451" i="49" s="1"/>
  <c r="K451" i="49" s="1"/>
  <c r="L451" i="49" s="1"/>
  <c r="M451" i="49" s="1"/>
  <c r="L448" i="49"/>
  <c r="M448" i="49" s="1"/>
  <c r="L447" i="49"/>
  <c r="M447" i="49" s="1"/>
  <c r="L446" i="49"/>
  <c r="M446" i="49" s="1"/>
  <c r="L445" i="49"/>
  <c r="M445" i="49" s="1"/>
  <c r="L444" i="49"/>
  <c r="L443" i="49"/>
  <c r="M443" i="49" s="1"/>
  <c r="L442" i="49"/>
  <c r="L441" i="49"/>
  <c r="M441" i="49" s="1"/>
  <c r="L440" i="49"/>
  <c r="M440" i="49" s="1"/>
  <c r="K439" i="49"/>
  <c r="J439" i="49"/>
  <c r="I439" i="49"/>
  <c r="H439" i="49"/>
  <c r="G439" i="49"/>
  <c r="K437" i="49"/>
  <c r="J437" i="49"/>
  <c r="I437" i="49"/>
  <c r="H437" i="49"/>
  <c r="G437" i="49"/>
  <c r="G436" i="49"/>
  <c r="H436" i="49" s="1"/>
  <c r="I436" i="49" s="1"/>
  <c r="J436" i="49" s="1"/>
  <c r="K436" i="49" s="1"/>
  <c r="L436" i="49" s="1"/>
  <c r="M436" i="49" s="1"/>
  <c r="S435" i="49"/>
  <c r="G435" i="49"/>
  <c r="H435" i="49" s="1"/>
  <c r="I435" i="49" s="1"/>
  <c r="J435" i="49" s="1"/>
  <c r="K435" i="49" s="1"/>
  <c r="L435" i="49" s="1"/>
  <c r="M435" i="49" s="1"/>
  <c r="L432" i="49"/>
  <c r="M432" i="49" s="1"/>
  <c r="L431" i="49"/>
  <c r="M431" i="49" s="1"/>
  <c r="L430" i="49"/>
  <c r="M430" i="49" s="1"/>
  <c r="L429" i="49"/>
  <c r="M429" i="49" s="1"/>
  <c r="L428" i="49"/>
  <c r="L427" i="49"/>
  <c r="M427" i="49" s="1"/>
  <c r="L426" i="49"/>
  <c r="L425" i="49"/>
  <c r="M425" i="49" s="1"/>
  <c r="L424" i="49"/>
  <c r="K423" i="49"/>
  <c r="J423" i="49"/>
  <c r="I423" i="49"/>
  <c r="H423" i="49"/>
  <c r="G423" i="49"/>
  <c r="K421" i="49"/>
  <c r="J421" i="49"/>
  <c r="I421" i="49"/>
  <c r="H421" i="49"/>
  <c r="G421" i="49"/>
  <c r="G420" i="49"/>
  <c r="H420" i="49" s="1"/>
  <c r="I420" i="49" s="1"/>
  <c r="J420" i="49" s="1"/>
  <c r="K420" i="49" s="1"/>
  <c r="L420" i="49" s="1"/>
  <c r="M420" i="49" s="1"/>
  <c r="S419" i="49"/>
  <c r="G419" i="49"/>
  <c r="H419" i="49" s="1"/>
  <c r="I419" i="49" s="1"/>
  <c r="J419" i="49" s="1"/>
  <c r="K419" i="49" s="1"/>
  <c r="L419" i="49" s="1"/>
  <c r="M419" i="49" s="1"/>
  <c r="L416" i="49"/>
  <c r="M416" i="49" s="1"/>
  <c r="L415" i="49"/>
  <c r="M415" i="49" s="1"/>
  <c r="L414" i="49"/>
  <c r="M414" i="49" s="1"/>
  <c r="L413" i="49"/>
  <c r="M413" i="49" s="1"/>
  <c r="L412" i="49"/>
  <c r="M412" i="49" s="1"/>
  <c r="L411" i="49"/>
  <c r="M411" i="49" s="1"/>
  <c r="L410" i="49"/>
  <c r="M410" i="49" s="1"/>
  <c r="L409" i="49"/>
  <c r="L408" i="49"/>
  <c r="M408" i="49" s="1"/>
  <c r="K407" i="49"/>
  <c r="J407" i="49"/>
  <c r="I407" i="49"/>
  <c r="H407" i="49"/>
  <c r="G407" i="49"/>
  <c r="K405" i="49"/>
  <c r="J405" i="49"/>
  <c r="I405" i="49"/>
  <c r="H405" i="49"/>
  <c r="G405" i="49"/>
  <c r="G404" i="49"/>
  <c r="H404" i="49" s="1"/>
  <c r="I404" i="49" s="1"/>
  <c r="J404" i="49" s="1"/>
  <c r="K404" i="49" s="1"/>
  <c r="L404" i="49" s="1"/>
  <c r="M404" i="49" s="1"/>
  <c r="S403" i="49"/>
  <c r="H403" i="49"/>
  <c r="I403" i="49" s="1"/>
  <c r="J403" i="49" s="1"/>
  <c r="K403" i="49" s="1"/>
  <c r="L403" i="49" s="1"/>
  <c r="M403" i="49" s="1"/>
  <c r="G403" i="49"/>
  <c r="L400" i="49"/>
  <c r="M400" i="49" s="1"/>
  <c r="L399" i="49"/>
  <c r="M399" i="49" s="1"/>
  <c r="L398" i="49"/>
  <c r="L397" i="49"/>
  <c r="M397" i="49" s="1"/>
  <c r="L396" i="49"/>
  <c r="X387" i="49" s="1"/>
  <c r="L395" i="49"/>
  <c r="M395" i="49" s="1"/>
  <c r="L394" i="49"/>
  <c r="V387" i="49" s="1"/>
  <c r="L393" i="49"/>
  <c r="L392" i="49"/>
  <c r="K391" i="49"/>
  <c r="J391" i="49"/>
  <c r="I391" i="49"/>
  <c r="H391" i="49"/>
  <c r="G391" i="49"/>
  <c r="K389" i="49"/>
  <c r="J389" i="49"/>
  <c r="I389" i="49"/>
  <c r="H389" i="49"/>
  <c r="G389" i="49"/>
  <c r="G388" i="49"/>
  <c r="H388" i="49" s="1"/>
  <c r="I388" i="49" s="1"/>
  <c r="J388" i="49" s="1"/>
  <c r="K388" i="49" s="1"/>
  <c r="L388" i="49" s="1"/>
  <c r="M388" i="49" s="1"/>
  <c r="S387" i="49"/>
  <c r="G387" i="49"/>
  <c r="H387" i="49" s="1"/>
  <c r="I387" i="49" s="1"/>
  <c r="J387" i="49" s="1"/>
  <c r="K387" i="49" s="1"/>
  <c r="L387" i="49" s="1"/>
  <c r="M387" i="49" s="1"/>
  <c r="L384" i="49"/>
  <c r="M384" i="49" s="1"/>
  <c r="L383" i="49"/>
  <c r="M383" i="49" s="1"/>
  <c r="L382" i="49"/>
  <c r="M382" i="49" s="1"/>
  <c r="L381" i="49"/>
  <c r="M381" i="49" s="1"/>
  <c r="L380" i="49"/>
  <c r="X371" i="49" s="1"/>
  <c r="L379" i="49"/>
  <c r="M379" i="49" s="1"/>
  <c r="L378" i="49"/>
  <c r="M378" i="49" s="1"/>
  <c r="L377" i="49"/>
  <c r="L376" i="49"/>
  <c r="M376" i="49" s="1"/>
  <c r="K375" i="49"/>
  <c r="J375" i="49"/>
  <c r="I375" i="49"/>
  <c r="H375" i="49"/>
  <c r="G375" i="49"/>
  <c r="K373" i="49"/>
  <c r="J373" i="49"/>
  <c r="I373" i="49"/>
  <c r="H373" i="49"/>
  <c r="G373" i="49"/>
  <c r="G372" i="49"/>
  <c r="H372" i="49" s="1"/>
  <c r="I372" i="49" s="1"/>
  <c r="J372" i="49" s="1"/>
  <c r="K372" i="49" s="1"/>
  <c r="L372" i="49" s="1"/>
  <c r="M372" i="49" s="1"/>
  <c r="W371" i="49"/>
  <c r="S371" i="49"/>
  <c r="G371" i="49"/>
  <c r="H371" i="49" s="1"/>
  <c r="I371" i="49" s="1"/>
  <c r="J371" i="49" s="1"/>
  <c r="K371" i="49" s="1"/>
  <c r="L371" i="49" s="1"/>
  <c r="M371" i="49" s="1"/>
  <c r="L368" i="49"/>
  <c r="M368" i="49" s="1"/>
  <c r="L367" i="49"/>
  <c r="M367" i="49" s="1"/>
  <c r="L366" i="49"/>
  <c r="M366" i="49" s="1"/>
  <c r="L365" i="49"/>
  <c r="M365" i="49" s="1"/>
  <c r="L364" i="49"/>
  <c r="L363" i="49"/>
  <c r="M363" i="49" s="1"/>
  <c r="L362" i="49"/>
  <c r="V355" i="49" s="1"/>
  <c r="L361" i="49"/>
  <c r="L360" i="49"/>
  <c r="M360" i="49" s="1"/>
  <c r="K359" i="49"/>
  <c r="J359" i="49"/>
  <c r="I359" i="49"/>
  <c r="H359" i="49"/>
  <c r="G359" i="49"/>
  <c r="K357" i="49"/>
  <c r="J357" i="49"/>
  <c r="I357" i="49"/>
  <c r="H357" i="49"/>
  <c r="G357" i="49"/>
  <c r="G356" i="49"/>
  <c r="H356" i="49" s="1"/>
  <c r="I356" i="49" s="1"/>
  <c r="J356" i="49" s="1"/>
  <c r="K356" i="49" s="1"/>
  <c r="L356" i="49" s="1"/>
  <c r="M356" i="49" s="1"/>
  <c r="W355" i="49"/>
  <c r="S355" i="49"/>
  <c r="G355" i="49"/>
  <c r="H355" i="49" s="1"/>
  <c r="I355" i="49" s="1"/>
  <c r="J355" i="49" s="1"/>
  <c r="K355" i="49" s="1"/>
  <c r="L355" i="49" s="1"/>
  <c r="M355" i="49" s="1"/>
  <c r="L352" i="49"/>
  <c r="M352" i="49" s="1"/>
  <c r="L351" i="49"/>
  <c r="M351" i="49" s="1"/>
  <c r="L350" i="49"/>
  <c r="W339" i="49" s="1"/>
  <c r="L349" i="49"/>
  <c r="M349" i="49" s="1"/>
  <c r="L348" i="49"/>
  <c r="X339" i="49" s="1"/>
  <c r="L347" i="49"/>
  <c r="M347" i="49" s="1"/>
  <c r="L346" i="49"/>
  <c r="M346" i="49" s="1"/>
  <c r="L345" i="49"/>
  <c r="L344" i="49"/>
  <c r="M344" i="49" s="1"/>
  <c r="K343" i="49"/>
  <c r="J343" i="49"/>
  <c r="I343" i="49"/>
  <c r="H343" i="49"/>
  <c r="G343" i="49"/>
  <c r="K341" i="49"/>
  <c r="J341" i="49"/>
  <c r="I341" i="49"/>
  <c r="H341" i="49"/>
  <c r="G341" i="49"/>
  <c r="G340" i="49"/>
  <c r="H340" i="49" s="1"/>
  <c r="I340" i="49" s="1"/>
  <c r="J340" i="49" s="1"/>
  <c r="K340" i="49" s="1"/>
  <c r="L340" i="49" s="1"/>
  <c r="M340" i="49" s="1"/>
  <c r="S339" i="49"/>
  <c r="G339" i="49"/>
  <c r="H339" i="49" s="1"/>
  <c r="I339" i="49" s="1"/>
  <c r="J339" i="49" s="1"/>
  <c r="K339" i="49" s="1"/>
  <c r="L339" i="49" s="1"/>
  <c r="M339" i="49" s="1"/>
  <c r="L336" i="49"/>
  <c r="M336" i="49" s="1"/>
  <c r="L335" i="49"/>
  <c r="M335" i="49" s="1"/>
  <c r="L334" i="49"/>
  <c r="W323" i="49" s="1"/>
  <c r="L333" i="49"/>
  <c r="M333" i="49" s="1"/>
  <c r="M332" i="49"/>
  <c r="L332" i="49"/>
  <c r="X323" i="49" s="1"/>
  <c r="L331" i="49"/>
  <c r="L330" i="49"/>
  <c r="M330" i="49" s="1"/>
  <c r="L329" i="49"/>
  <c r="L328" i="49"/>
  <c r="M328" i="49" s="1"/>
  <c r="K327" i="49"/>
  <c r="J327" i="49"/>
  <c r="I327" i="49"/>
  <c r="H327" i="49"/>
  <c r="G327" i="49"/>
  <c r="K325" i="49"/>
  <c r="J325" i="49"/>
  <c r="I325" i="49"/>
  <c r="H325" i="49"/>
  <c r="G325" i="49"/>
  <c r="G324" i="49"/>
  <c r="H324" i="49" s="1"/>
  <c r="I324" i="49" s="1"/>
  <c r="J324" i="49" s="1"/>
  <c r="K324" i="49" s="1"/>
  <c r="L324" i="49" s="1"/>
  <c r="M324" i="49" s="1"/>
  <c r="S323" i="49"/>
  <c r="G323" i="49"/>
  <c r="H323" i="49" s="1"/>
  <c r="I323" i="49" s="1"/>
  <c r="J323" i="49" s="1"/>
  <c r="K323" i="49" s="1"/>
  <c r="L323" i="49" s="1"/>
  <c r="M323" i="49" s="1"/>
  <c r="L320" i="49"/>
  <c r="M320" i="49" s="1"/>
  <c r="L319" i="49"/>
  <c r="M319" i="49" s="1"/>
  <c r="L318" i="49"/>
  <c r="L317" i="49"/>
  <c r="M317" i="49" s="1"/>
  <c r="L316" i="49"/>
  <c r="L315" i="49"/>
  <c r="M315" i="49" s="1"/>
  <c r="L314" i="49"/>
  <c r="L313" i="49"/>
  <c r="L312" i="49"/>
  <c r="M312" i="49" s="1"/>
  <c r="K311" i="49"/>
  <c r="J311" i="49"/>
  <c r="I311" i="49"/>
  <c r="H311" i="49"/>
  <c r="G311" i="49"/>
  <c r="K309" i="49"/>
  <c r="J309" i="49"/>
  <c r="I309" i="49"/>
  <c r="H309" i="49"/>
  <c r="G309" i="49"/>
  <c r="G308" i="49"/>
  <c r="H308" i="49" s="1"/>
  <c r="I308" i="49" s="1"/>
  <c r="J308" i="49" s="1"/>
  <c r="K308" i="49" s="1"/>
  <c r="L308" i="49" s="1"/>
  <c r="M308" i="49" s="1"/>
  <c r="S307" i="49"/>
  <c r="G307" i="49"/>
  <c r="H307" i="49" s="1"/>
  <c r="I307" i="49" s="1"/>
  <c r="J307" i="49" s="1"/>
  <c r="K307" i="49" s="1"/>
  <c r="L307" i="49" s="1"/>
  <c r="M307" i="49" s="1"/>
  <c r="L304" i="49"/>
  <c r="M304" i="49" s="1"/>
  <c r="L303" i="49"/>
  <c r="M303" i="49" s="1"/>
  <c r="L302" i="49"/>
  <c r="L301" i="49"/>
  <c r="M301" i="49" s="1"/>
  <c r="L300" i="49"/>
  <c r="L299" i="49"/>
  <c r="M299" i="49" s="1"/>
  <c r="L298" i="49"/>
  <c r="M298" i="49" s="1"/>
  <c r="L297" i="49"/>
  <c r="M297" i="49" s="1"/>
  <c r="L296" i="49"/>
  <c r="K295" i="49"/>
  <c r="J295" i="49"/>
  <c r="I295" i="49"/>
  <c r="H295" i="49"/>
  <c r="G295" i="49"/>
  <c r="K293" i="49"/>
  <c r="J293" i="49"/>
  <c r="I293" i="49"/>
  <c r="H293" i="49"/>
  <c r="G293" i="49"/>
  <c r="G292" i="49"/>
  <c r="H292" i="49" s="1"/>
  <c r="I292" i="49" s="1"/>
  <c r="J292" i="49" s="1"/>
  <c r="K292" i="49" s="1"/>
  <c r="L292" i="49" s="1"/>
  <c r="M292" i="49" s="1"/>
  <c r="S291" i="49"/>
  <c r="G291" i="49"/>
  <c r="H291" i="49" s="1"/>
  <c r="I291" i="49" s="1"/>
  <c r="J291" i="49" s="1"/>
  <c r="K291" i="49" s="1"/>
  <c r="L291" i="49" s="1"/>
  <c r="M291" i="49" s="1"/>
  <c r="L288" i="49"/>
  <c r="M288" i="49" s="1"/>
  <c r="L287" i="49"/>
  <c r="M287" i="49" s="1"/>
  <c r="L286" i="49"/>
  <c r="L285" i="49"/>
  <c r="M285" i="49" s="1"/>
  <c r="L284" i="49"/>
  <c r="M284" i="49" s="1"/>
  <c r="L283" i="49"/>
  <c r="M283" i="49" s="1"/>
  <c r="L282" i="49"/>
  <c r="L281" i="49"/>
  <c r="M281" i="49" s="1"/>
  <c r="L280" i="49"/>
  <c r="U275" i="49" s="1"/>
  <c r="K279" i="49"/>
  <c r="J279" i="49"/>
  <c r="I279" i="49"/>
  <c r="H279" i="49"/>
  <c r="G279" i="49"/>
  <c r="K277" i="49"/>
  <c r="J277" i="49"/>
  <c r="I277" i="49"/>
  <c r="H277" i="49"/>
  <c r="G277" i="49"/>
  <c r="G276" i="49"/>
  <c r="H276" i="49" s="1"/>
  <c r="I276" i="49" s="1"/>
  <c r="J276" i="49" s="1"/>
  <c r="K276" i="49" s="1"/>
  <c r="L276" i="49" s="1"/>
  <c r="M276" i="49" s="1"/>
  <c r="X275" i="49"/>
  <c r="S275" i="49"/>
  <c r="G275" i="49"/>
  <c r="H275" i="49" s="1"/>
  <c r="I275" i="49" s="1"/>
  <c r="J275" i="49" s="1"/>
  <c r="K275" i="49" s="1"/>
  <c r="L275" i="49" s="1"/>
  <c r="M275" i="49" s="1"/>
  <c r="L272" i="49"/>
  <c r="M272" i="49" s="1"/>
  <c r="L271" i="49"/>
  <c r="M271" i="49" s="1"/>
  <c r="L270" i="49"/>
  <c r="L269" i="49"/>
  <c r="M269" i="49" s="1"/>
  <c r="L268" i="49"/>
  <c r="M268" i="49" s="1"/>
  <c r="L267" i="49"/>
  <c r="M267" i="49" s="1"/>
  <c r="L266" i="49"/>
  <c r="L265" i="49"/>
  <c r="M265" i="49" s="1"/>
  <c r="L264" i="49"/>
  <c r="K263" i="49"/>
  <c r="J263" i="49"/>
  <c r="I263" i="49"/>
  <c r="H263" i="49"/>
  <c r="G263" i="49"/>
  <c r="K261" i="49"/>
  <c r="J261" i="49"/>
  <c r="I261" i="49"/>
  <c r="H261" i="49"/>
  <c r="G261" i="49"/>
  <c r="G260" i="49"/>
  <c r="H260" i="49" s="1"/>
  <c r="I260" i="49" s="1"/>
  <c r="J260" i="49" s="1"/>
  <c r="K260" i="49" s="1"/>
  <c r="L260" i="49" s="1"/>
  <c r="M260" i="49" s="1"/>
  <c r="X259" i="49"/>
  <c r="S259" i="49"/>
  <c r="G259" i="49"/>
  <c r="H259" i="49" s="1"/>
  <c r="I259" i="49" s="1"/>
  <c r="J259" i="49" s="1"/>
  <c r="K259" i="49" s="1"/>
  <c r="L259" i="49" s="1"/>
  <c r="M259" i="49" s="1"/>
  <c r="L256" i="49"/>
  <c r="M256" i="49" s="1"/>
  <c r="L255" i="49"/>
  <c r="M255" i="49" s="1"/>
  <c r="L254" i="49"/>
  <c r="L253" i="49"/>
  <c r="M253" i="49" s="1"/>
  <c r="L252" i="49"/>
  <c r="M252" i="49" s="1"/>
  <c r="L251" i="49"/>
  <c r="M251" i="49" s="1"/>
  <c r="L250" i="49"/>
  <c r="L249" i="49"/>
  <c r="L248" i="49"/>
  <c r="K247" i="49"/>
  <c r="J247" i="49"/>
  <c r="I247" i="49"/>
  <c r="H247" i="49"/>
  <c r="G247" i="49"/>
  <c r="K245" i="49"/>
  <c r="J245" i="49"/>
  <c r="I245" i="49"/>
  <c r="H245" i="49"/>
  <c r="G245" i="49"/>
  <c r="G244" i="49"/>
  <c r="H244" i="49" s="1"/>
  <c r="I244" i="49" s="1"/>
  <c r="J244" i="49" s="1"/>
  <c r="K244" i="49" s="1"/>
  <c r="L244" i="49" s="1"/>
  <c r="M244" i="49" s="1"/>
  <c r="X243" i="49"/>
  <c r="S243" i="49"/>
  <c r="G243" i="49"/>
  <c r="H243" i="49" s="1"/>
  <c r="I243" i="49" s="1"/>
  <c r="J243" i="49" s="1"/>
  <c r="K243" i="49" s="1"/>
  <c r="L243" i="49" s="1"/>
  <c r="M243" i="49" s="1"/>
  <c r="L240" i="49"/>
  <c r="M240" i="49" s="1"/>
  <c r="L239" i="49"/>
  <c r="M239" i="49" s="1"/>
  <c r="L238" i="49"/>
  <c r="L237" i="49"/>
  <c r="M237" i="49" s="1"/>
  <c r="L236" i="49"/>
  <c r="M236" i="49" s="1"/>
  <c r="L235" i="49"/>
  <c r="M235" i="49" s="1"/>
  <c r="L234" i="49"/>
  <c r="L233" i="49"/>
  <c r="M233" i="49" s="1"/>
  <c r="L232" i="49"/>
  <c r="K231" i="49"/>
  <c r="J231" i="49"/>
  <c r="I231" i="49"/>
  <c r="H231" i="49"/>
  <c r="G231" i="49"/>
  <c r="K229" i="49"/>
  <c r="J229" i="49"/>
  <c r="I229" i="49"/>
  <c r="H229" i="49"/>
  <c r="G229" i="49"/>
  <c r="G228" i="49"/>
  <c r="H228" i="49" s="1"/>
  <c r="I228" i="49" s="1"/>
  <c r="J228" i="49" s="1"/>
  <c r="K228" i="49" s="1"/>
  <c r="L228" i="49" s="1"/>
  <c r="M228" i="49" s="1"/>
  <c r="X227" i="49"/>
  <c r="S227" i="49"/>
  <c r="G227" i="49"/>
  <c r="H227" i="49" s="1"/>
  <c r="I227" i="49" s="1"/>
  <c r="J227" i="49" s="1"/>
  <c r="K227" i="49" s="1"/>
  <c r="L227" i="49" s="1"/>
  <c r="M227" i="49" s="1"/>
  <c r="L224" i="49"/>
  <c r="M224" i="49" s="1"/>
  <c r="L223" i="49"/>
  <c r="M223" i="49" s="1"/>
  <c r="L222" i="49"/>
  <c r="L221" i="49"/>
  <c r="M221" i="49" s="1"/>
  <c r="L220" i="49"/>
  <c r="L219" i="49"/>
  <c r="M219" i="49" s="1"/>
  <c r="L218" i="49"/>
  <c r="L217" i="49"/>
  <c r="M217" i="49" s="1"/>
  <c r="L216" i="49"/>
  <c r="K215" i="49"/>
  <c r="J215" i="49"/>
  <c r="I215" i="49"/>
  <c r="H215" i="49"/>
  <c r="G215" i="49"/>
  <c r="K213" i="49"/>
  <c r="J213" i="49"/>
  <c r="I213" i="49"/>
  <c r="H213" i="49"/>
  <c r="G213" i="49"/>
  <c r="G212" i="49"/>
  <c r="H212" i="49" s="1"/>
  <c r="I212" i="49" s="1"/>
  <c r="J212" i="49" s="1"/>
  <c r="K212" i="49" s="1"/>
  <c r="L212" i="49" s="1"/>
  <c r="M212" i="49" s="1"/>
  <c r="S211" i="49"/>
  <c r="G211" i="49"/>
  <c r="H211" i="49" s="1"/>
  <c r="I211" i="49" s="1"/>
  <c r="J211" i="49" s="1"/>
  <c r="K211" i="49" s="1"/>
  <c r="L211" i="49" s="1"/>
  <c r="M211" i="49" s="1"/>
  <c r="L208" i="49"/>
  <c r="M208" i="49" s="1"/>
  <c r="L207" i="49"/>
  <c r="M207" i="49" s="1"/>
  <c r="L206" i="49"/>
  <c r="L205" i="49"/>
  <c r="M205" i="49" s="1"/>
  <c r="L204" i="49"/>
  <c r="M204" i="49" s="1"/>
  <c r="L203" i="49"/>
  <c r="M203" i="49" s="1"/>
  <c r="L202" i="49"/>
  <c r="L201" i="49"/>
  <c r="M201" i="49" s="1"/>
  <c r="L200" i="49"/>
  <c r="K199" i="49"/>
  <c r="J199" i="49"/>
  <c r="I199" i="49"/>
  <c r="H199" i="49"/>
  <c r="G199" i="49"/>
  <c r="K197" i="49"/>
  <c r="J197" i="49"/>
  <c r="I197" i="49"/>
  <c r="H197" i="49"/>
  <c r="G197" i="49"/>
  <c r="G196" i="49"/>
  <c r="H196" i="49" s="1"/>
  <c r="I196" i="49" s="1"/>
  <c r="J196" i="49" s="1"/>
  <c r="K196" i="49" s="1"/>
  <c r="L196" i="49" s="1"/>
  <c r="M196" i="49" s="1"/>
  <c r="X195" i="49"/>
  <c r="S195" i="49"/>
  <c r="G195" i="49"/>
  <c r="H195" i="49" s="1"/>
  <c r="I195" i="49" s="1"/>
  <c r="J195" i="49" s="1"/>
  <c r="K195" i="49" s="1"/>
  <c r="L195" i="49" s="1"/>
  <c r="M195" i="49" s="1"/>
  <c r="L192" i="49"/>
  <c r="M192" i="49" s="1"/>
  <c r="L191" i="49"/>
  <c r="M191" i="49" s="1"/>
  <c r="L190" i="49"/>
  <c r="L189" i="49"/>
  <c r="M189" i="49" s="1"/>
  <c r="L188" i="49"/>
  <c r="M188" i="49" s="1"/>
  <c r="L187" i="49"/>
  <c r="M187" i="49" s="1"/>
  <c r="L186" i="49"/>
  <c r="L185" i="49"/>
  <c r="M185" i="49" s="1"/>
  <c r="L184" i="49"/>
  <c r="U179" i="49" s="1"/>
  <c r="K183" i="49"/>
  <c r="J183" i="49"/>
  <c r="I183" i="49"/>
  <c r="H183" i="49"/>
  <c r="G183" i="49"/>
  <c r="K181" i="49"/>
  <c r="J181" i="49"/>
  <c r="I181" i="49"/>
  <c r="H181" i="49"/>
  <c r="G181" i="49"/>
  <c r="G180" i="49"/>
  <c r="H180" i="49" s="1"/>
  <c r="I180" i="49" s="1"/>
  <c r="J180" i="49" s="1"/>
  <c r="K180" i="49" s="1"/>
  <c r="L180" i="49" s="1"/>
  <c r="M180" i="49" s="1"/>
  <c r="X179" i="49"/>
  <c r="S179" i="49"/>
  <c r="G179" i="49"/>
  <c r="H179" i="49" s="1"/>
  <c r="I179" i="49" s="1"/>
  <c r="J179" i="49" s="1"/>
  <c r="K179" i="49" s="1"/>
  <c r="L179" i="49" s="1"/>
  <c r="M179" i="49" s="1"/>
  <c r="L176" i="49"/>
  <c r="M176" i="49" s="1"/>
  <c r="L175" i="49"/>
  <c r="M175" i="49" s="1"/>
  <c r="L174" i="49"/>
  <c r="L173" i="49"/>
  <c r="M173" i="49" s="1"/>
  <c r="L172" i="49"/>
  <c r="M172" i="49" s="1"/>
  <c r="L171" i="49"/>
  <c r="M171" i="49" s="1"/>
  <c r="L170" i="49"/>
  <c r="L169" i="49"/>
  <c r="M169" i="49" s="1"/>
  <c r="L168" i="49"/>
  <c r="K167" i="49"/>
  <c r="J167" i="49"/>
  <c r="I167" i="49"/>
  <c r="H167" i="49"/>
  <c r="G167" i="49"/>
  <c r="K165" i="49"/>
  <c r="J165" i="49"/>
  <c r="I165" i="49"/>
  <c r="H165" i="49"/>
  <c r="G165" i="49"/>
  <c r="G164" i="49"/>
  <c r="H164" i="49" s="1"/>
  <c r="I164" i="49" s="1"/>
  <c r="J164" i="49" s="1"/>
  <c r="K164" i="49" s="1"/>
  <c r="L164" i="49" s="1"/>
  <c r="M164" i="49" s="1"/>
  <c r="S163" i="49"/>
  <c r="G163" i="49"/>
  <c r="H163" i="49" s="1"/>
  <c r="I163" i="49" s="1"/>
  <c r="J163" i="49" s="1"/>
  <c r="K163" i="49" s="1"/>
  <c r="L163" i="49" s="1"/>
  <c r="M163" i="49" s="1"/>
  <c r="L160" i="49"/>
  <c r="M160" i="49" s="1"/>
  <c r="L159" i="49"/>
  <c r="M159" i="49" s="1"/>
  <c r="L158" i="49"/>
  <c r="L157" i="49"/>
  <c r="M157" i="49" s="1"/>
  <c r="L156" i="49"/>
  <c r="M156" i="49" s="1"/>
  <c r="L155" i="49"/>
  <c r="M155" i="49" s="1"/>
  <c r="L154" i="49"/>
  <c r="L153" i="49"/>
  <c r="M153" i="49" s="1"/>
  <c r="L152" i="49"/>
  <c r="K151" i="49"/>
  <c r="J151" i="49"/>
  <c r="I151" i="49"/>
  <c r="H151" i="49"/>
  <c r="G151" i="49"/>
  <c r="K149" i="49"/>
  <c r="J149" i="49"/>
  <c r="I149" i="49"/>
  <c r="H149" i="49"/>
  <c r="G149" i="49"/>
  <c r="G148" i="49"/>
  <c r="H148" i="49" s="1"/>
  <c r="I148" i="49" s="1"/>
  <c r="J148" i="49" s="1"/>
  <c r="K148" i="49" s="1"/>
  <c r="L148" i="49" s="1"/>
  <c r="M148" i="49" s="1"/>
  <c r="S147" i="49"/>
  <c r="G147" i="49"/>
  <c r="H147" i="49" s="1"/>
  <c r="I147" i="49" s="1"/>
  <c r="J147" i="49" s="1"/>
  <c r="K147" i="49" s="1"/>
  <c r="L147" i="49" s="1"/>
  <c r="M147" i="49" s="1"/>
  <c r="L144" i="49"/>
  <c r="M144" i="49" s="1"/>
  <c r="L143" i="49"/>
  <c r="M143" i="49" s="1"/>
  <c r="L142" i="49"/>
  <c r="L141" i="49"/>
  <c r="M141" i="49" s="1"/>
  <c r="L140" i="49"/>
  <c r="M140" i="49" s="1"/>
  <c r="L139" i="49"/>
  <c r="M139" i="49" s="1"/>
  <c r="L138" i="49"/>
  <c r="L137" i="49"/>
  <c r="M137" i="49" s="1"/>
  <c r="L136" i="49"/>
  <c r="K135" i="49"/>
  <c r="J135" i="49"/>
  <c r="I135" i="49"/>
  <c r="H135" i="49"/>
  <c r="G135" i="49"/>
  <c r="K133" i="49"/>
  <c r="J133" i="49"/>
  <c r="I133" i="49"/>
  <c r="H133" i="49"/>
  <c r="G133" i="49"/>
  <c r="G132" i="49"/>
  <c r="H132" i="49" s="1"/>
  <c r="I132" i="49" s="1"/>
  <c r="J132" i="49" s="1"/>
  <c r="K132" i="49" s="1"/>
  <c r="L132" i="49" s="1"/>
  <c r="M132" i="49" s="1"/>
  <c r="X131" i="49"/>
  <c r="S131" i="49"/>
  <c r="G131" i="49"/>
  <c r="H131" i="49" s="1"/>
  <c r="I131" i="49" s="1"/>
  <c r="J131" i="49" s="1"/>
  <c r="K131" i="49" s="1"/>
  <c r="L131" i="49" s="1"/>
  <c r="M131" i="49" s="1"/>
  <c r="L128" i="49"/>
  <c r="M128" i="49" s="1"/>
  <c r="L127" i="49"/>
  <c r="M127" i="49" s="1"/>
  <c r="L126" i="49"/>
  <c r="L125" i="49"/>
  <c r="M125" i="49" s="1"/>
  <c r="L124" i="49"/>
  <c r="L123" i="49"/>
  <c r="M123" i="49" s="1"/>
  <c r="L122" i="49"/>
  <c r="L121" i="49"/>
  <c r="M121" i="49" s="1"/>
  <c r="L120" i="49"/>
  <c r="K119" i="49"/>
  <c r="J119" i="49"/>
  <c r="I119" i="49"/>
  <c r="H119" i="49"/>
  <c r="G119" i="49"/>
  <c r="K117" i="49"/>
  <c r="J117" i="49"/>
  <c r="I117" i="49"/>
  <c r="H117" i="49"/>
  <c r="G117" i="49"/>
  <c r="G116" i="49"/>
  <c r="H116" i="49" s="1"/>
  <c r="I116" i="49" s="1"/>
  <c r="J116" i="49" s="1"/>
  <c r="K116" i="49" s="1"/>
  <c r="L116" i="49" s="1"/>
  <c r="M116" i="49" s="1"/>
  <c r="S115" i="49"/>
  <c r="G115" i="49"/>
  <c r="H115" i="49" s="1"/>
  <c r="I115" i="49" s="1"/>
  <c r="J115" i="49" s="1"/>
  <c r="K115" i="49" s="1"/>
  <c r="L115" i="49" s="1"/>
  <c r="M115" i="49" s="1"/>
  <c r="L112" i="49"/>
  <c r="M112" i="49" s="1"/>
  <c r="L111" i="49"/>
  <c r="M111" i="49" s="1"/>
  <c r="L110" i="49"/>
  <c r="L109" i="49"/>
  <c r="M109" i="49" s="1"/>
  <c r="L108" i="49"/>
  <c r="M108" i="49" s="1"/>
  <c r="L107" i="49"/>
  <c r="M107" i="49" s="1"/>
  <c r="L106" i="49"/>
  <c r="L105" i="49"/>
  <c r="M105" i="49" s="1"/>
  <c r="L104" i="49"/>
  <c r="K103" i="49"/>
  <c r="J103" i="49"/>
  <c r="I103" i="49"/>
  <c r="H103" i="49"/>
  <c r="G103" i="49"/>
  <c r="K101" i="49"/>
  <c r="J101" i="49"/>
  <c r="I101" i="49"/>
  <c r="H101" i="49"/>
  <c r="G101" i="49"/>
  <c r="G100" i="49"/>
  <c r="H100" i="49" s="1"/>
  <c r="I100" i="49" s="1"/>
  <c r="J100" i="49" s="1"/>
  <c r="K100" i="49" s="1"/>
  <c r="L100" i="49" s="1"/>
  <c r="M100" i="49" s="1"/>
  <c r="X99" i="49"/>
  <c r="S99" i="49"/>
  <c r="G99" i="49"/>
  <c r="H99" i="49" s="1"/>
  <c r="I99" i="49" s="1"/>
  <c r="J99" i="49" s="1"/>
  <c r="K99" i="49" s="1"/>
  <c r="L99" i="49" s="1"/>
  <c r="M99" i="49" s="1"/>
  <c r="L96" i="49"/>
  <c r="M96" i="49" s="1"/>
  <c r="L95" i="49"/>
  <c r="M95" i="49" s="1"/>
  <c r="L94" i="49"/>
  <c r="L93" i="49"/>
  <c r="M93" i="49" s="1"/>
  <c r="L92" i="49"/>
  <c r="L91" i="49"/>
  <c r="M91" i="49" s="1"/>
  <c r="L90" i="49"/>
  <c r="L89" i="49"/>
  <c r="L88" i="49"/>
  <c r="K87" i="49"/>
  <c r="J87" i="49"/>
  <c r="I87" i="49"/>
  <c r="H87" i="49"/>
  <c r="G87" i="49"/>
  <c r="K85" i="49"/>
  <c r="J85" i="49"/>
  <c r="I85" i="49"/>
  <c r="H85" i="49"/>
  <c r="G85" i="49"/>
  <c r="G84" i="49"/>
  <c r="H84" i="49" s="1"/>
  <c r="I84" i="49" s="1"/>
  <c r="J84" i="49" s="1"/>
  <c r="K84" i="49" s="1"/>
  <c r="L84" i="49" s="1"/>
  <c r="M84" i="49" s="1"/>
  <c r="S83" i="49"/>
  <c r="G83" i="49"/>
  <c r="H83" i="49" s="1"/>
  <c r="I83" i="49" s="1"/>
  <c r="J83" i="49" s="1"/>
  <c r="K83" i="49" s="1"/>
  <c r="L83" i="49" s="1"/>
  <c r="M83" i="49" s="1"/>
  <c r="L80" i="49"/>
  <c r="M80" i="49" s="1"/>
  <c r="L79" i="49"/>
  <c r="M79" i="49" s="1"/>
  <c r="L78" i="49"/>
  <c r="L77" i="49"/>
  <c r="M77" i="49" s="1"/>
  <c r="L76" i="49"/>
  <c r="M76" i="49" s="1"/>
  <c r="L75" i="49"/>
  <c r="M75" i="49" s="1"/>
  <c r="L74" i="49"/>
  <c r="L73" i="49"/>
  <c r="M73" i="49" s="1"/>
  <c r="L72" i="49"/>
  <c r="K71" i="49"/>
  <c r="J71" i="49"/>
  <c r="I71" i="49"/>
  <c r="H71" i="49"/>
  <c r="G71" i="49"/>
  <c r="K69" i="49"/>
  <c r="J69" i="49"/>
  <c r="I69" i="49"/>
  <c r="H69" i="49"/>
  <c r="G69" i="49"/>
  <c r="G68" i="49"/>
  <c r="H68" i="49" s="1"/>
  <c r="I68" i="49" s="1"/>
  <c r="J68" i="49" s="1"/>
  <c r="K68" i="49" s="1"/>
  <c r="L68" i="49" s="1"/>
  <c r="M68" i="49" s="1"/>
  <c r="S67" i="49"/>
  <c r="G67" i="49"/>
  <c r="H67" i="49" s="1"/>
  <c r="I67" i="49" s="1"/>
  <c r="J67" i="49" s="1"/>
  <c r="K67" i="49" s="1"/>
  <c r="L67" i="49" s="1"/>
  <c r="M67" i="49" s="1"/>
  <c r="L64" i="49"/>
  <c r="M64" i="49" s="1"/>
  <c r="L63" i="49"/>
  <c r="M63" i="49" s="1"/>
  <c r="L62" i="49"/>
  <c r="L61" i="49"/>
  <c r="M61" i="49" s="1"/>
  <c r="L60" i="49"/>
  <c r="M60" i="49" s="1"/>
  <c r="L59" i="49"/>
  <c r="M59" i="49" s="1"/>
  <c r="L58" i="49"/>
  <c r="L57" i="49"/>
  <c r="M57" i="49" s="1"/>
  <c r="L56" i="49"/>
  <c r="K55" i="49"/>
  <c r="J55" i="49"/>
  <c r="I55" i="49"/>
  <c r="H55" i="49"/>
  <c r="G55" i="49"/>
  <c r="K53" i="49"/>
  <c r="J53" i="49"/>
  <c r="I53" i="49"/>
  <c r="H53" i="49"/>
  <c r="G53" i="49"/>
  <c r="G52" i="49"/>
  <c r="H52" i="49" s="1"/>
  <c r="I52" i="49" s="1"/>
  <c r="J52" i="49" s="1"/>
  <c r="K52" i="49" s="1"/>
  <c r="L52" i="49" s="1"/>
  <c r="M52" i="49" s="1"/>
  <c r="S51" i="49"/>
  <c r="G51" i="49"/>
  <c r="H51" i="49" s="1"/>
  <c r="I51" i="49" s="1"/>
  <c r="J51" i="49" s="1"/>
  <c r="K51" i="49" s="1"/>
  <c r="L51" i="49" s="1"/>
  <c r="M51" i="49" s="1"/>
  <c r="L48" i="49"/>
  <c r="M48" i="49" s="1"/>
  <c r="L47" i="49"/>
  <c r="M47" i="49" s="1"/>
  <c r="L46" i="49"/>
  <c r="L45" i="49"/>
  <c r="M45" i="49" s="1"/>
  <c r="L44" i="49"/>
  <c r="L43" i="49"/>
  <c r="M43" i="49" s="1"/>
  <c r="L42" i="49"/>
  <c r="L41" i="49"/>
  <c r="M41" i="49" s="1"/>
  <c r="L40" i="49"/>
  <c r="K39" i="49"/>
  <c r="J39" i="49"/>
  <c r="I39" i="49"/>
  <c r="H39" i="49"/>
  <c r="G39" i="49"/>
  <c r="K37" i="49"/>
  <c r="J37" i="49"/>
  <c r="I37" i="49"/>
  <c r="H37" i="49"/>
  <c r="G37" i="49"/>
  <c r="H36" i="49"/>
  <c r="I36" i="49" s="1"/>
  <c r="J36" i="49" s="1"/>
  <c r="K36" i="49" s="1"/>
  <c r="L36" i="49" s="1"/>
  <c r="M36" i="49" s="1"/>
  <c r="G36" i="49"/>
  <c r="S35" i="49"/>
  <c r="G35" i="49"/>
  <c r="H35" i="49" s="1"/>
  <c r="I35" i="49" s="1"/>
  <c r="J35" i="49" s="1"/>
  <c r="K35" i="49" s="1"/>
  <c r="L35" i="49" s="1"/>
  <c r="M35" i="49" s="1"/>
  <c r="A35" i="49"/>
  <c r="A51" i="49" s="1"/>
  <c r="A67" i="49" s="1"/>
  <c r="A83" i="49" s="1"/>
  <c r="A99" i="49" s="1"/>
  <c r="A115" i="49" s="1"/>
  <c r="A131" i="49" s="1"/>
  <c r="A147" i="49" s="1"/>
  <c r="A163" i="49" s="1"/>
  <c r="A179" i="49" s="1"/>
  <c r="A195" i="49" s="1"/>
  <c r="A211" i="49" s="1"/>
  <c r="A227" i="49" s="1"/>
  <c r="A243" i="49" s="1"/>
  <c r="A259" i="49" s="1"/>
  <c r="A275" i="49" s="1"/>
  <c r="A291" i="49" s="1"/>
  <c r="A307" i="49" s="1"/>
  <c r="A323" i="49" s="1"/>
  <c r="A339" i="49" s="1"/>
  <c r="A355" i="49" s="1"/>
  <c r="A371" i="49" s="1"/>
  <c r="A387" i="49" s="1"/>
  <c r="A403" i="49" s="1"/>
  <c r="A419" i="49" s="1"/>
  <c r="A435" i="49" s="1"/>
  <c r="A451" i="49" s="1"/>
  <c r="A467" i="49" s="1"/>
  <c r="A483" i="49" s="1"/>
  <c r="A499" i="49" s="1"/>
  <c r="A515" i="49" s="1"/>
  <c r="A531" i="49" s="1"/>
  <c r="A547" i="49" s="1"/>
  <c r="A563" i="49" s="1"/>
  <c r="A579" i="49" s="1"/>
  <c r="A595" i="49" s="1"/>
  <c r="A611" i="49" s="1"/>
  <c r="A627" i="49" s="1"/>
  <c r="A643" i="49" s="1"/>
  <c r="L32" i="49"/>
  <c r="M32" i="49" s="1"/>
  <c r="L31" i="49"/>
  <c r="M31" i="49" s="1"/>
  <c r="L30" i="49"/>
  <c r="M30" i="49" s="1"/>
  <c r="L29" i="49"/>
  <c r="M29" i="49" s="1"/>
  <c r="L28" i="49"/>
  <c r="L27" i="49"/>
  <c r="M27" i="49" s="1"/>
  <c r="L26" i="49"/>
  <c r="M26" i="49" s="1"/>
  <c r="L25" i="49"/>
  <c r="M25" i="49" s="1"/>
  <c r="L24" i="49"/>
  <c r="K23" i="49"/>
  <c r="J23" i="49"/>
  <c r="I23" i="49"/>
  <c r="H23" i="49"/>
  <c r="G23" i="49"/>
  <c r="K21" i="49"/>
  <c r="J21" i="49"/>
  <c r="I21" i="49"/>
  <c r="H21" i="49"/>
  <c r="G21" i="49"/>
  <c r="G20" i="49"/>
  <c r="H20" i="49" s="1"/>
  <c r="I20" i="49" s="1"/>
  <c r="J20" i="49" s="1"/>
  <c r="K20" i="49" s="1"/>
  <c r="L20" i="49" s="1"/>
  <c r="M20" i="49" s="1"/>
  <c r="C20" i="49"/>
  <c r="C36" i="49" s="1"/>
  <c r="C52" i="49" s="1"/>
  <c r="C68" i="49" s="1"/>
  <c r="C84" i="49" s="1"/>
  <c r="C100" i="49" s="1"/>
  <c r="C116" i="49" s="1"/>
  <c r="C132" i="49" s="1"/>
  <c r="C148" i="49" s="1"/>
  <c r="C164" i="49" s="1"/>
  <c r="C180" i="49" s="1"/>
  <c r="C196" i="49" s="1"/>
  <c r="C212" i="49" s="1"/>
  <c r="C228" i="49" s="1"/>
  <c r="C244" i="49" s="1"/>
  <c r="C260" i="49" s="1"/>
  <c r="C276" i="49" s="1"/>
  <c r="C292" i="49" s="1"/>
  <c r="C308" i="49" s="1"/>
  <c r="C324" i="49" s="1"/>
  <c r="C340" i="49" s="1"/>
  <c r="C356" i="49" s="1"/>
  <c r="C372" i="49" s="1"/>
  <c r="C388" i="49" s="1"/>
  <c r="C404" i="49" s="1"/>
  <c r="C420" i="49" s="1"/>
  <c r="C436" i="49" s="1"/>
  <c r="C452" i="49" s="1"/>
  <c r="C468" i="49" s="1"/>
  <c r="C484" i="49" s="1"/>
  <c r="C500" i="49" s="1"/>
  <c r="C516" i="49" s="1"/>
  <c r="C532" i="49" s="1"/>
  <c r="C548" i="49" s="1"/>
  <c r="C564" i="49" s="1"/>
  <c r="C580" i="49" s="1"/>
  <c r="C596" i="49" s="1"/>
  <c r="C612" i="49" s="1"/>
  <c r="C628" i="49" s="1"/>
  <c r="C644" i="49" s="1"/>
  <c r="S19" i="49"/>
  <c r="G19" i="49"/>
  <c r="H19" i="49" s="1"/>
  <c r="I19" i="49" s="1"/>
  <c r="J19" i="49" s="1"/>
  <c r="K19" i="49" s="1"/>
  <c r="L19" i="49" s="1"/>
  <c r="M19" i="49" s="1"/>
  <c r="K16" i="49"/>
  <c r="J16" i="49"/>
  <c r="I16" i="49"/>
  <c r="H16" i="49"/>
  <c r="G16" i="49"/>
  <c r="K15" i="49"/>
  <c r="J15" i="49"/>
  <c r="I15" i="49"/>
  <c r="H15" i="49"/>
  <c r="G15" i="49"/>
  <c r="K14" i="49"/>
  <c r="J14" i="49"/>
  <c r="I14" i="49"/>
  <c r="H14" i="49"/>
  <c r="G14" i="49"/>
  <c r="K13" i="49"/>
  <c r="J13" i="49"/>
  <c r="I13" i="49"/>
  <c r="H13" i="49"/>
  <c r="G13" i="49"/>
  <c r="K12" i="49"/>
  <c r="J12" i="49"/>
  <c r="I12" i="49"/>
  <c r="H12" i="49"/>
  <c r="G12" i="49"/>
  <c r="K11" i="49"/>
  <c r="J11" i="49"/>
  <c r="I11" i="49"/>
  <c r="H11" i="49"/>
  <c r="G11" i="49"/>
  <c r="K10" i="49"/>
  <c r="J10" i="49"/>
  <c r="I10" i="49"/>
  <c r="H10" i="49"/>
  <c r="G10" i="49"/>
  <c r="K9" i="49"/>
  <c r="J9" i="49"/>
  <c r="I9" i="49"/>
  <c r="H9" i="49"/>
  <c r="G9" i="49"/>
  <c r="K8" i="49"/>
  <c r="J8" i="49"/>
  <c r="I8" i="49"/>
  <c r="H8" i="49"/>
  <c r="G8" i="49"/>
  <c r="H4" i="49"/>
  <c r="I4" i="49" s="1"/>
  <c r="J4" i="49" s="1"/>
  <c r="K4" i="49" s="1"/>
  <c r="L4" i="49" s="1"/>
  <c r="M4" i="49" s="1"/>
  <c r="S3" i="49"/>
  <c r="H3" i="49"/>
  <c r="I3" i="49" s="1"/>
  <c r="J3" i="49" s="1"/>
  <c r="K3" i="49" s="1"/>
  <c r="L3" i="49" s="1"/>
  <c r="M3" i="49" s="1"/>
  <c r="X1" i="49"/>
  <c r="T1" i="49"/>
  <c r="L496" i="48"/>
  <c r="M496" i="48" s="1"/>
  <c r="L495" i="48"/>
  <c r="M495" i="48" s="1"/>
  <c r="L494" i="48"/>
  <c r="M494" i="48" s="1"/>
  <c r="L493" i="48"/>
  <c r="M493" i="48" s="1"/>
  <c r="L492" i="48"/>
  <c r="X483" i="48" s="1"/>
  <c r="L491" i="48"/>
  <c r="L490" i="48"/>
  <c r="M490" i="48" s="1"/>
  <c r="L489" i="48"/>
  <c r="L488" i="48"/>
  <c r="M488" i="48" s="1"/>
  <c r="K487" i="48"/>
  <c r="J487" i="48"/>
  <c r="I487" i="48"/>
  <c r="H487" i="48"/>
  <c r="G487" i="48"/>
  <c r="K485" i="48"/>
  <c r="J485" i="48"/>
  <c r="I485" i="48"/>
  <c r="H485" i="48"/>
  <c r="G485" i="48"/>
  <c r="G484" i="48"/>
  <c r="H484" i="48" s="1"/>
  <c r="I484" i="48" s="1"/>
  <c r="J484" i="48" s="1"/>
  <c r="K484" i="48" s="1"/>
  <c r="L484" i="48" s="1"/>
  <c r="M484" i="48" s="1"/>
  <c r="W483" i="48"/>
  <c r="S483" i="48"/>
  <c r="G483" i="48"/>
  <c r="H483" i="48" s="1"/>
  <c r="I483" i="48" s="1"/>
  <c r="J483" i="48" s="1"/>
  <c r="K483" i="48" s="1"/>
  <c r="L483" i="48" s="1"/>
  <c r="M483" i="48" s="1"/>
  <c r="L480" i="48"/>
  <c r="M480" i="48" s="1"/>
  <c r="L479" i="48"/>
  <c r="M479" i="48" s="1"/>
  <c r="L478" i="48"/>
  <c r="M478" i="48" s="1"/>
  <c r="L477" i="48"/>
  <c r="M477" i="48" s="1"/>
  <c r="L476" i="48"/>
  <c r="M476" i="48" s="1"/>
  <c r="L475" i="48"/>
  <c r="L474" i="48"/>
  <c r="M474" i="48" s="1"/>
  <c r="L473" i="48"/>
  <c r="L472" i="48"/>
  <c r="M472" i="48" s="1"/>
  <c r="K471" i="48"/>
  <c r="J471" i="48"/>
  <c r="I471" i="48"/>
  <c r="H471" i="48"/>
  <c r="G471" i="48"/>
  <c r="K469" i="48"/>
  <c r="J469" i="48"/>
  <c r="I469" i="48"/>
  <c r="H469" i="48"/>
  <c r="G469" i="48"/>
  <c r="H468" i="48"/>
  <c r="I468" i="48" s="1"/>
  <c r="J468" i="48" s="1"/>
  <c r="K468" i="48" s="1"/>
  <c r="L468" i="48" s="1"/>
  <c r="M468" i="48" s="1"/>
  <c r="G468" i="48"/>
  <c r="W467" i="48"/>
  <c r="S467" i="48"/>
  <c r="G467" i="48"/>
  <c r="H467" i="48" s="1"/>
  <c r="I467" i="48" s="1"/>
  <c r="J467" i="48" s="1"/>
  <c r="K467" i="48" s="1"/>
  <c r="L467" i="48" s="1"/>
  <c r="M467" i="48" s="1"/>
  <c r="M464" i="48"/>
  <c r="L464" i="48"/>
  <c r="L463" i="48"/>
  <c r="M463" i="48" s="1"/>
  <c r="L462" i="48"/>
  <c r="W451" i="48" s="1"/>
  <c r="L461" i="48"/>
  <c r="M461" i="48" s="1"/>
  <c r="L460" i="48"/>
  <c r="M460" i="48" s="1"/>
  <c r="L459" i="48"/>
  <c r="L458" i="48"/>
  <c r="M458" i="48" s="1"/>
  <c r="L457" i="48"/>
  <c r="U451" i="48" s="1"/>
  <c r="L456" i="48"/>
  <c r="M456" i="48" s="1"/>
  <c r="K455" i="48"/>
  <c r="J455" i="48"/>
  <c r="I455" i="48"/>
  <c r="H455" i="48"/>
  <c r="G455" i="48"/>
  <c r="K453" i="48"/>
  <c r="J453" i="48"/>
  <c r="I453" i="48"/>
  <c r="H453" i="48"/>
  <c r="G453" i="48"/>
  <c r="G452" i="48"/>
  <c r="H452" i="48" s="1"/>
  <c r="I452" i="48" s="1"/>
  <c r="J452" i="48" s="1"/>
  <c r="K452" i="48" s="1"/>
  <c r="L452" i="48" s="1"/>
  <c r="M452" i="48" s="1"/>
  <c r="X451" i="48"/>
  <c r="G451" i="48"/>
  <c r="H451" i="48" s="1"/>
  <c r="I451" i="48" s="1"/>
  <c r="J451" i="48" s="1"/>
  <c r="K451" i="48" s="1"/>
  <c r="L451" i="48" s="1"/>
  <c r="M451" i="48" s="1"/>
  <c r="L448" i="48"/>
  <c r="M448" i="48" s="1"/>
  <c r="L447" i="48"/>
  <c r="M447" i="48" s="1"/>
  <c r="L446" i="48"/>
  <c r="L445" i="48"/>
  <c r="M445" i="48" s="1"/>
  <c r="L444" i="48"/>
  <c r="M444" i="48" s="1"/>
  <c r="L443" i="48"/>
  <c r="L442" i="48"/>
  <c r="M442" i="48" s="1"/>
  <c r="L441" i="48"/>
  <c r="L440" i="48"/>
  <c r="M440" i="48" s="1"/>
  <c r="K439" i="48"/>
  <c r="J439" i="48"/>
  <c r="I439" i="48"/>
  <c r="H439" i="48"/>
  <c r="G439" i="48"/>
  <c r="K437" i="48"/>
  <c r="J437" i="48"/>
  <c r="I437" i="48"/>
  <c r="H437" i="48"/>
  <c r="G437" i="48"/>
  <c r="G436" i="48"/>
  <c r="H436" i="48" s="1"/>
  <c r="I436" i="48" s="1"/>
  <c r="J436" i="48" s="1"/>
  <c r="K436" i="48" s="1"/>
  <c r="L436" i="48" s="1"/>
  <c r="M436" i="48" s="1"/>
  <c r="S435" i="48"/>
  <c r="K435" i="48"/>
  <c r="L435" i="48" s="1"/>
  <c r="M435" i="48" s="1"/>
  <c r="J435" i="48"/>
  <c r="G435" i="48"/>
  <c r="H435" i="48" s="1"/>
  <c r="I435" i="48" s="1"/>
  <c r="L432" i="48"/>
  <c r="M432" i="48" s="1"/>
  <c r="L431" i="48"/>
  <c r="M431" i="48" s="1"/>
  <c r="L430" i="48"/>
  <c r="M430" i="48" s="1"/>
  <c r="L429" i="48"/>
  <c r="M429" i="48" s="1"/>
  <c r="L428" i="48"/>
  <c r="L427" i="48"/>
  <c r="V419" i="48" s="1"/>
  <c r="L426" i="48"/>
  <c r="M426" i="48" s="1"/>
  <c r="L425" i="48"/>
  <c r="L424" i="48"/>
  <c r="K423" i="48"/>
  <c r="J423" i="48"/>
  <c r="I423" i="48"/>
  <c r="H423" i="48"/>
  <c r="G423" i="48"/>
  <c r="K421" i="48"/>
  <c r="J421" i="48"/>
  <c r="I421" i="48"/>
  <c r="H421" i="48"/>
  <c r="G421" i="48"/>
  <c r="H420" i="48"/>
  <c r="I420" i="48" s="1"/>
  <c r="J420" i="48" s="1"/>
  <c r="K420" i="48" s="1"/>
  <c r="L420" i="48" s="1"/>
  <c r="M420" i="48" s="1"/>
  <c r="G420" i="48"/>
  <c r="S419" i="48"/>
  <c r="J419" i="48"/>
  <c r="K419" i="48" s="1"/>
  <c r="L419" i="48" s="1"/>
  <c r="M419" i="48" s="1"/>
  <c r="G419" i="48"/>
  <c r="H419" i="48" s="1"/>
  <c r="I419" i="48" s="1"/>
  <c r="L416" i="48"/>
  <c r="M416" i="48" s="1"/>
  <c r="L415" i="48"/>
  <c r="M415" i="48" s="1"/>
  <c r="L414" i="48"/>
  <c r="M414" i="48" s="1"/>
  <c r="L413" i="48"/>
  <c r="M413" i="48" s="1"/>
  <c r="L412" i="48"/>
  <c r="L411" i="48"/>
  <c r="L410" i="48"/>
  <c r="M410" i="48" s="1"/>
  <c r="L409" i="48"/>
  <c r="M409" i="48" s="1"/>
  <c r="L408" i="48"/>
  <c r="K407" i="48"/>
  <c r="J407" i="48"/>
  <c r="I407" i="48"/>
  <c r="H407" i="48"/>
  <c r="G407" i="48"/>
  <c r="K405" i="48"/>
  <c r="J405" i="48"/>
  <c r="I405" i="48"/>
  <c r="H405" i="48"/>
  <c r="G405" i="48"/>
  <c r="G404" i="48"/>
  <c r="H404" i="48" s="1"/>
  <c r="I404" i="48" s="1"/>
  <c r="J404" i="48" s="1"/>
  <c r="K404" i="48" s="1"/>
  <c r="L404" i="48" s="1"/>
  <c r="M404" i="48" s="1"/>
  <c r="S403" i="48"/>
  <c r="G403" i="48"/>
  <c r="H403" i="48" s="1"/>
  <c r="I403" i="48" s="1"/>
  <c r="J403" i="48" s="1"/>
  <c r="K403" i="48" s="1"/>
  <c r="L403" i="48" s="1"/>
  <c r="M403" i="48" s="1"/>
  <c r="L400" i="48"/>
  <c r="M400" i="48" s="1"/>
  <c r="M399" i="48"/>
  <c r="L399" i="48"/>
  <c r="L398" i="48"/>
  <c r="L397" i="48"/>
  <c r="M397" i="48" s="1"/>
  <c r="L396" i="48"/>
  <c r="M396" i="48" s="1"/>
  <c r="L395" i="48"/>
  <c r="M395" i="48" s="1"/>
  <c r="L394" i="48"/>
  <c r="M394" i="48" s="1"/>
  <c r="L393" i="48"/>
  <c r="M393" i="48" s="1"/>
  <c r="L392" i="48"/>
  <c r="K391" i="48"/>
  <c r="J391" i="48"/>
  <c r="I391" i="48"/>
  <c r="H391" i="48"/>
  <c r="G391" i="48"/>
  <c r="K389" i="48"/>
  <c r="J389" i="48"/>
  <c r="I389" i="48"/>
  <c r="H389" i="48"/>
  <c r="G389" i="48"/>
  <c r="G388" i="48"/>
  <c r="H388" i="48" s="1"/>
  <c r="I388" i="48" s="1"/>
  <c r="J388" i="48" s="1"/>
  <c r="K388" i="48" s="1"/>
  <c r="L388" i="48" s="1"/>
  <c r="M388" i="48" s="1"/>
  <c r="G387" i="48"/>
  <c r="H387" i="48" s="1"/>
  <c r="I387" i="48" s="1"/>
  <c r="J387" i="48" s="1"/>
  <c r="K387" i="48" s="1"/>
  <c r="L387" i="48" s="1"/>
  <c r="M387" i="48" s="1"/>
  <c r="M384" i="48"/>
  <c r="L384" i="48"/>
  <c r="L383" i="48"/>
  <c r="M383" i="48" s="1"/>
  <c r="L382" i="48"/>
  <c r="W371" i="48" s="1"/>
  <c r="L381" i="48"/>
  <c r="M381" i="48" s="1"/>
  <c r="L380" i="48"/>
  <c r="M380" i="48" s="1"/>
  <c r="L379" i="48"/>
  <c r="L378" i="48"/>
  <c r="M378" i="48" s="1"/>
  <c r="L377" i="48"/>
  <c r="L376" i="48"/>
  <c r="M376" i="48" s="1"/>
  <c r="K375" i="48"/>
  <c r="J375" i="48"/>
  <c r="I375" i="48"/>
  <c r="H375" i="48"/>
  <c r="G375" i="48"/>
  <c r="K373" i="48"/>
  <c r="J373" i="48"/>
  <c r="I373" i="48"/>
  <c r="H373" i="48"/>
  <c r="G373" i="48"/>
  <c r="G372" i="48"/>
  <c r="H372" i="48" s="1"/>
  <c r="I372" i="48" s="1"/>
  <c r="J372" i="48" s="1"/>
  <c r="K372" i="48" s="1"/>
  <c r="L372" i="48" s="1"/>
  <c r="M372" i="48" s="1"/>
  <c r="X371" i="48"/>
  <c r="S371" i="48"/>
  <c r="G371" i="48"/>
  <c r="H371" i="48" s="1"/>
  <c r="I371" i="48" s="1"/>
  <c r="J371" i="48" s="1"/>
  <c r="K371" i="48" s="1"/>
  <c r="L371" i="48" s="1"/>
  <c r="M371" i="48" s="1"/>
  <c r="L368" i="48"/>
  <c r="M368" i="48" s="1"/>
  <c r="L367" i="48"/>
  <c r="M367" i="48" s="1"/>
  <c r="L366" i="48"/>
  <c r="L365" i="48"/>
  <c r="M365" i="48" s="1"/>
  <c r="L364" i="48"/>
  <c r="M364" i="48" s="1"/>
  <c r="L363" i="48"/>
  <c r="M362" i="48"/>
  <c r="L362" i="48"/>
  <c r="L361" i="48"/>
  <c r="L360" i="48"/>
  <c r="K359" i="48"/>
  <c r="J359" i="48"/>
  <c r="I359" i="48"/>
  <c r="H359" i="48"/>
  <c r="G359" i="48"/>
  <c r="K357" i="48"/>
  <c r="J357" i="48"/>
  <c r="I357" i="48"/>
  <c r="H357" i="48"/>
  <c r="G357" i="48"/>
  <c r="G356" i="48"/>
  <c r="H356" i="48" s="1"/>
  <c r="I356" i="48" s="1"/>
  <c r="J356" i="48" s="1"/>
  <c r="K356" i="48" s="1"/>
  <c r="L356" i="48" s="1"/>
  <c r="M356" i="48" s="1"/>
  <c r="X355" i="48"/>
  <c r="G355" i="48"/>
  <c r="H355" i="48" s="1"/>
  <c r="I355" i="48" s="1"/>
  <c r="J355" i="48" s="1"/>
  <c r="K355" i="48" s="1"/>
  <c r="L355" i="48" s="1"/>
  <c r="M355" i="48" s="1"/>
  <c r="M352" i="48"/>
  <c r="L352" i="48"/>
  <c r="L351" i="48"/>
  <c r="M351" i="48" s="1"/>
  <c r="L350" i="48"/>
  <c r="W339" i="48" s="1"/>
  <c r="L349" i="48"/>
  <c r="M349" i="48" s="1"/>
  <c r="L348" i="48"/>
  <c r="M348" i="48" s="1"/>
  <c r="L347" i="48"/>
  <c r="M347" i="48" s="1"/>
  <c r="L346" i="48"/>
  <c r="M346" i="48" s="1"/>
  <c r="M345" i="48"/>
  <c r="L345" i="48"/>
  <c r="L344" i="48"/>
  <c r="K343" i="48"/>
  <c r="J343" i="48"/>
  <c r="I343" i="48"/>
  <c r="H343" i="48"/>
  <c r="G343" i="48"/>
  <c r="K341" i="48"/>
  <c r="J341" i="48"/>
  <c r="I341" i="48"/>
  <c r="H341" i="48"/>
  <c r="G341" i="48"/>
  <c r="G340" i="48"/>
  <c r="H340" i="48" s="1"/>
  <c r="I340" i="48" s="1"/>
  <c r="J340" i="48" s="1"/>
  <c r="K340" i="48" s="1"/>
  <c r="L340" i="48" s="1"/>
  <c r="M340" i="48" s="1"/>
  <c r="U339" i="48"/>
  <c r="S339" i="48"/>
  <c r="G339" i="48"/>
  <c r="H339" i="48" s="1"/>
  <c r="I339" i="48" s="1"/>
  <c r="J339" i="48" s="1"/>
  <c r="K339" i="48" s="1"/>
  <c r="L339" i="48" s="1"/>
  <c r="M339" i="48" s="1"/>
  <c r="L336" i="48"/>
  <c r="M336" i="48" s="1"/>
  <c r="L335" i="48"/>
  <c r="M335" i="48" s="1"/>
  <c r="L334" i="48"/>
  <c r="W323" i="48" s="1"/>
  <c r="L333" i="48"/>
  <c r="M333" i="48" s="1"/>
  <c r="L332" i="48"/>
  <c r="M332" i="48" s="1"/>
  <c r="L331" i="48"/>
  <c r="M331" i="48" s="1"/>
  <c r="L330" i="48"/>
  <c r="M330" i="48" s="1"/>
  <c r="L329" i="48"/>
  <c r="M329" i="48" s="1"/>
  <c r="L328" i="48"/>
  <c r="U323" i="48" s="1"/>
  <c r="K327" i="48"/>
  <c r="J327" i="48"/>
  <c r="I327" i="48"/>
  <c r="H327" i="48"/>
  <c r="G327" i="48"/>
  <c r="K325" i="48"/>
  <c r="J325" i="48"/>
  <c r="I325" i="48"/>
  <c r="H325" i="48"/>
  <c r="G325" i="48"/>
  <c r="G324" i="48"/>
  <c r="H324" i="48" s="1"/>
  <c r="I324" i="48" s="1"/>
  <c r="J324" i="48" s="1"/>
  <c r="K324" i="48" s="1"/>
  <c r="L324" i="48" s="1"/>
  <c r="M324" i="48" s="1"/>
  <c r="X323" i="48"/>
  <c r="S323" i="48"/>
  <c r="G323" i="48"/>
  <c r="H323" i="48" s="1"/>
  <c r="I323" i="48" s="1"/>
  <c r="J323" i="48" s="1"/>
  <c r="K323" i="48" s="1"/>
  <c r="L323" i="48" s="1"/>
  <c r="M323" i="48" s="1"/>
  <c r="L320" i="48"/>
  <c r="M320" i="48" s="1"/>
  <c r="L319" i="48"/>
  <c r="M319" i="48" s="1"/>
  <c r="L318" i="48"/>
  <c r="W307" i="48" s="1"/>
  <c r="L317" i="48"/>
  <c r="M317" i="48" s="1"/>
  <c r="L316" i="48"/>
  <c r="L315" i="48"/>
  <c r="M315" i="48" s="1"/>
  <c r="L314" i="48"/>
  <c r="M314" i="48" s="1"/>
  <c r="L313" i="48"/>
  <c r="M313" i="48" s="1"/>
  <c r="L312" i="48"/>
  <c r="K311" i="48"/>
  <c r="J311" i="48"/>
  <c r="I311" i="48"/>
  <c r="H311" i="48"/>
  <c r="G311" i="48"/>
  <c r="K309" i="48"/>
  <c r="J309" i="48"/>
  <c r="I309" i="48"/>
  <c r="H309" i="48"/>
  <c r="G309" i="48"/>
  <c r="M308" i="48"/>
  <c r="H308" i="48"/>
  <c r="I308" i="48" s="1"/>
  <c r="J308" i="48" s="1"/>
  <c r="K308" i="48" s="1"/>
  <c r="L308" i="48" s="1"/>
  <c r="G308" i="48"/>
  <c r="S307" i="48"/>
  <c r="G307" i="48"/>
  <c r="H307" i="48" s="1"/>
  <c r="I307" i="48" s="1"/>
  <c r="J307" i="48" s="1"/>
  <c r="K307" i="48" s="1"/>
  <c r="L307" i="48" s="1"/>
  <c r="M307" i="48" s="1"/>
  <c r="L304" i="48"/>
  <c r="M304" i="48" s="1"/>
  <c r="L303" i="48"/>
  <c r="M303" i="48" s="1"/>
  <c r="L302" i="48"/>
  <c r="W291" i="48" s="1"/>
  <c r="L301" i="48"/>
  <c r="M301" i="48" s="1"/>
  <c r="L300" i="48"/>
  <c r="M300" i="48" s="1"/>
  <c r="L299" i="48"/>
  <c r="M299" i="48" s="1"/>
  <c r="L298" i="48"/>
  <c r="M298" i="48" s="1"/>
  <c r="L297" i="48"/>
  <c r="M297" i="48" s="1"/>
  <c r="L296" i="48"/>
  <c r="U291" i="48" s="1"/>
  <c r="K295" i="48"/>
  <c r="J295" i="48"/>
  <c r="I295" i="48"/>
  <c r="H295" i="48"/>
  <c r="G295" i="48"/>
  <c r="K293" i="48"/>
  <c r="J293" i="48"/>
  <c r="I293" i="48"/>
  <c r="H293" i="48"/>
  <c r="G293" i="48"/>
  <c r="G292" i="48"/>
  <c r="H292" i="48" s="1"/>
  <c r="I292" i="48" s="1"/>
  <c r="J292" i="48" s="1"/>
  <c r="K292" i="48" s="1"/>
  <c r="L292" i="48" s="1"/>
  <c r="M292" i="48" s="1"/>
  <c r="X291" i="48"/>
  <c r="G291" i="48"/>
  <c r="H291" i="48" s="1"/>
  <c r="I291" i="48" s="1"/>
  <c r="J291" i="48" s="1"/>
  <c r="K291" i="48" s="1"/>
  <c r="L291" i="48" s="1"/>
  <c r="M291" i="48" s="1"/>
  <c r="L288" i="48"/>
  <c r="M288" i="48" s="1"/>
  <c r="M287" i="48"/>
  <c r="L287" i="48"/>
  <c r="L286" i="48"/>
  <c r="W275" i="48" s="1"/>
  <c r="L285" i="48"/>
  <c r="M285" i="48" s="1"/>
  <c r="L284" i="48"/>
  <c r="M284" i="48" s="1"/>
  <c r="L283" i="48"/>
  <c r="M283" i="48" s="1"/>
  <c r="L282" i="48"/>
  <c r="M282" i="48" s="1"/>
  <c r="L281" i="48"/>
  <c r="M281" i="48" s="1"/>
  <c r="L280" i="48"/>
  <c r="K279" i="48"/>
  <c r="J279" i="48"/>
  <c r="I279" i="48"/>
  <c r="H279" i="48"/>
  <c r="G279" i="48"/>
  <c r="K277" i="48"/>
  <c r="J277" i="48"/>
  <c r="I277" i="48"/>
  <c r="H277" i="48"/>
  <c r="G277" i="48"/>
  <c r="G276" i="48"/>
  <c r="H276" i="48" s="1"/>
  <c r="I276" i="48" s="1"/>
  <c r="J276" i="48" s="1"/>
  <c r="K276" i="48" s="1"/>
  <c r="L276" i="48" s="1"/>
  <c r="M276" i="48" s="1"/>
  <c r="X275" i="48"/>
  <c r="S275" i="48"/>
  <c r="G275" i="48"/>
  <c r="H275" i="48" s="1"/>
  <c r="I275" i="48" s="1"/>
  <c r="J275" i="48" s="1"/>
  <c r="K275" i="48" s="1"/>
  <c r="L275" i="48" s="1"/>
  <c r="M275" i="48" s="1"/>
  <c r="L272" i="48"/>
  <c r="M272" i="48" s="1"/>
  <c r="L271" i="48"/>
  <c r="M271" i="48" s="1"/>
  <c r="L270" i="48"/>
  <c r="W259" i="48" s="1"/>
  <c r="L269" i="48"/>
  <c r="M269" i="48" s="1"/>
  <c r="L268" i="48"/>
  <c r="M268" i="48" s="1"/>
  <c r="L267" i="48"/>
  <c r="M267" i="48" s="1"/>
  <c r="L266" i="48"/>
  <c r="M266" i="48" s="1"/>
  <c r="M265" i="48"/>
  <c r="L265" i="48"/>
  <c r="L264" i="48"/>
  <c r="K263" i="48"/>
  <c r="J263" i="48"/>
  <c r="I263" i="48"/>
  <c r="H263" i="48"/>
  <c r="G263" i="48"/>
  <c r="K261" i="48"/>
  <c r="J261" i="48"/>
  <c r="I261" i="48"/>
  <c r="H261" i="48"/>
  <c r="G261" i="48"/>
  <c r="H260" i="48"/>
  <c r="I260" i="48" s="1"/>
  <c r="J260" i="48" s="1"/>
  <c r="K260" i="48" s="1"/>
  <c r="L260" i="48" s="1"/>
  <c r="M260" i="48" s="1"/>
  <c r="G260" i="48"/>
  <c r="S259" i="48"/>
  <c r="G259" i="48"/>
  <c r="H259" i="48" s="1"/>
  <c r="I259" i="48" s="1"/>
  <c r="J259" i="48" s="1"/>
  <c r="K259" i="48" s="1"/>
  <c r="L259" i="48" s="1"/>
  <c r="M259" i="48" s="1"/>
  <c r="L256" i="48"/>
  <c r="M256" i="48" s="1"/>
  <c r="L255" i="48"/>
  <c r="M255" i="48" s="1"/>
  <c r="L254" i="48"/>
  <c r="W243" i="48" s="1"/>
  <c r="L253" i="48"/>
  <c r="M253" i="48" s="1"/>
  <c r="L252" i="48"/>
  <c r="L251" i="48"/>
  <c r="M251" i="48" s="1"/>
  <c r="L250" i="48"/>
  <c r="M250" i="48" s="1"/>
  <c r="L249" i="48"/>
  <c r="M249" i="48" s="1"/>
  <c r="L248" i="48"/>
  <c r="K247" i="48"/>
  <c r="J247" i="48"/>
  <c r="I247" i="48"/>
  <c r="H247" i="48"/>
  <c r="G247" i="48"/>
  <c r="K245" i="48"/>
  <c r="J245" i="48"/>
  <c r="I245" i="48"/>
  <c r="H245" i="48"/>
  <c r="G245" i="48"/>
  <c r="G244" i="48"/>
  <c r="H244" i="48" s="1"/>
  <c r="I244" i="48" s="1"/>
  <c r="J244" i="48" s="1"/>
  <c r="K244" i="48" s="1"/>
  <c r="L244" i="48" s="1"/>
  <c r="M244" i="48" s="1"/>
  <c r="S243" i="48"/>
  <c r="K243" i="48"/>
  <c r="L243" i="48" s="1"/>
  <c r="M243" i="48" s="1"/>
  <c r="G243" i="48"/>
  <c r="H243" i="48" s="1"/>
  <c r="I243" i="48" s="1"/>
  <c r="J243" i="48" s="1"/>
  <c r="L240" i="48"/>
  <c r="M240" i="48" s="1"/>
  <c r="M239" i="48"/>
  <c r="L239" i="48"/>
  <c r="L238" i="48"/>
  <c r="W227" i="48" s="1"/>
  <c r="L237" i="48"/>
  <c r="M237" i="48" s="1"/>
  <c r="L236" i="48"/>
  <c r="M235" i="48"/>
  <c r="L235" i="48"/>
  <c r="L234" i="48"/>
  <c r="M234" i="48" s="1"/>
  <c r="L233" i="48"/>
  <c r="M233" i="48" s="1"/>
  <c r="L232" i="48"/>
  <c r="K231" i="48"/>
  <c r="J231" i="48"/>
  <c r="I231" i="48"/>
  <c r="H231" i="48"/>
  <c r="G231" i="48"/>
  <c r="K229" i="48"/>
  <c r="J229" i="48"/>
  <c r="I229" i="48"/>
  <c r="H229" i="48"/>
  <c r="G229" i="48"/>
  <c r="H228" i="48"/>
  <c r="I228" i="48" s="1"/>
  <c r="J228" i="48" s="1"/>
  <c r="K228" i="48" s="1"/>
  <c r="L228" i="48" s="1"/>
  <c r="M228" i="48" s="1"/>
  <c r="G228" i="48"/>
  <c r="S227" i="48"/>
  <c r="G227" i="48"/>
  <c r="H227" i="48" s="1"/>
  <c r="I227" i="48" s="1"/>
  <c r="J227" i="48" s="1"/>
  <c r="K227" i="48" s="1"/>
  <c r="L227" i="48" s="1"/>
  <c r="M227" i="48" s="1"/>
  <c r="L224" i="48"/>
  <c r="M224" i="48" s="1"/>
  <c r="L223" i="48"/>
  <c r="M223" i="48" s="1"/>
  <c r="L222" i="48"/>
  <c r="W211" i="48" s="1"/>
  <c r="L221" i="48"/>
  <c r="M221" i="48" s="1"/>
  <c r="L220" i="48"/>
  <c r="L219" i="48"/>
  <c r="M219" i="48" s="1"/>
  <c r="L218" i="48"/>
  <c r="M218" i="48" s="1"/>
  <c r="L217" i="48"/>
  <c r="M217" i="48" s="1"/>
  <c r="L216" i="48"/>
  <c r="K215" i="48"/>
  <c r="J215" i="48"/>
  <c r="I215" i="48"/>
  <c r="H215" i="48"/>
  <c r="G215" i="48"/>
  <c r="K213" i="48"/>
  <c r="J213" i="48"/>
  <c r="I213" i="48"/>
  <c r="H213" i="48"/>
  <c r="G213" i="48"/>
  <c r="H212" i="48"/>
  <c r="I212" i="48" s="1"/>
  <c r="J212" i="48" s="1"/>
  <c r="K212" i="48" s="1"/>
  <c r="L212" i="48" s="1"/>
  <c r="M212" i="48" s="1"/>
  <c r="G212" i="48"/>
  <c r="S211" i="48"/>
  <c r="K211" i="48"/>
  <c r="L211" i="48" s="1"/>
  <c r="M211" i="48" s="1"/>
  <c r="G211" i="48"/>
  <c r="H211" i="48" s="1"/>
  <c r="I211" i="48" s="1"/>
  <c r="J211" i="48" s="1"/>
  <c r="L208" i="48"/>
  <c r="M208" i="48" s="1"/>
  <c r="L207" i="48"/>
  <c r="M207" i="48" s="1"/>
  <c r="L206" i="48"/>
  <c r="W195" i="48" s="1"/>
  <c r="L205" i="48"/>
  <c r="M205" i="48" s="1"/>
  <c r="L204" i="48"/>
  <c r="L203" i="48"/>
  <c r="M203" i="48" s="1"/>
  <c r="L202" i="48"/>
  <c r="M202" i="48" s="1"/>
  <c r="L201" i="48"/>
  <c r="M201" i="48" s="1"/>
  <c r="L200" i="48"/>
  <c r="K199" i="48"/>
  <c r="J199" i="48"/>
  <c r="I199" i="48"/>
  <c r="H199" i="48"/>
  <c r="G199" i="48"/>
  <c r="K197" i="48"/>
  <c r="J197" i="48"/>
  <c r="I197" i="48"/>
  <c r="H197" i="48"/>
  <c r="G197" i="48"/>
  <c r="H196" i="48"/>
  <c r="I196" i="48" s="1"/>
  <c r="J196" i="48" s="1"/>
  <c r="K196" i="48" s="1"/>
  <c r="L196" i="48" s="1"/>
  <c r="M196" i="48" s="1"/>
  <c r="G196" i="48"/>
  <c r="G195" i="48"/>
  <c r="H195" i="48" s="1"/>
  <c r="I195" i="48" s="1"/>
  <c r="J195" i="48" s="1"/>
  <c r="K195" i="48" s="1"/>
  <c r="L195" i="48" s="1"/>
  <c r="M195" i="48" s="1"/>
  <c r="L192" i="48"/>
  <c r="M192" i="48" s="1"/>
  <c r="L191" i="48"/>
  <c r="M191" i="48" s="1"/>
  <c r="L190" i="48"/>
  <c r="W179" i="48" s="1"/>
  <c r="M189" i="48"/>
  <c r="L189" i="48"/>
  <c r="L188" i="48"/>
  <c r="M188" i="48" s="1"/>
  <c r="L187" i="48"/>
  <c r="M187" i="48" s="1"/>
  <c r="L186" i="48"/>
  <c r="M186" i="48" s="1"/>
  <c r="L185" i="48"/>
  <c r="M185" i="48" s="1"/>
  <c r="L184" i="48"/>
  <c r="K183" i="48"/>
  <c r="J183" i="48"/>
  <c r="I183" i="48"/>
  <c r="H183" i="48"/>
  <c r="G183" i="48"/>
  <c r="K181" i="48"/>
  <c r="J181" i="48"/>
  <c r="I181" i="48"/>
  <c r="H181" i="48"/>
  <c r="G181" i="48"/>
  <c r="G180" i="48"/>
  <c r="H180" i="48" s="1"/>
  <c r="I180" i="48" s="1"/>
  <c r="J180" i="48" s="1"/>
  <c r="K180" i="48" s="1"/>
  <c r="L180" i="48" s="1"/>
  <c r="M180" i="48" s="1"/>
  <c r="X179" i="48"/>
  <c r="S179" i="48"/>
  <c r="G179" i="48"/>
  <c r="H179" i="48" s="1"/>
  <c r="I179" i="48" s="1"/>
  <c r="J179" i="48" s="1"/>
  <c r="K179" i="48" s="1"/>
  <c r="L179" i="48" s="1"/>
  <c r="M179" i="48" s="1"/>
  <c r="L176" i="48"/>
  <c r="M176" i="48" s="1"/>
  <c r="L175" i="48"/>
  <c r="M175" i="48" s="1"/>
  <c r="L174" i="48"/>
  <c r="W163" i="48" s="1"/>
  <c r="M173" i="48"/>
  <c r="L173" i="48"/>
  <c r="L172" i="48"/>
  <c r="M172" i="48" s="1"/>
  <c r="L171" i="48"/>
  <c r="M171" i="48" s="1"/>
  <c r="L170" i="48"/>
  <c r="M170" i="48" s="1"/>
  <c r="L169" i="48"/>
  <c r="M169" i="48" s="1"/>
  <c r="L168" i="48"/>
  <c r="U163" i="48" s="1"/>
  <c r="K167" i="48"/>
  <c r="J167" i="48"/>
  <c r="I167" i="48"/>
  <c r="H167" i="48"/>
  <c r="G167" i="48"/>
  <c r="K165" i="48"/>
  <c r="J165" i="48"/>
  <c r="I165" i="48"/>
  <c r="H165" i="48"/>
  <c r="G165" i="48"/>
  <c r="G164" i="48"/>
  <c r="H164" i="48" s="1"/>
  <c r="I164" i="48" s="1"/>
  <c r="J164" i="48" s="1"/>
  <c r="K164" i="48" s="1"/>
  <c r="L164" i="48" s="1"/>
  <c r="M164" i="48" s="1"/>
  <c r="X163" i="48"/>
  <c r="G163" i="48"/>
  <c r="H163" i="48" s="1"/>
  <c r="I163" i="48" s="1"/>
  <c r="J163" i="48" s="1"/>
  <c r="K163" i="48" s="1"/>
  <c r="L163" i="48" s="1"/>
  <c r="M163" i="48" s="1"/>
  <c r="L160" i="48"/>
  <c r="M160" i="48" s="1"/>
  <c r="L159" i="48"/>
  <c r="M159" i="48" s="1"/>
  <c r="L158" i="48"/>
  <c r="W147" i="48" s="1"/>
  <c r="L157" i="48"/>
  <c r="M157" i="48" s="1"/>
  <c r="L156" i="48"/>
  <c r="L155" i="48"/>
  <c r="M155" i="48" s="1"/>
  <c r="L154" i="48"/>
  <c r="M154" i="48" s="1"/>
  <c r="L153" i="48"/>
  <c r="L152" i="48"/>
  <c r="K151" i="48"/>
  <c r="J151" i="48"/>
  <c r="I151" i="48"/>
  <c r="H151" i="48"/>
  <c r="G151" i="48"/>
  <c r="K149" i="48"/>
  <c r="J149" i="48"/>
  <c r="I149" i="48"/>
  <c r="H149" i="48"/>
  <c r="G149" i="48"/>
  <c r="M148" i="48"/>
  <c r="G148" i="48"/>
  <c r="H148" i="48" s="1"/>
  <c r="I148" i="48" s="1"/>
  <c r="J148" i="48" s="1"/>
  <c r="K148" i="48" s="1"/>
  <c r="L148" i="48" s="1"/>
  <c r="S147" i="48"/>
  <c r="G147" i="48"/>
  <c r="H147" i="48" s="1"/>
  <c r="I147" i="48" s="1"/>
  <c r="J147" i="48" s="1"/>
  <c r="K147" i="48" s="1"/>
  <c r="L147" i="48" s="1"/>
  <c r="M147" i="48" s="1"/>
  <c r="L144" i="48"/>
  <c r="M144" i="48" s="1"/>
  <c r="M143" i="48"/>
  <c r="L143" i="48"/>
  <c r="L142" i="48"/>
  <c r="M142" i="48" s="1"/>
  <c r="L141" i="48"/>
  <c r="M141" i="48" s="1"/>
  <c r="L140" i="48"/>
  <c r="M140" i="48" s="1"/>
  <c r="L139" i="48"/>
  <c r="M139" i="48" s="1"/>
  <c r="L138" i="48"/>
  <c r="L137" i="48"/>
  <c r="M137" i="48" s="1"/>
  <c r="L136" i="48"/>
  <c r="K135" i="48"/>
  <c r="J135" i="48"/>
  <c r="I135" i="48"/>
  <c r="H135" i="48"/>
  <c r="G135" i="48"/>
  <c r="K133" i="48"/>
  <c r="J133" i="48"/>
  <c r="I133" i="48"/>
  <c r="H133" i="48"/>
  <c r="G133" i="48"/>
  <c r="G132" i="48"/>
  <c r="H132" i="48" s="1"/>
  <c r="I132" i="48" s="1"/>
  <c r="J132" i="48" s="1"/>
  <c r="K132" i="48" s="1"/>
  <c r="L132" i="48" s="1"/>
  <c r="M132" i="48" s="1"/>
  <c r="X131" i="48"/>
  <c r="G131" i="48"/>
  <c r="H131" i="48" s="1"/>
  <c r="I131" i="48" s="1"/>
  <c r="J131" i="48" s="1"/>
  <c r="K131" i="48" s="1"/>
  <c r="L131" i="48" s="1"/>
  <c r="M131" i="48" s="1"/>
  <c r="L128" i="48"/>
  <c r="M128" i="48" s="1"/>
  <c r="L127" i="48"/>
  <c r="M127" i="48" s="1"/>
  <c r="L126" i="48"/>
  <c r="M126" i="48" s="1"/>
  <c r="L125" i="48"/>
  <c r="M125" i="48" s="1"/>
  <c r="L124" i="48"/>
  <c r="X115" i="48" s="1"/>
  <c r="L123" i="48"/>
  <c r="L122" i="48"/>
  <c r="M122" i="48" s="1"/>
  <c r="L121" i="48"/>
  <c r="M121" i="48" s="1"/>
  <c r="L120" i="48"/>
  <c r="K119" i="48"/>
  <c r="J119" i="48"/>
  <c r="I119" i="48"/>
  <c r="H119" i="48"/>
  <c r="G119" i="48"/>
  <c r="K117" i="48"/>
  <c r="J117" i="48"/>
  <c r="I117" i="48"/>
  <c r="H117" i="48"/>
  <c r="G117" i="48"/>
  <c r="G116" i="48"/>
  <c r="H116" i="48" s="1"/>
  <c r="I116" i="48" s="1"/>
  <c r="J116" i="48" s="1"/>
  <c r="K116" i="48" s="1"/>
  <c r="L116" i="48" s="1"/>
  <c r="M116" i="48" s="1"/>
  <c r="S115" i="48"/>
  <c r="G115" i="48"/>
  <c r="H115" i="48" s="1"/>
  <c r="I115" i="48" s="1"/>
  <c r="J115" i="48" s="1"/>
  <c r="K115" i="48" s="1"/>
  <c r="L115" i="48" s="1"/>
  <c r="M115" i="48" s="1"/>
  <c r="L112" i="48"/>
  <c r="M112" i="48" s="1"/>
  <c r="L111" i="48"/>
  <c r="M111" i="48" s="1"/>
  <c r="L110" i="48"/>
  <c r="M110" i="48" s="1"/>
  <c r="L109" i="48"/>
  <c r="M109" i="48" s="1"/>
  <c r="L108" i="48"/>
  <c r="M108" i="48" s="1"/>
  <c r="L107" i="48"/>
  <c r="M107" i="48" s="1"/>
  <c r="L106" i="48"/>
  <c r="L105" i="48"/>
  <c r="M105" i="48" s="1"/>
  <c r="L104" i="48"/>
  <c r="M104" i="48" s="1"/>
  <c r="K103" i="48"/>
  <c r="J103" i="48"/>
  <c r="I103" i="48"/>
  <c r="H103" i="48"/>
  <c r="G103" i="48"/>
  <c r="K101" i="48"/>
  <c r="J101" i="48"/>
  <c r="I101" i="48"/>
  <c r="H101" i="48"/>
  <c r="G101" i="48"/>
  <c r="G100" i="48"/>
  <c r="H100" i="48" s="1"/>
  <c r="I100" i="48" s="1"/>
  <c r="J100" i="48" s="1"/>
  <c r="K100" i="48" s="1"/>
  <c r="L100" i="48" s="1"/>
  <c r="M100" i="48" s="1"/>
  <c r="X99" i="48"/>
  <c r="W99" i="48"/>
  <c r="G99" i="48"/>
  <c r="H99" i="48" s="1"/>
  <c r="I99" i="48" s="1"/>
  <c r="J99" i="48" s="1"/>
  <c r="K99" i="48" s="1"/>
  <c r="L99" i="48" s="1"/>
  <c r="M99" i="48" s="1"/>
  <c r="L96" i="48"/>
  <c r="M96" i="48" s="1"/>
  <c r="L95" i="48"/>
  <c r="M95" i="48" s="1"/>
  <c r="L94" i="48"/>
  <c r="M94" i="48" s="1"/>
  <c r="M93" i="48"/>
  <c r="L93" i="48"/>
  <c r="L92" i="48"/>
  <c r="X83" i="48" s="1"/>
  <c r="L91" i="48"/>
  <c r="M91" i="48" s="1"/>
  <c r="L90" i="48"/>
  <c r="M90" i="48" s="1"/>
  <c r="L89" i="48"/>
  <c r="M89" i="48" s="1"/>
  <c r="L88" i="48"/>
  <c r="K87" i="48"/>
  <c r="J87" i="48"/>
  <c r="I87" i="48"/>
  <c r="H87" i="48"/>
  <c r="G87" i="48"/>
  <c r="K85" i="48"/>
  <c r="J85" i="48"/>
  <c r="I85" i="48"/>
  <c r="H85" i="48"/>
  <c r="G85" i="48"/>
  <c r="G84" i="48"/>
  <c r="H84" i="48" s="1"/>
  <c r="I84" i="48" s="1"/>
  <c r="J84" i="48" s="1"/>
  <c r="K84" i="48" s="1"/>
  <c r="L84" i="48" s="1"/>
  <c r="M84" i="48" s="1"/>
  <c r="S83" i="48"/>
  <c r="G83" i="48"/>
  <c r="H83" i="48" s="1"/>
  <c r="I83" i="48" s="1"/>
  <c r="J83" i="48" s="1"/>
  <c r="K83" i="48" s="1"/>
  <c r="L83" i="48" s="1"/>
  <c r="M83" i="48" s="1"/>
  <c r="L80" i="48"/>
  <c r="M80" i="48" s="1"/>
  <c r="L79" i="48"/>
  <c r="M79" i="48" s="1"/>
  <c r="L78" i="48"/>
  <c r="M78" i="48" s="1"/>
  <c r="L77" i="48"/>
  <c r="M77" i="48" s="1"/>
  <c r="L76" i="48"/>
  <c r="M76" i="48" s="1"/>
  <c r="L75" i="48"/>
  <c r="L74" i="48"/>
  <c r="M74" i="48" s="1"/>
  <c r="L73" i="48"/>
  <c r="M73" i="48" s="1"/>
  <c r="L72" i="48"/>
  <c r="K71" i="48"/>
  <c r="J71" i="48"/>
  <c r="I71" i="48"/>
  <c r="H71" i="48"/>
  <c r="G71" i="48"/>
  <c r="K69" i="48"/>
  <c r="J69" i="48"/>
  <c r="I69" i="48"/>
  <c r="H69" i="48"/>
  <c r="G69" i="48"/>
  <c r="G68" i="48"/>
  <c r="H68" i="48" s="1"/>
  <c r="I68" i="48" s="1"/>
  <c r="J68" i="48" s="1"/>
  <c r="K68" i="48" s="1"/>
  <c r="L68" i="48" s="1"/>
  <c r="M68" i="48" s="1"/>
  <c r="X67" i="48"/>
  <c r="W67" i="48"/>
  <c r="I67" i="48"/>
  <c r="J67" i="48" s="1"/>
  <c r="K67" i="48" s="1"/>
  <c r="L67" i="48" s="1"/>
  <c r="M67" i="48" s="1"/>
  <c r="G67" i="48"/>
  <c r="H67" i="48" s="1"/>
  <c r="L64" i="48"/>
  <c r="M64" i="48" s="1"/>
  <c r="L63" i="48"/>
  <c r="M63" i="48" s="1"/>
  <c r="L62" i="48"/>
  <c r="M62" i="48" s="1"/>
  <c r="L61" i="48"/>
  <c r="M61" i="48" s="1"/>
  <c r="L60" i="48"/>
  <c r="X51" i="48" s="1"/>
  <c r="L59" i="48"/>
  <c r="M59" i="48" s="1"/>
  <c r="L58" i="48"/>
  <c r="M57" i="48"/>
  <c r="L57" i="48"/>
  <c r="L56" i="48"/>
  <c r="U51" i="48" s="1"/>
  <c r="K55" i="48"/>
  <c r="J55" i="48"/>
  <c r="I55" i="48"/>
  <c r="H55" i="48"/>
  <c r="G55" i="48"/>
  <c r="K53" i="48"/>
  <c r="J53" i="48"/>
  <c r="I53" i="48"/>
  <c r="H53" i="48"/>
  <c r="G53" i="48"/>
  <c r="G52" i="48"/>
  <c r="H52" i="48" s="1"/>
  <c r="I52" i="48" s="1"/>
  <c r="J52" i="48" s="1"/>
  <c r="K52" i="48" s="1"/>
  <c r="L52" i="48" s="1"/>
  <c r="M52" i="48" s="1"/>
  <c r="S51" i="48"/>
  <c r="G51" i="48"/>
  <c r="H51" i="48" s="1"/>
  <c r="I51" i="48" s="1"/>
  <c r="J51" i="48" s="1"/>
  <c r="K51" i="48" s="1"/>
  <c r="L51" i="48" s="1"/>
  <c r="M51" i="48" s="1"/>
  <c r="L48" i="48"/>
  <c r="M48" i="48" s="1"/>
  <c r="L47" i="48"/>
  <c r="M47" i="48" s="1"/>
  <c r="L46" i="48"/>
  <c r="L45" i="48"/>
  <c r="M45" i="48" s="1"/>
  <c r="M44" i="48"/>
  <c r="L44" i="48"/>
  <c r="L43" i="48"/>
  <c r="M42" i="48"/>
  <c r="L42" i="48"/>
  <c r="L41" i="48"/>
  <c r="M40" i="48"/>
  <c r="L40" i="48"/>
  <c r="K39" i="48"/>
  <c r="J39" i="48"/>
  <c r="I39" i="48"/>
  <c r="H39" i="48"/>
  <c r="G39" i="48"/>
  <c r="K37" i="48"/>
  <c r="J37" i="48"/>
  <c r="I37" i="48"/>
  <c r="H37" i="48"/>
  <c r="G37" i="48"/>
  <c r="G36" i="48"/>
  <c r="H36" i="48" s="1"/>
  <c r="I36" i="48" s="1"/>
  <c r="J36" i="48" s="1"/>
  <c r="K36" i="48" s="1"/>
  <c r="L36" i="48" s="1"/>
  <c r="M36" i="48" s="1"/>
  <c r="X35" i="48"/>
  <c r="S35" i="48"/>
  <c r="G35" i="48"/>
  <c r="H35" i="48" s="1"/>
  <c r="I35" i="48" s="1"/>
  <c r="J35" i="48" s="1"/>
  <c r="K35" i="48" s="1"/>
  <c r="L35" i="48" s="1"/>
  <c r="M35" i="48" s="1"/>
  <c r="A35" i="48"/>
  <c r="A51" i="48" s="1"/>
  <c r="A67" i="48" s="1"/>
  <c r="A83" i="48" s="1"/>
  <c r="A99" i="48" s="1"/>
  <c r="A115" i="48" s="1"/>
  <c r="A131" i="48" s="1"/>
  <c r="A147" i="48" s="1"/>
  <c r="A163" i="48" s="1"/>
  <c r="A179" i="48" s="1"/>
  <c r="A195" i="48" s="1"/>
  <c r="A211" i="48" s="1"/>
  <c r="A227" i="48" s="1"/>
  <c r="A243" i="48" s="1"/>
  <c r="A259" i="48" s="1"/>
  <c r="A275" i="48" s="1"/>
  <c r="A291" i="48" s="1"/>
  <c r="A307" i="48" s="1"/>
  <c r="A323" i="48" s="1"/>
  <c r="A339" i="48" s="1"/>
  <c r="A355" i="48" s="1"/>
  <c r="A371" i="48" s="1"/>
  <c r="A387" i="48" s="1"/>
  <c r="A403" i="48" s="1"/>
  <c r="A419" i="48" s="1"/>
  <c r="A435" i="48" s="1"/>
  <c r="A451" i="48" s="1"/>
  <c r="A467" i="48" s="1"/>
  <c r="A483" i="48" s="1"/>
  <c r="A499" i="48" s="1"/>
  <c r="A515" i="48" s="1"/>
  <c r="A531" i="48" s="1"/>
  <c r="A547" i="48" s="1"/>
  <c r="A563" i="48" s="1"/>
  <c r="A579" i="48" s="1"/>
  <c r="A595" i="48" s="1"/>
  <c r="A611" i="48" s="1"/>
  <c r="A627" i="48" s="1"/>
  <c r="A643" i="48" s="1"/>
  <c r="M32" i="48"/>
  <c r="L32" i="48"/>
  <c r="L31" i="48"/>
  <c r="M31" i="48" s="1"/>
  <c r="M30" i="48"/>
  <c r="L30" i="48"/>
  <c r="L29" i="48"/>
  <c r="M29" i="48" s="1"/>
  <c r="L28" i="48"/>
  <c r="L27" i="48"/>
  <c r="M27" i="48" s="1"/>
  <c r="L26" i="48"/>
  <c r="M26" i="48" s="1"/>
  <c r="L25" i="48"/>
  <c r="M25" i="48" s="1"/>
  <c r="M24" i="48"/>
  <c r="L24" i="48"/>
  <c r="K23" i="48"/>
  <c r="J23" i="48"/>
  <c r="I23" i="48"/>
  <c r="H23" i="48"/>
  <c r="G23" i="48"/>
  <c r="K21" i="48"/>
  <c r="J21" i="48"/>
  <c r="I21" i="48"/>
  <c r="H21" i="48"/>
  <c r="G21" i="48"/>
  <c r="G20" i="48"/>
  <c r="H20" i="48" s="1"/>
  <c r="I20" i="48" s="1"/>
  <c r="J20" i="48" s="1"/>
  <c r="K20" i="48" s="1"/>
  <c r="L20" i="48" s="1"/>
  <c r="M20" i="48" s="1"/>
  <c r="C20" i="48"/>
  <c r="C36" i="48" s="1"/>
  <c r="C52" i="48" s="1"/>
  <c r="C68" i="48" s="1"/>
  <c r="C84" i="48" s="1"/>
  <c r="C100" i="48" s="1"/>
  <c r="C116" i="48" s="1"/>
  <c r="C132" i="48" s="1"/>
  <c r="C148" i="48" s="1"/>
  <c r="C164" i="48" s="1"/>
  <c r="C180" i="48" s="1"/>
  <c r="C196" i="48" s="1"/>
  <c r="C212" i="48" s="1"/>
  <c r="C228" i="48" s="1"/>
  <c r="C244" i="48" s="1"/>
  <c r="C260" i="48" s="1"/>
  <c r="C276" i="48" s="1"/>
  <c r="C292" i="48" s="1"/>
  <c r="C308" i="48" s="1"/>
  <c r="C324" i="48" s="1"/>
  <c r="C340" i="48" s="1"/>
  <c r="C356" i="48" s="1"/>
  <c r="C372" i="48" s="1"/>
  <c r="C388" i="48" s="1"/>
  <c r="C404" i="48" s="1"/>
  <c r="C420" i="48" s="1"/>
  <c r="C436" i="48" s="1"/>
  <c r="C452" i="48" s="1"/>
  <c r="C468" i="48" s="1"/>
  <c r="C484" i="48" s="1"/>
  <c r="C500" i="48" s="1"/>
  <c r="C516" i="48" s="1"/>
  <c r="C532" i="48" s="1"/>
  <c r="C548" i="48" s="1"/>
  <c r="C564" i="48" s="1"/>
  <c r="C580" i="48" s="1"/>
  <c r="C596" i="48" s="1"/>
  <c r="C612" i="48" s="1"/>
  <c r="C628" i="48" s="1"/>
  <c r="C644" i="48" s="1"/>
  <c r="W19" i="48"/>
  <c r="S19" i="48"/>
  <c r="G19" i="48"/>
  <c r="H19" i="48" s="1"/>
  <c r="I19" i="48" s="1"/>
  <c r="J19" i="48" s="1"/>
  <c r="K19" i="48" s="1"/>
  <c r="L19" i="48" s="1"/>
  <c r="M19" i="48" s="1"/>
  <c r="H4" i="48"/>
  <c r="I4" i="48" s="1"/>
  <c r="J4" i="48" s="1"/>
  <c r="K4" i="48" s="1"/>
  <c r="L4" i="48" s="1"/>
  <c r="M4" i="48" s="1"/>
  <c r="S3" i="48"/>
  <c r="H3" i="48"/>
  <c r="I3" i="48" s="1"/>
  <c r="J3" i="48" s="1"/>
  <c r="K3" i="48" s="1"/>
  <c r="L3" i="48" s="1"/>
  <c r="M3" i="48" s="1"/>
  <c r="X1" i="48"/>
  <c r="T1" i="48"/>
  <c r="L496" i="47"/>
  <c r="M496" i="47" s="1"/>
  <c r="L495" i="47"/>
  <c r="M495" i="47" s="1"/>
  <c r="L494" i="47"/>
  <c r="L493" i="47"/>
  <c r="M493" i="47" s="1"/>
  <c r="L492" i="47"/>
  <c r="M492" i="47" s="1"/>
  <c r="L491" i="47"/>
  <c r="M491" i="47" s="1"/>
  <c r="L490" i="47"/>
  <c r="M490" i="47" s="1"/>
  <c r="L489" i="47"/>
  <c r="L488" i="47"/>
  <c r="M488" i="47" s="1"/>
  <c r="K487" i="47"/>
  <c r="J487" i="47"/>
  <c r="I487" i="47"/>
  <c r="H487" i="47"/>
  <c r="G487" i="47"/>
  <c r="K485" i="47"/>
  <c r="J485" i="47"/>
  <c r="I485" i="47"/>
  <c r="H485" i="47"/>
  <c r="G485" i="47"/>
  <c r="G484" i="47"/>
  <c r="H484" i="47" s="1"/>
  <c r="I484" i="47" s="1"/>
  <c r="J484" i="47" s="1"/>
  <c r="K484" i="47" s="1"/>
  <c r="L484" i="47" s="1"/>
  <c r="M484" i="47" s="1"/>
  <c r="X483" i="47"/>
  <c r="S483" i="47"/>
  <c r="G483" i="47"/>
  <c r="H483" i="47" s="1"/>
  <c r="I483" i="47" s="1"/>
  <c r="J483" i="47" s="1"/>
  <c r="K483" i="47" s="1"/>
  <c r="L483" i="47" s="1"/>
  <c r="M483" i="47" s="1"/>
  <c r="L480" i="47"/>
  <c r="M480" i="47" s="1"/>
  <c r="L479" i="47"/>
  <c r="M479" i="47" s="1"/>
  <c r="L478" i="47"/>
  <c r="M478" i="47" s="1"/>
  <c r="M477" i="47"/>
  <c r="L477" i="47"/>
  <c r="L476" i="47"/>
  <c r="M476" i="47" s="1"/>
  <c r="L475" i="47"/>
  <c r="M475" i="47" s="1"/>
  <c r="L474" i="47"/>
  <c r="M474" i="47" s="1"/>
  <c r="L473" i="47"/>
  <c r="L472" i="47"/>
  <c r="M472" i="47" s="1"/>
  <c r="K471" i="47"/>
  <c r="J471" i="47"/>
  <c r="I471" i="47"/>
  <c r="H471" i="47"/>
  <c r="G471" i="47"/>
  <c r="K469" i="47"/>
  <c r="J469" i="47"/>
  <c r="I469" i="47"/>
  <c r="H469" i="47"/>
  <c r="G469" i="47"/>
  <c r="G468" i="47"/>
  <c r="H468" i="47" s="1"/>
  <c r="I468" i="47" s="1"/>
  <c r="J468" i="47" s="1"/>
  <c r="K468" i="47" s="1"/>
  <c r="L468" i="47" s="1"/>
  <c r="M468" i="47" s="1"/>
  <c r="X467" i="47"/>
  <c r="W467" i="47"/>
  <c r="S467" i="47"/>
  <c r="G467" i="47"/>
  <c r="H467" i="47" s="1"/>
  <c r="I467" i="47" s="1"/>
  <c r="J467" i="47" s="1"/>
  <c r="K467" i="47" s="1"/>
  <c r="L467" i="47" s="1"/>
  <c r="M467" i="47" s="1"/>
  <c r="L464" i="47"/>
  <c r="M464" i="47" s="1"/>
  <c r="L463" i="47"/>
  <c r="M463" i="47" s="1"/>
  <c r="L462" i="47"/>
  <c r="L461" i="47"/>
  <c r="M461" i="47" s="1"/>
  <c r="L460" i="47"/>
  <c r="M460" i="47" s="1"/>
  <c r="L459" i="47"/>
  <c r="M459" i="47" s="1"/>
  <c r="L458" i="47"/>
  <c r="M458" i="47" s="1"/>
  <c r="L457" i="47"/>
  <c r="L456" i="47"/>
  <c r="M456" i="47" s="1"/>
  <c r="K455" i="47"/>
  <c r="J455" i="47"/>
  <c r="I455" i="47"/>
  <c r="H455" i="47"/>
  <c r="G455" i="47"/>
  <c r="K453" i="47"/>
  <c r="J453" i="47"/>
  <c r="I453" i="47"/>
  <c r="H453" i="47"/>
  <c r="G453" i="47"/>
  <c r="G452" i="47"/>
  <c r="H452" i="47" s="1"/>
  <c r="I452" i="47" s="1"/>
  <c r="J452" i="47" s="1"/>
  <c r="K452" i="47" s="1"/>
  <c r="L452" i="47" s="1"/>
  <c r="M452" i="47" s="1"/>
  <c r="S451" i="47"/>
  <c r="G451" i="47"/>
  <c r="H451" i="47" s="1"/>
  <c r="I451" i="47" s="1"/>
  <c r="J451" i="47" s="1"/>
  <c r="K451" i="47" s="1"/>
  <c r="L451" i="47" s="1"/>
  <c r="M451" i="47" s="1"/>
  <c r="L448" i="47"/>
  <c r="M448" i="47" s="1"/>
  <c r="L447" i="47"/>
  <c r="M447" i="47" s="1"/>
  <c r="L446" i="47"/>
  <c r="M446" i="47" s="1"/>
  <c r="L445" i="47"/>
  <c r="M445" i="47" s="1"/>
  <c r="L444" i="47"/>
  <c r="M444" i="47" s="1"/>
  <c r="L443" i="47"/>
  <c r="M443" i="47" s="1"/>
  <c r="L442" i="47"/>
  <c r="M442" i="47" s="1"/>
  <c r="L441" i="47"/>
  <c r="L440" i="47"/>
  <c r="M440" i="47" s="1"/>
  <c r="K439" i="47"/>
  <c r="J439" i="47"/>
  <c r="I439" i="47"/>
  <c r="H439" i="47"/>
  <c r="G439" i="47"/>
  <c r="K437" i="47"/>
  <c r="J437" i="47"/>
  <c r="I437" i="47"/>
  <c r="H437" i="47"/>
  <c r="G437" i="47"/>
  <c r="G436" i="47"/>
  <c r="H436" i="47" s="1"/>
  <c r="I436" i="47" s="1"/>
  <c r="J436" i="47" s="1"/>
  <c r="K436" i="47" s="1"/>
  <c r="L436" i="47" s="1"/>
  <c r="M436" i="47" s="1"/>
  <c r="X435" i="47"/>
  <c r="W435" i="47"/>
  <c r="S435" i="47"/>
  <c r="G435" i="47"/>
  <c r="H435" i="47" s="1"/>
  <c r="I435" i="47" s="1"/>
  <c r="J435" i="47" s="1"/>
  <c r="K435" i="47" s="1"/>
  <c r="L435" i="47" s="1"/>
  <c r="M435" i="47" s="1"/>
  <c r="L432" i="47"/>
  <c r="M432" i="47" s="1"/>
  <c r="L431" i="47"/>
  <c r="M431" i="47" s="1"/>
  <c r="L430" i="47"/>
  <c r="M430" i="47" s="1"/>
  <c r="L429" i="47"/>
  <c r="M429" i="47" s="1"/>
  <c r="L428" i="47"/>
  <c r="M428" i="47" s="1"/>
  <c r="L427" i="47"/>
  <c r="M427" i="47" s="1"/>
  <c r="L426" i="47"/>
  <c r="M426" i="47" s="1"/>
  <c r="L425" i="47"/>
  <c r="L424" i="47"/>
  <c r="M424" i="47" s="1"/>
  <c r="K423" i="47"/>
  <c r="J423" i="47"/>
  <c r="I423" i="47"/>
  <c r="H423" i="47"/>
  <c r="G423" i="47"/>
  <c r="K421" i="47"/>
  <c r="J421" i="47"/>
  <c r="I421" i="47"/>
  <c r="H421" i="47"/>
  <c r="G421" i="47"/>
  <c r="G420" i="47"/>
  <c r="H420" i="47" s="1"/>
  <c r="I420" i="47" s="1"/>
  <c r="J420" i="47" s="1"/>
  <c r="K420" i="47" s="1"/>
  <c r="L420" i="47" s="1"/>
  <c r="M420" i="47" s="1"/>
  <c r="S419" i="47"/>
  <c r="G419" i="47"/>
  <c r="H419" i="47" s="1"/>
  <c r="I419" i="47" s="1"/>
  <c r="J419" i="47" s="1"/>
  <c r="K419" i="47" s="1"/>
  <c r="L419" i="47" s="1"/>
  <c r="M419" i="47" s="1"/>
  <c r="L416" i="47"/>
  <c r="M416" i="47" s="1"/>
  <c r="L415" i="47"/>
  <c r="M415" i="47" s="1"/>
  <c r="L414" i="47"/>
  <c r="M414" i="47" s="1"/>
  <c r="L413" i="47"/>
  <c r="M413" i="47" s="1"/>
  <c r="L412" i="47"/>
  <c r="M412" i="47" s="1"/>
  <c r="L411" i="47"/>
  <c r="M411" i="47" s="1"/>
  <c r="L410" i="47"/>
  <c r="M410" i="47" s="1"/>
  <c r="L409" i="47"/>
  <c r="L408" i="47"/>
  <c r="M408" i="47" s="1"/>
  <c r="K407" i="47"/>
  <c r="J407" i="47"/>
  <c r="I407" i="47"/>
  <c r="H407" i="47"/>
  <c r="G407" i="47"/>
  <c r="K405" i="47"/>
  <c r="J405" i="47"/>
  <c r="I405" i="47"/>
  <c r="H405" i="47"/>
  <c r="G405" i="47"/>
  <c r="G404" i="47"/>
  <c r="H404" i="47" s="1"/>
  <c r="I404" i="47" s="1"/>
  <c r="J404" i="47" s="1"/>
  <c r="K404" i="47" s="1"/>
  <c r="L404" i="47" s="1"/>
  <c r="M404" i="47" s="1"/>
  <c r="G403" i="47"/>
  <c r="H403" i="47" s="1"/>
  <c r="I403" i="47" s="1"/>
  <c r="J403" i="47" s="1"/>
  <c r="K403" i="47" s="1"/>
  <c r="L403" i="47" s="1"/>
  <c r="M403" i="47" s="1"/>
  <c r="L400" i="47"/>
  <c r="M400" i="47" s="1"/>
  <c r="L399" i="47"/>
  <c r="M399" i="47" s="1"/>
  <c r="L398" i="47"/>
  <c r="M398" i="47" s="1"/>
  <c r="L397" i="47"/>
  <c r="M397" i="47" s="1"/>
  <c r="L396" i="47"/>
  <c r="M396" i="47" s="1"/>
  <c r="L395" i="47"/>
  <c r="M395" i="47" s="1"/>
  <c r="L394" i="47"/>
  <c r="M394" i="47" s="1"/>
  <c r="M393" i="47"/>
  <c r="L393" i="47"/>
  <c r="L392" i="47"/>
  <c r="K391" i="47"/>
  <c r="J391" i="47"/>
  <c r="I391" i="47"/>
  <c r="H391" i="47"/>
  <c r="G391" i="47"/>
  <c r="K389" i="47"/>
  <c r="J389" i="47"/>
  <c r="I389" i="47"/>
  <c r="H389" i="47"/>
  <c r="G389" i="47"/>
  <c r="G388" i="47"/>
  <c r="H388" i="47" s="1"/>
  <c r="I388" i="47" s="1"/>
  <c r="J388" i="47" s="1"/>
  <c r="K388" i="47" s="1"/>
  <c r="L388" i="47" s="1"/>
  <c r="M388" i="47" s="1"/>
  <c r="W387" i="47"/>
  <c r="S387" i="47"/>
  <c r="G387" i="47"/>
  <c r="H387" i="47" s="1"/>
  <c r="I387" i="47" s="1"/>
  <c r="J387" i="47" s="1"/>
  <c r="K387" i="47" s="1"/>
  <c r="L387" i="47" s="1"/>
  <c r="M387" i="47" s="1"/>
  <c r="L384" i="47"/>
  <c r="M384" i="47" s="1"/>
  <c r="L383" i="47"/>
  <c r="M383" i="47" s="1"/>
  <c r="L382" i="47"/>
  <c r="M382" i="47" s="1"/>
  <c r="L381" i="47"/>
  <c r="M381" i="47" s="1"/>
  <c r="L380" i="47"/>
  <c r="M379" i="47"/>
  <c r="L379" i="47"/>
  <c r="L378" i="47"/>
  <c r="M378" i="47" s="1"/>
  <c r="L377" i="47"/>
  <c r="L376" i="47"/>
  <c r="M376" i="47" s="1"/>
  <c r="K375" i="47"/>
  <c r="J375" i="47"/>
  <c r="I375" i="47"/>
  <c r="H375" i="47"/>
  <c r="G375" i="47"/>
  <c r="K373" i="47"/>
  <c r="J373" i="47"/>
  <c r="I373" i="47"/>
  <c r="H373" i="47"/>
  <c r="G373" i="47"/>
  <c r="G372" i="47"/>
  <c r="H372" i="47" s="1"/>
  <c r="I372" i="47" s="1"/>
  <c r="J372" i="47" s="1"/>
  <c r="K372" i="47" s="1"/>
  <c r="L372" i="47" s="1"/>
  <c r="M372" i="47" s="1"/>
  <c r="W371" i="47"/>
  <c r="S371" i="47"/>
  <c r="G371" i="47"/>
  <c r="H371" i="47" s="1"/>
  <c r="I371" i="47" s="1"/>
  <c r="J371" i="47" s="1"/>
  <c r="K371" i="47" s="1"/>
  <c r="L371" i="47" s="1"/>
  <c r="M371" i="47" s="1"/>
  <c r="L368" i="47"/>
  <c r="M368" i="47" s="1"/>
  <c r="L367" i="47"/>
  <c r="M367" i="47" s="1"/>
  <c r="L366" i="47"/>
  <c r="M366" i="47" s="1"/>
  <c r="L365" i="47"/>
  <c r="M365" i="47" s="1"/>
  <c r="L364" i="47"/>
  <c r="M364" i="47" s="1"/>
  <c r="L363" i="47"/>
  <c r="M363" i="47" s="1"/>
  <c r="L362" i="47"/>
  <c r="M362" i="47" s="1"/>
  <c r="L361" i="47"/>
  <c r="L360" i="47"/>
  <c r="M360" i="47" s="1"/>
  <c r="K359" i="47"/>
  <c r="J359" i="47"/>
  <c r="I359" i="47"/>
  <c r="H359" i="47"/>
  <c r="G359" i="47"/>
  <c r="K357" i="47"/>
  <c r="J357" i="47"/>
  <c r="I357" i="47"/>
  <c r="H357" i="47"/>
  <c r="G357" i="47"/>
  <c r="H356" i="47"/>
  <c r="I356" i="47" s="1"/>
  <c r="J356" i="47" s="1"/>
  <c r="K356" i="47" s="1"/>
  <c r="L356" i="47" s="1"/>
  <c r="M356" i="47" s="1"/>
  <c r="G356" i="47"/>
  <c r="W355" i="47"/>
  <c r="S355" i="47"/>
  <c r="G355" i="47"/>
  <c r="H355" i="47" s="1"/>
  <c r="I355" i="47" s="1"/>
  <c r="J355" i="47" s="1"/>
  <c r="K355" i="47" s="1"/>
  <c r="L355" i="47" s="1"/>
  <c r="M355" i="47" s="1"/>
  <c r="L352" i="47"/>
  <c r="M352" i="47" s="1"/>
  <c r="L351" i="47"/>
  <c r="M351" i="47" s="1"/>
  <c r="L350" i="47"/>
  <c r="M350" i="47" s="1"/>
  <c r="L349" i="47"/>
  <c r="M349" i="47" s="1"/>
  <c r="L348" i="47"/>
  <c r="M348" i="47" s="1"/>
  <c r="L347" i="47"/>
  <c r="M347" i="47" s="1"/>
  <c r="L346" i="47"/>
  <c r="M346" i="47" s="1"/>
  <c r="L345" i="47"/>
  <c r="L344" i="47"/>
  <c r="M344" i="47" s="1"/>
  <c r="K343" i="47"/>
  <c r="J343" i="47"/>
  <c r="I343" i="47"/>
  <c r="H343" i="47"/>
  <c r="G343" i="47"/>
  <c r="K341" i="47"/>
  <c r="J341" i="47"/>
  <c r="I341" i="47"/>
  <c r="H341" i="47"/>
  <c r="G341" i="47"/>
  <c r="G340" i="47"/>
  <c r="H340" i="47" s="1"/>
  <c r="I340" i="47" s="1"/>
  <c r="J340" i="47" s="1"/>
  <c r="K340" i="47" s="1"/>
  <c r="L340" i="47" s="1"/>
  <c r="M340" i="47" s="1"/>
  <c r="G339" i="47"/>
  <c r="H339" i="47" s="1"/>
  <c r="I339" i="47" s="1"/>
  <c r="J339" i="47" s="1"/>
  <c r="K339" i="47" s="1"/>
  <c r="L339" i="47" s="1"/>
  <c r="M339" i="47" s="1"/>
  <c r="L336" i="47"/>
  <c r="M336" i="47" s="1"/>
  <c r="L335" i="47"/>
  <c r="M335" i="47" s="1"/>
  <c r="L334" i="47"/>
  <c r="M334" i="47" s="1"/>
  <c r="L333" i="47"/>
  <c r="M333" i="47" s="1"/>
  <c r="L332" i="47"/>
  <c r="L331" i="47"/>
  <c r="M331" i="47" s="1"/>
  <c r="L330" i="47"/>
  <c r="M330" i="47" s="1"/>
  <c r="L329" i="47"/>
  <c r="U323" i="47" s="1"/>
  <c r="L328" i="47"/>
  <c r="M328" i="47" s="1"/>
  <c r="K327" i="47"/>
  <c r="J327" i="47"/>
  <c r="I327" i="47"/>
  <c r="H327" i="47"/>
  <c r="G327" i="47"/>
  <c r="K325" i="47"/>
  <c r="J325" i="47"/>
  <c r="I325" i="47"/>
  <c r="H325" i="47"/>
  <c r="G325" i="47"/>
  <c r="G324" i="47"/>
  <c r="H324" i="47" s="1"/>
  <c r="I324" i="47" s="1"/>
  <c r="J324" i="47" s="1"/>
  <c r="K324" i="47" s="1"/>
  <c r="L324" i="47" s="1"/>
  <c r="M324" i="47" s="1"/>
  <c r="W323" i="47"/>
  <c r="S323" i="47"/>
  <c r="G323" i="47"/>
  <c r="H323" i="47" s="1"/>
  <c r="I323" i="47" s="1"/>
  <c r="J323" i="47" s="1"/>
  <c r="K323" i="47" s="1"/>
  <c r="L323" i="47" s="1"/>
  <c r="M323" i="47" s="1"/>
  <c r="L320" i="47"/>
  <c r="M320" i="47" s="1"/>
  <c r="L319" i="47"/>
  <c r="M319" i="47" s="1"/>
  <c r="L318" i="47"/>
  <c r="L317" i="47"/>
  <c r="M317" i="47" s="1"/>
  <c r="L316" i="47"/>
  <c r="M316" i="47" s="1"/>
  <c r="L315" i="47"/>
  <c r="M315" i="47" s="1"/>
  <c r="L314" i="47"/>
  <c r="M314" i="47" s="1"/>
  <c r="L313" i="47"/>
  <c r="M313" i="47" s="1"/>
  <c r="L312" i="47"/>
  <c r="K311" i="47"/>
  <c r="J311" i="47"/>
  <c r="I311" i="47"/>
  <c r="H311" i="47"/>
  <c r="G311" i="47"/>
  <c r="K309" i="47"/>
  <c r="J309" i="47"/>
  <c r="I309" i="47"/>
  <c r="H309" i="47"/>
  <c r="G309" i="47"/>
  <c r="H308" i="47"/>
  <c r="I308" i="47" s="1"/>
  <c r="J308" i="47" s="1"/>
  <c r="K308" i="47" s="1"/>
  <c r="L308" i="47" s="1"/>
  <c r="M308" i="47" s="1"/>
  <c r="G308" i="47"/>
  <c r="S307" i="47"/>
  <c r="G307" i="47"/>
  <c r="H307" i="47" s="1"/>
  <c r="I307" i="47" s="1"/>
  <c r="J307" i="47" s="1"/>
  <c r="K307" i="47" s="1"/>
  <c r="L307" i="47" s="1"/>
  <c r="M307" i="47" s="1"/>
  <c r="L304" i="47"/>
  <c r="M304" i="47" s="1"/>
  <c r="L303" i="47"/>
  <c r="M303" i="47" s="1"/>
  <c r="L302" i="47"/>
  <c r="L301" i="47"/>
  <c r="M301" i="47" s="1"/>
  <c r="L300" i="47"/>
  <c r="M300" i="47" s="1"/>
  <c r="L299" i="47"/>
  <c r="M299" i="47" s="1"/>
  <c r="L298" i="47"/>
  <c r="M298" i="47" s="1"/>
  <c r="L297" i="47"/>
  <c r="M297" i="47" s="1"/>
  <c r="L296" i="47"/>
  <c r="K295" i="47"/>
  <c r="J295" i="47"/>
  <c r="I295" i="47"/>
  <c r="H295" i="47"/>
  <c r="G295" i="47"/>
  <c r="K293" i="47"/>
  <c r="J293" i="47"/>
  <c r="I293" i="47"/>
  <c r="H293" i="47"/>
  <c r="G293" i="47"/>
  <c r="H292" i="47"/>
  <c r="I292" i="47" s="1"/>
  <c r="J292" i="47" s="1"/>
  <c r="K292" i="47" s="1"/>
  <c r="L292" i="47" s="1"/>
  <c r="M292" i="47" s="1"/>
  <c r="G292" i="47"/>
  <c r="S291" i="47"/>
  <c r="G291" i="47"/>
  <c r="H291" i="47" s="1"/>
  <c r="I291" i="47" s="1"/>
  <c r="J291" i="47" s="1"/>
  <c r="K291" i="47" s="1"/>
  <c r="L291" i="47" s="1"/>
  <c r="M291" i="47" s="1"/>
  <c r="L288" i="47"/>
  <c r="M288" i="47" s="1"/>
  <c r="L287" i="47"/>
  <c r="M287" i="47" s="1"/>
  <c r="L286" i="47"/>
  <c r="M286" i="47" s="1"/>
  <c r="L285" i="47"/>
  <c r="M285" i="47" s="1"/>
  <c r="L284" i="47"/>
  <c r="M284" i="47" s="1"/>
  <c r="L283" i="47"/>
  <c r="M283" i="47" s="1"/>
  <c r="L282" i="47"/>
  <c r="M282" i="47" s="1"/>
  <c r="L281" i="47"/>
  <c r="L280" i="47"/>
  <c r="M280" i="47" s="1"/>
  <c r="K279" i="47"/>
  <c r="J279" i="47"/>
  <c r="I279" i="47"/>
  <c r="H279" i="47"/>
  <c r="G279" i="47"/>
  <c r="K277" i="47"/>
  <c r="J277" i="47"/>
  <c r="I277" i="47"/>
  <c r="H277" i="47"/>
  <c r="G277" i="47"/>
  <c r="G276" i="47"/>
  <c r="H276" i="47" s="1"/>
  <c r="I276" i="47" s="1"/>
  <c r="J276" i="47" s="1"/>
  <c r="K276" i="47" s="1"/>
  <c r="L276" i="47" s="1"/>
  <c r="M276" i="47" s="1"/>
  <c r="X275" i="47"/>
  <c r="G275" i="47"/>
  <c r="H275" i="47" s="1"/>
  <c r="I275" i="47" s="1"/>
  <c r="J275" i="47" s="1"/>
  <c r="K275" i="47" s="1"/>
  <c r="L275" i="47" s="1"/>
  <c r="M275" i="47" s="1"/>
  <c r="L272" i="47"/>
  <c r="M272" i="47" s="1"/>
  <c r="L271" i="47"/>
  <c r="M271" i="47" s="1"/>
  <c r="L270" i="47"/>
  <c r="M270" i="47" s="1"/>
  <c r="L269" i="47"/>
  <c r="M269" i="47" s="1"/>
  <c r="L268" i="47"/>
  <c r="M268" i="47" s="1"/>
  <c r="L267" i="47"/>
  <c r="M267" i="47" s="1"/>
  <c r="L266" i="47"/>
  <c r="M266" i="47" s="1"/>
  <c r="L265" i="47"/>
  <c r="M265" i="47" s="1"/>
  <c r="L264" i="47"/>
  <c r="K263" i="47"/>
  <c r="J263" i="47"/>
  <c r="I263" i="47"/>
  <c r="H263" i="47"/>
  <c r="G263" i="47"/>
  <c r="K261" i="47"/>
  <c r="J261" i="47"/>
  <c r="I261" i="47"/>
  <c r="H261" i="47"/>
  <c r="G261" i="47"/>
  <c r="G260" i="47"/>
  <c r="H260" i="47" s="1"/>
  <c r="I260" i="47" s="1"/>
  <c r="J260" i="47" s="1"/>
  <c r="K260" i="47" s="1"/>
  <c r="L260" i="47" s="1"/>
  <c r="M260" i="47" s="1"/>
  <c r="W259" i="47"/>
  <c r="S259" i="47"/>
  <c r="G259" i="47"/>
  <c r="H259" i="47" s="1"/>
  <c r="I259" i="47" s="1"/>
  <c r="J259" i="47" s="1"/>
  <c r="K259" i="47" s="1"/>
  <c r="L259" i="47" s="1"/>
  <c r="M259" i="47" s="1"/>
  <c r="L256" i="47"/>
  <c r="M256" i="47" s="1"/>
  <c r="L255" i="47"/>
  <c r="M255" i="47" s="1"/>
  <c r="L254" i="47"/>
  <c r="M254" i="47" s="1"/>
  <c r="L253" i="47"/>
  <c r="M253" i="47" s="1"/>
  <c r="L252" i="47"/>
  <c r="L251" i="47"/>
  <c r="M251" i="47" s="1"/>
  <c r="L250" i="47"/>
  <c r="M250" i="47" s="1"/>
  <c r="L249" i="47"/>
  <c r="M249" i="47" s="1"/>
  <c r="L248" i="47"/>
  <c r="M248" i="47" s="1"/>
  <c r="K247" i="47"/>
  <c r="J247" i="47"/>
  <c r="I247" i="47"/>
  <c r="H247" i="47"/>
  <c r="G247" i="47"/>
  <c r="K245" i="47"/>
  <c r="J245" i="47"/>
  <c r="I245" i="47"/>
  <c r="H245" i="47"/>
  <c r="G245" i="47"/>
  <c r="G244" i="47"/>
  <c r="H244" i="47" s="1"/>
  <c r="I244" i="47" s="1"/>
  <c r="J244" i="47" s="1"/>
  <c r="K244" i="47" s="1"/>
  <c r="L244" i="47" s="1"/>
  <c r="M244" i="47" s="1"/>
  <c r="W243" i="47"/>
  <c r="S243" i="47"/>
  <c r="G243" i="47"/>
  <c r="H243" i="47" s="1"/>
  <c r="I243" i="47" s="1"/>
  <c r="J243" i="47" s="1"/>
  <c r="K243" i="47" s="1"/>
  <c r="L243" i="47" s="1"/>
  <c r="M243" i="47" s="1"/>
  <c r="L240" i="47"/>
  <c r="M240" i="47" s="1"/>
  <c r="L239" i="47"/>
  <c r="M239" i="47" s="1"/>
  <c r="L238" i="47"/>
  <c r="M238" i="47" s="1"/>
  <c r="L237" i="47"/>
  <c r="M237" i="47" s="1"/>
  <c r="L236" i="47"/>
  <c r="M236" i="47" s="1"/>
  <c r="L235" i="47"/>
  <c r="M235" i="47" s="1"/>
  <c r="L234" i="47"/>
  <c r="M234" i="47" s="1"/>
  <c r="L233" i="47"/>
  <c r="L232" i="47"/>
  <c r="M232" i="47" s="1"/>
  <c r="K231" i="47"/>
  <c r="J231" i="47"/>
  <c r="I231" i="47"/>
  <c r="H231" i="47"/>
  <c r="G231" i="47"/>
  <c r="K229" i="47"/>
  <c r="J229" i="47"/>
  <c r="I229" i="47"/>
  <c r="H229" i="47"/>
  <c r="G229" i="47"/>
  <c r="G228" i="47"/>
  <c r="H228" i="47" s="1"/>
  <c r="I228" i="47" s="1"/>
  <c r="J228" i="47" s="1"/>
  <c r="K228" i="47" s="1"/>
  <c r="L228" i="47" s="1"/>
  <c r="M228" i="47" s="1"/>
  <c r="X227" i="47"/>
  <c r="S227" i="47"/>
  <c r="G227" i="47"/>
  <c r="H227" i="47" s="1"/>
  <c r="I227" i="47" s="1"/>
  <c r="J227" i="47" s="1"/>
  <c r="K227" i="47" s="1"/>
  <c r="L227" i="47" s="1"/>
  <c r="M227" i="47" s="1"/>
  <c r="L224" i="47"/>
  <c r="M224" i="47" s="1"/>
  <c r="L223" i="47"/>
  <c r="M223" i="47" s="1"/>
  <c r="L222" i="47"/>
  <c r="M222" i="47" s="1"/>
  <c r="L221" i="47"/>
  <c r="M221" i="47" s="1"/>
  <c r="L220" i="47"/>
  <c r="M220" i="47" s="1"/>
  <c r="L219" i="47"/>
  <c r="M219" i="47" s="1"/>
  <c r="L218" i="47"/>
  <c r="M218" i="47" s="1"/>
  <c r="L217" i="47"/>
  <c r="L216" i="47"/>
  <c r="M216" i="47" s="1"/>
  <c r="K215" i="47"/>
  <c r="J215" i="47"/>
  <c r="I215" i="47"/>
  <c r="H215" i="47"/>
  <c r="G215" i="47"/>
  <c r="K213" i="47"/>
  <c r="J213" i="47"/>
  <c r="I213" i="47"/>
  <c r="H213" i="47"/>
  <c r="G213" i="47"/>
  <c r="G212" i="47"/>
  <c r="H212" i="47" s="1"/>
  <c r="I212" i="47" s="1"/>
  <c r="J212" i="47" s="1"/>
  <c r="K212" i="47" s="1"/>
  <c r="L212" i="47" s="1"/>
  <c r="M212" i="47" s="1"/>
  <c r="S211" i="47"/>
  <c r="G211" i="47"/>
  <c r="H211" i="47" s="1"/>
  <c r="I211" i="47" s="1"/>
  <c r="J211" i="47" s="1"/>
  <c r="K211" i="47" s="1"/>
  <c r="L211" i="47" s="1"/>
  <c r="M211" i="47" s="1"/>
  <c r="L208" i="47"/>
  <c r="M208" i="47" s="1"/>
  <c r="L207" i="47"/>
  <c r="M207" i="47" s="1"/>
  <c r="L206" i="47"/>
  <c r="L205" i="47"/>
  <c r="M205" i="47" s="1"/>
  <c r="L204" i="47"/>
  <c r="M204" i="47" s="1"/>
  <c r="L203" i="47"/>
  <c r="M203" i="47" s="1"/>
  <c r="L202" i="47"/>
  <c r="M202" i="47" s="1"/>
  <c r="L201" i="47"/>
  <c r="M201" i="47" s="1"/>
  <c r="L200" i="47"/>
  <c r="K199" i="47"/>
  <c r="J199" i="47"/>
  <c r="I199" i="47"/>
  <c r="H199" i="47"/>
  <c r="G199" i="47"/>
  <c r="K197" i="47"/>
  <c r="J197" i="47"/>
  <c r="I197" i="47"/>
  <c r="H197" i="47"/>
  <c r="G197" i="47"/>
  <c r="G196" i="47"/>
  <c r="H196" i="47" s="1"/>
  <c r="I196" i="47" s="1"/>
  <c r="J196" i="47" s="1"/>
  <c r="K196" i="47" s="1"/>
  <c r="L196" i="47" s="1"/>
  <c r="M196" i="47" s="1"/>
  <c r="S195" i="47"/>
  <c r="G195" i="47"/>
  <c r="H195" i="47" s="1"/>
  <c r="I195" i="47" s="1"/>
  <c r="J195" i="47" s="1"/>
  <c r="K195" i="47" s="1"/>
  <c r="L195" i="47" s="1"/>
  <c r="M195" i="47" s="1"/>
  <c r="L192" i="47"/>
  <c r="M192" i="47" s="1"/>
  <c r="L191" i="47"/>
  <c r="M191" i="47" s="1"/>
  <c r="L190" i="47"/>
  <c r="M190" i="47" s="1"/>
  <c r="L189" i="47"/>
  <c r="M189" i="47" s="1"/>
  <c r="L188" i="47"/>
  <c r="M188" i="47" s="1"/>
  <c r="L187" i="47"/>
  <c r="L186" i="47"/>
  <c r="M186" i="47" s="1"/>
  <c r="L185" i="47"/>
  <c r="M185" i="47" s="1"/>
  <c r="L184" i="47"/>
  <c r="M184" i="47" s="1"/>
  <c r="K183" i="47"/>
  <c r="J183" i="47"/>
  <c r="I183" i="47"/>
  <c r="H183" i="47"/>
  <c r="G183" i="47"/>
  <c r="K181" i="47"/>
  <c r="J181" i="47"/>
  <c r="I181" i="47"/>
  <c r="H181" i="47"/>
  <c r="G181" i="47"/>
  <c r="G180" i="47"/>
  <c r="H180" i="47" s="1"/>
  <c r="I180" i="47" s="1"/>
  <c r="J180" i="47" s="1"/>
  <c r="K180" i="47" s="1"/>
  <c r="L180" i="47" s="1"/>
  <c r="M180" i="47" s="1"/>
  <c r="S179" i="47"/>
  <c r="G179" i="47"/>
  <c r="H179" i="47" s="1"/>
  <c r="I179" i="47" s="1"/>
  <c r="J179" i="47" s="1"/>
  <c r="K179" i="47" s="1"/>
  <c r="L179" i="47" s="1"/>
  <c r="M179" i="47" s="1"/>
  <c r="L176" i="47"/>
  <c r="M176" i="47" s="1"/>
  <c r="L175" i="47"/>
  <c r="M175" i="47" s="1"/>
  <c r="M174" i="47"/>
  <c r="L174" i="47"/>
  <c r="L173" i="47"/>
  <c r="M173" i="47" s="1"/>
  <c r="M172" i="47"/>
  <c r="L172" i="47"/>
  <c r="L171" i="47"/>
  <c r="M170" i="47"/>
  <c r="L170" i="47"/>
  <c r="L169" i="47"/>
  <c r="L168" i="47"/>
  <c r="K167" i="47"/>
  <c r="J167" i="47"/>
  <c r="I167" i="47"/>
  <c r="H167" i="47"/>
  <c r="G167" i="47"/>
  <c r="K165" i="47"/>
  <c r="J165" i="47"/>
  <c r="I165" i="47"/>
  <c r="H165" i="47"/>
  <c r="G165" i="47"/>
  <c r="G164" i="47"/>
  <c r="H164" i="47" s="1"/>
  <c r="I164" i="47" s="1"/>
  <c r="J164" i="47" s="1"/>
  <c r="K164" i="47" s="1"/>
  <c r="L164" i="47" s="1"/>
  <c r="M164" i="47" s="1"/>
  <c r="X163" i="47"/>
  <c r="W163" i="47"/>
  <c r="S163" i="47"/>
  <c r="K163" i="47"/>
  <c r="L163" i="47" s="1"/>
  <c r="M163" i="47" s="1"/>
  <c r="G163" i="47"/>
  <c r="H163" i="47" s="1"/>
  <c r="I163" i="47" s="1"/>
  <c r="J163" i="47" s="1"/>
  <c r="L160" i="47"/>
  <c r="M160" i="47" s="1"/>
  <c r="L159" i="47"/>
  <c r="M159" i="47" s="1"/>
  <c r="L158" i="47"/>
  <c r="L157" i="47"/>
  <c r="M157" i="47" s="1"/>
  <c r="L156" i="47"/>
  <c r="M156" i="47" s="1"/>
  <c r="L155" i="47"/>
  <c r="M155" i="47" s="1"/>
  <c r="L154" i="47"/>
  <c r="M154" i="47" s="1"/>
  <c r="L153" i="47"/>
  <c r="M153" i="47" s="1"/>
  <c r="L152" i="47"/>
  <c r="K151" i="47"/>
  <c r="J151" i="47"/>
  <c r="I151" i="47"/>
  <c r="H151" i="47"/>
  <c r="G151" i="47"/>
  <c r="K149" i="47"/>
  <c r="J149" i="47"/>
  <c r="I149" i="47"/>
  <c r="H149" i="47"/>
  <c r="G149" i="47"/>
  <c r="H148" i="47"/>
  <c r="I148" i="47" s="1"/>
  <c r="J148" i="47" s="1"/>
  <c r="K148" i="47" s="1"/>
  <c r="L148" i="47" s="1"/>
  <c r="M148" i="47" s="1"/>
  <c r="G148" i="47"/>
  <c r="S147" i="47"/>
  <c r="K147" i="47"/>
  <c r="L147" i="47" s="1"/>
  <c r="M147" i="47" s="1"/>
  <c r="G147" i="47"/>
  <c r="H147" i="47" s="1"/>
  <c r="I147" i="47" s="1"/>
  <c r="J147" i="47" s="1"/>
  <c r="L144" i="47"/>
  <c r="M144" i="47" s="1"/>
  <c r="L143" i="47"/>
  <c r="M143" i="47" s="1"/>
  <c r="L142" i="47"/>
  <c r="L141" i="47"/>
  <c r="M141" i="47" s="1"/>
  <c r="L140" i="47"/>
  <c r="M140" i="47" s="1"/>
  <c r="M139" i="47"/>
  <c r="L139" i="47"/>
  <c r="L138" i="47"/>
  <c r="M138" i="47" s="1"/>
  <c r="L137" i="47"/>
  <c r="M137" i="47" s="1"/>
  <c r="L136" i="47"/>
  <c r="K135" i="47"/>
  <c r="J135" i="47"/>
  <c r="I135" i="47"/>
  <c r="H135" i="47"/>
  <c r="G135" i="47"/>
  <c r="K133" i="47"/>
  <c r="J133" i="47"/>
  <c r="I133" i="47"/>
  <c r="H133" i="47"/>
  <c r="G133" i="47"/>
  <c r="G132" i="47"/>
  <c r="H132" i="47" s="1"/>
  <c r="I132" i="47" s="1"/>
  <c r="J132" i="47" s="1"/>
  <c r="K132" i="47" s="1"/>
  <c r="L132" i="47" s="1"/>
  <c r="M132" i="47" s="1"/>
  <c r="S131" i="47"/>
  <c r="G131" i="47"/>
  <c r="H131" i="47" s="1"/>
  <c r="I131" i="47" s="1"/>
  <c r="J131" i="47" s="1"/>
  <c r="K131" i="47" s="1"/>
  <c r="L131" i="47" s="1"/>
  <c r="M131" i="47" s="1"/>
  <c r="L128" i="47"/>
  <c r="M128" i="47" s="1"/>
  <c r="L127" i="47"/>
  <c r="M127" i="47" s="1"/>
  <c r="L126" i="47"/>
  <c r="M126" i="47" s="1"/>
  <c r="L125" i="47"/>
  <c r="M125" i="47" s="1"/>
  <c r="L124" i="47"/>
  <c r="L123" i="47"/>
  <c r="L122" i="47"/>
  <c r="M122" i="47" s="1"/>
  <c r="L121" i="47"/>
  <c r="M121" i="47" s="1"/>
  <c r="L120" i="47"/>
  <c r="M120" i="47" s="1"/>
  <c r="K119" i="47"/>
  <c r="J119" i="47"/>
  <c r="I119" i="47"/>
  <c r="H119" i="47"/>
  <c r="G119" i="47"/>
  <c r="K117" i="47"/>
  <c r="J117" i="47"/>
  <c r="I117" i="47"/>
  <c r="H117" i="47"/>
  <c r="G117" i="47"/>
  <c r="G116" i="47"/>
  <c r="H116" i="47" s="1"/>
  <c r="I116" i="47" s="1"/>
  <c r="J116" i="47" s="1"/>
  <c r="K116" i="47" s="1"/>
  <c r="L116" i="47" s="1"/>
  <c r="M116" i="47" s="1"/>
  <c r="W115" i="47"/>
  <c r="S115" i="47"/>
  <c r="G115" i="47"/>
  <c r="H115" i="47" s="1"/>
  <c r="I115" i="47" s="1"/>
  <c r="J115" i="47" s="1"/>
  <c r="K115" i="47" s="1"/>
  <c r="L115" i="47" s="1"/>
  <c r="M115" i="47" s="1"/>
  <c r="L112" i="47"/>
  <c r="M112" i="47" s="1"/>
  <c r="L111" i="47"/>
  <c r="M111" i="47" s="1"/>
  <c r="L110" i="47"/>
  <c r="M110" i="47" s="1"/>
  <c r="L109" i="47"/>
  <c r="M109" i="47" s="1"/>
  <c r="L108" i="47"/>
  <c r="M108" i="47" s="1"/>
  <c r="L107" i="47"/>
  <c r="M107" i="47" s="1"/>
  <c r="L106" i="47"/>
  <c r="M106" i="47" s="1"/>
  <c r="M105" i="47"/>
  <c r="L105" i="47"/>
  <c r="L104" i="47"/>
  <c r="K103" i="47"/>
  <c r="J103" i="47"/>
  <c r="I103" i="47"/>
  <c r="H103" i="47"/>
  <c r="G103" i="47"/>
  <c r="K101" i="47"/>
  <c r="J101" i="47"/>
  <c r="I101" i="47"/>
  <c r="H101" i="47"/>
  <c r="G101" i="47"/>
  <c r="G100" i="47"/>
  <c r="H100" i="47" s="1"/>
  <c r="I100" i="47" s="1"/>
  <c r="J100" i="47" s="1"/>
  <c r="K100" i="47" s="1"/>
  <c r="L100" i="47" s="1"/>
  <c r="M100" i="47" s="1"/>
  <c r="W99" i="47"/>
  <c r="S99" i="47"/>
  <c r="G99" i="47"/>
  <c r="H99" i="47" s="1"/>
  <c r="I99" i="47" s="1"/>
  <c r="J99" i="47" s="1"/>
  <c r="K99" i="47" s="1"/>
  <c r="L99" i="47" s="1"/>
  <c r="M99" i="47" s="1"/>
  <c r="L96" i="47"/>
  <c r="M96" i="47" s="1"/>
  <c r="L95" i="47"/>
  <c r="M95" i="47" s="1"/>
  <c r="L94" i="47"/>
  <c r="M94" i="47" s="1"/>
  <c r="L93" i="47"/>
  <c r="M93" i="47" s="1"/>
  <c r="L92" i="47"/>
  <c r="M92" i="47" s="1"/>
  <c r="L91" i="47"/>
  <c r="M91" i="47" s="1"/>
  <c r="L90" i="47"/>
  <c r="M90" i="47" s="1"/>
  <c r="L89" i="47"/>
  <c r="L88" i="47"/>
  <c r="M88" i="47" s="1"/>
  <c r="K87" i="47"/>
  <c r="J87" i="47"/>
  <c r="I87" i="47"/>
  <c r="H87" i="47"/>
  <c r="G87" i="47"/>
  <c r="K85" i="47"/>
  <c r="J85" i="47"/>
  <c r="I85" i="47"/>
  <c r="H85" i="47"/>
  <c r="G85" i="47"/>
  <c r="G84" i="47"/>
  <c r="H84" i="47" s="1"/>
  <c r="I84" i="47" s="1"/>
  <c r="J84" i="47" s="1"/>
  <c r="K84" i="47" s="1"/>
  <c r="L84" i="47" s="1"/>
  <c r="M84" i="47" s="1"/>
  <c r="X83" i="47"/>
  <c r="W83" i="47"/>
  <c r="G83" i="47"/>
  <c r="H83" i="47" s="1"/>
  <c r="I83" i="47" s="1"/>
  <c r="J83" i="47" s="1"/>
  <c r="K83" i="47" s="1"/>
  <c r="L83" i="47" s="1"/>
  <c r="M83" i="47" s="1"/>
  <c r="L80" i="47"/>
  <c r="M80" i="47" s="1"/>
  <c r="L79" i="47"/>
  <c r="M79" i="47" s="1"/>
  <c r="L78" i="47"/>
  <c r="M78" i="47" s="1"/>
  <c r="L77" i="47"/>
  <c r="M77" i="47" s="1"/>
  <c r="L76" i="47"/>
  <c r="M76" i="47" s="1"/>
  <c r="L75" i="47"/>
  <c r="M75" i="47" s="1"/>
  <c r="L74" i="47"/>
  <c r="V67" i="47" s="1"/>
  <c r="L73" i="47"/>
  <c r="M73" i="47" s="1"/>
  <c r="L72" i="47"/>
  <c r="K71" i="47"/>
  <c r="J71" i="47"/>
  <c r="I71" i="47"/>
  <c r="H71" i="47"/>
  <c r="G71" i="47"/>
  <c r="K69" i="47"/>
  <c r="J69" i="47"/>
  <c r="I69" i="47"/>
  <c r="H69" i="47"/>
  <c r="G69" i="47"/>
  <c r="G68" i="47"/>
  <c r="H68" i="47" s="1"/>
  <c r="I68" i="47" s="1"/>
  <c r="J68" i="47" s="1"/>
  <c r="K68" i="47" s="1"/>
  <c r="L68" i="47" s="1"/>
  <c r="M68" i="47" s="1"/>
  <c r="W67" i="47"/>
  <c r="S67" i="47"/>
  <c r="G67" i="47"/>
  <c r="H67" i="47" s="1"/>
  <c r="I67" i="47" s="1"/>
  <c r="J67" i="47" s="1"/>
  <c r="K67" i="47" s="1"/>
  <c r="L67" i="47" s="1"/>
  <c r="M67" i="47" s="1"/>
  <c r="L64" i="47"/>
  <c r="M64" i="47" s="1"/>
  <c r="L63" i="47"/>
  <c r="M63" i="47" s="1"/>
  <c r="L62" i="47"/>
  <c r="M62" i="47" s="1"/>
  <c r="L61" i="47"/>
  <c r="M61" i="47" s="1"/>
  <c r="L60" i="47"/>
  <c r="M60" i="47" s="1"/>
  <c r="L59" i="47"/>
  <c r="M59" i="47" s="1"/>
  <c r="L58" i="47"/>
  <c r="M58" i="47" s="1"/>
  <c r="L57" i="47"/>
  <c r="L56" i="47"/>
  <c r="M56" i="47" s="1"/>
  <c r="K55" i="47"/>
  <c r="J55" i="47"/>
  <c r="I55" i="47"/>
  <c r="H55" i="47"/>
  <c r="G55" i="47"/>
  <c r="K53" i="47"/>
  <c r="J53" i="47"/>
  <c r="I53" i="47"/>
  <c r="H53" i="47"/>
  <c r="G53" i="47"/>
  <c r="G52" i="47"/>
  <c r="H52" i="47" s="1"/>
  <c r="I52" i="47" s="1"/>
  <c r="J52" i="47" s="1"/>
  <c r="K52" i="47" s="1"/>
  <c r="L52" i="47" s="1"/>
  <c r="M52" i="47" s="1"/>
  <c r="X51" i="47"/>
  <c r="W51" i="47"/>
  <c r="S51" i="47"/>
  <c r="G51" i="47"/>
  <c r="H51" i="47" s="1"/>
  <c r="I51" i="47" s="1"/>
  <c r="J51" i="47" s="1"/>
  <c r="K51" i="47" s="1"/>
  <c r="L51" i="47" s="1"/>
  <c r="M51" i="47" s="1"/>
  <c r="L48" i="47"/>
  <c r="M48" i="47" s="1"/>
  <c r="L47" i="47"/>
  <c r="M47" i="47" s="1"/>
  <c r="L46" i="47"/>
  <c r="M46" i="47" s="1"/>
  <c r="L45" i="47"/>
  <c r="M45" i="47" s="1"/>
  <c r="L44" i="47"/>
  <c r="L43" i="47"/>
  <c r="M43" i="47" s="1"/>
  <c r="L42" i="47"/>
  <c r="V35" i="47" s="1"/>
  <c r="L41" i="47"/>
  <c r="L40" i="47"/>
  <c r="K39" i="47"/>
  <c r="J39" i="47"/>
  <c r="I39" i="47"/>
  <c r="H39" i="47"/>
  <c r="G39" i="47"/>
  <c r="K37" i="47"/>
  <c r="J37" i="47"/>
  <c r="I37" i="47"/>
  <c r="H37" i="47"/>
  <c r="G37" i="47"/>
  <c r="G36" i="47"/>
  <c r="H36" i="47" s="1"/>
  <c r="I36" i="47" s="1"/>
  <c r="J36" i="47" s="1"/>
  <c r="K36" i="47" s="1"/>
  <c r="L36" i="47" s="1"/>
  <c r="M36" i="47" s="1"/>
  <c r="W35" i="47"/>
  <c r="S35" i="47"/>
  <c r="G35" i="47"/>
  <c r="H35" i="47" s="1"/>
  <c r="I35" i="47" s="1"/>
  <c r="J35" i="47" s="1"/>
  <c r="K35" i="47" s="1"/>
  <c r="L35" i="47" s="1"/>
  <c r="M35" i="47" s="1"/>
  <c r="A35" i="47"/>
  <c r="A51" i="47" s="1"/>
  <c r="A67" i="47" s="1"/>
  <c r="A83" i="47" s="1"/>
  <c r="A99" i="47" s="1"/>
  <c r="A115" i="47" s="1"/>
  <c r="A131" i="47" s="1"/>
  <c r="A147" i="47" s="1"/>
  <c r="A163" i="47" s="1"/>
  <c r="A179" i="47" s="1"/>
  <c r="A195" i="47" s="1"/>
  <c r="A211" i="47" s="1"/>
  <c r="A227" i="47" s="1"/>
  <c r="A243" i="47" s="1"/>
  <c r="A259" i="47" s="1"/>
  <c r="A275" i="47" s="1"/>
  <c r="A291" i="47" s="1"/>
  <c r="A307" i="47" s="1"/>
  <c r="A323" i="47" s="1"/>
  <c r="A339" i="47" s="1"/>
  <c r="A355" i="47" s="1"/>
  <c r="A371" i="47" s="1"/>
  <c r="A387" i="47" s="1"/>
  <c r="A403" i="47" s="1"/>
  <c r="A419" i="47" s="1"/>
  <c r="A435" i="47" s="1"/>
  <c r="A451" i="47" s="1"/>
  <c r="A467" i="47" s="1"/>
  <c r="A483" i="47" s="1"/>
  <c r="A499" i="47" s="1"/>
  <c r="A515" i="47" s="1"/>
  <c r="A531" i="47" s="1"/>
  <c r="A547" i="47" s="1"/>
  <c r="A563" i="47" s="1"/>
  <c r="A579" i="47" s="1"/>
  <c r="A595" i="47" s="1"/>
  <c r="A611" i="47" s="1"/>
  <c r="A627" i="47" s="1"/>
  <c r="A643" i="47" s="1"/>
  <c r="L32" i="47"/>
  <c r="M32" i="47" s="1"/>
  <c r="L31" i="47"/>
  <c r="M31" i="47" s="1"/>
  <c r="L30" i="47"/>
  <c r="L29" i="47"/>
  <c r="M29" i="47" s="1"/>
  <c r="L28" i="47"/>
  <c r="M28" i="47" s="1"/>
  <c r="L27" i="47"/>
  <c r="M27" i="47" s="1"/>
  <c r="L26" i="47"/>
  <c r="M26" i="47" s="1"/>
  <c r="L25" i="47"/>
  <c r="L24" i="47"/>
  <c r="M24" i="47" s="1"/>
  <c r="K23" i="47"/>
  <c r="J23" i="47"/>
  <c r="I23" i="47"/>
  <c r="H23" i="47"/>
  <c r="G23" i="47"/>
  <c r="K21" i="47"/>
  <c r="J21" i="47"/>
  <c r="I21" i="47"/>
  <c r="H21" i="47"/>
  <c r="G21" i="47"/>
  <c r="G20" i="47"/>
  <c r="H20" i="47" s="1"/>
  <c r="I20" i="47" s="1"/>
  <c r="J20" i="47" s="1"/>
  <c r="K20" i="47" s="1"/>
  <c r="L20" i="47" s="1"/>
  <c r="M20" i="47" s="1"/>
  <c r="C20" i="47"/>
  <c r="C36" i="47" s="1"/>
  <c r="C52" i="47" s="1"/>
  <c r="C68" i="47" s="1"/>
  <c r="C84" i="47" s="1"/>
  <c r="C100" i="47" s="1"/>
  <c r="C116" i="47" s="1"/>
  <c r="C132" i="47" s="1"/>
  <c r="C148" i="47" s="1"/>
  <c r="C164" i="47" s="1"/>
  <c r="C180" i="47" s="1"/>
  <c r="C196" i="47" s="1"/>
  <c r="C212" i="47" s="1"/>
  <c r="C228" i="47" s="1"/>
  <c r="C244" i="47" s="1"/>
  <c r="C260" i="47" s="1"/>
  <c r="C276" i="47" s="1"/>
  <c r="C292" i="47" s="1"/>
  <c r="C308" i="47" s="1"/>
  <c r="C324" i="47" s="1"/>
  <c r="C340" i="47" s="1"/>
  <c r="C356" i="47" s="1"/>
  <c r="C372" i="47" s="1"/>
  <c r="C388" i="47" s="1"/>
  <c r="C404" i="47" s="1"/>
  <c r="C420" i="47" s="1"/>
  <c r="C436" i="47" s="1"/>
  <c r="C452" i="47" s="1"/>
  <c r="C468" i="47" s="1"/>
  <c r="C484" i="47" s="1"/>
  <c r="C500" i="47" s="1"/>
  <c r="C516" i="47" s="1"/>
  <c r="C532" i="47" s="1"/>
  <c r="C548" i="47" s="1"/>
  <c r="C564" i="47" s="1"/>
  <c r="C580" i="47" s="1"/>
  <c r="C596" i="47" s="1"/>
  <c r="C612" i="47" s="1"/>
  <c r="C628" i="47" s="1"/>
  <c r="C644" i="47" s="1"/>
  <c r="G19" i="47"/>
  <c r="H19" i="47" s="1"/>
  <c r="I19" i="47" s="1"/>
  <c r="J19" i="47" s="1"/>
  <c r="K19" i="47" s="1"/>
  <c r="L19" i="47" s="1"/>
  <c r="M19" i="47" s="1"/>
  <c r="H4" i="47"/>
  <c r="I4" i="47" s="1"/>
  <c r="J4" i="47" s="1"/>
  <c r="K4" i="47" s="1"/>
  <c r="L4" i="47" s="1"/>
  <c r="M4" i="47" s="1"/>
  <c r="S3" i="47"/>
  <c r="H3" i="47"/>
  <c r="I3" i="47" s="1"/>
  <c r="J3" i="47" s="1"/>
  <c r="K3" i="47" s="1"/>
  <c r="L3" i="47" s="1"/>
  <c r="M3" i="47" s="1"/>
  <c r="X1" i="47"/>
  <c r="T1" i="47"/>
  <c r="L496" i="46"/>
  <c r="M496" i="46" s="1"/>
  <c r="L495" i="46"/>
  <c r="M495" i="46" s="1"/>
  <c r="L494" i="46"/>
  <c r="M494" i="46" s="1"/>
  <c r="L493" i="46"/>
  <c r="M493" i="46" s="1"/>
  <c r="L492" i="46"/>
  <c r="M492" i="46" s="1"/>
  <c r="L491" i="46"/>
  <c r="M491" i="46" s="1"/>
  <c r="L490" i="46"/>
  <c r="L489" i="46"/>
  <c r="L488" i="46"/>
  <c r="M488" i="46" s="1"/>
  <c r="K487" i="46"/>
  <c r="J487" i="46"/>
  <c r="I487" i="46"/>
  <c r="H487" i="46"/>
  <c r="G487" i="46"/>
  <c r="K485" i="46"/>
  <c r="J485" i="46"/>
  <c r="I485" i="46"/>
  <c r="H485" i="46"/>
  <c r="G485" i="46"/>
  <c r="G484" i="46"/>
  <c r="H484" i="46" s="1"/>
  <c r="I484" i="46" s="1"/>
  <c r="J484" i="46" s="1"/>
  <c r="K484" i="46" s="1"/>
  <c r="L484" i="46" s="1"/>
  <c r="M484" i="46" s="1"/>
  <c r="W483" i="46"/>
  <c r="G483" i="46"/>
  <c r="H483" i="46" s="1"/>
  <c r="I483" i="46" s="1"/>
  <c r="J483" i="46" s="1"/>
  <c r="K483" i="46" s="1"/>
  <c r="L483" i="46" s="1"/>
  <c r="M483" i="46" s="1"/>
  <c r="L480" i="46"/>
  <c r="M480" i="46" s="1"/>
  <c r="L479" i="46"/>
  <c r="M479" i="46" s="1"/>
  <c r="L478" i="46"/>
  <c r="L477" i="46"/>
  <c r="M477" i="46" s="1"/>
  <c r="L476" i="46"/>
  <c r="M476" i="46" s="1"/>
  <c r="L475" i="46"/>
  <c r="M475" i="46" s="1"/>
  <c r="L474" i="46"/>
  <c r="L473" i="46"/>
  <c r="M473" i="46" s="1"/>
  <c r="L472" i="46"/>
  <c r="K471" i="46"/>
  <c r="J471" i="46"/>
  <c r="I471" i="46"/>
  <c r="H471" i="46"/>
  <c r="G471" i="46"/>
  <c r="K469" i="46"/>
  <c r="J469" i="46"/>
  <c r="H469" i="46"/>
  <c r="G469" i="46"/>
  <c r="G468" i="46"/>
  <c r="H468" i="46" s="1"/>
  <c r="I468" i="46" s="1"/>
  <c r="J468" i="46" s="1"/>
  <c r="K468" i="46" s="1"/>
  <c r="L468" i="46" s="1"/>
  <c r="M468" i="46" s="1"/>
  <c r="X467" i="46"/>
  <c r="S467" i="46"/>
  <c r="G467" i="46"/>
  <c r="H467" i="46" s="1"/>
  <c r="I467" i="46" s="1"/>
  <c r="J467" i="46" s="1"/>
  <c r="K467" i="46" s="1"/>
  <c r="L467" i="46" s="1"/>
  <c r="M467" i="46" s="1"/>
  <c r="L464" i="46"/>
  <c r="M464" i="46" s="1"/>
  <c r="L463" i="46"/>
  <c r="M463" i="46" s="1"/>
  <c r="L462" i="46"/>
  <c r="M462" i="46" s="1"/>
  <c r="L461" i="46"/>
  <c r="M461" i="46" s="1"/>
  <c r="L460" i="46"/>
  <c r="M460" i="46" s="1"/>
  <c r="L459" i="46"/>
  <c r="M459" i="46" s="1"/>
  <c r="L458" i="46"/>
  <c r="L457" i="46"/>
  <c r="M457" i="46" s="1"/>
  <c r="L456" i="46"/>
  <c r="K455" i="46"/>
  <c r="J455" i="46"/>
  <c r="I455" i="46"/>
  <c r="H455" i="46"/>
  <c r="G455" i="46"/>
  <c r="K453" i="46"/>
  <c r="J453" i="46"/>
  <c r="I453" i="46"/>
  <c r="H453" i="46"/>
  <c r="G453" i="46"/>
  <c r="G452" i="46"/>
  <c r="H452" i="46" s="1"/>
  <c r="I452" i="46" s="1"/>
  <c r="J452" i="46" s="1"/>
  <c r="K452" i="46" s="1"/>
  <c r="L452" i="46" s="1"/>
  <c r="M452" i="46" s="1"/>
  <c r="S451" i="46"/>
  <c r="G451" i="46"/>
  <c r="H451" i="46" s="1"/>
  <c r="I451" i="46" s="1"/>
  <c r="J451" i="46" s="1"/>
  <c r="K451" i="46" s="1"/>
  <c r="L451" i="46" s="1"/>
  <c r="M451" i="46" s="1"/>
  <c r="L448" i="46"/>
  <c r="M448" i="46" s="1"/>
  <c r="L447" i="46"/>
  <c r="M447" i="46" s="1"/>
  <c r="L446" i="46"/>
  <c r="M446" i="46" s="1"/>
  <c r="L445" i="46"/>
  <c r="M445" i="46" s="1"/>
  <c r="L444" i="46"/>
  <c r="L443" i="46"/>
  <c r="M443" i="46" s="1"/>
  <c r="L442" i="46"/>
  <c r="L441" i="46"/>
  <c r="M441" i="46" s="1"/>
  <c r="L440" i="46"/>
  <c r="M440" i="46" s="1"/>
  <c r="K439" i="46"/>
  <c r="J439" i="46"/>
  <c r="I439" i="46"/>
  <c r="H439" i="46"/>
  <c r="G439" i="46"/>
  <c r="K437" i="46"/>
  <c r="J437" i="46"/>
  <c r="I437" i="46"/>
  <c r="H437" i="46"/>
  <c r="G437" i="46"/>
  <c r="G436" i="46"/>
  <c r="H436" i="46" s="1"/>
  <c r="I436" i="46" s="1"/>
  <c r="J436" i="46" s="1"/>
  <c r="K436" i="46" s="1"/>
  <c r="L436" i="46" s="1"/>
  <c r="M436" i="46" s="1"/>
  <c r="G435" i="46"/>
  <c r="H435" i="46" s="1"/>
  <c r="I435" i="46" s="1"/>
  <c r="J435" i="46" s="1"/>
  <c r="K435" i="46" s="1"/>
  <c r="L435" i="46" s="1"/>
  <c r="M435" i="46" s="1"/>
  <c r="L432" i="46"/>
  <c r="M432" i="46" s="1"/>
  <c r="L431" i="46"/>
  <c r="M431" i="46" s="1"/>
  <c r="L430" i="46"/>
  <c r="L429" i="46"/>
  <c r="M429" i="46" s="1"/>
  <c r="L428" i="46"/>
  <c r="L427" i="46"/>
  <c r="M427" i="46" s="1"/>
  <c r="L426" i="46"/>
  <c r="L425" i="46"/>
  <c r="M425" i="46" s="1"/>
  <c r="L424" i="46"/>
  <c r="M424" i="46" s="1"/>
  <c r="K423" i="46"/>
  <c r="J423" i="46"/>
  <c r="I423" i="46"/>
  <c r="H423" i="46"/>
  <c r="G423" i="46"/>
  <c r="K421" i="46"/>
  <c r="J421" i="46"/>
  <c r="I421" i="46"/>
  <c r="H421" i="46"/>
  <c r="G421" i="46"/>
  <c r="G420" i="46"/>
  <c r="H420" i="46" s="1"/>
  <c r="I420" i="46" s="1"/>
  <c r="J420" i="46" s="1"/>
  <c r="K420" i="46" s="1"/>
  <c r="L420" i="46" s="1"/>
  <c r="M420" i="46" s="1"/>
  <c r="G419" i="46"/>
  <c r="H419" i="46" s="1"/>
  <c r="I419" i="46" s="1"/>
  <c r="J419" i="46" s="1"/>
  <c r="K419" i="46" s="1"/>
  <c r="L419" i="46" s="1"/>
  <c r="M419" i="46" s="1"/>
  <c r="L416" i="46"/>
  <c r="M416" i="46" s="1"/>
  <c r="L415" i="46"/>
  <c r="M415" i="46" s="1"/>
  <c r="L414" i="46"/>
  <c r="M413" i="46"/>
  <c r="L413" i="46"/>
  <c r="L412" i="46"/>
  <c r="M412" i="46" s="1"/>
  <c r="L411" i="46"/>
  <c r="M411" i="46" s="1"/>
  <c r="L410" i="46"/>
  <c r="L409" i="46"/>
  <c r="M409" i="46" s="1"/>
  <c r="L408" i="46"/>
  <c r="K407" i="46"/>
  <c r="J407" i="46"/>
  <c r="I407" i="46"/>
  <c r="H407" i="46"/>
  <c r="G407" i="46"/>
  <c r="K405" i="46"/>
  <c r="J405" i="46"/>
  <c r="I405" i="46"/>
  <c r="H405" i="46"/>
  <c r="G405" i="46"/>
  <c r="G404" i="46"/>
  <c r="H404" i="46" s="1"/>
  <c r="I404" i="46" s="1"/>
  <c r="J404" i="46" s="1"/>
  <c r="K404" i="46" s="1"/>
  <c r="L404" i="46" s="1"/>
  <c r="M404" i="46" s="1"/>
  <c r="G403" i="46"/>
  <c r="H403" i="46" s="1"/>
  <c r="I403" i="46" s="1"/>
  <c r="J403" i="46" s="1"/>
  <c r="K403" i="46" s="1"/>
  <c r="L403" i="46" s="1"/>
  <c r="M403" i="46" s="1"/>
  <c r="L400" i="46"/>
  <c r="M400" i="46" s="1"/>
  <c r="L399" i="46"/>
  <c r="M399" i="46" s="1"/>
  <c r="L398" i="46"/>
  <c r="M398" i="46" s="1"/>
  <c r="L397" i="46"/>
  <c r="M397" i="46" s="1"/>
  <c r="L396" i="46"/>
  <c r="M396" i="46" s="1"/>
  <c r="L395" i="46"/>
  <c r="M395" i="46" s="1"/>
  <c r="L394" i="46"/>
  <c r="L393" i="46"/>
  <c r="M393" i="46" s="1"/>
  <c r="L392" i="46"/>
  <c r="K391" i="46"/>
  <c r="J391" i="46"/>
  <c r="I391" i="46"/>
  <c r="H391" i="46"/>
  <c r="G391" i="46"/>
  <c r="K389" i="46"/>
  <c r="J389" i="46"/>
  <c r="I389" i="46"/>
  <c r="H389" i="46"/>
  <c r="G389" i="46"/>
  <c r="G388" i="46"/>
  <c r="H388" i="46" s="1"/>
  <c r="I388" i="46" s="1"/>
  <c r="J388" i="46" s="1"/>
  <c r="K388" i="46" s="1"/>
  <c r="L388" i="46" s="1"/>
  <c r="M388" i="46" s="1"/>
  <c r="S387" i="46"/>
  <c r="G387" i="46"/>
  <c r="H387" i="46" s="1"/>
  <c r="I387" i="46" s="1"/>
  <c r="J387" i="46" s="1"/>
  <c r="K387" i="46" s="1"/>
  <c r="L387" i="46" s="1"/>
  <c r="M387" i="46" s="1"/>
  <c r="L384" i="46"/>
  <c r="M384" i="46" s="1"/>
  <c r="L383" i="46"/>
  <c r="M383" i="46" s="1"/>
  <c r="L382" i="46"/>
  <c r="M382" i="46" s="1"/>
  <c r="L381" i="46"/>
  <c r="M381" i="46" s="1"/>
  <c r="L380" i="46"/>
  <c r="L379" i="46"/>
  <c r="M379" i="46" s="1"/>
  <c r="L378" i="46"/>
  <c r="L377" i="46"/>
  <c r="M377" i="46" s="1"/>
  <c r="L376" i="46"/>
  <c r="M376" i="46" s="1"/>
  <c r="K375" i="46"/>
  <c r="J375" i="46"/>
  <c r="I375" i="46"/>
  <c r="H375" i="46"/>
  <c r="G375" i="46"/>
  <c r="K373" i="46"/>
  <c r="J373" i="46"/>
  <c r="I373" i="46"/>
  <c r="H373" i="46"/>
  <c r="G373" i="46"/>
  <c r="G372" i="46"/>
  <c r="H372" i="46" s="1"/>
  <c r="I372" i="46" s="1"/>
  <c r="J372" i="46" s="1"/>
  <c r="K372" i="46" s="1"/>
  <c r="L372" i="46" s="1"/>
  <c r="M372" i="46" s="1"/>
  <c r="S371" i="46"/>
  <c r="G371" i="46"/>
  <c r="H371" i="46" s="1"/>
  <c r="I371" i="46" s="1"/>
  <c r="J371" i="46" s="1"/>
  <c r="K371" i="46" s="1"/>
  <c r="L371" i="46" s="1"/>
  <c r="M371" i="46" s="1"/>
  <c r="L368" i="46"/>
  <c r="M368" i="46" s="1"/>
  <c r="L367" i="46"/>
  <c r="M367" i="46" s="1"/>
  <c r="L366" i="46"/>
  <c r="L365" i="46"/>
  <c r="M365" i="46" s="1"/>
  <c r="L364" i="46"/>
  <c r="L363" i="46"/>
  <c r="M363" i="46" s="1"/>
  <c r="L362" i="46"/>
  <c r="L361" i="46"/>
  <c r="L360" i="46"/>
  <c r="M360" i="46" s="1"/>
  <c r="K359" i="46"/>
  <c r="J359" i="46"/>
  <c r="I359" i="46"/>
  <c r="H359" i="46"/>
  <c r="G359" i="46"/>
  <c r="K357" i="46"/>
  <c r="J357" i="46"/>
  <c r="I357" i="46"/>
  <c r="H357" i="46"/>
  <c r="G357" i="46"/>
  <c r="H356" i="46"/>
  <c r="I356" i="46" s="1"/>
  <c r="J356" i="46" s="1"/>
  <c r="K356" i="46" s="1"/>
  <c r="L356" i="46" s="1"/>
  <c r="M356" i="46" s="1"/>
  <c r="G356" i="46"/>
  <c r="G355" i="46"/>
  <c r="H355" i="46" s="1"/>
  <c r="I355" i="46" s="1"/>
  <c r="J355" i="46" s="1"/>
  <c r="K355" i="46" s="1"/>
  <c r="L355" i="46" s="1"/>
  <c r="M355" i="46" s="1"/>
  <c r="L352" i="46"/>
  <c r="M352" i="46" s="1"/>
  <c r="L351" i="46"/>
  <c r="M351" i="46" s="1"/>
  <c r="L350" i="46"/>
  <c r="L349" i="46"/>
  <c r="M349" i="46" s="1"/>
  <c r="L348" i="46"/>
  <c r="M348" i="46" s="1"/>
  <c r="L347" i="46"/>
  <c r="M347" i="46" s="1"/>
  <c r="L346" i="46"/>
  <c r="L345" i="46"/>
  <c r="M345" i="46" s="1"/>
  <c r="L344" i="46"/>
  <c r="K343" i="46"/>
  <c r="J343" i="46"/>
  <c r="I343" i="46"/>
  <c r="H343" i="46"/>
  <c r="G343" i="46"/>
  <c r="K341" i="46"/>
  <c r="J341" i="46"/>
  <c r="I341" i="46"/>
  <c r="H341" i="46"/>
  <c r="G341" i="46"/>
  <c r="G340" i="46"/>
  <c r="H340" i="46" s="1"/>
  <c r="I340" i="46" s="1"/>
  <c r="J340" i="46" s="1"/>
  <c r="K340" i="46" s="1"/>
  <c r="L340" i="46" s="1"/>
  <c r="M340" i="46" s="1"/>
  <c r="G339" i="46"/>
  <c r="H339" i="46" s="1"/>
  <c r="I339" i="46" s="1"/>
  <c r="J339" i="46" s="1"/>
  <c r="K339" i="46" s="1"/>
  <c r="L339" i="46" s="1"/>
  <c r="M339" i="46" s="1"/>
  <c r="L336" i="46"/>
  <c r="M336" i="46" s="1"/>
  <c r="L335" i="46"/>
  <c r="M335" i="46" s="1"/>
  <c r="L334" i="46"/>
  <c r="M334" i="46" s="1"/>
  <c r="L333" i="46"/>
  <c r="M333" i="46" s="1"/>
  <c r="L332" i="46"/>
  <c r="M332" i="46" s="1"/>
  <c r="L331" i="46"/>
  <c r="M331" i="46" s="1"/>
  <c r="L330" i="46"/>
  <c r="L329" i="46"/>
  <c r="M329" i="46" s="1"/>
  <c r="L328" i="46"/>
  <c r="K327" i="46"/>
  <c r="J327" i="46"/>
  <c r="I327" i="46"/>
  <c r="H327" i="46"/>
  <c r="G327" i="46"/>
  <c r="K325" i="46"/>
  <c r="J325" i="46"/>
  <c r="I325" i="46"/>
  <c r="H325" i="46"/>
  <c r="G325" i="46"/>
  <c r="G324" i="46"/>
  <c r="H324" i="46" s="1"/>
  <c r="I324" i="46" s="1"/>
  <c r="J324" i="46" s="1"/>
  <c r="K324" i="46" s="1"/>
  <c r="L324" i="46" s="1"/>
  <c r="M324" i="46" s="1"/>
  <c r="S323" i="46"/>
  <c r="G323" i="46"/>
  <c r="H323" i="46" s="1"/>
  <c r="I323" i="46" s="1"/>
  <c r="J323" i="46" s="1"/>
  <c r="K323" i="46" s="1"/>
  <c r="L323" i="46" s="1"/>
  <c r="M323" i="46" s="1"/>
  <c r="L320" i="46"/>
  <c r="M320" i="46" s="1"/>
  <c r="L319" i="46"/>
  <c r="M319" i="46" s="1"/>
  <c r="L318" i="46"/>
  <c r="M318" i="46" s="1"/>
  <c r="L317" i="46"/>
  <c r="M317" i="46" s="1"/>
  <c r="L316" i="46"/>
  <c r="L315" i="46"/>
  <c r="M315" i="46" s="1"/>
  <c r="L314" i="46"/>
  <c r="L313" i="46"/>
  <c r="M313" i="46" s="1"/>
  <c r="L312" i="46"/>
  <c r="M312" i="46" s="1"/>
  <c r="K311" i="46"/>
  <c r="J311" i="46"/>
  <c r="I311" i="46"/>
  <c r="H311" i="46"/>
  <c r="G311" i="46"/>
  <c r="K309" i="46"/>
  <c r="J309" i="46"/>
  <c r="I309" i="46"/>
  <c r="H309" i="46"/>
  <c r="G309" i="46"/>
  <c r="G308" i="46"/>
  <c r="H308" i="46" s="1"/>
  <c r="I308" i="46" s="1"/>
  <c r="J308" i="46" s="1"/>
  <c r="K308" i="46" s="1"/>
  <c r="L308" i="46" s="1"/>
  <c r="M308" i="46" s="1"/>
  <c r="G307" i="46"/>
  <c r="H307" i="46" s="1"/>
  <c r="I307" i="46" s="1"/>
  <c r="J307" i="46" s="1"/>
  <c r="K307" i="46" s="1"/>
  <c r="L307" i="46" s="1"/>
  <c r="M307" i="46" s="1"/>
  <c r="L304" i="46"/>
  <c r="M304" i="46" s="1"/>
  <c r="L303" i="46"/>
  <c r="M303" i="46" s="1"/>
  <c r="L302" i="46"/>
  <c r="L301" i="46"/>
  <c r="M301" i="46" s="1"/>
  <c r="L300" i="46"/>
  <c r="L299" i="46"/>
  <c r="M299" i="46" s="1"/>
  <c r="L298" i="46"/>
  <c r="L297" i="46"/>
  <c r="M297" i="46" s="1"/>
  <c r="L296" i="46"/>
  <c r="M296" i="46" s="1"/>
  <c r="K295" i="46"/>
  <c r="J295" i="46"/>
  <c r="I295" i="46"/>
  <c r="H295" i="46"/>
  <c r="G295" i="46"/>
  <c r="K293" i="46"/>
  <c r="J293" i="46"/>
  <c r="I293" i="46"/>
  <c r="H293" i="46"/>
  <c r="G293" i="46"/>
  <c r="G292" i="46"/>
  <c r="H292" i="46" s="1"/>
  <c r="I292" i="46" s="1"/>
  <c r="J292" i="46" s="1"/>
  <c r="K292" i="46" s="1"/>
  <c r="L292" i="46" s="1"/>
  <c r="M292" i="46" s="1"/>
  <c r="H291" i="46"/>
  <c r="I291" i="46" s="1"/>
  <c r="J291" i="46" s="1"/>
  <c r="K291" i="46" s="1"/>
  <c r="L291" i="46" s="1"/>
  <c r="M291" i="46" s="1"/>
  <c r="G291" i="46"/>
  <c r="L288" i="46"/>
  <c r="M288" i="46" s="1"/>
  <c r="L287" i="46"/>
  <c r="M287" i="46" s="1"/>
  <c r="L286" i="46"/>
  <c r="L285" i="46"/>
  <c r="M285" i="46" s="1"/>
  <c r="L284" i="46"/>
  <c r="M284" i="46" s="1"/>
  <c r="L283" i="46"/>
  <c r="M283" i="46" s="1"/>
  <c r="L282" i="46"/>
  <c r="L281" i="46"/>
  <c r="M281" i="46" s="1"/>
  <c r="L280" i="46"/>
  <c r="K279" i="46"/>
  <c r="J279" i="46"/>
  <c r="I279" i="46"/>
  <c r="H279" i="46"/>
  <c r="G279" i="46"/>
  <c r="K277" i="46"/>
  <c r="J277" i="46"/>
  <c r="I277" i="46"/>
  <c r="H277" i="46"/>
  <c r="G277" i="46"/>
  <c r="G276" i="46"/>
  <c r="H276" i="46" s="1"/>
  <c r="I276" i="46" s="1"/>
  <c r="J276" i="46" s="1"/>
  <c r="K276" i="46" s="1"/>
  <c r="L276" i="46" s="1"/>
  <c r="M276" i="46" s="1"/>
  <c r="S275" i="46"/>
  <c r="G275" i="46"/>
  <c r="H275" i="46" s="1"/>
  <c r="I275" i="46" s="1"/>
  <c r="J275" i="46" s="1"/>
  <c r="K275" i="46" s="1"/>
  <c r="L275" i="46" s="1"/>
  <c r="M275" i="46" s="1"/>
  <c r="L272" i="46"/>
  <c r="M272" i="46" s="1"/>
  <c r="L271" i="46"/>
  <c r="M271" i="46" s="1"/>
  <c r="L270" i="46"/>
  <c r="L269" i="46"/>
  <c r="M269" i="46" s="1"/>
  <c r="L268" i="46"/>
  <c r="M268" i="46" s="1"/>
  <c r="L267" i="46"/>
  <c r="M267" i="46" s="1"/>
  <c r="L266" i="46"/>
  <c r="L265" i="46"/>
  <c r="M265" i="46" s="1"/>
  <c r="L264" i="46"/>
  <c r="K263" i="46"/>
  <c r="J263" i="46"/>
  <c r="I263" i="46"/>
  <c r="H263" i="46"/>
  <c r="G263" i="46"/>
  <c r="K261" i="46"/>
  <c r="J261" i="46"/>
  <c r="I261" i="46"/>
  <c r="H261" i="46"/>
  <c r="G261" i="46"/>
  <c r="G260" i="46"/>
  <c r="H260" i="46" s="1"/>
  <c r="I260" i="46" s="1"/>
  <c r="J260" i="46" s="1"/>
  <c r="K260" i="46" s="1"/>
  <c r="L260" i="46" s="1"/>
  <c r="M260" i="46" s="1"/>
  <c r="X259" i="46"/>
  <c r="L259" i="46"/>
  <c r="M259" i="46" s="1"/>
  <c r="G259" i="46"/>
  <c r="H259" i="46" s="1"/>
  <c r="I259" i="46" s="1"/>
  <c r="J259" i="46" s="1"/>
  <c r="K259" i="46" s="1"/>
  <c r="L256" i="46"/>
  <c r="M256" i="46" s="1"/>
  <c r="L255" i="46"/>
  <c r="M255" i="46" s="1"/>
  <c r="L254" i="46"/>
  <c r="L253" i="46"/>
  <c r="M253" i="46" s="1"/>
  <c r="L252" i="46"/>
  <c r="L251" i="46"/>
  <c r="M251" i="46" s="1"/>
  <c r="L250" i="46"/>
  <c r="L249" i="46"/>
  <c r="M249" i="46" s="1"/>
  <c r="L248" i="46"/>
  <c r="M248" i="46" s="1"/>
  <c r="K247" i="46"/>
  <c r="J247" i="46"/>
  <c r="I247" i="46"/>
  <c r="H247" i="46"/>
  <c r="G247" i="46"/>
  <c r="K245" i="46"/>
  <c r="J245" i="46"/>
  <c r="I245" i="46"/>
  <c r="H245" i="46"/>
  <c r="G245" i="46"/>
  <c r="G244" i="46"/>
  <c r="H244" i="46" s="1"/>
  <c r="I244" i="46" s="1"/>
  <c r="J244" i="46" s="1"/>
  <c r="K244" i="46" s="1"/>
  <c r="L244" i="46" s="1"/>
  <c r="M244" i="46" s="1"/>
  <c r="G243" i="46"/>
  <c r="H243" i="46" s="1"/>
  <c r="I243" i="46" s="1"/>
  <c r="J243" i="46" s="1"/>
  <c r="K243" i="46" s="1"/>
  <c r="L243" i="46" s="1"/>
  <c r="M243" i="46" s="1"/>
  <c r="L240" i="46"/>
  <c r="M240" i="46" s="1"/>
  <c r="L239" i="46"/>
  <c r="M239" i="46" s="1"/>
  <c r="L238" i="46"/>
  <c r="L237" i="46"/>
  <c r="M237" i="46" s="1"/>
  <c r="L236" i="46"/>
  <c r="L235" i="46"/>
  <c r="M235" i="46" s="1"/>
  <c r="L234" i="46"/>
  <c r="L233" i="46"/>
  <c r="L232" i="46"/>
  <c r="M232" i="46" s="1"/>
  <c r="K231" i="46"/>
  <c r="J231" i="46"/>
  <c r="I231" i="46"/>
  <c r="H231" i="46"/>
  <c r="G231" i="46"/>
  <c r="K229" i="46"/>
  <c r="J229" i="46"/>
  <c r="I229" i="46"/>
  <c r="H229" i="46"/>
  <c r="G229" i="46"/>
  <c r="G228" i="46"/>
  <c r="H228" i="46" s="1"/>
  <c r="I228" i="46" s="1"/>
  <c r="J228" i="46" s="1"/>
  <c r="K228" i="46" s="1"/>
  <c r="L228" i="46" s="1"/>
  <c r="M228" i="46" s="1"/>
  <c r="G227" i="46"/>
  <c r="H227" i="46" s="1"/>
  <c r="I227" i="46" s="1"/>
  <c r="J227" i="46" s="1"/>
  <c r="K227" i="46" s="1"/>
  <c r="L227" i="46" s="1"/>
  <c r="M227" i="46" s="1"/>
  <c r="L224" i="46"/>
  <c r="M224" i="46" s="1"/>
  <c r="L223" i="46"/>
  <c r="M223" i="46" s="1"/>
  <c r="L222" i="46"/>
  <c r="L221" i="46"/>
  <c r="M221" i="46" s="1"/>
  <c r="L220" i="46"/>
  <c r="M220" i="46" s="1"/>
  <c r="L219" i="46"/>
  <c r="M219" i="46" s="1"/>
  <c r="L218" i="46"/>
  <c r="L217" i="46"/>
  <c r="M217" i="46" s="1"/>
  <c r="L216" i="46"/>
  <c r="K215" i="46"/>
  <c r="J215" i="46"/>
  <c r="I215" i="46"/>
  <c r="H215" i="46"/>
  <c r="G215" i="46"/>
  <c r="K213" i="46"/>
  <c r="J213" i="46"/>
  <c r="I213" i="46"/>
  <c r="H213" i="46"/>
  <c r="G213" i="46"/>
  <c r="G212" i="46"/>
  <c r="H212" i="46" s="1"/>
  <c r="I212" i="46" s="1"/>
  <c r="J212" i="46" s="1"/>
  <c r="K212" i="46" s="1"/>
  <c r="L212" i="46" s="1"/>
  <c r="M212" i="46" s="1"/>
  <c r="G211" i="46"/>
  <c r="H211" i="46" s="1"/>
  <c r="I211" i="46" s="1"/>
  <c r="J211" i="46" s="1"/>
  <c r="K211" i="46" s="1"/>
  <c r="L211" i="46" s="1"/>
  <c r="M211" i="46" s="1"/>
  <c r="L208" i="46"/>
  <c r="M208" i="46" s="1"/>
  <c r="L207" i="46"/>
  <c r="M207" i="46" s="1"/>
  <c r="L206" i="46"/>
  <c r="M206" i="46" s="1"/>
  <c r="L205" i="46"/>
  <c r="M205" i="46" s="1"/>
  <c r="L204" i="46"/>
  <c r="M204" i="46" s="1"/>
  <c r="L203" i="46"/>
  <c r="M203" i="46" s="1"/>
  <c r="L202" i="46"/>
  <c r="L201" i="46"/>
  <c r="M201" i="46" s="1"/>
  <c r="L200" i="46"/>
  <c r="K199" i="46"/>
  <c r="J199" i="46"/>
  <c r="I199" i="46"/>
  <c r="H199" i="46"/>
  <c r="G199" i="46"/>
  <c r="K197" i="46"/>
  <c r="J197" i="46"/>
  <c r="I197" i="46"/>
  <c r="H197" i="46"/>
  <c r="G197" i="46"/>
  <c r="G196" i="46"/>
  <c r="H196" i="46" s="1"/>
  <c r="I196" i="46" s="1"/>
  <c r="J196" i="46" s="1"/>
  <c r="K196" i="46" s="1"/>
  <c r="L196" i="46" s="1"/>
  <c r="M196" i="46" s="1"/>
  <c r="G195" i="46"/>
  <c r="H195" i="46" s="1"/>
  <c r="I195" i="46" s="1"/>
  <c r="J195" i="46" s="1"/>
  <c r="K195" i="46" s="1"/>
  <c r="L195" i="46" s="1"/>
  <c r="M195" i="46" s="1"/>
  <c r="L192" i="46"/>
  <c r="M192" i="46" s="1"/>
  <c r="L191" i="46"/>
  <c r="M191" i="46" s="1"/>
  <c r="L190" i="46"/>
  <c r="M190" i="46" s="1"/>
  <c r="L189" i="46"/>
  <c r="M189" i="46" s="1"/>
  <c r="L188" i="46"/>
  <c r="L187" i="46"/>
  <c r="M187" i="46" s="1"/>
  <c r="L186" i="46"/>
  <c r="L185" i="46"/>
  <c r="M185" i="46" s="1"/>
  <c r="L184" i="46"/>
  <c r="M184" i="46" s="1"/>
  <c r="K183" i="46"/>
  <c r="J183" i="46"/>
  <c r="I183" i="46"/>
  <c r="H183" i="46"/>
  <c r="G183" i="46"/>
  <c r="K181" i="46"/>
  <c r="J181" i="46"/>
  <c r="I181" i="46"/>
  <c r="H181" i="46"/>
  <c r="G181" i="46"/>
  <c r="G180" i="46"/>
  <c r="H180" i="46" s="1"/>
  <c r="I180" i="46" s="1"/>
  <c r="J180" i="46" s="1"/>
  <c r="K180" i="46" s="1"/>
  <c r="L180" i="46" s="1"/>
  <c r="M180" i="46" s="1"/>
  <c r="G179" i="46"/>
  <c r="H179" i="46" s="1"/>
  <c r="I179" i="46" s="1"/>
  <c r="J179" i="46" s="1"/>
  <c r="K179" i="46" s="1"/>
  <c r="L179" i="46" s="1"/>
  <c r="M179" i="46" s="1"/>
  <c r="L176" i="46"/>
  <c r="M176" i="46" s="1"/>
  <c r="L175" i="46"/>
  <c r="M175" i="46" s="1"/>
  <c r="L174" i="46"/>
  <c r="M173" i="46"/>
  <c r="L173" i="46"/>
  <c r="L172" i="46"/>
  <c r="M172" i="46" s="1"/>
  <c r="L171" i="46"/>
  <c r="M171" i="46" s="1"/>
  <c r="L170" i="46"/>
  <c r="L169" i="46"/>
  <c r="M169" i="46" s="1"/>
  <c r="L168" i="46"/>
  <c r="K167" i="46"/>
  <c r="J167" i="46"/>
  <c r="I167" i="46"/>
  <c r="H167" i="46"/>
  <c r="G167" i="46"/>
  <c r="K165" i="46"/>
  <c r="J165" i="46"/>
  <c r="I165" i="46"/>
  <c r="H165" i="46"/>
  <c r="G165" i="46"/>
  <c r="G164" i="46"/>
  <c r="H164" i="46" s="1"/>
  <c r="I164" i="46" s="1"/>
  <c r="J164" i="46" s="1"/>
  <c r="K164" i="46" s="1"/>
  <c r="L164" i="46" s="1"/>
  <c r="M164" i="46" s="1"/>
  <c r="X163" i="46"/>
  <c r="G163" i="46"/>
  <c r="H163" i="46" s="1"/>
  <c r="I163" i="46" s="1"/>
  <c r="J163" i="46" s="1"/>
  <c r="K163" i="46" s="1"/>
  <c r="L163" i="46" s="1"/>
  <c r="M163" i="46" s="1"/>
  <c r="L160" i="46"/>
  <c r="M160" i="46" s="1"/>
  <c r="L159" i="46"/>
  <c r="M159" i="46" s="1"/>
  <c r="L158" i="46"/>
  <c r="M158" i="46" s="1"/>
  <c r="L157" i="46"/>
  <c r="M157" i="46" s="1"/>
  <c r="L156" i="46"/>
  <c r="M156" i="46" s="1"/>
  <c r="L155" i="46"/>
  <c r="M155" i="46" s="1"/>
  <c r="L154" i="46"/>
  <c r="L153" i="46"/>
  <c r="M153" i="46" s="1"/>
  <c r="L152" i="46"/>
  <c r="K151" i="46"/>
  <c r="J151" i="46"/>
  <c r="I151" i="46"/>
  <c r="H151" i="46"/>
  <c r="G151" i="46"/>
  <c r="K149" i="46"/>
  <c r="J149" i="46"/>
  <c r="I149" i="46"/>
  <c r="H149" i="46"/>
  <c r="G149" i="46"/>
  <c r="G148" i="46"/>
  <c r="H148" i="46" s="1"/>
  <c r="I148" i="46" s="1"/>
  <c r="J148" i="46" s="1"/>
  <c r="K148" i="46" s="1"/>
  <c r="L148" i="46" s="1"/>
  <c r="M148" i="46" s="1"/>
  <c r="G147" i="46"/>
  <c r="H147" i="46" s="1"/>
  <c r="I147" i="46" s="1"/>
  <c r="J147" i="46" s="1"/>
  <c r="K147" i="46" s="1"/>
  <c r="L147" i="46" s="1"/>
  <c r="M147" i="46" s="1"/>
  <c r="L144" i="46"/>
  <c r="M144" i="46" s="1"/>
  <c r="L143" i="46"/>
  <c r="M143" i="46" s="1"/>
  <c r="L142" i="46"/>
  <c r="M142" i="46" s="1"/>
  <c r="L141" i="46"/>
  <c r="M141" i="46" s="1"/>
  <c r="L140" i="46"/>
  <c r="M140" i="46" s="1"/>
  <c r="L139" i="46"/>
  <c r="M139" i="46" s="1"/>
  <c r="L138" i="46"/>
  <c r="L137" i="46"/>
  <c r="M137" i="46" s="1"/>
  <c r="L136" i="46"/>
  <c r="M136" i="46" s="1"/>
  <c r="K135" i="46"/>
  <c r="J135" i="46"/>
  <c r="I135" i="46"/>
  <c r="H135" i="46"/>
  <c r="G135" i="46"/>
  <c r="K133" i="46"/>
  <c r="J133" i="46"/>
  <c r="I133" i="46"/>
  <c r="H133" i="46"/>
  <c r="G133" i="46"/>
  <c r="G132" i="46"/>
  <c r="H132" i="46" s="1"/>
  <c r="I132" i="46" s="1"/>
  <c r="J132" i="46" s="1"/>
  <c r="K132" i="46" s="1"/>
  <c r="L132" i="46" s="1"/>
  <c r="M132" i="46" s="1"/>
  <c r="S131" i="46"/>
  <c r="G131" i="46"/>
  <c r="H131" i="46" s="1"/>
  <c r="I131" i="46" s="1"/>
  <c r="J131" i="46" s="1"/>
  <c r="K131" i="46" s="1"/>
  <c r="L131" i="46" s="1"/>
  <c r="M131" i="46" s="1"/>
  <c r="L128" i="46"/>
  <c r="M128" i="46" s="1"/>
  <c r="L127" i="46"/>
  <c r="M127" i="46" s="1"/>
  <c r="L126" i="46"/>
  <c r="M126" i="46" s="1"/>
  <c r="L125" i="46"/>
  <c r="M125" i="46" s="1"/>
  <c r="L124" i="46"/>
  <c r="L123" i="46"/>
  <c r="M123" i="46" s="1"/>
  <c r="L122" i="46"/>
  <c r="L121" i="46"/>
  <c r="L120" i="46"/>
  <c r="M120" i="46" s="1"/>
  <c r="K119" i="46"/>
  <c r="J119" i="46"/>
  <c r="I119" i="46"/>
  <c r="H119" i="46"/>
  <c r="G119" i="46"/>
  <c r="K117" i="46"/>
  <c r="J117" i="46"/>
  <c r="I117" i="46"/>
  <c r="H117" i="46"/>
  <c r="G117" i="46"/>
  <c r="G116" i="46"/>
  <c r="H116" i="46" s="1"/>
  <c r="I116" i="46" s="1"/>
  <c r="J116" i="46" s="1"/>
  <c r="K116" i="46" s="1"/>
  <c r="L116" i="46" s="1"/>
  <c r="M116" i="46" s="1"/>
  <c r="S115" i="46"/>
  <c r="G115" i="46"/>
  <c r="H115" i="46" s="1"/>
  <c r="I115" i="46" s="1"/>
  <c r="J115" i="46" s="1"/>
  <c r="K115" i="46" s="1"/>
  <c r="L115" i="46" s="1"/>
  <c r="M115" i="46" s="1"/>
  <c r="L112" i="46"/>
  <c r="M112" i="46" s="1"/>
  <c r="L111" i="46"/>
  <c r="M111" i="46" s="1"/>
  <c r="L110" i="46"/>
  <c r="L109" i="46"/>
  <c r="M109" i="46" s="1"/>
  <c r="L108" i="46"/>
  <c r="M108" i="46" s="1"/>
  <c r="L107" i="46"/>
  <c r="M107" i="46" s="1"/>
  <c r="L106" i="46"/>
  <c r="L105" i="46"/>
  <c r="M105" i="46" s="1"/>
  <c r="L104" i="46"/>
  <c r="K103" i="46"/>
  <c r="J103" i="46"/>
  <c r="I103" i="46"/>
  <c r="H103" i="46"/>
  <c r="G103" i="46"/>
  <c r="K101" i="46"/>
  <c r="J101" i="46"/>
  <c r="I101" i="46"/>
  <c r="H101" i="46"/>
  <c r="G101" i="46"/>
  <c r="G100" i="46"/>
  <c r="H100" i="46" s="1"/>
  <c r="I100" i="46" s="1"/>
  <c r="J100" i="46" s="1"/>
  <c r="K100" i="46" s="1"/>
  <c r="L100" i="46" s="1"/>
  <c r="M100" i="46" s="1"/>
  <c r="X99" i="46"/>
  <c r="G99" i="46"/>
  <c r="H99" i="46" s="1"/>
  <c r="I99" i="46" s="1"/>
  <c r="J99" i="46" s="1"/>
  <c r="K99" i="46" s="1"/>
  <c r="L99" i="46" s="1"/>
  <c r="M99" i="46" s="1"/>
  <c r="L96" i="46"/>
  <c r="M96" i="46" s="1"/>
  <c r="L95" i="46"/>
  <c r="M95" i="46" s="1"/>
  <c r="L94" i="46"/>
  <c r="M94" i="46" s="1"/>
  <c r="L93" i="46"/>
  <c r="M93" i="46" s="1"/>
  <c r="L92" i="46"/>
  <c r="M92" i="46" s="1"/>
  <c r="L91" i="46"/>
  <c r="M91" i="46" s="1"/>
  <c r="L90" i="46"/>
  <c r="L89" i="46"/>
  <c r="M89" i="46" s="1"/>
  <c r="L88" i="46"/>
  <c r="K87" i="46"/>
  <c r="J87" i="46"/>
  <c r="I87" i="46"/>
  <c r="H87" i="46"/>
  <c r="G87" i="46"/>
  <c r="K85" i="46"/>
  <c r="J85" i="46"/>
  <c r="I85" i="46"/>
  <c r="H85" i="46"/>
  <c r="G85" i="46"/>
  <c r="G84" i="46"/>
  <c r="H84" i="46" s="1"/>
  <c r="I84" i="46" s="1"/>
  <c r="J84" i="46" s="1"/>
  <c r="K84" i="46" s="1"/>
  <c r="L84" i="46" s="1"/>
  <c r="M84" i="46" s="1"/>
  <c r="X83" i="46"/>
  <c r="G83" i="46"/>
  <c r="H83" i="46" s="1"/>
  <c r="I83" i="46" s="1"/>
  <c r="J83" i="46" s="1"/>
  <c r="K83" i="46" s="1"/>
  <c r="L83" i="46" s="1"/>
  <c r="M83" i="46" s="1"/>
  <c r="L80" i="46"/>
  <c r="M80" i="46" s="1"/>
  <c r="L79" i="46"/>
  <c r="M79" i="46" s="1"/>
  <c r="L78" i="46"/>
  <c r="L77" i="46"/>
  <c r="M77" i="46" s="1"/>
  <c r="L76" i="46"/>
  <c r="M76" i="46" s="1"/>
  <c r="L75" i="46"/>
  <c r="M75" i="46" s="1"/>
  <c r="L74" i="46"/>
  <c r="L73" i="46"/>
  <c r="M73" i="46" s="1"/>
  <c r="L72" i="46"/>
  <c r="M72" i="46" s="1"/>
  <c r="K71" i="46"/>
  <c r="J71" i="46"/>
  <c r="I71" i="46"/>
  <c r="H71" i="46"/>
  <c r="G71" i="46"/>
  <c r="K69" i="46"/>
  <c r="J69" i="46"/>
  <c r="I69" i="46"/>
  <c r="H69" i="46"/>
  <c r="G69" i="46"/>
  <c r="G68" i="46"/>
  <c r="H68" i="46" s="1"/>
  <c r="I68" i="46" s="1"/>
  <c r="J68" i="46" s="1"/>
  <c r="K68" i="46" s="1"/>
  <c r="L68" i="46" s="1"/>
  <c r="M68" i="46" s="1"/>
  <c r="G67" i="46"/>
  <c r="H67" i="46" s="1"/>
  <c r="I67" i="46" s="1"/>
  <c r="J67" i="46" s="1"/>
  <c r="K67" i="46" s="1"/>
  <c r="L67" i="46" s="1"/>
  <c r="M67" i="46" s="1"/>
  <c r="L64" i="46"/>
  <c r="M64" i="46" s="1"/>
  <c r="L63" i="46"/>
  <c r="M63" i="46" s="1"/>
  <c r="L62" i="46"/>
  <c r="M62" i="46" s="1"/>
  <c r="L61" i="46"/>
  <c r="M61" i="46" s="1"/>
  <c r="L60" i="46"/>
  <c r="L59" i="46"/>
  <c r="M59" i="46" s="1"/>
  <c r="L58" i="46"/>
  <c r="L57" i="46"/>
  <c r="L56" i="46"/>
  <c r="M56" i="46" s="1"/>
  <c r="K55" i="46"/>
  <c r="J55" i="46"/>
  <c r="I55" i="46"/>
  <c r="H55" i="46"/>
  <c r="G55" i="46"/>
  <c r="K53" i="46"/>
  <c r="J53" i="46"/>
  <c r="I53" i="46"/>
  <c r="H53" i="46"/>
  <c r="G53" i="46"/>
  <c r="G52" i="46"/>
  <c r="H52" i="46" s="1"/>
  <c r="I52" i="46" s="1"/>
  <c r="J52" i="46" s="1"/>
  <c r="K52" i="46" s="1"/>
  <c r="L52" i="46" s="1"/>
  <c r="M52" i="46" s="1"/>
  <c r="S51" i="46"/>
  <c r="J51" i="46"/>
  <c r="K51" i="46" s="1"/>
  <c r="L51" i="46" s="1"/>
  <c r="M51" i="46" s="1"/>
  <c r="G51" i="46"/>
  <c r="H51" i="46" s="1"/>
  <c r="I51" i="46" s="1"/>
  <c r="L48" i="46"/>
  <c r="M48" i="46" s="1"/>
  <c r="L47" i="46"/>
  <c r="M47" i="46" s="1"/>
  <c r="L46" i="46"/>
  <c r="L45" i="46"/>
  <c r="M45" i="46" s="1"/>
  <c r="L44" i="46"/>
  <c r="M44" i="46" s="1"/>
  <c r="L43" i="46"/>
  <c r="M43" i="46" s="1"/>
  <c r="L42" i="46"/>
  <c r="L41" i="46"/>
  <c r="M41" i="46" s="1"/>
  <c r="L40" i="46"/>
  <c r="K39" i="46"/>
  <c r="J39" i="46"/>
  <c r="I39" i="46"/>
  <c r="H39" i="46"/>
  <c r="G39" i="46"/>
  <c r="K37" i="46"/>
  <c r="J37" i="46"/>
  <c r="I37" i="46"/>
  <c r="H37" i="46"/>
  <c r="G37" i="46"/>
  <c r="G36" i="46"/>
  <c r="H36" i="46" s="1"/>
  <c r="I36" i="46" s="1"/>
  <c r="J36" i="46" s="1"/>
  <c r="K36" i="46" s="1"/>
  <c r="L36" i="46" s="1"/>
  <c r="M36" i="46" s="1"/>
  <c r="G35" i="46"/>
  <c r="H35" i="46" s="1"/>
  <c r="I35" i="46" s="1"/>
  <c r="J35" i="46" s="1"/>
  <c r="K35" i="46" s="1"/>
  <c r="L35" i="46" s="1"/>
  <c r="M35" i="46" s="1"/>
  <c r="A35" i="46"/>
  <c r="A51" i="46" s="1"/>
  <c r="A67" i="46" s="1"/>
  <c r="A83" i="46" s="1"/>
  <c r="A99" i="46" s="1"/>
  <c r="A115" i="46" s="1"/>
  <c r="A131" i="46" s="1"/>
  <c r="A147" i="46" s="1"/>
  <c r="A163" i="46" s="1"/>
  <c r="A179" i="46" s="1"/>
  <c r="A195" i="46" s="1"/>
  <c r="A211" i="46" s="1"/>
  <c r="A227" i="46" s="1"/>
  <c r="A243" i="46" s="1"/>
  <c r="A259" i="46" s="1"/>
  <c r="A275" i="46" s="1"/>
  <c r="A291" i="46" s="1"/>
  <c r="A307" i="46" s="1"/>
  <c r="A323" i="46" s="1"/>
  <c r="A339" i="46" s="1"/>
  <c r="A355" i="46" s="1"/>
  <c r="A371" i="46" s="1"/>
  <c r="A387" i="46" s="1"/>
  <c r="A403" i="46" s="1"/>
  <c r="A419" i="46" s="1"/>
  <c r="A435" i="46" s="1"/>
  <c r="A451" i="46" s="1"/>
  <c r="A467" i="46" s="1"/>
  <c r="A483" i="46" s="1"/>
  <c r="A499" i="46" s="1"/>
  <c r="A515" i="46" s="1"/>
  <c r="A531" i="46" s="1"/>
  <c r="A547" i="46" s="1"/>
  <c r="A563" i="46" s="1"/>
  <c r="A579" i="46" s="1"/>
  <c r="A595" i="46" s="1"/>
  <c r="A611" i="46" s="1"/>
  <c r="A627" i="46" s="1"/>
  <c r="A643" i="46" s="1"/>
  <c r="L32" i="46"/>
  <c r="M32" i="46" s="1"/>
  <c r="L31" i="46"/>
  <c r="M31" i="46" s="1"/>
  <c r="L30" i="46"/>
  <c r="M30" i="46" s="1"/>
  <c r="L29" i="46"/>
  <c r="M29" i="46" s="1"/>
  <c r="L28" i="46"/>
  <c r="M28" i="46" s="1"/>
  <c r="L27" i="46"/>
  <c r="M27" i="46" s="1"/>
  <c r="L26" i="46"/>
  <c r="L25" i="46"/>
  <c r="M25" i="46" s="1"/>
  <c r="L24" i="46"/>
  <c r="K23" i="46"/>
  <c r="J23" i="46"/>
  <c r="I23" i="46"/>
  <c r="H23" i="46"/>
  <c r="G23" i="46"/>
  <c r="K21" i="46"/>
  <c r="J21" i="46"/>
  <c r="I21" i="46"/>
  <c r="H21" i="46"/>
  <c r="G21" i="46"/>
  <c r="G20" i="46"/>
  <c r="H20" i="46" s="1"/>
  <c r="I20" i="46" s="1"/>
  <c r="J20" i="46" s="1"/>
  <c r="K20" i="46" s="1"/>
  <c r="L20" i="46" s="1"/>
  <c r="M20" i="46" s="1"/>
  <c r="C20" i="46"/>
  <c r="C36" i="46" s="1"/>
  <c r="C52" i="46" s="1"/>
  <c r="C68" i="46" s="1"/>
  <c r="C84" i="46" s="1"/>
  <c r="C100" i="46" s="1"/>
  <c r="C116" i="46" s="1"/>
  <c r="C132" i="46" s="1"/>
  <c r="C148" i="46" s="1"/>
  <c r="C164" i="46" s="1"/>
  <c r="C180" i="46" s="1"/>
  <c r="C196" i="46" s="1"/>
  <c r="C212" i="46" s="1"/>
  <c r="C228" i="46" s="1"/>
  <c r="C244" i="46" s="1"/>
  <c r="C260" i="46" s="1"/>
  <c r="C276" i="46" s="1"/>
  <c r="C292" i="46" s="1"/>
  <c r="C308" i="46" s="1"/>
  <c r="C324" i="46" s="1"/>
  <c r="C340" i="46" s="1"/>
  <c r="C356" i="46" s="1"/>
  <c r="C372" i="46" s="1"/>
  <c r="C388" i="46" s="1"/>
  <c r="C404" i="46" s="1"/>
  <c r="C420" i="46" s="1"/>
  <c r="C436" i="46" s="1"/>
  <c r="C452" i="46" s="1"/>
  <c r="C468" i="46" s="1"/>
  <c r="C484" i="46" s="1"/>
  <c r="C500" i="46" s="1"/>
  <c r="C516" i="46" s="1"/>
  <c r="C532" i="46" s="1"/>
  <c r="C548" i="46" s="1"/>
  <c r="C564" i="46" s="1"/>
  <c r="C580" i="46" s="1"/>
  <c r="C596" i="46" s="1"/>
  <c r="C612" i="46" s="1"/>
  <c r="C628" i="46" s="1"/>
  <c r="C644" i="46" s="1"/>
  <c r="G19" i="46"/>
  <c r="H19" i="46" s="1"/>
  <c r="I19" i="46" s="1"/>
  <c r="J19" i="46" s="1"/>
  <c r="K19" i="46" s="1"/>
  <c r="L19" i="46" s="1"/>
  <c r="M19" i="46" s="1"/>
  <c r="H4" i="46"/>
  <c r="I4" i="46" s="1"/>
  <c r="J4" i="46" s="1"/>
  <c r="K4" i="46" s="1"/>
  <c r="L4" i="46" s="1"/>
  <c r="M4" i="46" s="1"/>
  <c r="S3" i="46"/>
  <c r="H3" i="46"/>
  <c r="I3" i="46" s="1"/>
  <c r="J3" i="46" s="1"/>
  <c r="K3" i="46" s="1"/>
  <c r="L3" i="46" s="1"/>
  <c r="M3" i="46" s="1"/>
  <c r="X1" i="46"/>
  <c r="T1" i="46"/>
  <c r="L496" i="45"/>
  <c r="M496" i="45" s="1"/>
  <c r="L495" i="45"/>
  <c r="M495" i="45" s="1"/>
  <c r="L494" i="45"/>
  <c r="M494" i="45" s="1"/>
  <c r="L493" i="45"/>
  <c r="M493" i="45" s="1"/>
  <c r="L492" i="45"/>
  <c r="M492" i="45" s="1"/>
  <c r="M491" i="45"/>
  <c r="L491" i="45"/>
  <c r="L490" i="45"/>
  <c r="L489" i="45"/>
  <c r="L488" i="45"/>
  <c r="M488" i="45" s="1"/>
  <c r="K487" i="45"/>
  <c r="J487" i="45"/>
  <c r="I487" i="45"/>
  <c r="H487" i="45"/>
  <c r="G487" i="45"/>
  <c r="K485" i="45"/>
  <c r="J485" i="45"/>
  <c r="I485" i="45"/>
  <c r="H485" i="45"/>
  <c r="G485" i="45"/>
  <c r="G484" i="45"/>
  <c r="H484" i="45" s="1"/>
  <c r="I484" i="45" s="1"/>
  <c r="J484" i="45" s="1"/>
  <c r="K484" i="45" s="1"/>
  <c r="L484" i="45" s="1"/>
  <c r="M484" i="45" s="1"/>
  <c r="W483" i="45"/>
  <c r="G483" i="45"/>
  <c r="H483" i="45" s="1"/>
  <c r="I483" i="45" s="1"/>
  <c r="J483" i="45" s="1"/>
  <c r="K483" i="45" s="1"/>
  <c r="L483" i="45" s="1"/>
  <c r="M483" i="45" s="1"/>
  <c r="L480" i="45"/>
  <c r="M480" i="45" s="1"/>
  <c r="L479" i="45"/>
  <c r="M479" i="45" s="1"/>
  <c r="L478" i="45"/>
  <c r="M478" i="45" s="1"/>
  <c r="L477" i="45"/>
  <c r="M477" i="45" s="1"/>
  <c r="L476" i="45"/>
  <c r="M476" i="45" s="1"/>
  <c r="L475" i="45"/>
  <c r="M475" i="45" s="1"/>
  <c r="L474" i="45"/>
  <c r="L473" i="45"/>
  <c r="M473" i="45" s="1"/>
  <c r="L472" i="45"/>
  <c r="M472" i="45" s="1"/>
  <c r="K471" i="45"/>
  <c r="J471" i="45"/>
  <c r="I471" i="45"/>
  <c r="H471" i="45"/>
  <c r="G471" i="45"/>
  <c r="K469" i="45"/>
  <c r="J469" i="45"/>
  <c r="I469" i="45"/>
  <c r="H469" i="45"/>
  <c r="G469" i="45"/>
  <c r="G468" i="45"/>
  <c r="H468" i="45" s="1"/>
  <c r="I468" i="45" s="1"/>
  <c r="J468" i="45" s="1"/>
  <c r="K468" i="45" s="1"/>
  <c r="L468" i="45" s="1"/>
  <c r="M468" i="45" s="1"/>
  <c r="U467" i="45"/>
  <c r="G467" i="45"/>
  <c r="H467" i="45" s="1"/>
  <c r="I467" i="45" s="1"/>
  <c r="J467" i="45" s="1"/>
  <c r="K467" i="45" s="1"/>
  <c r="L467" i="45" s="1"/>
  <c r="M467" i="45" s="1"/>
  <c r="L464" i="45"/>
  <c r="M464" i="45" s="1"/>
  <c r="L463" i="45"/>
  <c r="M463" i="45" s="1"/>
  <c r="L462" i="45"/>
  <c r="L461" i="45"/>
  <c r="M461" i="45" s="1"/>
  <c r="L460" i="45"/>
  <c r="M460" i="45" s="1"/>
  <c r="L459" i="45"/>
  <c r="M459" i="45" s="1"/>
  <c r="L458" i="45"/>
  <c r="L457" i="45"/>
  <c r="M457" i="45" s="1"/>
  <c r="L456" i="45"/>
  <c r="M456" i="45" s="1"/>
  <c r="K455" i="45"/>
  <c r="J455" i="45"/>
  <c r="I455" i="45"/>
  <c r="H455" i="45"/>
  <c r="G455" i="45"/>
  <c r="K453" i="45"/>
  <c r="J453" i="45"/>
  <c r="I453" i="45"/>
  <c r="H453" i="45"/>
  <c r="G453" i="45"/>
  <c r="G452" i="45"/>
  <c r="H452" i="45" s="1"/>
  <c r="I452" i="45" s="1"/>
  <c r="J452" i="45" s="1"/>
  <c r="K452" i="45" s="1"/>
  <c r="L452" i="45" s="1"/>
  <c r="M452" i="45" s="1"/>
  <c r="S451" i="45"/>
  <c r="G451" i="45"/>
  <c r="H451" i="45" s="1"/>
  <c r="I451" i="45" s="1"/>
  <c r="J451" i="45" s="1"/>
  <c r="K451" i="45" s="1"/>
  <c r="L451" i="45" s="1"/>
  <c r="M451" i="45" s="1"/>
  <c r="L448" i="45"/>
  <c r="M448" i="45" s="1"/>
  <c r="L447" i="45"/>
  <c r="M447" i="45" s="1"/>
  <c r="L446" i="45"/>
  <c r="L445" i="45"/>
  <c r="M445" i="45" s="1"/>
  <c r="L444" i="45"/>
  <c r="L443" i="45"/>
  <c r="M443" i="45" s="1"/>
  <c r="L442" i="45"/>
  <c r="M441" i="45"/>
  <c r="L441" i="45"/>
  <c r="L440" i="45"/>
  <c r="M440" i="45" s="1"/>
  <c r="K439" i="45"/>
  <c r="J439" i="45"/>
  <c r="I439" i="45"/>
  <c r="H439" i="45"/>
  <c r="G439" i="45"/>
  <c r="K437" i="45"/>
  <c r="J437" i="45"/>
  <c r="I437" i="45"/>
  <c r="H437" i="45"/>
  <c r="G437" i="45"/>
  <c r="G436" i="45"/>
  <c r="H436" i="45" s="1"/>
  <c r="I436" i="45" s="1"/>
  <c r="J436" i="45" s="1"/>
  <c r="K436" i="45" s="1"/>
  <c r="L436" i="45" s="1"/>
  <c r="M436" i="45" s="1"/>
  <c r="G435" i="45"/>
  <c r="H435" i="45" s="1"/>
  <c r="I435" i="45" s="1"/>
  <c r="J435" i="45" s="1"/>
  <c r="K435" i="45" s="1"/>
  <c r="L435" i="45" s="1"/>
  <c r="M435" i="45" s="1"/>
  <c r="L432" i="45"/>
  <c r="M432" i="45" s="1"/>
  <c r="L431" i="45"/>
  <c r="M431" i="45" s="1"/>
  <c r="L430" i="45"/>
  <c r="M430" i="45" s="1"/>
  <c r="L429" i="45"/>
  <c r="M429" i="45" s="1"/>
  <c r="L428" i="45"/>
  <c r="M428" i="45" s="1"/>
  <c r="L427" i="45"/>
  <c r="M427" i="45" s="1"/>
  <c r="L426" i="45"/>
  <c r="L425" i="45"/>
  <c r="L424" i="45"/>
  <c r="M424" i="45" s="1"/>
  <c r="K423" i="45"/>
  <c r="J423" i="45"/>
  <c r="I423" i="45"/>
  <c r="H423" i="45"/>
  <c r="G423" i="45"/>
  <c r="K421" i="45"/>
  <c r="J421" i="45"/>
  <c r="I421" i="45"/>
  <c r="H421" i="45"/>
  <c r="G421" i="45"/>
  <c r="G420" i="45"/>
  <c r="H420" i="45" s="1"/>
  <c r="I420" i="45" s="1"/>
  <c r="J420" i="45" s="1"/>
  <c r="K420" i="45" s="1"/>
  <c r="L420" i="45" s="1"/>
  <c r="M420" i="45" s="1"/>
  <c r="S419" i="45"/>
  <c r="G419" i="45"/>
  <c r="H419" i="45" s="1"/>
  <c r="I419" i="45" s="1"/>
  <c r="J419" i="45" s="1"/>
  <c r="K419" i="45" s="1"/>
  <c r="L419" i="45" s="1"/>
  <c r="M419" i="45" s="1"/>
  <c r="L416" i="45"/>
  <c r="M416" i="45" s="1"/>
  <c r="L415" i="45"/>
  <c r="M415" i="45" s="1"/>
  <c r="L414" i="45"/>
  <c r="M414" i="45" s="1"/>
  <c r="L413" i="45"/>
  <c r="M413" i="45" s="1"/>
  <c r="L412" i="45"/>
  <c r="M412" i="45" s="1"/>
  <c r="L411" i="45"/>
  <c r="M411" i="45" s="1"/>
  <c r="L410" i="45"/>
  <c r="M410" i="45" s="1"/>
  <c r="L409" i="45"/>
  <c r="M409" i="45" s="1"/>
  <c r="L408" i="45"/>
  <c r="K407" i="45"/>
  <c r="J407" i="45"/>
  <c r="I407" i="45"/>
  <c r="H407" i="45"/>
  <c r="G407" i="45"/>
  <c r="K405" i="45"/>
  <c r="J405" i="45"/>
  <c r="I405" i="45"/>
  <c r="H405" i="45"/>
  <c r="G405" i="45"/>
  <c r="G404" i="45"/>
  <c r="H404" i="45" s="1"/>
  <c r="I404" i="45" s="1"/>
  <c r="J404" i="45" s="1"/>
  <c r="K404" i="45" s="1"/>
  <c r="L404" i="45" s="1"/>
  <c r="M404" i="45" s="1"/>
  <c r="X403" i="45"/>
  <c r="S403" i="45"/>
  <c r="G403" i="45"/>
  <c r="H403" i="45" s="1"/>
  <c r="I403" i="45" s="1"/>
  <c r="J403" i="45" s="1"/>
  <c r="K403" i="45" s="1"/>
  <c r="L403" i="45" s="1"/>
  <c r="M403" i="45" s="1"/>
  <c r="L400" i="45"/>
  <c r="M400" i="45" s="1"/>
  <c r="L399" i="45"/>
  <c r="M399" i="45" s="1"/>
  <c r="L398" i="45"/>
  <c r="W387" i="45" s="1"/>
  <c r="L397" i="45"/>
  <c r="M397" i="45" s="1"/>
  <c r="L396" i="45"/>
  <c r="M396" i="45" s="1"/>
  <c r="L395" i="45"/>
  <c r="M395" i="45" s="1"/>
  <c r="L394" i="45"/>
  <c r="L393" i="45"/>
  <c r="M393" i="45" s="1"/>
  <c r="L392" i="45"/>
  <c r="K391" i="45"/>
  <c r="J391" i="45"/>
  <c r="I391" i="45"/>
  <c r="H391" i="45"/>
  <c r="G391" i="45"/>
  <c r="K389" i="45"/>
  <c r="J389" i="45"/>
  <c r="I389" i="45"/>
  <c r="H389" i="45"/>
  <c r="G389" i="45"/>
  <c r="G388" i="45"/>
  <c r="H388" i="45" s="1"/>
  <c r="I388" i="45" s="1"/>
  <c r="J388" i="45" s="1"/>
  <c r="K388" i="45" s="1"/>
  <c r="L388" i="45" s="1"/>
  <c r="M388" i="45" s="1"/>
  <c r="S387" i="45"/>
  <c r="G387" i="45"/>
  <c r="H387" i="45" s="1"/>
  <c r="I387" i="45" s="1"/>
  <c r="J387" i="45" s="1"/>
  <c r="K387" i="45" s="1"/>
  <c r="L387" i="45" s="1"/>
  <c r="M387" i="45" s="1"/>
  <c r="L384" i="45"/>
  <c r="M384" i="45" s="1"/>
  <c r="L383" i="45"/>
  <c r="M383" i="45" s="1"/>
  <c r="L382" i="45"/>
  <c r="W371" i="45" s="1"/>
  <c r="L381" i="45"/>
  <c r="M381" i="45" s="1"/>
  <c r="L380" i="45"/>
  <c r="M380" i="45" s="1"/>
  <c r="L379" i="45"/>
  <c r="M379" i="45" s="1"/>
  <c r="L378" i="45"/>
  <c r="M378" i="45" s="1"/>
  <c r="L377" i="45"/>
  <c r="L376" i="45"/>
  <c r="K375" i="45"/>
  <c r="J375" i="45"/>
  <c r="I375" i="45"/>
  <c r="H375" i="45"/>
  <c r="G375" i="45"/>
  <c r="K373" i="45"/>
  <c r="J373" i="45"/>
  <c r="I373" i="45"/>
  <c r="H373" i="45"/>
  <c r="G373" i="45"/>
  <c r="G372" i="45"/>
  <c r="H372" i="45" s="1"/>
  <c r="I372" i="45" s="1"/>
  <c r="J372" i="45" s="1"/>
  <c r="K372" i="45" s="1"/>
  <c r="L372" i="45" s="1"/>
  <c r="M372" i="45" s="1"/>
  <c r="X371" i="45"/>
  <c r="S371" i="45"/>
  <c r="G371" i="45"/>
  <c r="H371" i="45" s="1"/>
  <c r="I371" i="45" s="1"/>
  <c r="J371" i="45" s="1"/>
  <c r="K371" i="45" s="1"/>
  <c r="L371" i="45" s="1"/>
  <c r="M371" i="45" s="1"/>
  <c r="L368" i="45"/>
  <c r="M368" i="45" s="1"/>
  <c r="L367" i="45"/>
  <c r="M367" i="45" s="1"/>
  <c r="L366" i="45"/>
  <c r="W355" i="45" s="1"/>
  <c r="L365" i="45"/>
  <c r="M365" i="45" s="1"/>
  <c r="L364" i="45"/>
  <c r="L363" i="45"/>
  <c r="M363" i="45" s="1"/>
  <c r="L362" i="45"/>
  <c r="M362" i="45" s="1"/>
  <c r="L361" i="45"/>
  <c r="L360" i="45"/>
  <c r="K359" i="45"/>
  <c r="J359" i="45"/>
  <c r="I359" i="45"/>
  <c r="H359" i="45"/>
  <c r="G359" i="45"/>
  <c r="K357" i="45"/>
  <c r="J357" i="45"/>
  <c r="I357" i="45"/>
  <c r="H357" i="45"/>
  <c r="G357" i="45"/>
  <c r="G356" i="45"/>
  <c r="H356" i="45" s="1"/>
  <c r="I356" i="45" s="1"/>
  <c r="J356" i="45" s="1"/>
  <c r="K356" i="45" s="1"/>
  <c r="L356" i="45" s="1"/>
  <c r="M356" i="45" s="1"/>
  <c r="S355" i="45"/>
  <c r="G355" i="45"/>
  <c r="H355" i="45" s="1"/>
  <c r="I355" i="45" s="1"/>
  <c r="J355" i="45" s="1"/>
  <c r="K355" i="45" s="1"/>
  <c r="L355" i="45" s="1"/>
  <c r="M355" i="45" s="1"/>
  <c r="L352" i="45"/>
  <c r="M352" i="45" s="1"/>
  <c r="L351" i="45"/>
  <c r="M351" i="45" s="1"/>
  <c r="L350" i="45"/>
  <c r="W339" i="45" s="1"/>
  <c r="L349" i="45"/>
  <c r="M349" i="45" s="1"/>
  <c r="L348" i="45"/>
  <c r="X339" i="45" s="1"/>
  <c r="L347" i="45"/>
  <c r="M347" i="45" s="1"/>
  <c r="L346" i="45"/>
  <c r="M346" i="45" s="1"/>
  <c r="L345" i="45"/>
  <c r="M345" i="45" s="1"/>
  <c r="L344" i="45"/>
  <c r="K343" i="45"/>
  <c r="J343" i="45"/>
  <c r="I343" i="45"/>
  <c r="H343" i="45"/>
  <c r="G343" i="45"/>
  <c r="K341" i="45"/>
  <c r="J341" i="45"/>
  <c r="I341" i="45"/>
  <c r="H341" i="45"/>
  <c r="G341" i="45"/>
  <c r="G340" i="45"/>
  <c r="H340" i="45" s="1"/>
  <c r="I340" i="45" s="1"/>
  <c r="J340" i="45" s="1"/>
  <c r="K340" i="45" s="1"/>
  <c r="L340" i="45" s="1"/>
  <c r="M340" i="45" s="1"/>
  <c r="S339" i="45"/>
  <c r="G339" i="45"/>
  <c r="H339" i="45" s="1"/>
  <c r="I339" i="45" s="1"/>
  <c r="J339" i="45" s="1"/>
  <c r="K339" i="45" s="1"/>
  <c r="L339" i="45" s="1"/>
  <c r="M339" i="45" s="1"/>
  <c r="L336" i="45"/>
  <c r="M336" i="45" s="1"/>
  <c r="L335" i="45"/>
  <c r="M335" i="45" s="1"/>
  <c r="L334" i="45"/>
  <c r="W323" i="45" s="1"/>
  <c r="L333" i="45"/>
  <c r="M333" i="45" s="1"/>
  <c r="L332" i="45"/>
  <c r="M332" i="45" s="1"/>
  <c r="L331" i="45"/>
  <c r="M331" i="45" s="1"/>
  <c r="L330" i="45"/>
  <c r="M330" i="45" s="1"/>
  <c r="L329" i="45"/>
  <c r="M329" i="45" s="1"/>
  <c r="L328" i="45"/>
  <c r="K327" i="45"/>
  <c r="J327" i="45"/>
  <c r="I327" i="45"/>
  <c r="H327" i="45"/>
  <c r="G327" i="45"/>
  <c r="K325" i="45"/>
  <c r="J325" i="45"/>
  <c r="I325" i="45"/>
  <c r="H325" i="45"/>
  <c r="G325" i="45"/>
  <c r="G324" i="45"/>
  <c r="H324" i="45" s="1"/>
  <c r="I324" i="45" s="1"/>
  <c r="J324" i="45" s="1"/>
  <c r="K324" i="45" s="1"/>
  <c r="L324" i="45" s="1"/>
  <c r="M324" i="45" s="1"/>
  <c r="X323" i="45"/>
  <c r="V323" i="45"/>
  <c r="S323" i="45"/>
  <c r="G323" i="45"/>
  <c r="H323" i="45" s="1"/>
  <c r="I323" i="45" s="1"/>
  <c r="J323" i="45" s="1"/>
  <c r="K323" i="45" s="1"/>
  <c r="L323" i="45" s="1"/>
  <c r="M323" i="45" s="1"/>
  <c r="L320" i="45"/>
  <c r="M320" i="45" s="1"/>
  <c r="L319" i="45"/>
  <c r="M319" i="45" s="1"/>
  <c r="L318" i="45"/>
  <c r="W307" i="45" s="1"/>
  <c r="L317" i="45"/>
  <c r="M317" i="45" s="1"/>
  <c r="L316" i="45"/>
  <c r="L315" i="45"/>
  <c r="M315" i="45" s="1"/>
  <c r="L314" i="45"/>
  <c r="M314" i="45" s="1"/>
  <c r="L313" i="45"/>
  <c r="M313" i="45" s="1"/>
  <c r="L312" i="45"/>
  <c r="K311" i="45"/>
  <c r="J311" i="45"/>
  <c r="I311" i="45"/>
  <c r="H311" i="45"/>
  <c r="G311" i="45"/>
  <c r="K309" i="45"/>
  <c r="J309" i="45"/>
  <c r="I309" i="45"/>
  <c r="H309" i="45"/>
  <c r="G309" i="45"/>
  <c r="G308" i="45"/>
  <c r="H308" i="45" s="1"/>
  <c r="I308" i="45" s="1"/>
  <c r="J308" i="45" s="1"/>
  <c r="K308" i="45" s="1"/>
  <c r="L308" i="45" s="1"/>
  <c r="M308" i="45" s="1"/>
  <c r="I307" i="45"/>
  <c r="J307" i="45" s="1"/>
  <c r="K307" i="45" s="1"/>
  <c r="L307" i="45" s="1"/>
  <c r="M307" i="45" s="1"/>
  <c r="G307" i="45"/>
  <c r="H307" i="45" s="1"/>
  <c r="L304" i="45"/>
  <c r="M304" i="45" s="1"/>
  <c r="L303" i="45"/>
  <c r="M303" i="45" s="1"/>
  <c r="L302" i="45"/>
  <c r="W291" i="45" s="1"/>
  <c r="L301" i="45"/>
  <c r="M301" i="45" s="1"/>
  <c r="L300" i="45"/>
  <c r="M299" i="45"/>
  <c r="L299" i="45"/>
  <c r="L298" i="45"/>
  <c r="M298" i="45" s="1"/>
  <c r="M297" i="45"/>
  <c r="L297" i="45"/>
  <c r="L296" i="45"/>
  <c r="K295" i="45"/>
  <c r="J295" i="45"/>
  <c r="I295" i="45"/>
  <c r="H295" i="45"/>
  <c r="G295" i="45"/>
  <c r="K293" i="45"/>
  <c r="J293" i="45"/>
  <c r="I293" i="45"/>
  <c r="H293" i="45"/>
  <c r="G293" i="45"/>
  <c r="G292" i="45"/>
  <c r="H292" i="45" s="1"/>
  <c r="I292" i="45" s="1"/>
  <c r="J292" i="45" s="1"/>
  <c r="K292" i="45" s="1"/>
  <c r="L292" i="45" s="1"/>
  <c r="M292" i="45" s="1"/>
  <c r="S291" i="45"/>
  <c r="G291" i="45"/>
  <c r="H291" i="45" s="1"/>
  <c r="I291" i="45" s="1"/>
  <c r="J291" i="45" s="1"/>
  <c r="K291" i="45" s="1"/>
  <c r="L291" i="45" s="1"/>
  <c r="M291" i="45" s="1"/>
  <c r="L288" i="45"/>
  <c r="M288" i="45" s="1"/>
  <c r="L287" i="45"/>
  <c r="M287" i="45" s="1"/>
  <c r="L286" i="45"/>
  <c r="W275" i="45" s="1"/>
  <c r="L285" i="45"/>
  <c r="M285" i="45" s="1"/>
  <c r="L284" i="45"/>
  <c r="M284" i="45" s="1"/>
  <c r="L283" i="45"/>
  <c r="M283" i="45" s="1"/>
  <c r="L282" i="45"/>
  <c r="M282" i="45" s="1"/>
  <c r="L281" i="45"/>
  <c r="M281" i="45" s="1"/>
  <c r="L280" i="45"/>
  <c r="K279" i="45"/>
  <c r="J279" i="45"/>
  <c r="I279" i="45"/>
  <c r="H279" i="45"/>
  <c r="G279" i="45"/>
  <c r="K277" i="45"/>
  <c r="J277" i="45"/>
  <c r="I277" i="45"/>
  <c r="H277" i="45"/>
  <c r="G277" i="45"/>
  <c r="G276" i="45"/>
  <c r="H276" i="45" s="1"/>
  <c r="I276" i="45" s="1"/>
  <c r="J276" i="45" s="1"/>
  <c r="K276" i="45" s="1"/>
  <c r="L276" i="45" s="1"/>
  <c r="M276" i="45" s="1"/>
  <c r="X275" i="45"/>
  <c r="S275" i="45"/>
  <c r="G275" i="45"/>
  <c r="H275" i="45" s="1"/>
  <c r="I275" i="45" s="1"/>
  <c r="J275" i="45" s="1"/>
  <c r="K275" i="45" s="1"/>
  <c r="L275" i="45" s="1"/>
  <c r="M275" i="45" s="1"/>
  <c r="L272" i="45"/>
  <c r="M272" i="45" s="1"/>
  <c r="L271" i="45"/>
  <c r="M271" i="45" s="1"/>
  <c r="L270" i="45"/>
  <c r="W259" i="45" s="1"/>
  <c r="L269" i="45"/>
  <c r="M269" i="45" s="1"/>
  <c r="L268" i="45"/>
  <c r="M268" i="45" s="1"/>
  <c r="L267" i="45"/>
  <c r="M267" i="45" s="1"/>
  <c r="L266" i="45"/>
  <c r="L265" i="45"/>
  <c r="M265" i="45" s="1"/>
  <c r="L264" i="45"/>
  <c r="K263" i="45"/>
  <c r="J263" i="45"/>
  <c r="I263" i="45"/>
  <c r="H263" i="45"/>
  <c r="G263" i="45"/>
  <c r="K261" i="45"/>
  <c r="J261" i="45"/>
  <c r="I261" i="45"/>
  <c r="H261" i="45"/>
  <c r="G261" i="45"/>
  <c r="G260" i="45"/>
  <c r="H260" i="45" s="1"/>
  <c r="I260" i="45" s="1"/>
  <c r="J260" i="45" s="1"/>
  <c r="K260" i="45" s="1"/>
  <c r="L260" i="45" s="1"/>
  <c r="M260" i="45" s="1"/>
  <c r="S259" i="45"/>
  <c r="G259" i="45"/>
  <c r="H259" i="45" s="1"/>
  <c r="I259" i="45" s="1"/>
  <c r="J259" i="45" s="1"/>
  <c r="K259" i="45" s="1"/>
  <c r="L259" i="45" s="1"/>
  <c r="M259" i="45" s="1"/>
  <c r="L256" i="45"/>
  <c r="M256" i="45" s="1"/>
  <c r="L255" i="45"/>
  <c r="M255" i="45" s="1"/>
  <c r="L254" i="45"/>
  <c r="W243" i="45" s="1"/>
  <c r="L253" i="45"/>
  <c r="M253" i="45" s="1"/>
  <c r="L252" i="45"/>
  <c r="X243" i="45" s="1"/>
  <c r="L251" i="45"/>
  <c r="M251" i="45" s="1"/>
  <c r="L250" i="45"/>
  <c r="L249" i="45"/>
  <c r="M249" i="45" s="1"/>
  <c r="L248" i="45"/>
  <c r="K247" i="45"/>
  <c r="J247" i="45"/>
  <c r="I247" i="45"/>
  <c r="H247" i="45"/>
  <c r="G247" i="45"/>
  <c r="K245" i="45"/>
  <c r="J245" i="45"/>
  <c r="I245" i="45"/>
  <c r="H245" i="45"/>
  <c r="G245" i="45"/>
  <c r="G244" i="45"/>
  <c r="H244" i="45" s="1"/>
  <c r="I244" i="45" s="1"/>
  <c r="J244" i="45" s="1"/>
  <c r="K244" i="45" s="1"/>
  <c r="L244" i="45" s="1"/>
  <c r="M244" i="45" s="1"/>
  <c r="G243" i="45"/>
  <c r="H243" i="45" s="1"/>
  <c r="I243" i="45" s="1"/>
  <c r="J243" i="45" s="1"/>
  <c r="K243" i="45" s="1"/>
  <c r="L243" i="45" s="1"/>
  <c r="M243" i="45" s="1"/>
  <c r="L240" i="45"/>
  <c r="M240" i="45" s="1"/>
  <c r="L239" i="45"/>
  <c r="M239" i="45" s="1"/>
  <c r="L238" i="45"/>
  <c r="W227" i="45" s="1"/>
  <c r="L237" i="45"/>
  <c r="M237" i="45" s="1"/>
  <c r="L236" i="45"/>
  <c r="M236" i="45" s="1"/>
  <c r="L235" i="45"/>
  <c r="M235" i="45" s="1"/>
  <c r="L234" i="45"/>
  <c r="L233" i="45"/>
  <c r="M233" i="45" s="1"/>
  <c r="L232" i="45"/>
  <c r="L231" i="45" s="1"/>
  <c r="K231" i="45"/>
  <c r="J231" i="45"/>
  <c r="I231" i="45"/>
  <c r="H231" i="45"/>
  <c r="G231" i="45"/>
  <c r="K229" i="45"/>
  <c r="J229" i="45"/>
  <c r="I229" i="45"/>
  <c r="H229" i="45"/>
  <c r="G229" i="45"/>
  <c r="G228" i="45"/>
  <c r="H228" i="45" s="1"/>
  <c r="I228" i="45" s="1"/>
  <c r="J228" i="45" s="1"/>
  <c r="K228" i="45" s="1"/>
  <c r="L228" i="45" s="1"/>
  <c r="M228" i="45" s="1"/>
  <c r="X227" i="45"/>
  <c r="S227" i="45"/>
  <c r="G227" i="45"/>
  <c r="H227" i="45" s="1"/>
  <c r="I227" i="45" s="1"/>
  <c r="J227" i="45" s="1"/>
  <c r="K227" i="45" s="1"/>
  <c r="L227" i="45" s="1"/>
  <c r="M227" i="45" s="1"/>
  <c r="L224" i="45"/>
  <c r="M224" i="45" s="1"/>
  <c r="M223" i="45"/>
  <c r="L223" i="45"/>
  <c r="L222" i="45"/>
  <c r="M222" i="45" s="1"/>
  <c r="L221" i="45"/>
  <c r="M221" i="45" s="1"/>
  <c r="L220" i="45"/>
  <c r="M220" i="45" s="1"/>
  <c r="L219" i="45"/>
  <c r="M219" i="45" s="1"/>
  <c r="L218" i="45"/>
  <c r="M218" i="45" s="1"/>
  <c r="L217" i="45"/>
  <c r="M217" i="45" s="1"/>
  <c r="L216" i="45"/>
  <c r="U211" i="45" s="1"/>
  <c r="K215" i="45"/>
  <c r="J215" i="45"/>
  <c r="I215" i="45"/>
  <c r="H215" i="45"/>
  <c r="G215" i="45"/>
  <c r="K213" i="45"/>
  <c r="J213" i="45"/>
  <c r="I213" i="45"/>
  <c r="H213" i="45"/>
  <c r="G213" i="45"/>
  <c r="G212" i="45"/>
  <c r="H212" i="45" s="1"/>
  <c r="I212" i="45" s="1"/>
  <c r="J212" i="45" s="1"/>
  <c r="K212" i="45" s="1"/>
  <c r="L212" i="45" s="1"/>
  <c r="M212" i="45" s="1"/>
  <c r="X211" i="45"/>
  <c r="W211" i="45"/>
  <c r="S211" i="45"/>
  <c r="G211" i="45"/>
  <c r="H211" i="45" s="1"/>
  <c r="I211" i="45" s="1"/>
  <c r="J211" i="45" s="1"/>
  <c r="K211" i="45" s="1"/>
  <c r="L211" i="45" s="1"/>
  <c r="M211" i="45" s="1"/>
  <c r="L208" i="45"/>
  <c r="M208" i="45" s="1"/>
  <c r="L207" i="45"/>
  <c r="M207" i="45" s="1"/>
  <c r="L206" i="45"/>
  <c r="M206" i="45" s="1"/>
  <c r="L205" i="45"/>
  <c r="M205" i="45" s="1"/>
  <c r="L204" i="45"/>
  <c r="M204" i="45" s="1"/>
  <c r="L203" i="45"/>
  <c r="L202" i="45"/>
  <c r="M202" i="45" s="1"/>
  <c r="L201" i="45"/>
  <c r="M201" i="45" s="1"/>
  <c r="L200" i="45"/>
  <c r="M200" i="45" s="1"/>
  <c r="K199" i="45"/>
  <c r="J199" i="45"/>
  <c r="I199" i="45"/>
  <c r="H199" i="45"/>
  <c r="G199" i="45"/>
  <c r="K197" i="45"/>
  <c r="J197" i="45"/>
  <c r="I197" i="45"/>
  <c r="H197" i="45"/>
  <c r="G197" i="45"/>
  <c r="G196" i="45"/>
  <c r="H196" i="45" s="1"/>
  <c r="I196" i="45" s="1"/>
  <c r="J196" i="45" s="1"/>
  <c r="K196" i="45" s="1"/>
  <c r="L196" i="45" s="1"/>
  <c r="M196" i="45" s="1"/>
  <c r="X195" i="45"/>
  <c r="S195" i="45"/>
  <c r="G195" i="45"/>
  <c r="H195" i="45" s="1"/>
  <c r="I195" i="45" s="1"/>
  <c r="J195" i="45" s="1"/>
  <c r="K195" i="45" s="1"/>
  <c r="L195" i="45" s="1"/>
  <c r="M195" i="45" s="1"/>
  <c r="L192" i="45"/>
  <c r="M192" i="45" s="1"/>
  <c r="L191" i="45"/>
  <c r="M191" i="45" s="1"/>
  <c r="L190" i="45"/>
  <c r="M190" i="45" s="1"/>
  <c r="L189" i="45"/>
  <c r="M189" i="45" s="1"/>
  <c r="L188" i="45"/>
  <c r="M188" i="45" s="1"/>
  <c r="L187" i="45"/>
  <c r="M187" i="45" s="1"/>
  <c r="L186" i="45"/>
  <c r="L185" i="45"/>
  <c r="M185" i="45" s="1"/>
  <c r="L184" i="45"/>
  <c r="K183" i="45"/>
  <c r="J183" i="45"/>
  <c r="I183" i="45"/>
  <c r="H183" i="45"/>
  <c r="G183" i="45"/>
  <c r="K181" i="45"/>
  <c r="J181" i="45"/>
  <c r="I181" i="45"/>
  <c r="H181" i="45"/>
  <c r="G181" i="45"/>
  <c r="G180" i="45"/>
  <c r="H180" i="45" s="1"/>
  <c r="I180" i="45" s="1"/>
  <c r="J180" i="45" s="1"/>
  <c r="K180" i="45" s="1"/>
  <c r="L180" i="45" s="1"/>
  <c r="M180" i="45" s="1"/>
  <c r="U179" i="45"/>
  <c r="S179" i="45"/>
  <c r="G179" i="45"/>
  <c r="H179" i="45" s="1"/>
  <c r="I179" i="45" s="1"/>
  <c r="J179" i="45" s="1"/>
  <c r="K179" i="45" s="1"/>
  <c r="L179" i="45" s="1"/>
  <c r="M179" i="45" s="1"/>
  <c r="L176" i="45"/>
  <c r="M176" i="45" s="1"/>
  <c r="L175" i="45"/>
  <c r="M175" i="45" s="1"/>
  <c r="L174" i="45"/>
  <c r="M174" i="45" s="1"/>
  <c r="L173" i="45"/>
  <c r="M173" i="45" s="1"/>
  <c r="L172" i="45"/>
  <c r="X163" i="45" s="1"/>
  <c r="L171" i="45"/>
  <c r="L170" i="45"/>
  <c r="M170" i="45" s="1"/>
  <c r="L169" i="45"/>
  <c r="M169" i="45" s="1"/>
  <c r="L168" i="45"/>
  <c r="K167" i="45"/>
  <c r="J167" i="45"/>
  <c r="I167" i="45"/>
  <c r="H167" i="45"/>
  <c r="G167" i="45"/>
  <c r="K165" i="45"/>
  <c r="J165" i="45"/>
  <c r="I165" i="45"/>
  <c r="H165" i="45"/>
  <c r="G165" i="45"/>
  <c r="G164" i="45"/>
  <c r="H164" i="45" s="1"/>
  <c r="I164" i="45" s="1"/>
  <c r="J164" i="45" s="1"/>
  <c r="K164" i="45" s="1"/>
  <c r="L164" i="45" s="1"/>
  <c r="M164" i="45" s="1"/>
  <c r="S163" i="45"/>
  <c r="G163" i="45"/>
  <c r="H163" i="45" s="1"/>
  <c r="I163" i="45" s="1"/>
  <c r="J163" i="45" s="1"/>
  <c r="K163" i="45" s="1"/>
  <c r="L163" i="45" s="1"/>
  <c r="M163" i="45" s="1"/>
  <c r="L160" i="45"/>
  <c r="M160" i="45" s="1"/>
  <c r="L159" i="45"/>
  <c r="M159" i="45" s="1"/>
  <c r="L158" i="45"/>
  <c r="M158" i="45" s="1"/>
  <c r="L157" i="45"/>
  <c r="M157" i="45" s="1"/>
  <c r="L156" i="45"/>
  <c r="M155" i="45"/>
  <c r="L155" i="45"/>
  <c r="L154" i="45"/>
  <c r="M154" i="45" s="1"/>
  <c r="L153" i="45"/>
  <c r="M153" i="45" s="1"/>
  <c r="L152" i="45"/>
  <c r="K151" i="45"/>
  <c r="J151" i="45"/>
  <c r="I151" i="45"/>
  <c r="H151" i="45"/>
  <c r="G151" i="45"/>
  <c r="K149" i="45"/>
  <c r="J149" i="45"/>
  <c r="I149" i="45"/>
  <c r="H149" i="45"/>
  <c r="G149" i="45"/>
  <c r="G148" i="45"/>
  <c r="H148" i="45" s="1"/>
  <c r="I148" i="45" s="1"/>
  <c r="J148" i="45" s="1"/>
  <c r="K148" i="45" s="1"/>
  <c r="L148" i="45" s="1"/>
  <c r="M148" i="45" s="1"/>
  <c r="W147" i="45"/>
  <c r="S147" i="45"/>
  <c r="G147" i="45"/>
  <c r="H147" i="45" s="1"/>
  <c r="I147" i="45" s="1"/>
  <c r="J147" i="45" s="1"/>
  <c r="K147" i="45" s="1"/>
  <c r="L147" i="45" s="1"/>
  <c r="M147" i="45" s="1"/>
  <c r="L144" i="45"/>
  <c r="M144" i="45" s="1"/>
  <c r="L143" i="45"/>
  <c r="M143" i="45" s="1"/>
  <c r="L142" i="45"/>
  <c r="M142" i="45" s="1"/>
  <c r="L141" i="45"/>
  <c r="M141" i="45" s="1"/>
  <c r="M140" i="45"/>
  <c r="L140" i="45"/>
  <c r="L139" i="45"/>
  <c r="M139" i="45" s="1"/>
  <c r="L138" i="45"/>
  <c r="M138" i="45" s="1"/>
  <c r="L137" i="45"/>
  <c r="M137" i="45" s="1"/>
  <c r="L136" i="45"/>
  <c r="K135" i="45"/>
  <c r="J135" i="45"/>
  <c r="I135" i="45"/>
  <c r="H135" i="45"/>
  <c r="G135" i="45"/>
  <c r="K133" i="45"/>
  <c r="J133" i="45"/>
  <c r="I133" i="45"/>
  <c r="H133" i="45"/>
  <c r="G133" i="45"/>
  <c r="G132" i="45"/>
  <c r="H132" i="45" s="1"/>
  <c r="I132" i="45" s="1"/>
  <c r="J132" i="45" s="1"/>
  <c r="K132" i="45" s="1"/>
  <c r="L132" i="45" s="1"/>
  <c r="M132" i="45" s="1"/>
  <c r="X131" i="45"/>
  <c r="W131" i="45"/>
  <c r="V131" i="45"/>
  <c r="U131" i="45"/>
  <c r="S131" i="45"/>
  <c r="G131" i="45"/>
  <c r="H131" i="45" s="1"/>
  <c r="I131" i="45" s="1"/>
  <c r="J131" i="45" s="1"/>
  <c r="K131" i="45" s="1"/>
  <c r="L131" i="45" s="1"/>
  <c r="M131" i="45" s="1"/>
  <c r="L128" i="45"/>
  <c r="M128" i="45" s="1"/>
  <c r="L127" i="45"/>
  <c r="M127" i="45" s="1"/>
  <c r="L126" i="45"/>
  <c r="M126" i="45" s="1"/>
  <c r="L125" i="45"/>
  <c r="M125" i="45" s="1"/>
  <c r="M124" i="45"/>
  <c r="L124" i="45"/>
  <c r="X115" i="45" s="1"/>
  <c r="L123" i="45"/>
  <c r="M123" i="45" s="1"/>
  <c r="L122" i="45"/>
  <c r="M122" i="45" s="1"/>
  <c r="L121" i="45"/>
  <c r="L120" i="45"/>
  <c r="M120" i="45" s="1"/>
  <c r="K119" i="45"/>
  <c r="J119" i="45"/>
  <c r="I119" i="45"/>
  <c r="H119" i="45"/>
  <c r="G119" i="45"/>
  <c r="K117" i="45"/>
  <c r="J117" i="45"/>
  <c r="I117" i="45"/>
  <c r="H117" i="45"/>
  <c r="G117" i="45"/>
  <c r="I116" i="45"/>
  <c r="J116" i="45" s="1"/>
  <c r="K116" i="45" s="1"/>
  <c r="L116" i="45" s="1"/>
  <c r="M116" i="45" s="1"/>
  <c r="G116" i="45"/>
  <c r="H116" i="45" s="1"/>
  <c r="W115" i="45"/>
  <c r="S115" i="45"/>
  <c r="G115" i="45"/>
  <c r="H115" i="45" s="1"/>
  <c r="I115" i="45" s="1"/>
  <c r="J115" i="45" s="1"/>
  <c r="K115" i="45" s="1"/>
  <c r="L115" i="45" s="1"/>
  <c r="M115" i="45" s="1"/>
  <c r="L112" i="45"/>
  <c r="M112" i="45" s="1"/>
  <c r="L111" i="45"/>
  <c r="M111" i="45" s="1"/>
  <c r="L110" i="45"/>
  <c r="M110" i="45" s="1"/>
  <c r="L109" i="45"/>
  <c r="M109" i="45" s="1"/>
  <c r="L108" i="45"/>
  <c r="X99" i="45" s="1"/>
  <c r="L107" i="45"/>
  <c r="M107" i="45" s="1"/>
  <c r="L106" i="45"/>
  <c r="M106" i="45" s="1"/>
  <c r="L105" i="45"/>
  <c r="M105" i="45" s="1"/>
  <c r="L104" i="45"/>
  <c r="K103" i="45"/>
  <c r="J103" i="45"/>
  <c r="I103" i="45"/>
  <c r="H103" i="45"/>
  <c r="G103" i="45"/>
  <c r="K101" i="45"/>
  <c r="J101" i="45"/>
  <c r="I101" i="45"/>
  <c r="H101" i="45"/>
  <c r="G101" i="45"/>
  <c r="G100" i="45"/>
  <c r="H100" i="45" s="1"/>
  <c r="I100" i="45" s="1"/>
  <c r="J100" i="45" s="1"/>
  <c r="K100" i="45" s="1"/>
  <c r="L100" i="45" s="1"/>
  <c r="M100" i="45" s="1"/>
  <c r="S99" i="45"/>
  <c r="G99" i="45"/>
  <c r="H99" i="45" s="1"/>
  <c r="I99" i="45" s="1"/>
  <c r="J99" i="45" s="1"/>
  <c r="K99" i="45" s="1"/>
  <c r="L99" i="45" s="1"/>
  <c r="M99" i="45" s="1"/>
  <c r="L96" i="45"/>
  <c r="M96" i="45" s="1"/>
  <c r="L95" i="45"/>
  <c r="M95" i="45" s="1"/>
  <c r="L94" i="45"/>
  <c r="M94" i="45" s="1"/>
  <c r="L93" i="45"/>
  <c r="M93" i="45" s="1"/>
  <c r="M92" i="45"/>
  <c r="L92" i="45"/>
  <c r="L91" i="45"/>
  <c r="M91" i="45" s="1"/>
  <c r="L90" i="45"/>
  <c r="M90" i="45" s="1"/>
  <c r="L89" i="45"/>
  <c r="M89" i="45" s="1"/>
  <c r="L88" i="45"/>
  <c r="M88" i="45" s="1"/>
  <c r="K87" i="45"/>
  <c r="J87" i="45"/>
  <c r="I87" i="45"/>
  <c r="H87" i="45"/>
  <c r="G87" i="45"/>
  <c r="K85" i="45"/>
  <c r="J85" i="45"/>
  <c r="I85" i="45"/>
  <c r="H85" i="45"/>
  <c r="G85" i="45"/>
  <c r="G84" i="45"/>
  <c r="H84" i="45" s="1"/>
  <c r="I84" i="45" s="1"/>
  <c r="J84" i="45" s="1"/>
  <c r="K84" i="45" s="1"/>
  <c r="L84" i="45" s="1"/>
  <c r="M84" i="45" s="1"/>
  <c r="X83" i="45"/>
  <c r="W83" i="45"/>
  <c r="S83" i="45"/>
  <c r="G83" i="45"/>
  <c r="H83" i="45" s="1"/>
  <c r="I83" i="45" s="1"/>
  <c r="J83" i="45" s="1"/>
  <c r="K83" i="45" s="1"/>
  <c r="L83" i="45" s="1"/>
  <c r="M83" i="45" s="1"/>
  <c r="L80" i="45"/>
  <c r="M80" i="45" s="1"/>
  <c r="L79" i="45"/>
  <c r="M79" i="45" s="1"/>
  <c r="M78" i="45"/>
  <c r="L78" i="45"/>
  <c r="L77" i="45"/>
  <c r="M77" i="45" s="1"/>
  <c r="L76" i="45"/>
  <c r="L75" i="45"/>
  <c r="M75" i="45" s="1"/>
  <c r="L74" i="45"/>
  <c r="L73" i="45"/>
  <c r="M73" i="45" s="1"/>
  <c r="L72" i="45"/>
  <c r="K71" i="45"/>
  <c r="J71" i="45"/>
  <c r="I71" i="45"/>
  <c r="H71" i="45"/>
  <c r="G71" i="45"/>
  <c r="K69" i="45"/>
  <c r="J69" i="45"/>
  <c r="I69" i="45"/>
  <c r="H69" i="45"/>
  <c r="G69" i="45"/>
  <c r="G68" i="45"/>
  <c r="H68" i="45" s="1"/>
  <c r="I68" i="45" s="1"/>
  <c r="J68" i="45" s="1"/>
  <c r="K68" i="45" s="1"/>
  <c r="L68" i="45" s="1"/>
  <c r="M68" i="45" s="1"/>
  <c r="W67" i="45"/>
  <c r="S67" i="45"/>
  <c r="G67" i="45"/>
  <c r="H67" i="45" s="1"/>
  <c r="I67" i="45" s="1"/>
  <c r="J67" i="45" s="1"/>
  <c r="K67" i="45" s="1"/>
  <c r="L67" i="45" s="1"/>
  <c r="M67" i="45" s="1"/>
  <c r="L64" i="45"/>
  <c r="M64" i="45" s="1"/>
  <c r="L63" i="45"/>
  <c r="M63" i="45" s="1"/>
  <c r="L62" i="45"/>
  <c r="L61" i="45"/>
  <c r="M61" i="45" s="1"/>
  <c r="L60" i="45"/>
  <c r="M60" i="45" s="1"/>
  <c r="L59" i="45"/>
  <c r="M59" i="45" s="1"/>
  <c r="M58" i="45"/>
  <c r="L58" i="45"/>
  <c r="L57" i="45"/>
  <c r="M57" i="45" s="1"/>
  <c r="L56" i="45"/>
  <c r="M56" i="45" s="1"/>
  <c r="K55" i="45"/>
  <c r="J55" i="45"/>
  <c r="I55" i="45"/>
  <c r="H55" i="45"/>
  <c r="G55" i="45"/>
  <c r="K53" i="45"/>
  <c r="J53" i="45"/>
  <c r="I53" i="45"/>
  <c r="H53" i="45"/>
  <c r="G53" i="45"/>
  <c r="G52" i="45"/>
  <c r="H52" i="45" s="1"/>
  <c r="I52" i="45" s="1"/>
  <c r="J52" i="45" s="1"/>
  <c r="K52" i="45" s="1"/>
  <c r="L52" i="45" s="1"/>
  <c r="M52" i="45" s="1"/>
  <c r="S51" i="45"/>
  <c r="G51" i="45"/>
  <c r="H51" i="45" s="1"/>
  <c r="I51" i="45" s="1"/>
  <c r="J51" i="45" s="1"/>
  <c r="K51" i="45" s="1"/>
  <c r="L51" i="45" s="1"/>
  <c r="M51" i="45" s="1"/>
  <c r="L48" i="45"/>
  <c r="M48" i="45" s="1"/>
  <c r="L47" i="45"/>
  <c r="M47" i="45" s="1"/>
  <c r="L46" i="45"/>
  <c r="M46" i="45" s="1"/>
  <c r="L45" i="45"/>
  <c r="M45" i="45" s="1"/>
  <c r="L44" i="45"/>
  <c r="X35" i="45" s="1"/>
  <c r="L43" i="45"/>
  <c r="M43" i="45" s="1"/>
  <c r="L42" i="45"/>
  <c r="M42" i="45" s="1"/>
  <c r="L41" i="45"/>
  <c r="M41" i="45" s="1"/>
  <c r="L40" i="45"/>
  <c r="M40" i="45" s="1"/>
  <c r="K39" i="45"/>
  <c r="J39" i="45"/>
  <c r="I39" i="45"/>
  <c r="H39" i="45"/>
  <c r="G39" i="45"/>
  <c r="K37" i="45"/>
  <c r="J37" i="45"/>
  <c r="I37" i="45"/>
  <c r="H37" i="45"/>
  <c r="G37" i="45"/>
  <c r="G36" i="45"/>
  <c r="H36" i="45" s="1"/>
  <c r="I36" i="45" s="1"/>
  <c r="J36" i="45" s="1"/>
  <c r="K36" i="45" s="1"/>
  <c r="L36" i="45" s="1"/>
  <c r="M36" i="45" s="1"/>
  <c r="S35" i="45"/>
  <c r="G35" i="45"/>
  <c r="H35" i="45" s="1"/>
  <c r="I35" i="45" s="1"/>
  <c r="J35" i="45" s="1"/>
  <c r="K35" i="45" s="1"/>
  <c r="L35" i="45" s="1"/>
  <c r="M35" i="45" s="1"/>
  <c r="A35" i="45"/>
  <c r="A51" i="45" s="1"/>
  <c r="A67" i="45" s="1"/>
  <c r="A83" i="45" s="1"/>
  <c r="A99" i="45" s="1"/>
  <c r="A115" i="45" s="1"/>
  <c r="A131" i="45" s="1"/>
  <c r="A147" i="45" s="1"/>
  <c r="A163" i="45" s="1"/>
  <c r="A179" i="45" s="1"/>
  <c r="A195" i="45" s="1"/>
  <c r="A211" i="45" s="1"/>
  <c r="A227" i="45" s="1"/>
  <c r="A243" i="45" s="1"/>
  <c r="A259" i="45" s="1"/>
  <c r="A275" i="45" s="1"/>
  <c r="A291" i="45" s="1"/>
  <c r="A307" i="45" s="1"/>
  <c r="A323" i="45" s="1"/>
  <c r="A339" i="45" s="1"/>
  <c r="A355" i="45" s="1"/>
  <c r="A371" i="45" s="1"/>
  <c r="A387" i="45" s="1"/>
  <c r="A403" i="45" s="1"/>
  <c r="A419" i="45" s="1"/>
  <c r="A435" i="45" s="1"/>
  <c r="A451" i="45" s="1"/>
  <c r="A467" i="45" s="1"/>
  <c r="A483" i="45" s="1"/>
  <c r="A499" i="45" s="1"/>
  <c r="A515" i="45" s="1"/>
  <c r="A531" i="45" s="1"/>
  <c r="A547" i="45" s="1"/>
  <c r="A563" i="45" s="1"/>
  <c r="A579" i="45" s="1"/>
  <c r="A595" i="45" s="1"/>
  <c r="A611" i="45" s="1"/>
  <c r="A627" i="45" s="1"/>
  <c r="A643" i="45" s="1"/>
  <c r="L32" i="45"/>
  <c r="M32" i="45" s="1"/>
  <c r="L31" i="45"/>
  <c r="M31" i="45" s="1"/>
  <c r="L30" i="45"/>
  <c r="W19" i="45" s="1"/>
  <c r="L29" i="45"/>
  <c r="M29" i="45" s="1"/>
  <c r="L28" i="45"/>
  <c r="M28" i="45" s="1"/>
  <c r="L27" i="45"/>
  <c r="M27" i="45" s="1"/>
  <c r="L26" i="45"/>
  <c r="L25" i="45"/>
  <c r="U19" i="45" s="1"/>
  <c r="L24" i="45"/>
  <c r="K23" i="45"/>
  <c r="J23" i="45"/>
  <c r="I23" i="45"/>
  <c r="H23" i="45"/>
  <c r="G23" i="45"/>
  <c r="K21" i="45"/>
  <c r="J21" i="45"/>
  <c r="I21" i="45"/>
  <c r="H21" i="45"/>
  <c r="G21" i="45"/>
  <c r="G20" i="45"/>
  <c r="H20" i="45" s="1"/>
  <c r="I20" i="45" s="1"/>
  <c r="J20" i="45" s="1"/>
  <c r="K20" i="45" s="1"/>
  <c r="L20" i="45" s="1"/>
  <c r="M20" i="45" s="1"/>
  <c r="C20" i="45"/>
  <c r="C36" i="45" s="1"/>
  <c r="C52" i="45" s="1"/>
  <c r="C68" i="45" s="1"/>
  <c r="C84" i="45" s="1"/>
  <c r="C100" i="45" s="1"/>
  <c r="C116" i="45" s="1"/>
  <c r="C132" i="45" s="1"/>
  <c r="C148" i="45" s="1"/>
  <c r="C164" i="45" s="1"/>
  <c r="C180" i="45" s="1"/>
  <c r="C196" i="45" s="1"/>
  <c r="C212" i="45" s="1"/>
  <c r="C228" i="45" s="1"/>
  <c r="C244" i="45" s="1"/>
  <c r="C260" i="45" s="1"/>
  <c r="C276" i="45" s="1"/>
  <c r="C292" i="45" s="1"/>
  <c r="C308" i="45" s="1"/>
  <c r="C324" i="45" s="1"/>
  <c r="C340" i="45" s="1"/>
  <c r="C356" i="45" s="1"/>
  <c r="C372" i="45" s="1"/>
  <c r="C388" i="45" s="1"/>
  <c r="C404" i="45" s="1"/>
  <c r="C420" i="45" s="1"/>
  <c r="C436" i="45" s="1"/>
  <c r="C452" i="45" s="1"/>
  <c r="C468" i="45" s="1"/>
  <c r="C484" i="45" s="1"/>
  <c r="C500" i="45" s="1"/>
  <c r="C516" i="45" s="1"/>
  <c r="C532" i="45" s="1"/>
  <c r="C548" i="45" s="1"/>
  <c r="C564" i="45" s="1"/>
  <c r="C580" i="45" s="1"/>
  <c r="C596" i="45" s="1"/>
  <c r="C612" i="45" s="1"/>
  <c r="C628" i="45" s="1"/>
  <c r="C644" i="45" s="1"/>
  <c r="S19" i="45"/>
  <c r="I19" i="45"/>
  <c r="J19" i="45" s="1"/>
  <c r="K19" i="45" s="1"/>
  <c r="L19" i="45" s="1"/>
  <c r="M19" i="45" s="1"/>
  <c r="G19" i="45"/>
  <c r="H19" i="45" s="1"/>
  <c r="H4" i="45"/>
  <c r="I4" i="45" s="1"/>
  <c r="J4" i="45" s="1"/>
  <c r="K4" i="45" s="1"/>
  <c r="L4" i="45" s="1"/>
  <c r="M4" i="45" s="1"/>
  <c r="S3" i="45"/>
  <c r="I3" i="45"/>
  <c r="J3" i="45" s="1"/>
  <c r="K3" i="45" s="1"/>
  <c r="L3" i="45" s="1"/>
  <c r="M3" i="45" s="1"/>
  <c r="H3" i="45"/>
  <c r="X1" i="45"/>
  <c r="T1" i="45"/>
  <c r="L496" i="44"/>
  <c r="M496" i="44" s="1"/>
  <c r="L495" i="44"/>
  <c r="M495" i="44" s="1"/>
  <c r="L494" i="44"/>
  <c r="L493" i="44"/>
  <c r="M493" i="44" s="1"/>
  <c r="L492" i="44"/>
  <c r="X483" i="44" s="1"/>
  <c r="L491" i="44"/>
  <c r="L490" i="44"/>
  <c r="M490" i="44" s="1"/>
  <c r="L489" i="44"/>
  <c r="L488" i="44"/>
  <c r="M488" i="44" s="1"/>
  <c r="K487" i="44"/>
  <c r="J487" i="44"/>
  <c r="I487" i="44"/>
  <c r="H487" i="44"/>
  <c r="G487" i="44"/>
  <c r="K485" i="44"/>
  <c r="J485" i="44"/>
  <c r="I485" i="44"/>
  <c r="H485" i="44"/>
  <c r="G485" i="44"/>
  <c r="G484" i="44"/>
  <c r="H484" i="44" s="1"/>
  <c r="I484" i="44" s="1"/>
  <c r="J484" i="44" s="1"/>
  <c r="K484" i="44" s="1"/>
  <c r="L484" i="44" s="1"/>
  <c r="M484" i="44" s="1"/>
  <c r="S483" i="44"/>
  <c r="G483" i="44"/>
  <c r="H483" i="44" s="1"/>
  <c r="I483" i="44" s="1"/>
  <c r="J483" i="44" s="1"/>
  <c r="K483" i="44" s="1"/>
  <c r="L483" i="44" s="1"/>
  <c r="M483" i="44" s="1"/>
  <c r="L480" i="44"/>
  <c r="M480" i="44" s="1"/>
  <c r="L479" i="44"/>
  <c r="M479" i="44" s="1"/>
  <c r="L478" i="44"/>
  <c r="M478" i="44" s="1"/>
  <c r="L477" i="44"/>
  <c r="M477" i="44" s="1"/>
  <c r="L476" i="44"/>
  <c r="X467" i="44" s="1"/>
  <c r="L475" i="44"/>
  <c r="M475" i="44" s="1"/>
  <c r="L474" i="44"/>
  <c r="L473" i="44"/>
  <c r="M473" i="44" s="1"/>
  <c r="L472" i="44"/>
  <c r="M472" i="44" s="1"/>
  <c r="K471" i="44"/>
  <c r="J471" i="44"/>
  <c r="I471" i="44"/>
  <c r="H471" i="44"/>
  <c r="G471" i="44"/>
  <c r="K469" i="44"/>
  <c r="J469" i="44"/>
  <c r="I469" i="44"/>
  <c r="H469" i="44"/>
  <c r="G469" i="44"/>
  <c r="G468" i="44"/>
  <c r="H468" i="44" s="1"/>
  <c r="I468" i="44" s="1"/>
  <c r="J468" i="44" s="1"/>
  <c r="K468" i="44" s="1"/>
  <c r="L468" i="44" s="1"/>
  <c r="M468" i="44" s="1"/>
  <c r="S467" i="44"/>
  <c r="H467" i="44"/>
  <c r="I467" i="44" s="1"/>
  <c r="J467" i="44" s="1"/>
  <c r="K467" i="44" s="1"/>
  <c r="L467" i="44" s="1"/>
  <c r="M467" i="44" s="1"/>
  <c r="G467" i="44"/>
  <c r="L464" i="44"/>
  <c r="M464" i="44" s="1"/>
  <c r="L463" i="44"/>
  <c r="M463" i="44" s="1"/>
  <c r="L462" i="44"/>
  <c r="L461" i="44"/>
  <c r="M461" i="44" s="1"/>
  <c r="L460" i="44"/>
  <c r="X451" i="44" s="1"/>
  <c r="L459" i="44"/>
  <c r="L458" i="44"/>
  <c r="M458" i="44" s="1"/>
  <c r="L457" i="44"/>
  <c r="M457" i="44" s="1"/>
  <c r="L456" i="44"/>
  <c r="M456" i="44" s="1"/>
  <c r="K455" i="44"/>
  <c r="J455" i="44"/>
  <c r="I455" i="44"/>
  <c r="H455" i="44"/>
  <c r="G455" i="44"/>
  <c r="K453" i="44"/>
  <c r="J453" i="44"/>
  <c r="I453" i="44"/>
  <c r="H453" i="44"/>
  <c r="G453" i="44"/>
  <c r="G452" i="44"/>
  <c r="H452" i="44" s="1"/>
  <c r="I452" i="44" s="1"/>
  <c r="J452" i="44" s="1"/>
  <c r="K452" i="44" s="1"/>
  <c r="L452" i="44" s="1"/>
  <c r="M452" i="44" s="1"/>
  <c r="G451" i="44"/>
  <c r="H451" i="44" s="1"/>
  <c r="I451" i="44" s="1"/>
  <c r="J451" i="44" s="1"/>
  <c r="K451" i="44" s="1"/>
  <c r="L451" i="44" s="1"/>
  <c r="M451" i="44" s="1"/>
  <c r="L448" i="44"/>
  <c r="M448" i="44" s="1"/>
  <c r="L447" i="44"/>
  <c r="M447" i="44" s="1"/>
  <c r="L446" i="44"/>
  <c r="L445" i="44"/>
  <c r="M445" i="44" s="1"/>
  <c r="L444" i="44"/>
  <c r="X435" i="44" s="1"/>
  <c r="L443" i="44"/>
  <c r="M443" i="44" s="1"/>
  <c r="L442" i="44"/>
  <c r="L441" i="44"/>
  <c r="M441" i="44" s="1"/>
  <c r="L440" i="44"/>
  <c r="M440" i="44" s="1"/>
  <c r="K439" i="44"/>
  <c r="J439" i="44"/>
  <c r="I439" i="44"/>
  <c r="H439" i="44"/>
  <c r="G439" i="44"/>
  <c r="K437" i="44"/>
  <c r="J437" i="44"/>
  <c r="I437" i="44"/>
  <c r="H437" i="44"/>
  <c r="G437" i="44"/>
  <c r="G436" i="44"/>
  <c r="H436" i="44" s="1"/>
  <c r="I436" i="44" s="1"/>
  <c r="J436" i="44" s="1"/>
  <c r="K436" i="44" s="1"/>
  <c r="L436" i="44" s="1"/>
  <c r="M436" i="44" s="1"/>
  <c r="S435" i="44"/>
  <c r="G435" i="44"/>
  <c r="H435" i="44" s="1"/>
  <c r="I435" i="44" s="1"/>
  <c r="J435" i="44" s="1"/>
  <c r="K435" i="44" s="1"/>
  <c r="L435" i="44" s="1"/>
  <c r="M435" i="44" s="1"/>
  <c r="L432" i="44"/>
  <c r="M432" i="44" s="1"/>
  <c r="L431" i="44"/>
  <c r="M431" i="44" s="1"/>
  <c r="L430" i="44"/>
  <c r="L429" i="44"/>
  <c r="M429" i="44" s="1"/>
  <c r="L428" i="44"/>
  <c r="X419" i="44" s="1"/>
  <c r="L427" i="44"/>
  <c r="L426" i="44"/>
  <c r="M426" i="44" s="1"/>
  <c r="L425" i="44"/>
  <c r="M425" i="44" s="1"/>
  <c r="L424" i="44"/>
  <c r="M424" i="44" s="1"/>
  <c r="K423" i="44"/>
  <c r="J423" i="44"/>
  <c r="I423" i="44"/>
  <c r="H423" i="44"/>
  <c r="G423" i="44"/>
  <c r="K421" i="44"/>
  <c r="J421" i="44"/>
  <c r="I421" i="44"/>
  <c r="H421" i="44"/>
  <c r="G421" i="44"/>
  <c r="H420" i="44"/>
  <c r="I420" i="44" s="1"/>
  <c r="J420" i="44" s="1"/>
  <c r="K420" i="44" s="1"/>
  <c r="L420" i="44" s="1"/>
  <c r="M420" i="44" s="1"/>
  <c r="G420" i="44"/>
  <c r="S419" i="44"/>
  <c r="G419" i="44"/>
  <c r="H419" i="44" s="1"/>
  <c r="I419" i="44" s="1"/>
  <c r="J419" i="44" s="1"/>
  <c r="K419" i="44" s="1"/>
  <c r="L419" i="44" s="1"/>
  <c r="M419" i="44" s="1"/>
  <c r="L416" i="44"/>
  <c r="M416" i="44" s="1"/>
  <c r="L415" i="44"/>
  <c r="M415" i="44" s="1"/>
  <c r="L414" i="44"/>
  <c r="M414" i="44" s="1"/>
  <c r="L413" i="44"/>
  <c r="M413" i="44" s="1"/>
  <c r="L412" i="44"/>
  <c r="X403" i="44" s="1"/>
  <c r="L411" i="44"/>
  <c r="M411" i="44" s="1"/>
  <c r="L410" i="44"/>
  <c r="L409" i="44"/>
  <c r="M409" i="44" s="1"/>
  <c r="L408" i="44"/>
  <c r="M408" i="44" s="1"/>
  <c r="K407" i="44"/>
  <c r="J407" i="44"/>
  <c r="I407" i="44"/>
  <c r="H407" i="44"/>
  <c r="G407" i="44"/>
  <c r="K405" i="44"/>
  <c r="J405" i="44"/>
  <c r="I405" i="44"/>
  <c r="H405" i="44"/>
  <c r="G405" i="44"/>
  <c r="G404" i="44"/>
  <c r="H404" i="44" s="1"/>
  <c r="I404" i="44" s="1"/>
  <c r="J404" i="44" s="1"/>
  <c r="K404" i="44" s="1"/>
  <c r="L404" i="44" s="1"/>
  <c r="M404" i="44" s="1"/>
  <c r="S403" i="44"/>
  <c r="G403" i="44"/>
  <c r="H403" i="44" s="1"/>
  <c r="I403" i="44" s="1"/>
  <c r="J403" i="44" s="1"/>
  <c r="K403" i="44" s="1"/>
  <c r="L403" i="44" s="1"/>
  <c r="M403" i="44" s="1"/>
  <c r="L400" i="44"/>
  <c r="M400" i="44" s="1"/>
  <c r="L399" i="44"/>
  <c r="M399" i="44" s="1"/>
  <c r="L398" i="44"/>
  <c r="L397" i="44"/>
  <c r="M397" i="44" s="1"/>
  <c r="L396" i="44"/>
  <c r="X387" i="44" s="1"/>
  <c r="L395" i="44"/>
  <c r="L394" i="44"/>
  <c r="M394" i="44" s="1"/>
  <c r="L393" i="44"/>
  <c r="M393" i="44" s="1"/>
  <c r="L392" i="44"/>
  <c r="M392" i="44" s="1"/>
  <c r="K391" i="44"/>
  <c r="J391" i="44"/>
  <c r="I391" i="44"/>
  <c r="H391" i="44"/>
  <c r="G391" i="44"/>
  <c r="K389" i="44"/>
  <c r="J389" i="44"/>
  <c r="I389" i="44"/>
  <c r="H389" i="44"/>
  <c r="G389" i="44"/>
  <c r="G388" i="44"/>
  <c r="H388" i="44" s="1"/>
  <c r="I388" i="44" s="1"/>
  <c r="J388" i="44" s="1"/>
  <c r="K388" i="44" s="1"/>
  <c r="L388" i="44" s="1"/>
  <c r="M388" i="44" s="1"/>
  <c r="G387" i="44"/>
  <c r="H387" i="44" s="1"/>
  <c r="I387" i="44" s="1"/>
  <c r="J387" i="44" s="1"/>
  <c r="K387" i="44" s="1"/>
  <c r="L387" i="44" s="1"/>
  <c r="M387" i="44" s="1"/>
  <c r="L384" i="44"/>
  <c r="M384" i="44" s="1"/>
  <c r="L383" i="44"/>
  <c r="M383" i="44" s="1"/>
  <c r="L382" i="44"/>
  <c r="M382" i="44" s="1"/>
  <c r="L381" i="44"/>
  <c r="M381" i="44" s="1"/>
  <c r="L380" i="44"/>
  <c r="X371" i="44" s="1"/>
  <c r="L379" i="44"/>
  <c r="M379" i="44" s="1"/>
  <c r="L378" i="44"/>
  <c r="L377" i="44"/>
  <c r="M377" i="44" s="1"/>
  <c r="L376" i="44"/>
  <c r="M376" i="44" s="1"/>
  <c r="K375" i="44"/>
  <c r="J375" i="44"/>
  <c r="I375" i="44"/>
  <c r="H375" i="44"/>
  <c r="G375" i="44"/>
  <c r="K373" i="44"/>
  <c r="J373" i="44"/>
  <c r="I373" i="44"/>
  <c r="H373" i="44"/>
  <c r="G373" i="44"/>
  <c r="G372" i="44"/>
  <c r="H372" i="44" s="1"/>
  <c r="I372" i="44" s="1"/>
  <c r="J372" i="44" s="1"/>
  <c r="K372" i="44" s="1"/>
  <c r="L372" i="44" s="1"/>
  <c r="M372" i="44" s="1"/>
  <c r="S371" i="44"/>
  <c r="G371" i="44"/>
  <c r="H371" i="44" s="1"/>
  <c r="I371" i="44" s="1"/>
  <c r="J371" i="44" s="1"/>
  <c r="K371" i="44" s="1"/>
  <c r="L371" i="44" s="1"/>
  <c r="M371" i="44" s="1"/>
  <c r="L368" i="44"/>
  <c r="M368" i="44" s="1"/>
  <c r="L367" i="44"/>
  <c r="M367" i="44" s="1"/>
  <c r="L366" i="44"/>
  <c r="L365" i="44"/>
  <c r="M365" i="44" s="1"/>
  <c r="L364" i="44"/>
  <c r="X355" i="44" s="1"/>
  <c r="L363" i="44"/>
  <c r="L362" i="44"/>
  <c r="M362" i="44" s="1"/>
  <c r="L361" i="44"/>
  <c r="M361" i="44" s="1"/>
  <c r="L360" i="44"/>
  <c r="M360" i="44" s="1"/>
  <c r="K359" i="44"/>
  <c r="J359" i="44"/>
  <c r="I359" i="44"/>
  <c r="H359" i="44"/>
  <c r="G359" i="44"/>
  <c r="K357" i="44"/>
  <c r="J357" i="44"/>
  <c r="I357" i="44"/>
  <c r="H357" i="44"/>
  <c r="G357" i="44"/>
  <c r="G356" i="44"/>
  <c r="H356" i="44" s="1"/>
  <c r="I356" i="44" s="1"/>
  <c r="J356" i="44" s="1"/>
  <c r="K356" i="44" s="1"/>
  <c r="L356" i="44" s="1"/>
  <c r="M356" i="44" s="1"/>
  <c r="S355" i="44"/>
  <c r="G355" i="44"/>
  <c r="H355" i="44" s="1"/>
  <c r="I355" i="44" s="1"/>
  <c r="J355" i="44" s="1"/>
  <c r="K355" i="44" s="1"/>
  <c r="L355" i="44" s="1"/>
  <c r="M355" i="44" s="1"/>
  <c r="L352" i="44"/>
  <c r="M352" i="44" s="1"/>
  <c r="L351" i="44"/>
  <c r="M351" i="44" s="1"/>
  <c r="L350" i="44"/>
  <c r="L349" i="44"/>
  <c r="M349" i="44" s="1"/>
  <c r="L348" i="44"/>
  <c r="L347" i="44"/>
  <c r="M347" i="44" s="1"/>
  <c r="L346" i="44"/>
  <c r="L345" i="44"/>
  <c r="M345" i="44" s="1"/>
  <c r="L344" i="44"/>
  <c r="M344" i="44" s="1"/>
  <c r="K343" i="44"/>
  <c r="J343" i="44"/>
  <c r="I343" i="44"/>
  <c r="H343" i="44"/>
  <c r="G343" i="44"/>
  <c r="K341" i="44"/>
  <c r="J341" i="44"/>
  <c r="I341" i="44"/>
  <c r="H341" i="44"/>
  <c r="G341" i="44"/>
  <c r="G340" i="44"/>
  <c r="H340" i="44" s="1"/>
  <c r="I340" i="44" s="1"/>
  <c r="J340" i="44" s="1"/>
  <c r="K340" i="44" s="1"/>
  <c r="L340" i="44" s="1"/>
  <c r="M340" i="44" s="1"/>
  <c r="S339" i="44"/>
  <c r="G339" i="44"/>
  <c r="H339" i="44" s="1"/>
  <c r="I339" i="44" s="1"/>
  <c r="J339" i="44" s="1"/>
  <c r="K339" i="44" s="1"/>
  <c r="L339" i="44" s="1"/>
  <c r="M339" i="44" s="1"/>
  <c r="L336" i="44"/>
  <c r="M336" i="44" s="1"/>
  <c r="L335" i="44"/>
  <c r="M335" i="44" s="1"/>
  <c r="L334" i="44"/>
  <c r="L333" i="44"/>
  <c r="M333" i="44" s="1"/>
  <c r="L332" i="44"/>
  <c r="X323" i="44" s="1"/>
  <c r="L331" i="44"/>
  <c r="L330" i="44"/>
  <c r="M330" i="44" s="1"/>
  <c r="L329" i="44"/>
  <c r="L328" i="44"/>
  <c r="M328" i="44" s="1"/>
  <c r="K327" i="44"/>
  <c r="J327" i="44"/>
  <c r="I327" i="44"/>
  <c r="H327" i="44"/>
  <c r="G327" i="44"/>
  <c r="K325" i="44"/>
  <c r="J325" i="44"/>
  <c r="I325" i="44"/>
  <c r="H325" i="44"/>
  <c r="G325" i="44"/>
  <c r="G324" i="44"/>
  <c r="H324" i="44" s="1"/>
  <c r="I324" i="44" s="1"/>
  <c r="J324" i="44" s="1"/>
  <c r="K324" i="44" s="1"/>
  <c r="L324" i="44" s="1"/>
  <c r="M324" i="44" s="1"/>
  <c r="G323" i="44"/>
  <c r="H323" i="44" s="1"/>
  <c r="I323" i="44" s="1"/>
  <c r="J323" i="44" s="1"/>
  <c r="K323" i="44" s="1"/>
  <c r="L323" i="44" s="1"/>
  <c r="M323" i="44" s="1"/>
  <c r="L320" i="44"/>
  <c r="M320" i="44" s="1"/>
  <c r="L319" i="44"/>
  <c r="M319" i="44" s="1"/>
  <c r="L318" i="44"/>
  <c r="M318" i="44" s="1"/>
  <c r="L317" i="44"/>
  <c r="M317" i="44" s="1"/>
  <c r="L316" i="44"/>
  <c r="X307" i="44" s="1"/>
  <c r="L315" i="44"/>
  <c r="M315" i="44" s="1"/>
  <c r="L314" i="44"/>
  <c r="L313" i="44"/>
  <c r="M313" i="44" s="1"/>
  <c r="L312" i="44"/>
  <c r="M312" i="44" s="1"/>
  <c r="K311" i="44"/>
  <c r="J311" i="44"/>
  <c r="I311" i="44"/>
  <c r="H311" i="44"/>
  <c r="G311" i="44"/>
  <c r="K309" i="44"/>
  <c r="J309" i="44"/>
  <c r="I309" i="44"/>
  <c r="H309" i="44"/>
  <c r="G309" i="44"/>
  <c r="G308" i="44"/>
  <c r="H308" i="44" s="1"/>
  <c r="I308" i="44" s="1"/>
  <c r="J308" i="44" s="1"/>
  <c r="K308" i="44" s="1"/>
  <c r="L308" i="44" s="1"/>
  <c r="M308" i="44" s="1"/>
  <c r="S307" i="44"/>
  <c r="H307" i="44"/>
  <c r="I307" i="44" s="1"/>
  <c r="J307" i="44" s="1"/>
  <c r="K307" i="44" s="1"/>
  <c r="L307" i="44" s="1"/>
  <c r="M307" i="44" s="1"/>
  <c r="G307" i="44"/>
  <c r="L304" i="44"/>
  <c r="M304" i="44" s="1"/>
  <c r="L303" i="44"/>
  <c r="M303" i="44" s="1"/>
  <c r="L302" i="44"/>
  <c r="L301" i="44"/>
  <c r="M301" i="44" s="1"/>
  <c r="L300" i="44"/>
  <c r="X291" i="44" s="1"/>
  <c r="L299" i="44"/>
  <c r="L298" i="44"/>
  <c r="M298" i="44" s="1"/>
  <c r="L297" i="44"/>
  <c r="M297" i="44" s="1"/>
  <c r="L296" i="44"/>
  <c r="M296" i="44" s="1"/>
  <c r="K295" i="44"/>
  <c r="J295" i="44"/>
  <c r="I295" i="44"/>
  <c r="H295" i="44"/>
  <c r="G295" i="44"/>
  <c r="K293" i="44"/>
  <c r="J293" i="44"/>
  <c r="I293" i="44"/>
  <c r="H293" i="44"/>
  <c r="G293" i="44"/>
  <c r="G292" i="44"/>
  <c r="H292" i="44" s="1"/>
  <c r="I292" i="44" s="1"/>
  <c r="J292" i="44" s="1"/>
  <c r="K292" i="44" s="1"/>
  <c r="L292" i="44" s="1"/>
  <c r="M292" i="44" s="1"/>
  <c r="S291" i="44"/>
  <c r="G291" i="44"/>
  <c r="H291" i="44" s="1"/>
  <c r="I291" i="44" s="1"/>
  <c r="J291" i="44" s="1"/>
  <c r="K291" i="44" s="1"/>
  <c r="L291" i="44" s="1"/>
  <c r="M291" i="44" s="1"/>
  <c r="L288" i="44"/>
  <c r="M288" i="44" s="1"/>
  <c r="L287" i="44"/>
  <c r="M287" i="44" s="1"/>
  <c r="L286" i="44"/>
  <c r="M286" i="44" s="1"/>
  <c r="L285" i="44"/>
  <c r="M285" i="44" s="1"/>
  <c r="L284" i="44"/>
  <c r="X275" i="44" s="1"/>
  <c r="L283" i="44"/>
  <c r="M283" i="44" s="1"/>
  <c r="L282" i="44"/>
  <c r="L281" i="44"/>
  <c r="M281" i="44" s="1"/>
  <c r="L280" i="44"/>
  <c r="M280" i="44" s="1"/>
  <c r="K279" i="44"/>
  <c r="J279" i="44"/>
  <c r="I279" i="44"/>
  <c r="H279" i="44"/>
  <c r="G279" i="44"/>
  <c r="K277" i="44"/>
  <c r="J277" i="44"/>
  <c r="I277" i="44"/>
  <c r="H277" i="44"/>
  <c r="G277" i="44"/>
  <c r="G276" i="44"/>
  <c r="H276" i="44" s="1"/>
  <c r="I276" i="44" s="1"/>
  <c r="J276" i="44" s="1"/>
  <c r="K276" i="44" s="1"/>
  <c r="L276" i="44" s="1"/>
  <c r="M276" i="44" s="1"/>
  <c r="S275" i="44"/>
  <c r="G275" i="44"/>
  <c r="H275" i="44" s="1"/>
  <c r="I275" i="44" s="1"/>
  <c r="J275" i="44" s="1"/>
  <c r="K275" i="44" s="1"/>
  <c r="L275" i="44" s="1"/>
  <c r="M275" i="44" s="1"/>
  <c r="L272" i="44"/>
  <c r="M272" i="44" s="1"/>
  <c r="L271" i="44"/>
  <c r="M271" i="44" s="1"/>
  <c r="L270" i="44"/>
  <c r="L269" i="44"/>
  <c r="M269" i="44" s="1"/>
  <c r="L268" i="44"/>
  <c r="X259" i="44" s="1"/>
  <c r="L267" i="44"/>
  <c r="L266" i="44"/>
  <c r="M266" i="44" s="1"/>
  <c r="L265" i="44"/>
  <c r="M265" i="44" s="1"/>
  <c r="L264" i="44"/>
  <c r="K263" i="44"/>
  <c r="J263" i="44"/>
  <c r="I263" i="44"/>
  <c r="H263" i="44"/>
  <c r="G263" i="44"/>
  <c r="K261" i="44"/>
  <c r="J261" i="44"/>
  <c r="I261" i="44"/>
  <c r="H261" i="44"/>
  <c r="G261" i="44"/>
  <c r="G260" i="44"/>
  <c r="H260" i="44" s="1"/>
  <c r="I260" i="44" s="1"/>
  <c r="J260" i="44" s="1"/>
  <c r="K260" i="44" s="1"/>
  <c r="L260" i="44" s="1"/>
  <c r="M260" i="44" s="1"/>
  <c r="H259" i="44"/>
  <c r="I259" i="44" s="1"/>
  <c r="J259" i="44" s="1"/>
  <c r="K259" i="44" s="1"/>
  <c r="L259" i="44" s="1"/>
  <c r="M259" i="44" s="1"/>
  <c r="G259" i="44"/>
  <c r="L256" i="44"/>
  <c r="M256" i="44" s="1"/>
  <c r="L255" i="44"/>
  <c r="M255" i="44" s="1"/>
  <c r="L254" i="44"/>
  <c r="M254" i="44" s="1"/>
  <c r="L253" i="44"/>
  <c r="M253" i="44" s="1"/>
  <c r="L252" i="44"/>
  <c r="X243" i="44" s="1"/>
  <c r="L251" i="44"/>
  <c r="M251" i="44" s="1"/>
  <c r="L250" i="44"/>
  <c r="L249" i="44"/>
  <c r="M249" i="44" s="1"/>
  <c r="L248" i="44"/>
  <c r="M248" i="44" s="1"/>
  <c r="K247" i="44"/>
  <c r="J247" i="44"/>
  <c r="I247" i="44"/>
  <c r="H247" i="44"/>
  <c r="G247" i="44"/>
  <c r="K245" i="44"/>
  <c r="J245" i="44"/>
  <c r="I245" i="44"/>
  <c r="H245" i="44"/>
  <c r="G245" i="44"/>
  <c r="G244" i="44"/>
  <c r="H244" i="44" s="1"/>
  <c r="I244" i="44" s="1"/>
  <c r="J244" i="44" s="1"/>
  <c r="K244" i="44" s="1"/>
  <c r="L244" i="44" s="1"/>
  <c r="M244" i="44" s="1"/>
  <c r="S243" i="44"/>
  <c r="G243" i="44"/>
  <c r="H243" i="44" s="1"/>
  <c r="I243" i="44" s="1"/>
  <c r="J243" i="44" s="1"/>
  <c r="K243" i="44" s="1"/>
  <c r="L243" i="44" s="1"/>
  <c r="M243" i="44" s="1"/>
  <c r="L240" i="44"/>
  <c r="M240" i="44" s="1"/>
  <c r="L239" i="44"/>
  <c r="M239" i="44" s="1"/>
  <c r="L238" i="44"/>
  <c r="L237" i="44"/>
  <c r="M237" i="44" s="1"/>
  <c r="L236" i="44"/>
  <c r="X227" i="44" s="1"/>
  <c r="L235" i="44"/>
  <c r="L234" i="44"/>
  <c r="M234" i="44" s="1"/>
  <c r="L233" i="44"/>
  <c r="M233" i="44" s="1"/>
  <c r="L232" i="44"/>
  <c r="K231" i="44"/>
  <c r="J231" i="44"/>
  <c r="I231" i="44"/>
  <c r="H231" i="44"/>
  <c r="G231" i="44"/>
  <c r="K229" i="44"/>
  <c r="J229" i="44"/>
  <c r="I229" i="44"/>
  <c r="H229" i="44"/>
  <c r="G229" i="44"/>
  <c r="G228" i="44"/>
  <c r="H228" i="44" s="1"/>
  <c r="I228" i="44" s="1"/>
  <c r="J228" i="44" s="1"/>
  <c r="K228" i="44" s="1"/>
  <c r="L228" i="44" s="1"/>
  <c r="M228" i="44" s="1"/>
  <c r="S227" i="44"/>
  <c r="H227" i="44"/>
  <c r="I227" i="44" s="1"/>
  <c r="J227" i="44" s="1"/>
  <c r="K227" i="44" s="1"/>
  <c r="L227" i="44" s="1"/>
  <c r="M227" i="44" s="1"/>
  <c r="G227" i="44"/>
  <c r="L224" i="44"/>
  <c r="M224" i="44" s="1"/>
  <c r="L223" i="44"/>
  <c r="M223" i="44" s="1"/>
  <c r="L222" i="44"/>
  <c r="M222" i="44" s="1"/>
  <c r="L221" i="44"/>
  <c r="M221" i="44" s="1"/>
  <c r="L220" i="44"/>
  <c r="L219" i="44"/>
  <c r="M219" i="44" s="1"/>
  <c r="L218" i="44"/>
  <c r="L217" i="44"/>
  <c r="M217" i="44" s="1"/>
  <c r="L216" i="44"/>
  <c r="M216" i="44" s="1"/>
  <c r="K215" i="44"/>
  <c r="J215" i="44"/>
  <c r="I215" i="44"/>
  <c r="H215" i="44"/>
  <c r="G215" i="44"/>
  <c r="K213" i="44"/>
  <c r="J213" i="44"/>
  <c r="I213" i="44"/>
  <c r="H213" i="44"/>
  <c r="G213" i="44"/>
  <c r="G212" i="44"/>
  <c r="H212" i="44" s="1"/>
  <c r="I212" i="44" s="1"/>
  <c r="J212" i="44" s="1"/>
  <c r="K212" i="44" s="1"/>
  <c r="L212" i="44" s="1"/>
  <c r="M212" i="44" s="1"/>
  <c r="S211" i="44"/>
  <c r="H211" i="44"/>
  <c r="I211" i="44" s="1"/>
  <c r="J211" i="44" s="1"/>
  <c r="K211" i="44" s="1"/>
  <c r="L211" i="44" s="1"/>
  <c r="M211" i="44" s="1"/>
  <c r="G211" i="44"/>
  <c r="L208" i="44"/>
  <c r="M208" i="44" s="1"/>
  <c r="L207" i="44"/>
  <c r="M207" i="44" s="1"/>
  <c r="L206" i="44"/>
  <c r="L205" i="44"/>
  <c r="M205" i="44" s="1"/>
  <c r="L204" i="44"/>
  <c r="X195" i="44" s="1"/>
  <c r="L203" i="44"/>
  <c r="L202" i="44"/>
  <c r="M202" i="44" s="1"/>
  <c r="L201" i="44"/>
  <c r="M201" i="44" s="1"/>
  <c r="L200" i="44"/>
  <c r="K199" i="44"/>
  <c r="J199" i="44"/>
  <c r="I199" i="44"/>
  <c r="H199" i="44"/>
  <c r="G199" i="44"/>
  <c r="K197" i="44"/>
  <c r="J197" i="44"/>
  <c r="I197" i="44"/>
  <c r="H197" i="44"/>
  <c r="G197" i="44"/>
  <c r="G196" i="44"/>
  <c r="H196" i="44" s="1"/>
  <c r="I196" i="44" s="1"/>
  <c r="J196" i="44" s="1"/>
  <c r="K196" i="44" s="1"/>
  <c r="L196" i="44" s="1"/>
  <c r="M196" i="44" s="1"/>
  <c r="G195" i="44"/>
  <c r="H195" i="44" s="1"/>
  <c r="I195" i="44" s="1"/>
  <c r="J195" i="44" s="1"/>
  <c r="K195" i="44" s="1"/>
  <c r="L195" i="44" s="1"/>
  <c r="M195" i="44" s="1"/>
  <c r="L192" i="44"/>
  <c r="M192" i="44" s="1"/>
  <c r="L191" i="44"/>
  <c r="M191" i="44" s="1"/>
  <c r="L190" i="44"/>
  <c r="M190" i="44" s="1"/>
  <c r="L189" i="44"/>
  <c r="M189" i="44" s="1"/>
  <c r="L188" i="44"/>
  <c r="X179" i="44" s="1"/>
  <c r="L187" i="44"/>
  <c r="M187" i="44" s="1"/>
  <c r="L186" i="44"/>
  <c r="L185" i="44"/>
  <c r="M185" i="44" s="1"/>
  <c r="L184" i="44"/>
  <c r="M184" i="44" s="1"/>
  <c r="K183" i="44"/>
  <c r="J183" i="44"/>
  <c r="I183" i="44"/>
  <c r="H183" i="44"/>
  <c r="G183" i="44"/>
  <c r="K181" i="44"/>
  <c r="J181" i="44"/>
  <c r="I181" i="44"/>
  <c r="H181" i="44"/>
  <c r="G181" i="44"/>
  <c r="G180" i="44"/>
  <c r="H180" i="44" s="1"/>
  <c r="I180" i="44" s="1"/>
  <c r="J180" i="44" s="1"/>
  <c r="K180" i="44" s="1"/>
  <c r="L180" i="44" s="1"/>
  <c r="M180" i="44" s="1"/>
  <c r="S179" i="44"/>
  <c r="G179" i="44"/>
  <c r="H179" i="44" s="1"/>
  <c r="I179" i="44" s="1"/>
  <c r="J179" i="44" s="1"/>
  <c r="K179" i="44" s="1"/>
  <c r="L179" i="44" s="1"/>
  <c r="M179" i="44" s="1"/>
  <c r="L176" i="44"/>
  <c r="M176" i="44" s="1"/>
  <c r="L175" i="44"/>
  <c r="M175" i="44" s="1"/>
  <c r="L174" i="44"/>
  <c r="L173" i="44"/>
  <c r="M173" i="44" s="1"/>
  <c r="L172" i="44"/>
  <c r="X163" i="44" s="1"/>
  <c r="L171" i="44"/>
  <c r="L170" i="44"/>
  <c r="M170" i="44" s="1"/>
  <c r="L169" i="44"/>
  <c r="M169" i="44" s="1"/>
  <c r="L168" i="44"/>
  <c r="M168" i="44" s="1"/>
  <c r="K167" i="44"/>
  <c r="J167" i="44"/>
  <c r="I167" i="44"/>
  <c r="H167" i="44"/>
  <c r="G167" i="44"/>
  <c r="K165" i="44"/>
  <c r="J165" i="44"/>
  <c r="I165" i="44"/>
  <c r="H165" i="44"/>
  <c r="G165" i="44"/>
  <c r="G164" i="44"/>
  <c r="H164" i="44" s="1"/>
  <c r="I164" i="44" s="1"/>
  <c r="J164" i="44" s="1"/>
  <c r="K164" i="44" s="1"/>
  <c r="L164" i="44" s="1"/>
  <c r="M164" i="44" s="1"/>
  <c r="S163" i="44"/>
  <c r="G163" i="44"/>
  <c r="H163" i="44" s="1"/>
  <c r="I163" i="44" s="1"/>
  <c r="J163" i="44" s="1"/>
  <c r="K163" i="44" s="1"/>
  <c r="L163" i="44" s="1"/>
  <c r="M163" i="44" s="1"/>
  <c r="L160" i="44"/>
  <c r="M160" i="44" s="1"/>
  <c r="L159" i="44"/>
  <c r="M159" i="44" s="1"/>
  <c r="L158" i="44"/>
  <c r="M158" i="44" s="1"/>
  <c r="L157" i="44"/>
  <c r="M157" i="44" s="1"/>
  <c r="L156" i="44"/>
  <c r="X147" i="44" s="1"/>
  <c r="L155" i="44"/>
  <c r="M155" i="44" s="1"/>
  <c r="L154" i="44"/>
  <c r="L153" i="44"/>
  <c r="M153" i="44" s="1"/>
  <c r="L152" i="44"/>
  <c r="M152" i="44" s="1"/>
  <c r="K151" i="44"/>
  <c r="J151" i="44"/>
  <c r="I151" i="44"/>
  <c r="H151" i="44"/>
  <c r="G151" i="44"/>
  <c r="K149" i="44"/>
  <c r="J149" i="44"/>
  <c r="I149" i="44"/>
  <c r="H149" i="44"/>
  <c r="G149" i="44"/>
  <c r="G148" i="44"/>
  <c r="H148" i="44" s="1"/>
  <c r="I148" i="44" s="1"/>
  <c r="J148" i="44" s="1"/>
  <c r="K148" i="44" s="1"/>
  <c r="L148" i="44" s="1"/>
  <c r="M148" i="44" s="1"/>
  <c r="S147" i="44"/>
  <c r="G147" i="44"/>
  <c r="H147" i="44" s="1"/>
  <c r="I147" i="44" s="1"/>
  <c r="J147" i="44" s="1"/>
  <c r="K147" i="44" s="1"/>
  <c r="L147" i="44" s="1"/>
  <c r="M147" i="44" s="1"/>
  <c r="L144" i="44"/>
  <c r="M144" i="44" s="1"/>
  <c r="L143" i="44"/>
  <c r="M143" i="44" s="1"/>
  <c r="L142" i="44"/>
  <c r="L141" i="44"/>
  <c r="M141" i="44" s="1"/>
  <c r="L140" i="44"/>
  <c r="X131" i="44" s="1"/>
  <c r="L139" i="44"/>
  <c r="L138" i="44"/>
  <c r="M138" i="44" s="1"/>
  <c r="L137" i="44"/>
  <c r="M137" i="44" s="1"/>
  <c r="L136" i="44"/>
  <c r="M136" i="44" s="1"/>
  <c r="K135" i="44"/>
  <c r="J135" i="44"/>
  <c r="I135" i="44"/>
  <c r="H135" i="44"/>
  <c r="G135" i="44"/>
  <c r="K133" i="44"/>
  <c r="J133" i="44"/>
  <c r="I133" i="44"/>
  <c r="H133" i="44"/>
  <c r="G133" i="44"/>
  <c r="G132" i="44"/>
  <c r="H132" i="44" s="1"/>
  <c r="I132" i="44" s="1"/>
  <c r="J132" i="44" s="1"/>
  <c r="K132" i="44" s="1"/>
  <c r="L132" i="44" s="1"/>
  <c r="M132" i="44" s="1"/>
  <c r="G131" i="44"/>
  <c r="H131" i="44" s="1"/>
  <c r="I131" i="44" s="1"/>
  <c r="J131" i="44" s="1"/>
  <c r="K131" i="44" s="1"/>
  <c r="L131" i="44" s="1"/>
  <c r="M131" i="44" s="1"/>
  <c r="L128" i="44"/>
  <c r="M128" i="44" s="1"/>
  <c r="L127" i="44"/>
  <c r="M127" i="44" s="1"/>
  <c r="L126" i="44"/>
  <c r="M126" i="44" s="1"/>
  <c r="L125" i="44"/>
  <c r="M125" i="44" s="1"/>
  <c r="L124" i="44"/>
  <c r="X115" i="44" s="1"/>
  <c r="L123" i="44"/>
  <c r="M123" i="44" s="1"/>
  <c r="L122" i="44"/>
  <c r="L121" i="44"/>
  <c r="M121" i="44" s="1"/>
  <c r="L120" i="44"/>
  <c r="M120" i="44" s="1"/>
  <c r="K119" i="44"/>
  <c r="J119" i="44"/>
  <c r="I119" i="44"/>
  <c r="H119" i="44"/>
  <c r="G119" i="44"/>
  <c r="K117" i="44"/>
  <c r="J117" i="44"/>
  <c r="I117" i="44"/>
  <c r="H117" i="44"/>
  <c r="G117" i="44"/>
  <c r="G116" i="44"/>
  <c r="H116" i="44" s="1"/>
  <c r="I116" i="44" s="1"/>
  <c r="J116" i="44" s="1"/>
  <c r="K116" i="44" s="1"/>
  <c r="L116" i="44" s="1"/>
  <c r="M116" i="44" s="1"/>
  <c r="W115" i="44"/>
  <c r="S115" i="44"/>
  <c r="G115" i="44"/>
  <c r="H115" i="44" s="1"/>
  <c r="I115" i="44" s="1"/>
  <c r="J115" i="44" s="1"/>
  <c r="K115" i="44" s="1"/>
  <c r="L115" i="44" s="1"/>
  <c r="M115" i="44" s="1"/>
  <c r="L112" i="44"/>
  <c r="M112" i="44" s="1"/>
  <c r="L111" i="44"/>
  <c r="M111" i="44" s="1"/>
  <c r="L110" i="44"/>
  <c r="L109" i="44"/>
  <c r="M109" i="44" s="1"/>
  <c r="L108" i="44"/>
  <c r="X99" i="44" s="1"/>
  <c r="L107" i="44"/>
  <c r="L106" i="44"/>
  <c r="M106" i="44" s="1"/>
  <c r="L105" i="44"/>
  <c r="M105" i="44" s="1"/>
  <c r="L104" i="44"/>
  <c r="K103" i="44"/>
  <c r="J103" i="44"/>
  <c r="I103" i="44"/>
  <c r="H103" i="44"/>
  <c r="G103" i="44"/>
  <c r="K101" i="44"/>
  <c r="J101" i="44"/>
  <c r="I101" i="44"/>
  <c r="H101" i="44"/>
  <c r="G101" i="44"/>
  <c r="G100" i="44"/>
  <c r="H100" i="44" s="1"/>
  <c r="I100" i="44" s="1"/>
  <c r="J100" i="44" s="1"/>
  <c r="K100" i="44" s="1"/>
  <c r="L100" i="44" s="1"/>
  <c r="M100" i="44" s="1"/>
  <c r="S99" i="44"/>
  <c r="G99" i="44"/>
  <c r="H99" i="44" s="1"/>
  <c r="I99" i="44" s="1"/>
  <c r="J99" i="44" s="1"/>
  <c r="K99" i="44" s="1"/>
  <c r="L99" i="44" s="1"/>
  <c r="M99" i="44" s="1"/>
  <c r="L96" i="44"/>
  <c r="M96" i="44" s="1"/>
  <c r="L95" i="44"/>
  <c r="M95" i="44" s="1"/>
  <c r="L94" i="44"/>
  <c r="M94" i="44" s="1"/>
  <c r="L93" i="44"/>
  <c r="M93" i="44" s="1"/>
  <c r="L92" i="44"/>
  <c r="X83" i="44" s="1"/>
  <c r="L91" i="44"/>
  <c r="M91" i="44" s="1"/>
  <c r="L90" i="44"/>
  <c r="L89" i="44"/>
  <c r="M89" i="44" s="1"/>
  <c r="L88" i="44"/>
  <c r="M88" i="44" s="1"/>
  <c r="K87" i="44"/>
  <c r="J87" i="44"/>
  <c r="I87" i="44"/>
  <c r="H87" i="44"/>
  <c r="G87" i="44"/>
  <c r="K85" i="44"/>
  <c r="J85" i="44"/>
  <c r="I85" i="44"/>
  <c r="H85" i="44"/>
  <c r="G85" i="44"/>
  <c r="G84" i="44"/>
  <c r="H84" i="44" s="1"/>
  <c r="I84" i="44" s="1"/>
  <c r="J84" i="44" s="1"/>
  <c r="K84" i="44" s="1"/>
  <c r="L84" i="44" s="1"/>
  <c r="M84" i="44" s="1"/>
  <c r="S83" i="44"/>
  <c r="G83" i="44"/>
  <c r="H83" i="44" s="1"/>
  <c r="I83" i="44" s="1"/>
  <c r="J83" i="44" s="1"/>
  <c r="K83" i="44" s="1"/>
  <c r="L83" i="44" s="1"/>
  <c r="M83" i="44" s="1"/>
  <c r="L80" i="44"/>
  <c r="M80" i="44" s="1"/>
  <c r="L79" i="44"/>
  <c r="M79" i="44" s="1"/>
  <c r="L78" i="44"/>
  <c r="L77" i="44"/>
  <c r="M77" i="44" s="1"/>
  <c r="L76" i="44"/>
  <c r="X67" i="44" s="1"/>
  <c r="L75" i="44"/>
  <c r="L74" i="44"/>
  <c r="M74" i="44" s="1"/>
  <c r="L73" i="44"/>
  <c r="M73" i="44" s="1"/>
  <c r="L72" i="44"/>
  <c r="K71" i="44"/>
  <c r="J71" i="44"/>
  <c r="I71" i="44"/>
  <c r="H71" i="44"/>
  <c r="G71" i="44"/>
  <c r="K69" i="44"/>
  <c r="J69" i="44"/>
  <c r="I69" i="44"/>
  <c r="H69" i="44"/>
  <c r="G69" i="44"/>
  <c r="G68" i="44"/>
  <c r="H68" i="44" s="1"/>
  <c r="I68" i="44" s="1"/>
  <c r="J68" i="44" s="1"/>
  <c r="K68" i="44" s="1"/>
  <c r="L68" i="44" s="1"/>
  <c r="M68" i="44" s="1"/>
  <c r="G67" i="44"/>
  <c r="H67" i="44" s="1"/>
  <c r="I67" i="44" s="1"/>
  <c r="J67" i="44" s="1"/>
  <c r="K67" i="44" s="1"/>
  <c r="L67" i="44" s="1"/>
  <c r="M67" i="44" s="1"/>
  <c r="L64" i="44"/>
  <c r="M64" i="44" s="1"/>
  <c r="L63" i="44"/>
  <c r="M63" i="44" s="1"/>
  <c r="L62" i="44"/>
  <c r="M62" i="44" s="1"/>
  <c r="L61" i="44"/>
  <c r="M61" i="44" s="1"/>
  <c r="M60" i="44"/>
  <c r="L60" i="44"/>
  <c r="L59" i="44"/>
  <c r="M59" i="44" s="1"/>
  <c r="L58" i="44"/>
  <c r="L57" i="44"/>
  <c r="M57" i="44" s="1"/>
  <c r="L56" i="44"/>
  <c r="M56" i="44" s="1"/>
  <c r="K55" i="44"/>
  <c r="J55" i="44"/>
  <c r="I55" i="44"/>
  <c r="H55" i="44"/>
  <c r="G55" i="44"/>
  <c r="K53" i="44"/>
  <c r="J53" i="44"/>
  <c r="I53" i="44"/>
  <c r="H53" i="44"/>
  <c r="G53" i="44"/>
  <c r="G52" i="44"/>
  <c r="H52" i="44" s="1"/>
  <c r="I52" i="44" s="1"/>
  <c r="J52" i="44" s="1"/>
  <c r="K52" i="44" s="1"/>
  <c r="L52" i="44" s="1"/>
  <c r="M52" i="44" s="1"/>
  <c r="X51" i="44"/>
  <c r="W51" i="44"/>
  <c r="S51" i="44"/>
  <c r="G51" i="44"/>
  <c r="H51" i="44" s="1"/>
  <c r="I51" i="44" s="1"/>
  <c r="J51" i="44" s="1"/>
  <c r="K51" i="44" s="1"/>
  <c r="L51" i="44" s="1"/>
  <c r="M51" i="44" s="1"/>
  <c r="L48" i="44"/>
  <c r="M48" i="44" s="1"/>
  <c r="L47" i="44"/>
  <c r="M47" i="44" s="1"/>
  <c r="L46" i="44"/>
  <c r="M46" i="44" s="1"/>
  <c r="L45" i="44"/>
  <c r="M45" i="44" s="1"/>
  <c r="L44" i="44"/>
  <c r="M44" i="44" s="1"/>
  <c r="L43" i="44"/>
  <c r="M43" i="44" s="1"/>
  <c r="L42" i="44"/>
  <c r="M42" i="44" s="1"/>
  <c r="M41" i="44"/>
  <c r="L41" i="44"/>
  <c r="U35" i="44" s="1"/>
  <c r="L40" i="44"/>
  <c r="M40" i="44" s="1"/>
  <c r="K39" i="44"/>
  <c r="J39" i="44"/>
  <c r="I39" i="44"/>
  <c r="H39" i="44"/>
  <c r="G39" i="44"/>
  <c r="K37" i="44"/>
  <c r="J37" i="44"/>
  <c r="I37" i="44"/>
  <c r="H37" i="44"/>
  <c r="G37" i="44"/>
  <c r="G36" i="44"/>
  <c r="H36" i="44" s="1"/>
  <c r="I36" i="44" s="1"/>
  <c r="J36" i="44" s="1"/>
  <c r="K36" i="44" s="1"/>
  <c r="L36" i="44" s="1"/>
  <c r="M36" i="44" s="1"/>
  <c r="S35" i="44"/>
  <c r="G35" i="44"/>
  <c r="H35" i="44" s="1"/>
  <c r="I35" i="44" s="1"/>
  <c r="J35" i="44" s="1"/>
  <c r="K35" i="44" s="1"/>
  <c r="L35" i="44" s="1"/>
  <c r="M35" i="44" s="1"/>
  <c r="A35" i="44"/>
  <c r="A51" i="44" s="1"/>
  <c r="A67" i="44" s="1"/>
  <c r="A83" i="44" s="1"/>
  <c r="A99" i="44" s="1"/>
  <c r="A115" i="44" s="1"/>
  <c r="A131" i="44" s="1"/>
  <c r="A147" i="44" s="1"/>
  <c r="A163" i="44" s="1"/>
  <c r="A179" i="44" s="1"/>
  <c r="A195" i="44" s="1"/>
  <c r="A211" i="44" s="1"/>
  <c r="A227" i="44" s="1"/>
  <c r="A243" i="44" s="1"/>
  <c r="A259" i="44" s="1"/>
  <c r="A275" i="44" s="1"/>
  <c r="A291" i="44" s="1"/>
  <c r="A307" i="44" s="1"/>
  <c r="A323" i="44" s="1"/>
  <c r="A339" i="44" s="1"/>
  <c r="A355" i="44" s="1"/>
  <c r="A371" i="44" s="1"/>
  <c r="A387" i="44" s="1"/>
  <c r="A403" i="44" s="1"/>
  <c r="A419" i="44" s="1"/>
  <c r="A435" i="44" s="1"/>
  <c r="A451" i="44" s="1"/>
  <c r="A467" i="44" s="1"/>
  <c r="A483" i="44" s="1"/>
  <c r="A499" i="44" s="1"/>
  <c r="A515" i="44" s="1"/>
  <c r="A531" i="44" s="1"/>
  <c r="A547" i="44" s="1"/>
  <c r="A563" i="44" s="1"/>
  <c r="A579" i="44" s="1"/>
  <c r="A595" i="44" s="1"/>
  <c r="A611" i="44" s="1"/>
  <c r="A627" i="44" s="1"/>
  <c r="A643" i="44" s="1"/>
  <c r="L32" i="44"/>
  <c r="M32" i="44" s="1"/>
  <c r="L31" i="44"/>
  <c r="M31" i="44" s="1"/>
  <c r="L30" i="44"/>
  <c r="L29" i="44"/>
  <c r="M29" i="44" s="1"/>
  <c r="L28" i="44"/>
  <c r="M28" i="44" s="1"/>
  <c r="L27" i="44"/>
  <c r="M27" i="44" s="1"/>
  <c r="L26" i="44"/>
  <c r="M26" i="44" s="1"/>
  <c r="L25" i="44"/>
  <c r="L24" i="44"/>
  <c r="M24" i="44" s="1"/>
  <c r="K23" i="44"/>
  <c r="J23" i="44"/>
  <c r="I23" i="44"/>
  <c r="H23" i="44"/>
  <c r="G23" i="44"/>
  <c r="K21" i="44"/>
  <c r="J21" i="44"/>
  <c r="I21" i="44"/>
  <c r="H21" i="44"/>
  <c r="G21" i="44"/>
  <c r="H20" i="44"/>
  <c r="I20" i="44" s="1"/>
  <c r="J20" i="44" s="1"/>
  <c r="K20" i="44" s="1"/>
  <c r="L20" i="44" s="1"/>
  <c r="M20" i="44" s="1"/>
  <c r="G20" i="44"/>
  <c r="C20" i="44"/>
  <c r="C36" i="44" s="1"/>
  <c r="C52" i="44" s="1"/>
  <c r="C68" i="44" s="1"/>
  <c r="C84" i="44" s="1"/>
  <c r="C100" i="44" s="1"/>
  <c r="C116" i="44" s="1"/>
  <c r="C132" i="44" s="1"/>
  <c r="C148" i="44" s="1"/>
  <c r="C164" i="44" s="1"/>
  <c r="C180" i="44" s="1"/>
  <c r="C196" i="44" s="1"/>
  <c r="C212" i="44" s="1"/>
  <c r="C228" i="44" s="1"/>
  <c r="C244" i="44" s="1"/>
  <c r="C260" i="44" s="1"/>
  <c r="C276" i="44" s="1"/>
  <c r="C292" i="44" s="1"/>
  <c r="C308" i="44" s="1"/>
  <c r="C324" i="44" s="1"/>
  <c r="C340" i="44" s="1"/>
  <c r="C356" i="44" s="1"/>
  <c r="C372" i="44" s="1"/>
  <c r="C388" i="44" s="1"/>
  <c r="C404" i="44" s="1"/>
  <c r="C420" i="44" s="1"/>
  <c r="C436" i="44" s="1"/>
  <c r="C452" i="44" s="1"/>
  <c r="C468" i="44" s="1"/>
  <c r="C484" i="44" s="1"/>
  <c r="C500" i="44" s="1"/>
  <c r="C516" i="44" s="1"/>
  <c r="C532" i="44" s="1"/>
  <c r="C548" i="44" s="1"/>
  <c r="C564" i="44" s="1"/>
  <c r="C580" i="44" s="1"/>
  <c r="C596" i="44" s="1"/>
  <c r="C612" i="44" s="1"/>
  <c r="C628" i="44" s="1"/>
  <c r="C644" i="44" s="1"/>
  <c r="S19" i="44"/>
  <c r="G19" i="44"/>
  <c r="H19" i="44" s="1"/>
  <c r="I19" i="44" s="1"/>
  <c r="J19" i="44" s="1"/>
  <c r="K19" i="44" s="1"/>
  <c r="L19" i="44" s="1"/>
  <c r="M19" i="44" s="1"/>
  <c r="H4" i="44"/>
  <c r="I4" i="44" s="1"/>
  <c r="J4" i="44" s="1"/>
  <c r="K4" i="44" s="1"/>
  <c r="L4" i="44" s="1"/>
  <c r="M4" i="44" s="1"/>
  <c r="S3" i="44"/>
  <c r="H3" i="44"/>
  <c r="I3" i="44" s="1"/>
  <c r="J3" i="44" s="1"/>
  <c r="K3" i="44" s="1"/>
  <c r="L3" i="44" s="1"/>
  <c r="M3" i="44" s="1"/>
  <c r="X1" i="44"/>
  <c r="T1" i="44"/>
  <c r="L496" i="43"/>
  <c r="M496" i="43" s="1"/>
  <c r="L495" i="43"/>
  <c r="M495" i="43" s="1"/>
  <c r="L494" i="43"/>
  <c r="W483" i="43" s="1"/>
  <c r="L493" i="43"/>
  <c r="M493" i="43" s="1"/>
  <c r="L492" i="43"/>
  <c r="M492" i="43" s="1"/>
  <c r="L491" i="43"/>
  <c r="M491" i="43" s="1"/>
  <c r="L490" i="43"/>
  <c r="M490" i="43" s="1"/>
  <c r="L489" i="43"/>
  <c r="M489" i="43" s="1"/>
  <c r="L488" i="43"/>
  <c r="K487" i="43"/>
  <c r="J487" i="43"/>
  <c r="I487" i="43"/>
  <c r="H487" i="43"/>
  <c r="G487" i="43"/>
  <c r="K485" i="43"/>
  <c r="J485" i="43"/>
  <c r="I485" i="43"/>
  <c r="H485" i="43"/>
  <c r="G485" i="43"/>
  <c r="G484" i="43"/>
  <c r="H484" i="43" s="1"/>
  <c r="I484" i="43" s="1"/>
  <c r="J484" i="43" s="1"/>
  <c r="K484" i="43" s="1"/>
  <c r="L484" i="43" s="1"/>
  <c r="M484" i="43" s="1"/>
  <c r="S483" i="43"/>
  <c r="G483" i="43"/>
  <c r="H483" i="43" s="1"/>
  <c r="I483" i="43" s="1"/>
  <c r="J483" i="43" s="1"/>
  <c r="K483" i="43" s="1"/>
  <c r="L483" i="43" s="1"/>
  <c r="M483" i="43" s="1"/>
  <c r="L480" i="43"/>
  <c r="M480" i="43" s="1"/>
  <c r="L479" i="43"/>
  <c r="M479" i="43" s="1"/>
  <c r="L478" i="43"/>
  <c r="W467" i="43" s="1"/>
  <c r="L477" i="43"/>
  <c r="M477" i="43" s="1"/>
  <c r="L476" i="43"/>
  <c r="X467" i="43" s="1"/>
  <c r="L475" i="43"/>
  <c r="M475" i="43" s="1"/>
  <c r="L474" i="43"/>
  <c r="M474" i="43" s="1"/>
  <c r="L473" i="43"/>
  <c r="M473" i="43" s="1"/>
  <c r="L472" i="43"/>
  <c r="K471" i="43"/>
  <c r="J471" i="43"/>
  <c r="I471" i="43"/>
  <c r="H471" i="43"/>
  <c r="G471" i="43"/>
  <c r="K469" i="43"/>
  <c r="J469" i="43"/>
  <c r="I469" i="43"/>
  <c r="H469" i="43"/>
  <c r="G469" i="43"/>
  <c r="G468" i="43"/>
  <c r="H468" i="43" s="1"/>
  <c r="I468" i="43" s="1"/>
  <c r="J468" i="43" s="1"/>
  <c r="K468" i="43" s="1"/>
  <c r="L468" i="43" s="1"/>
  <c r="M468" i="43" s="1"/>
  <c r="G467" i="43"/>
  <c r="H467" i="43" s="1"/>
  <c r="I467" i="43" s="1"/>
  <c r="J467" i="43" s="1"/>
  <c r="K467" i="43" s="1"/>
  <c r="L467" i="43" s="1"/>
  <c r="M467" i="43" s="1"/>
  <c r="L464" i="43"/>
  <c r="M464" i="43" s="1"/>
  <c r="L463" i="43"/>
  <c r="M463" i="43" s="1"/>
  <c r="L462" i="43"/>
  <c r="W451" i="43" s="1"/>
  <c r="L461" i="43"/>
  <c r="M461" i="43" s="1"/>
  <c r="L460" i="43"/>
  <c r="X451" i="43" s="1"/>
  <c r="L459" i="43"/>
  <c r="M459" i="43" s="1"/>
  <c r="L458" i="43"/>
  <c r="L457" i="43"/>
  <c r="M457" i="43" s="1"/>
  <c r="L456" i="43"/>
  <c r="K455" i="43"/>
  <c r="J455" i="43"/>
  <c r="I455" i="43"/>
  <c r="H455" i="43"/>
  <c r="G455" i="43"/>
  <c r="K453" i="43"/>
  <c r="J453" i="43"/>
  <c r="I453" i="43"/>
  <c r="H453" i="43"/>
  <c r="G453" i="43"/>
  <c r="G452" i="43"/>
  <c r="H452" i="43" s="1"/>
  <c r="I452" i="43" s="1"/>
  <c r="J452" i="43" s="1"/>
  <c r="K452" i="43" s="1"/>
  <c r="L452" i="43" s="1"/>
  <c r="M452" i="43" s="1"/>
  <c r="S451" i="43"/>
  <c r="G451" i="43"/>
  <c r="H451" i="43" s="1"/>
  <c r="I451" i="43" s="1"/>
  <c r="J451" i="43" s="1"/>
  <c r="K451" i="43" s="1"/>
  <c r="L451" i="43" s="1"/>
  <c r="M451" i="43" s="1"/>
  <c r="L448" i="43"/>
  <c r="M448" i="43" s="1"/>
  <c r="L447" i="43"/>
  <c r="M447" i="43" s="1"/>
  <c r="L446" i="43"/>
  <c r="W435" i="43" s="1"/>
  <c r="L445" i="43"/>
  <c r="M445" i="43" s="1"/>
  <c r="L444" i="43"/>
  <c r="X435" i="43" s="1"/>
  <c r="L443" i="43"/>
  <c r="M443" i="43" s="1"/>
  <c r="L442" i="43"/>
  <c r="M442" i="43" s="1"/>
  <c r="L441" i="43"/>
  <c r="M441" i="43" s="1"/>
  <c r="L440" i="43"/>
  <c r="K439" i="43"/>
  <c r="J439" i="43"/>
  <c r="I439" i="43"/>
  <c r="H439" i="43"/>
  <c r="G439" i="43"/>
  <c r="K437" i="43"/>
  <c r="J437" i="43"/>
  <c r="I437" i="43"/>
  <c r="H437" i="43"/>
  <c r="G437" i="43"/>
  <c r="K436" i="43"/>
  <c r="L436" i="43" s="1"/>
  <c r="M436" i="43" s="1"/>
  <c r="G436" i="43"/>
  <c r="H436" i="43" s="1"/>
  <c r="I436" i="43" s="1"/>
  <c r="J436" i="43" s="1"/>
  <c r="S435" i="43"/>
  <c r="G435" i="43"/>
  <c r="H435" i="43" s="1"/>
  <c r="I435" i="43" s="1"/>
  <c r="J435" i="43" s="1"/>
  <c r="K435" i="43" s="1"/>
  <c r="L435" i="43" s="1"/>
  <c r="M435" i="43" s="1"/>
  <c r="L432" i="43"/>
  <c r="M432" i="43" s="1"/>
  <c r="L431" i="43"/>
  <c r="M431" i="43" s="1"/>
  <c r="L430" i="43"/>
  <c r="W419" i="43" s="1"/>
  <c r="L429" i="43"/>
  <c r="M429" i="43" s="1"/>
  <c r="L428" i="43"/>
  <c r="X419" i="43" s="1"/>
  <c r="L427" i="43"/>
  <c r="M427" i="43" s="1"/>
  <c r="L426" i="43"/>
  <c r="L425" i="43"/>
  <c r="M424" i="43"/>
  <c r="L424" i="43"/>
  <c r="K423" i="43"/>
  <c r="J423" i="43"/>
  <c r="I423" i="43"/>
  <c r="H423" i="43"/>
  <c r="G423" i="43"/>
  <c r="K421" i="43"/>
  <c r="J421" i="43"/>
  <c r="I421" i="43"/>
  <c r="H421" i="43"/>
  <c r="G421" i="43"/>
  <c r="I420" i="43"/>
  <c r="J420" i="43" s="1"/>
  <c r="K420" i="43" s="1"/>
  <c r="L420" i="43" s="1"/>
  <c r="M420" i="43" s="1"/>
  <c r="G420" i="43"/>
  <c r="H420" i="43" s="1"/>
  <c r="S419" i="43"/>
  <c r="G419" i="43"/>
  <c r="H419" i="43" s="1"/>
  <c r="I419" i="43" s="1"/>
  <c r="J419" i="43" s="1"/>
  <c r="K419" i="43" s="1"/>
  <c r="L419" i="43" s="1"/>
  <c r="M419" i="43" s="1"/>
  <c r="L416" i="43"/>
  <c r="M416" i="43" s="1"/>
  <c r="L415" i="43"/>
  <c r="M415" i="43" s="1"/>
  <c r="L414" i="43"/>
  <c r="W403" i="43" s="1"/>
  <c r="L413" i="43"/>
  <c r="M413" i="43" s="1"/>
  <c r="L412" i="43"/>
  <c r="X403" i="43" s="1"/>
  <c r="L411" i="43"/>
  <c r="M411" i="43" s="1"/>
  <c r="L410" i="43"/>
  <c r="M410" i="43" s="1"/>
  <c r="L409" i="43"/>
  <c r="M409" i="43" s="1"/>
  <c r="L408" i="43"/>
  <c r="K407" i="43"/>
  <c r="J407" i="43"/>
  <c r="I407" i="43"/>
  <c r="H407" i="43"/>
  <c r="G407" i="43"/>
  <c r="K405" i="43"/>
  <c r="J405" i="43"/>
  <c r="I405" i="43"/>
  <c r="H405" i="43"/>
  <c r="G405" i="43"/>
  <c r="G404" i="43"/>
  <c r="H404" i="43" s="1"/>
  <c r="I404" i="43" s="1"/>
  <c r="J404" i="43" s="1"/>
  <c r="K404" i="43" s="1"/>
  <c r="L404" i="43" s="1"/>
  <c r="M404" i="43" s="1"/>
  <c r="S403" i="43"/>
  <c r="G403" i="43"/>
  <c r="H403" i="43" s="1"/>
  <c r="I403" i="43" s="1"/>
  <c r="J403" i="43" s="1"/>
  <c r="K403" i="43" s="1"/>
  <c r="L403" i="43" s="1"/>
  <c r="M403" i="43" s="1"/>
  <c r="L400" i="43"/>
  <c r="M400" i="43" s="1"/>
  <c r="L399" i="43"/>
  <c r="M399" i="43" s="1"/>
  <c r="L398" i="43"/>
  <c r="W387" i="43" s="1"/>
  <c r="L397" i="43"/>
  <c r="M397" i="43" s="1"/>
  <c r="L396" i="43"/>
  <c r="M396" i="43" s="1"/>
  <c r="L395" i="43"/>
  <c r="L394" i="43"/>
  <c r="M394" i="43" s="1"/>
  <c r="L393" i="43"/>
  <c r="L392" i="43"/>
  <c r="M392" i="43" s="1"/>
  <c r="K391" i="43"/>
  <c r="J391" i="43"/>
  <c r="I391" i="43"/>
  <c r="H391" i="43"/>
  <c r="G391" i="43"/>
  <c r="K389" i="43"/>
  <c r="J389" i="43"/>
  <c r="I389" i="43"/>
  <c r="H389" i="43"/>
  <c r="G389" i="43"/>
  <c r="G388" i="43"/>
  <c r="H388" i="43" s="1"/>
  <c r="I388" i="43" s="1"/>
  <c r="J388" i="43" s="1"/>
  <c r="K388" i="43" s="1"/>
  <c r="L388" i="43" s="1"/>
  <c r="M388" i="43" s="1"/>
  <c r="X387" i="43"/>
  <c r="S387" i="43"/>
  <c r="G387" i="43"/>
  <c r="H387" i="43" s="1"/>
  <c r="I387" i="43" s="1"/>
  <c r="J387" i="43" s="1"/>
  <c r="K387" i="43" s="1"/>
  <c r="L387" i="43" s="1"/>
  <c r="M387" i="43" s="1"/>
  <c r="L384" i="43"/>
  <c r="M384" i="43" s="1"/>
  <c r="L383" i="43"/>
  <c r="M383" i="43" s="1"/>
  <c r="L382" i="43"/>
  <c r="W371" i="43" s="1"/>
  <c r="L381" i="43"/>
  <c r="M381" i="43" s="1"/>
  <c r="L380" i="43"/>
  <c r="X371" i="43" s="1"/>
  <c r="L379" i="43"/>
  <c r="M379" i="43" s="1"/>
  <c r="L378" i="43"/>
  <c r="M378" i="43" s="1"/>
  <c r="L377" i="43"/>
  <c r="U371" i="43" s="1"/>
  <c r="L376" i="43"/>
  <c r="K375" i="43"/>
  <c r="J375" i="43"/>
  <c r="I375" i="43"/>
  <c r="H375" i="43"/>
  <c r="G375" i="43"/>
  <c r="K373" i="43"/>
  <c r="J373" i="43"/>
  <c r="I373" i="43"/>
  <c r="H373" i="43"/>
  <c r="G373" i="43"/>
  <c r="G372" i="43"/>
  <c r="H372" i="43" s="1"/>
  <c r="I372" i="43" s="1"/>
  <c r="J372" i="43" s="1"/>
  <c r="K372" i="43" s="1"/>
  <c r="L372" i="43" s="1"/>
  <c r="M372" i="43" s="1"/>
  <c r="S371" i="43"/>
  <c r="G371" i="43"/>
  <c r="H371" i="43" s="1"/>
  <c r="I371" i="43" s="1"/>
  <c r="J371" i="43" s="1"/>
  <c r="K371" i="43" s="1"/>
  <c r="L371" i="43" s="1"/>
  <c r="M371" i="43" s="1"/>
  <c r="L368" i="43"/>
  <c r="M368" i="43" s="1"/>
  <c r="L367" i="43"/>
  <c r="M367" i="43" s="1"/>
  <c r="L366" i="43"/>
  <c r="W355" i="43" s="1"/>
  <c r="L365" i="43"/>
  <c r="M365" i="43" s="1"/>
  <c r="L364" i="43"/>
  <c r="M364" i="43" s="1"/>
  <c r="L363" i="43"/>
  <c r="M363" i="43" s="1"/>
  <c r="L362" i="43"/>
  <c r="M362" i="43" s="1"/>
  <c r="L361" i="43"/>
  <c r="L360" i="43"/>
  <c r="K359" i="43"/>
  <c r="J359" i="43"/>
  <c r="I359" i="43"/>
  <c r="H359" i="43"/>
  <c r="G359" i="43"/>
  <c r="K357" i="43"/>
  <c r="J357" i="43"/>
  <c r="I357" i="43"/>
  <c r="H357" i="43"/>
  <c r="G357" i="43"/>
  <c r="G356" i="43"/>
  <c r="H356" i="43" s="1"/>
  <c r="I356" i="43" s="1"/>
  <c r="J356" i="43" s="1"/>
  <c r="K356" i="43" s="1"/>
  <c r="L356" i="43" s="1"/>
  <c r="M356" i="43" s="1"/>
  <c r="X355" i="43"/>
  <c r="V355" i="43"/>
  <c r="S355" i="43"/>
  <c r="G355" i="43"/>
  <c r="H355" i="43" s="1"/>
  <c r="I355" i="43" s="1"/>
  <c r="J355" i="43" s="1"/>
  <c r="K355" i="43" s="1"/>
  <c r="L355" i="43" s="1"/>
  <c r="M355" i="43" s="1"/>
  <c r="L352" i="43"/>
  <c r="M352" i="43" s="1"/>
  <c r="L351" i="43"/>
  <c r="M351" i="43" s="1"/>
  <c r="L350" i="43"/>
  <c r="W339" i="43" s="1"/>
  <c r="M349" i="43"/>
  <c r="L349" i="43"/>
  <c r="L348" i="43"/>
  <c r="X339" i="43" s="1"/>
  <c r="L347" i="43"/>
  <c r="M347" i="43" s="1"/>
  <c r="L346" i="43"/>
  <c r="M346" i="43" s="1"/>
  <c r="L345" i="43"/>
  <c r="M345" i="43" s="1"/>
  <c r="L344" i="43"/>
  <c r="K343" i="43"/>
  <c r="J343" i="43"/>
  <c r="I343" i="43"/>
  <c r="H343" i="43"/>
  <c r="G343" i="43"/>
  <c r="K341" i="43"/>
  <c r="J341" i="43"/>
  <c r="I341" i="43"/>
  <c r="H341" i="43"/>
  <c r="G341" i="43"/>
  <c r="G340" i="43"/>
  <c r="H340" i="43" s="1"/>
  <c r="I340" i="43" s="1"/>
  <c r="J340" i="43" s="1"/>
  <c r="K340" i="43" s="1"/>
  <c r="L340" i="43" s="1"/>
  <c r="M340" i="43" s="1"/>
  <c r="S339" i="43"/>
  <c r="G339" i="43"/>
  <c r="H339" i="43" s="1"/>
  <c r="I339" i="43" s="1"/>
  <c r="J339" i="43" s="1"/>
  <c r="K339" i="43" s="1"/>
  <c r="L339" i="43" s="1"/>
  <c r="M339" i="43" s="1"/>
  <c r="M336" i="43"/>
  <c r="L336" i="43"/>
  <c r="L335" i="43"/>
  <c r="M335" i="43" s="1"/>
  <c r="L334" i="43"/>
  <c r="L333" i="43"/>
  <c r="M333" i="43" s="1"/>
  <c r="L332" i="43"/>
  <c r="X323" i="43" s="1"/>
  <c r="L331" i="43"/>
  <c r="M330" i="43"/>
  <c r="L330" i="43"/>
  <c r="L329" i="43"/>
  <c r="M329" i="43" s="1"/>
  <c r="M328" i="43"/>
  <c r="L328" i="43"/>
  <c r="U323" i="43" s="1"/>
  <c r="K327" i="43"/>
  <c r="J327" i="43"/>
  <c r="I327" i="43"/>
  <c r="H327" i="43"/>
  <c r="G327" i="43"/>
  <c r="K325" i="43"/>
  <c r="J325" i="43"/>
  <c r="I325" i="43"/>
  <c r="H325" i="43"/>
  <c r="G325" i="43"/>
  <c r="G324" i="43"/>
  <c r="H324" i="43" s="1"/>
  <c r="I324" i="43" s="1"/>
  <c r="J324" i="43" s="1"/>
  <c r="K324" i="43" s="1"/>
  <c r="L324" i="43" s="1"/>
  <c r="M324" i="43" s="1"/>
  <c r="S323" i="43"/>
  <c r="H323" i="43"/>
  <c r="I323" i="43" s="1"/>
  <c r="J323" i="43" s="1"/>
  <c r="K323" i="43" s="1"/>
  <c r="L323" i="43" s="1"/>
  <c r="M323" i="43" s="1"/>
  <c r="G323" i="43"/>
  <c r="L320" i="43"/>
  <c r="M320" i="43" s="1"/>
  <c r="L319" i="43"/>
  <c r="M319" i="43" s="1"/>
  <c r="L318" i="43"/>
  <c r="W307" i="43" s="1"/>
  <c r="L317" i="43"/>
  <c r="M317" i="43" s="1"/>
  <c r="L316" i="43"/>
  <c r="X307" i="43" s="1"/>
  <c r="L315" i="43"/>
  <c r="M315" i="43" s="1"/>
  <c r="L314" i="43"/>
  <c r="M314" i="43" s="1"/>
  <c r="L313" i="43"/>
  <c r="M313" i="43" s="1"/>
  <c r="L312" i="43"/>
  <c r="K311" i="43"/>
  <c r="J311" i="43"/>
  <c r="I311" i="43"/>
  <c r="H311" i="43"/>
  <c r="G311" i="43"/>
  <c r="K309" i="43"/>
  <c r="J309" i="43"/>
  <c r="I309" i="43"/>
  <c r="H309" i="43"/>
  <c r="G309" i="43"/>
  <c r="G308" i="43"/>
  <c r="H308" i="43" s="1"/>
  <c r="I308" i="43" s="1"/>
  <c r="J308" i="43" s="1"/>
  <c r="K308" i="43" s="1"/>
  <c r="L308" i="43" s="1"/>
  <c r="M308" i="43" s="1"/>
  <c r="S307" i="43"/>
  <c r="G307" i="43"/>
  <c r="H307" i="43" s="1"/>
  <c r="I307" i="43" s="1"/>
  <c r="J307" i="43" s="1"/>
  <c r="K307" i="43" s="1"/>
  <c r="L307" i="43" s="1"/>
  <c r="M307" i="43" s="1"/>
  <c r="L304" i="43"/>
  <c r="M304" i="43" s="1"/>
  <c r="L303" i="43"/>
  <c r="M303" i="43" s="1"/>
  <c r="L302" i="43"/>
  <c r="W291" i="43" s="1"/>
  <c r="M301" i="43"/>
  <c r="L301" i="43"/>
  <c r="L300" i="43"/>
  <c r="M299" i="43"/>
  <c r="L299" i="43"/>
  <c r="V291" i="43" s="1"/>
  <c r="L298" i="43"/>
  <c r="M298" i="43" s="1"/>
  <c r="L297" i="43"/>
  <c r="L296" i="43"/>
  <c r="K295" i="43"/>
  <c r="J295" i="43"/>
  <c r="I295" i="43"/>
  <c r="H295" i="43"/>
  <c r="G295" i="43"/>
  <c r="K293" i="43"/>
  <c r="J293" i="43"/>
  <c r="I293" i="43"/>
  <c r="H293" i="43"/>
  <c r="G293" i="43"/>
  <c r="G292" i="43"/>
  <c r="H292" i="43" s="1"/>
  <c r="I292" i="43" s="1"/>
  <c r="J292" i="43" s="1"/>
  <c r="K292" i="43" s="1"/>
  <c r="L292" i="43" s="1"/>
  <c r="M292" i="43" s="1"/>
  <c r="S291" i="43"/>
  <c r="G291" i="43"/>
  <c r="H291" i="43" s="1"/>
  <c r="I291" i="43" s="1"/>
  <c r="J291" i="43" s="1"/>
  <c r="K291" i="43" s="1"/>
  <c r="L291" i="43" s="1"/>
  <c r="M291" i="43" s="1"/>
  <c r="L288" i="43"/>
  <c r="M288" i="43" s="1"/>
  <c r="L287" i="43"/>
  <c r="M287" i="43" s="1"/>
  <c r="L286" i="43"/>
  <c r="W275" i="43" s="1"/>
  <c r="L285" i="43"/>
  <c r="M285" i="43" s="1"/>
  <c r="L284" i="43"/>
  <c r="X275" i="43" s="1"/>
  <c r="L283" i="43"/>
  <c r="M283" i="43" s="1"/>
  <c r="L282" i="43"/>
  <c r="M282" i="43" s="1"/>
  <c r="L281" i="43"/>
  <c r="L280" i="43"/>
  <c r="K279" i="43"/>
  <c r="J279" i="43"/>
  <c r="I279" i="43"/>
  <c r="H279" i="43"/>
  <c r="G279" i="43"/>
  <c r="K277" i="43"/>
  <c r="J277" i="43"/>
  <c r="I277" i="43"/>
  <c r="H277" i="43"/>
  <c r="G277" i="43"/>
  <c r="G276" i="43"/>
  <c r="H276" i="43" s="1"/>
  <c r="I276" i="43" s="1"/>
  <c r="J276" i="43" s="1"/>
  <c r="K276" i="43" s="1"/>
  <c r="L276" i="43" s="1"/>
  <c r="M276" i="43" s="1"/>
  <c r="S275" i="43"/>
  <c r="G275" i="43"/>
  <c r="H275" i="43" s="1"/>
  <c r="I275" i="43" s="1"/>
  <c r="J275" i="43" s="1"/>
  <c r="K275" i="43" s="1"/>
  <c r="L275" i="43" s="1"/>
  <c r="M275" i="43" s="1"/>
  <c r="L272" i="43"/>
  <c r="M272" i="43" s="1"/>
  <c r="L271" i="43"/>
  <c r="M271" i="43" s="1"/>
  <c r="L270" i="43"/>
  <c r="W259" i="43" s="1"/>
  <c r="L269" i="43"/>
  <c r="M269" i="43" s="1"/>
  <c r="L268" i="43"/>
  <c r="M268" i="43" s="1"/>
  <c r="L267" i="43"/>
  <c r="M267" i="43" s="1"/>
  <c r="L266" i="43"/>
  <c r="L265" i="43"/>
  <c r="M265" i="43" s="1"/>
  <c r="L264" i="43"/>
  <c r="K263" i="43"/>
  <c r="J263" i="43"/>
  <c r="I263" i="43"/>
  <c r="H263" i="43"/>
  <c r="G263" i="43"/>
  <c r="K261" i="43"/>
  <c r="J261" i="43"/>
  <c r="I261" i="43"/>
  <c r="H261" i="43"/>
  <c r="G261" i="43"/>
  <c r="G260" i="43"/>
  <c r="H260" i="43" s="1"/>
  <c r="I260" i="43" s="1"/>
  <c r="J260" i="43" s="1"/>
  <c r="K260" i="43" s="1"/>
  <c r="L260" i="43" s="1"/>
  <c r="M260" i="43" s="1"/>
  <c r="S259" i="43"/>
  <c r="G259" i="43"/>
  <c r="H259" i="43" s="1"/>
  <c r="I259" i="43" s="1"/>
  <c r="J259" i="43" s="1"/>
  <c r="K259" i="43" s="1"/>
  <c r="L259" i="43" s="1"/>
  <c r="M259" i="43" s="1"/>
  <c r="L256" i="43"/>
  <c r="M256" i="43" s="1"/>
  <c r="L255" i="43"/>
  <c r="M255" i="43" s="1"/>
  <c r="L254" i="43"/>
  <c r="W243" i="43" s="1"/>
  <c r="L253" i="43"/>
  <c r="M253" i="43" s="1"/>
  <c r="L252" i="43"/>
  <c r="X243" i="43" s="1"/>
  <c r="L251" i="43"/>
  <c r="M251" i="43" s="1"/>
  <c r="L250" i="43"/>
  <c r="M250" i="43" s="1"/>
  <c r="M249" i="43"/>
  <c r="L249" i="43"/>
  <c r="L248" i="43"/>
  <c r="K247" i="43"/>
  <c r="J247" i="43"/>
  <c r="I247" i="43"/>
  <c r="H247" i="43"/>
  <c r="G247" i="43"/>
  <c r="K245" i="43"/>
  <c r="J245" i="43"/>
  <c r="I245" i="43"/>
  <c r="H245" i="43"/>
  <c r="G245" i="43"/>
  <c r="G244" i="43"/>
  <c r="H244" i="43" s="1"/>
  <c r="I244" i="43" s="1"/>
  <c r="J244" i="43" s="1"/>
  <c r="K244" i="43" s="1"/>
  <c r="L244" i="43" s="1"/>
  <c r="M244" i="43" s="1"/>
  <c r="S243" i="43"/>
  <c r="G243" i="43"/>
  <c r="H243" i="43" s="1"/>
  <c r="I243" i="43" s="1"/>
  <c r="J243" i="43" s="1"/>
  <c r="K243" i="43" s="1"/>
  <c r="L243" i="43" s="1"/>
  <c r="M243" i="43" s="1"/>
  <c r="L240" i="43"/>
  <c r="M240" i="43" s="1"/>
  <c r="L239" i="43"/>
  <c r="M239" i="43" s="1"/>
  <c r="L238" i="43"/>
  <c r="W227" i="43" s="1"/>
  <c r="L237" i="43"/>
  <c r="M237" i="43" s="1"/>
  <c r="M236" i="43"/>
  <c r="L236" i="43"/>
  <c r="X227" i="43" s="1"/>
  <c r="L235" i="43"/>
  <c r="M235" i="43" s="1"/>
  <c r="L234" i="43"/>
  <c r="M234" i="43" s="1"/>
  <c r="L233" i="43"/>
  <c r="M233" i="43" s="1"/>
  <c r="L232" i="43"/>
  <c r="M232" i="43" s="1"/>
  <c r="K231" i="43"/>
  <c r="J231" i="43"/>
  <c r="I231" i="43"/>
  <c r="H231" i="43"/>
  <c r="G231" i="43"/>
  <c r="K229" i="43"/>
  <c r="J229" i="43"/>
  <c r="I229" i="43"/>
  <c r="H229" i="43"/>
  <c r="G229" i="43"/>
  <c r="G228" i="43"/>
  <c r="H228" i="43" s="1"/>
  <c r="I228" i="43" s="1"/>
  <c r="J228" i="43" s="1"/>
  <c r="K228" i="43" s="1"/>
  <c r="L228" i="43" s="1"/>
  <c r="M228" i="43" s="1"/>
  <c r="V227" i="43"/>
  <c r="S227" i="43"/>
  <c r="G227" i="43"/>
  <c r="H227" i="43" s="1"/>
  <c r="I227" i="43" s="1"/>
  <c r="J227" i="43" s="1"/>
  <c r="K227" i="43" s="1"/>
  <c r="L227" i="43" s="1"/>
  <c r="M227" i="43" s="1"/>
  <c r="L224" i="43"/>
  <c r="M224" i="43" s="1"/>
  <c r="L223" i="43"/>
  <c r="M223" i="43" s="1"/>
  <c r="L222" i="43"/>
  <c r="W211" i="43" s="1"/>
  <c r="L221" i="43"/>
  <c r="M221" i="43" s="1"/>
  <c r="L220" i="43"/>
  <c r="X211" i="43" s="1"/>
  <c r="L219" i="43"/>
  <c r="M219" i="43" s="1"/>
  <c r="L218" i="43"/>
  <c r="M218" i="43" s="1"/>
  <c r="L217" i="43"/>
  <c r="L216" i="43"/>
  <c r="K215" i="43"/>
  <c r="J215" i="43"/>
  <c r="I215" i="43"/>
  <c r="H215" i="43"/>
  <c r="G215" i="43"/>
  <c r="K213" i="43"/>
  <c r="J213" i="43"/>
  <c r="I213" i="43"/>
  <c r="H213" i="43"/>
  <c r="G213" i="43"/>
  <c r="G212" i="43"/>
  <c r="H212" i="43" s="1"/>
  <c r="I212" i="43" s="1"/>
  <c r="J212" i="43" s="1"/>
  <c r="K212" i="43" s="1"/>
  <c r="L212" i="43" s="1"/>
  <c r="M212" i="43" s="1"/>
  <c r="G211" i="43"/>
  <c r="H211" i="43" s="1"/>
  <c r="I211" i="43" s="1"/>
  <c r="J211" i="43" s="1"/>
  <c r="K211" i="43" s="1"/>
  <c r="L211" i="43" s="1"/>
  <c r="M211" i="43" s="1"/>
  <c r="L208" i="43"/>
  <c r="M208" i="43" s="1"/>
  <c r="L207" i="43"/>
  <c r="M207" i="43" s="1"/>
  <c r="M206" i="43"/>
  <c r="L206" i="43"/>
  <c r="W195" i="43" s="1"/>
  <c r="L205" i="43"/>
  <c r="M205" i="43" s="1"/>
  <c r="M204" i="43"/>
  <c r="L204" i="43"/>
  <c r="X195" i="43" s="1"/>
  <c r="L203" i="43"/>
  <c r="M203" i="43" s="1"/>
  <c r="L202" i="43"/>
  <c r="M202" i="43" s="1"/>
  <c r="L201" i="43"/>
  <c r="M201" i="43" s="1"/>
  <c r="L200" i="43"/>
  <c r="K199" i="43"/>
  <c r="J199" i="43"/>
  <c r="I199" i="43"/>
  <c r="H199" i="43"/>
  <c r="G199" i="43"/>
  <c r="K197" i="43"/>
  <c r="J197" i="43"/>
  <c r="I197" i="43"/>
  <c r="H197" i="43"/>
  <c r="G197" i="43"/>
  <c r="G196" i="43"/>
  <c r="H196" i="43" s="1"/>
  <c r="I196" i="43" s="1"/>
  <c r="J196" i="43" s="1"/>
  <c r="K196" i="43" s="1"/>
  <c r="L196" i="43" s="1"/>
  <c r="M196" i="43" s="1"/>
  <c r="V195" i="43"/>
  <c r="S195" i="43"/>
  <c r="G195" i="43"/>
  <c r="H195" i="43" s="1"/>
  <c r="I195" i="43" s="1"/>
  <c r="J195" i="43" s="1"/>
  <c r="K195" i="43" s="1"/>
  <c r="L195" i="43" s="1"/>
  <c r="M195" i="43" s="1"/>
  <c r="L192" i="43"/>
  <c r="M192" i="43" s="1"/>
  <c r="L191" i="43"/>
  <c r="M191" i="43" s="1"/>
  <c r="L190" i="43"/>
  <c r="W179" i="43" s="1"/>
  <c r="L189" i="43"/>
  <c r="M189" i="43" s="1"/>
  <c r="L188" i="43"/>
  <c r="X179" i="43" s="1"/>
  <c r="L187" i="43"/>
  <c r="M187" i="43" s="1"/>
  <c r="L186" i="43"/>
  <c r="M186" i="43" s="1"/>
  <c r="L185" i="43"/>
  <c r="M185" i="43" s="1"/>
  <c r="L184" i="43"/>
  <c r="K183" i="43"/>
  <c r="J183" i="43"/>
  <c r="I183" i="43"/>
  <c r="H183" i="43"/>
  <c r="G183" i="43"/>
  <c r="K181" i="43"/>
  <c r="J181" i="43"/>
  <c r="I181" i="43"/>
  <c r="H181" i="43"/>
  <c r="G181" i="43"/>
  <c r="G180" i="43"/>
  <c r="H180" i="43" s="1"/>
  <c r="I180" i="43" s="1"/>
  <c r="J180" i="43" s="1"/>
  <c r="K180" i="43" s="1"/>
  <c r="L180" i="43" s="1"/>
  <c r="M180" i="43" s="1"/>
  <c r="S179" i="43"/>
  <c r="G179" i="43"/>
  <c r="H179" i="43" s="1"/>
  <c r="I179" i="43" s="1"/>
  <c r="J179" i="43" s="1"/>
  <c r="K179" i="43" s="1"/>
  <c r="L179" i="43" s="1"/>
  <c r="M179" i="43" s="1"/>
  <c r="L176" i="43"/>
  <c r="M176" i="43" s="1"/>
  <c r="L175" i="43"/>
  <c r="M175" i="43" s="1"/>
  <c r="L174" i="43"/>
  <c r="W163" i="43" s="1"/>
  <c r="L173" i="43"/>
  <c r="M173" i="43" s="1"/>
  <c r="L172" i="43"/>
  <c r="M172" i="43" s="1"/>
  <c r="L171" i="43"/>
  <c r="M171" i="43" s="1"/>
  <c r="L170" i="43"/>
  <c r="M170" i="43" s="1"/>
  <c r="M169" i="43"/>
  <c r="L169" i="43"/>
  <c r="L168" i="43"/>
  <c r="K167" i="43"/>
  <c r="J167" i="43"/>
  <c r="I167" i="43"/>
  <c r="H167" i="43"/>
  <c r="G167" i="43"/>
  <c r="K165" i="43"/>
  <c r="J165" i="43"/>
  <c r="I165" i="43"/>
  <c r="H165" i="43"/>
  <c r="G165" i="43"/>
  <c r="G164" i="43"/>
  <c r="H164" i="43" s="1"/>
  <c r="I164" i="43" s="1"/>
  <c r="J164" i="43" s="1"/>
  <c r="K164" i="43" s="1"/>
  <c r="L164" i="43" s="1"/>
  <c r="M164" i="43" s="1"/>
  <c r="X163" i="43"/>
  <c r="S163" i="43"/>
  <c r="G163" i="43"/>
  <c r="H163" i="43" s="1"/>
  <c r="I163" i="43" s="1"/>
  <c r="J163" i="43" s="1"/>
  <c r="K163" i="43" s="1"/>
  <c r="L163" i="43" s="1"/>
  <c r="M163" i="43" s="1"/>
  <c r="L160" i="43"/>
  <c r="M160" i="43" s="1"/>
  <c r="L159" i="43"/>
  <c r="M159" i="43" s="1"/>
  <c r="L158" i="43"/>
  <c r="W147" i="43" s="1"/>
  <c r="L157" i="43"/>
  <c r="M157" i="43" s="1"/>
  <c r="L156" i="43"/>
  <c r="X147" i="43" s="1"/>
  <c r="M155" i="43"/>
  <c r="L155" i="43"/>
  <c r="L154" i="43"/>
  <c r="M154" i="43" s="1"/>
  <c r="L153" i="43"/>
  <c r="L152" i="43"/>
  <c r="K151" i="43"/>
  <c r="J151" i="43"/>
  <c r="I151" i="43"/>
  <c r="H151" i="43"/>
  <c r="G151" i="43"/>
  <c r="K149" i="43"/>
  <c r="J149" i="43"/>
  <c r="I149" i="43"/>
  <c r="H149" i="43"/>
  <c r="G149" i="43"/>
  <c r="G148" i="43"/>
  <c r="H148" i="43" s="1"/>
  <c r="I148" i="43" s="1"/>
  <c r="J148" i="43" s="1"/>
  <c r="K148" i="43" s="1"/>
  <c r="L148" i="43" s="1"/>
  <c r="M148" i="43" s="1"/>
  <c r="S147" i="43"/>
  <c r="G147" i="43"/>
  <c r="H147" i="43" s="1"/>
  <c r="I147" i="43" s="1"/>
  <c r="J147" i="43" s="1"/>
  <c r="K147" i="43" s="1"/>
  <c r="L147" i="43" s="1"/>
  <c r="M147" i="43" s="1"/>
  <c r="L144" i="43"/>
  <c r="M144" i="43" s="1"/>
  <c r="L143" i="43"/>
  <c r="M143" i="43" s="1"/>
  <c r="L142" i="43"/>
  <c r="W131" i="43" s="1"/>
  <c r="L141" i="43"/>
  <c r="M141" i="43" s="1"/>
  <c r="L140" i="43"/>
  <c r="M140" i="43" s="1"/>
  <c r="L139" i="43"/>
  <c r="M139" i="43" s="1"/>
  <c r="L138" i="43"/>
  <c r="M138" i="43" s="1"/>
  <c r="M137" i="43"/>
  <c r="L137" i="43"/>
  <c r="L136" i="43"/>
  <c r="K135" i="43"/>
  <c r="J135" i="43"/>
  <c r="I135" i="43"/>
  <c r="H135" i="43"/>
  <c r="G135" i="43"/>
  <c r="K133" i="43"/>
  <c r="J133" i="43"/>
  <c r="I133" i="43"/>
  <c r="H133" i="43"/>
  <c r="G133" i="43"/>
  <c r="G132" i="43"/>
  <c r="H132" i="43" s="1"/>
  <c r="I132" i="43" s="1"/>
  <c r="J132" i="43" s="1"/>
  <c r="K132" i="43" s="1"/>
  <c r="L132" i="43" s="1"/>
  <c r="M132" i="43" s="1"/>
  <c r="X131" i="43"/>
  <c r="U131" i="43"/>
  <c r="S131" i="43"/>
  <c r="G131" i="43"/>
  <c r="H131" i="43" s="1"/>
  <c r="I131" i="43" s="1"/>
  <c r="J131" i="43" s="1"/>
  <c r="K131" i="43" s="1"/>
  <c r="L131" i="43" s="1"/>
  <c r="M131" i="43" s="1"/>
  <c r="L128" i="43"/>
  <c r="M128" i="43" s="1"/>
  <c r="L127" i="43"/>
  <c r="M127" i="43" s="1"/>
  <c r="L126" i="43"/>
  <c r="W115" i="43" s="1"/>
  <c r="L125" i="43"/>
  <c r="M125" i="43" s="1"/>
  <c r="L124" i="43"/>
  <c r="X115" i="43" s="1"/>
  <c r="L123" i="43"/>
  <c r="M123" i="43" s="1"/>
  <c r="L122" i="43"/>
  <c r="M122" i="43" s="1"/>
  <c r="L121" i="43"/>
  <c r="M121" i="43" s="1"/>
  <c r="L120" i="43"/>
  <c r="K119" i="43"/>
  <c r="J119" i="43"/>
  <c r="I119" i="43"/>
  <c r="H119" i="43"/>
  <c r="G119" i="43"/>
  <c r="K117" i="43"/>
  <c r="J117" i="43"/>
  <c r="I117" i="43"/>
  <c r="H117" i="43"/>
  <c r="G117" i="43"/>
  <c r="G116" i="43"/>
  <c r="H116" i="43" s="1"/>
  <c r="I116" i="43" s="1"/>
  <c r="J116" i="43" s="1"/>
  <c r="K116" i="43" s="1"/>
  <c r="L116" i="43" s="1"/>
  <c r="M116" i="43" s="1"/>
  <c r="S115" i="43"/>
  <c r="G115" i="43"/>
  <c r="H115" i="43" s="1"/>
  <c r="I115" i="43" s="1"/>
  <c r="J115" i="43" s="1"/>
  <c r="K115" i="43" s="1"/>
  <c r="L115" i="43" s="1"/>
  <c r="M115" i="43" s="1"/>
  <c r="L112" i="43"/>
  <c r="M112" i="43" s="1"/>
  <c r="L111" i="43"/>
  <c r="M111" i="43" s="1"/>
  <c r="L110" i="43"/>
  <c r="W99" i="43" s="1"/>
  <c r="M109" i="43"/>
  <c r="L109" i="43"/>
  <c r="L108" i="43"/>
  <c r="M108" i="43" s="1"/>
  <c r="L107" i="43"/>
  <c r="M107" i="43" s="1"/>
  <c r="L106" i="43"/>
  <c r="M106" i="43" s="1"/>
  <c r="L105" i="43"/>
  <c r="M105" i="43" s="1"/>
  <c r="L104" i="43"/>
  <c r="K103" i="43"/>
  <c r="J103" i="43"/>
  <c r="I103" i="43"/>
  <c r="H103" i="43"/>
  <c r="G103" i="43"/>
  <c r="K101" i="43"/>
  <c r="J101" i="43"/>
  <c r="I101" i="43"/>
  <c r="H101" i="43"/>
  <c r="G101" i="43"/>
  <c r="G100" i="43"/>
  <c r="H100" i="43" s="1"/>
  <c r="I100" i="43" s="1"/>
  <c r="J100" i="43" s="1"/>
  <c r="K100" i="43" s="1"/>
  <c r="L100" i="43" s="1"/>
  <c r="M100" i="43" s="1"/>
  <c r="S99" i="43"/>
  <c r="G99" i="43"/>
  <c r="H99" i="43" s="1"/>
  <c r="I99" i="43" s="1"/>
  <c r="J99" i="43" s="1"/>
  <c r="K99" i="43" s="1"/>
  <c r="L99" i="43" s="1"/>
  <c r="M99" i="43" s="1"/>
  <c r="L96" i="43"/>
  <c r="M96" i="43" s="1"/>
  <c r="L95" i="43"/>
  <c r="M95" i="43" s="1"/>
  <c r="L94" i="43"/>
  <c r="W83" i="43" s="1"/>
  <c r="L93" i="43"/>
  <c r="M93" i="43" s="1"/>
  <c r="L92" i="43"/>
  <c r="X83" i="43" s="1"/>
  <c r="L91" i="43"/>
  <c r="M91" i="43" s="1"/>
  <c r="L90" i="43"/>
  <c r="M90" i="43" s="1"/>
  <c r="L89" i="43"/>
  <c r="L88" i="43"/>
  <c r="K87" i="43"/>
  <c r="J87" i="43"/>
  <c r="I87" i="43"/>
  <c r="H87" i="43"/>
  <c r="G87" i="43"/>
  <c r="K85" i="43"/>
  <c r="J85" i="43"/>
  <c r="I85" i="43"/>
  <c r="H85" i="43"/>
  <c r="G85" i="43"/>
  <c r="G84" i="43"/>
  <c r="H84" i="43" s="1"/>
  <c r="I84" i="43" s="1"/>
  <c r="J84" i="43" s="1"/>
  <c r="K84" i="43" s="1"/>
  <c r="L84" i="43" s="1"/>
  <c r="M84" i="43" s="1"/>
  <c r="G83" i="43"/>
  <c r="H83" i="43" s="1"/>
  <c r="I83" i="43" s="1"/>
  <c r="J83" i="43" s="1"/>
  <c r="K83" i="43" s="1"/>
  <c r="L83" i="43" s="1"/>
  <c r="M83" i="43" s="1"/>
  <c r="L80" i="43"/>
  <c r="M80" i="43" s="1"/>
  <c r="L79" i="43"/>
  <c r="M79" i="43" s="1"/>
  <c r="L78" i="43"/>
  <c r="W67" i="43" s="1"/>
  <c r="L77" i="43"/>
  <c r="M77" i="43" s="1"/>
  <c r="L76" i="43"/>
  <c r="L75" i="43"/>
  <c r="V67" i="43" s="1"/>
  <c r="L74" i="43"/>
  <c r="M74" i="43" s="1"/>
  <c r="L73" i="43"/>
  <c r="M73" i="43" s="1"/>
  <c r="L72" i="43"/>
  <c r="K71" i="43"/>
  <c r="J71" i="43"/>
  <c r="I71" i="43"/>
  <c r="H71" i="43"/>
  <c r="G71" i="43"/>
  <c r="K69" i="43"/>
  <c r="J69" i="43"/>
  <c r="I69" i="43"/>
  <c r="H69" i="43"/>
  <c r="G69" i="43"/>
  <c r="G68" i="43"/>
  <c r="H68" i="43" s="1"/>
  <c r="I68" i="43" s="1"/>
  <c r="J68" i="43" s="1"/>
  <c r="K68" i="43" s="1"/>
  <c r="L68" i="43" s="1"/>
  <c r="M68" i="43" s="1"/>
  <c r="S67" i="43"/>
  <c r="G67" i="43"/>
  <c r="H67" i="43" s="1"/>
  <c r="I67" i="43" s="1"/>
  <c r="J67" i="43" s="1"/>
  <c r="K67" i="43" s="1"/>
  <c r="L67" i="43" s="1"/>
  <c r="M67" i="43" s="1"/>
  <c r="L64" i="43"/>
  <c r="M64" i="43" s="1"/>
  <c r="L63" i="43"/>
  <c r="M63" i="43" s="1"/>
  <c r="L62" i="43"/>
  <c r="W51" i="43" s="1"/>
  <c r="L61" i="43"/>
  <c r="M61" i="43" s="1"/>
  <c r="L60" i="43"/>
  <c r="X51" i="43" s="1"/>
  <c r="L59" i="43"/>
  <c r="M59" i="43" s="1"/>
  <c r="L58" i="43"/>
  <c r="M58" i="43" s="1"/>
  <c r="L57" i="43"/>
  <c r="M57" i="43" s="1"/>
  <c r="L56" i="43"/>
  <c r="K55" i="43"/>
  <c r="J55" i="43"/>
  <c r="I55" i="43"/>
  <c r="H55" i="43"/>
  <c r="G55" i="43"/>
  <c r="K53" i="43"/>
  <c r="J53" i="43"/>
  <c r="I53" i="43"/>
  <c r="H53" i="43"/>
  <c r="G53" i="43"/>
  <c r="K52" i="43"/>
  <c r="L52" i="43" s="1"/>
  <c r="M52" i="43" s="1"/>
  <c r="G52" i="43"/>
  <c r="H52" i="43" s="1"/>
  <c r="I52" i="43" s="1"/>
  <c r="J52" i="43" s="1"/>
  <c r="S51" i="43"/>
  <c r="G51" i="43"/>
  <c r="H51" i="43" s="1"/>
  <c r="I51" i="43" s="1"/>
  <c r="J51" i="43" s="1"/>
  <c r="K51" i="43" s="1"/>
  <c r="L51" i="43" s="1"/>
  <c r="M51" i="43" s="1"/>
  <c r="L48" i="43"/>
  <c r="M48" i="43" s="1"/>
  <c r="L47" i="43"/>
  <c r="M47" i="43" s="1"/>
  <c r="L46" i="43"/>
  <c r="W35" i="43" s="1"/>
  <c r="L45" i="43"/>
  <c r="M45" i="43" s="1"/>
  <c r="L44" i="43"/>
  <c r="M44" i="43" s="1"/>
  <c r="L43" i="43"/>
  <c r="L42" i="43"/>
  <c r="M42" i="43" s="1"/>
  <c r="L41" i="43"/>
  <c r="L40" i="43"/>
  <c r="K39" i="43"/>
  <c r="J39" i="43"/>
  <c r="I39" i="43"/>
  <c r="H39" i="43"/>
  <c r="G39" i="43"/>
  <c r="K37" i="43"/>
  <c r="J37" i="43"/>
  <c r="I37" i="43"/>
  <c r="H37" i="43"/>
  <c r="G37" i="43"/>
  <c r="G36" i="43"/>
  <c r="H36" i="43" s="1"/>
  <c r="I36" i="43" s="1"/>
  <c r="J36" i="43" s="1"/>
  <c r="K36" i="43" s="1"/>
  <c r="L36" i="43" s="1"/>
  <c r="M36" i="43" s="1"/>
  <c r="X35" i="43"/>
  <c r="S35" i="43"/>
  <c r="G35" i="43"/>
  <c r="H35" i="43" s="1"/>
  <c r="I35" i="43" s="1"/>
  <c r="J35" i="43" s="1"/>
  <c r="K35" i="43" s="1"/>
  <c r="L35" i="43" s="1"/>
  <c r="M35" i="43" s="1"/>
  <c r="A35" i="43"/>
  <c r="A51" i="43" s="1"/>
  <c r="A67" i="43" s="1"/>
  <c r="A83" i="43" s="1"/>
  <c r="A99" i="43" s="1"/>
  <c r="A115" i="43" s="1"/>
  <c r="A131" i="43" s="1"/>
  <c r="A147" i="43" s="1"/>
  <c r="A163" i="43" s="1"/>
  <c r="A179" i="43" s="1"/>
  <c r="A195" i="43" s="1"/>
  <c r="A211" i="43" s="1"/>
  <c r="A227" i="43" s="1"/>
  <c r="A243" i="43" s="1"/>
  <c r="A259" i="43" s="1"/>
  <c r="A275" i="43" s="1"/>
  <c r="A291" i="43" s="1"/>
  <c r="A307" i="43" s="1"/>
  <c r="A323" i="43" s="1"/>
  <c r="A339" i="43" s="1"/>
  <c r="A355" i="43" s="1"/>
  <c r="A371" i="43" s="1"/>
  <c r="A387" i="43" s="1"/>
  <c r="A403" i="43" s="1"/>
  <c r="A419" i="43" s="1"/>
  <c r="A435" i="43" s="1"/>
  <c r="A451" i="43" s="1"/>
  <c r="A467" i="43" s="1"/>
  <c r="A483" i="43" s="1"/>
  <c r="A499" i="43" s="1"/>
  <c r="A515" i="43" s="1"/>
  <c r="A531" i="43" s="1"/>
  <c r="A547" i="43" s="1"/>
  <c r="A563" i="43" s="1"/>
  <c r="A579" i="43" s="1"/>
  <c r="A595" i="43" s="1"/>
  <c r="A611" i="43" s="1"/>
  <c r="A627" i="43" s="1"/>
  <c r="A643" i="43" s="1"/>
  <c r="L32" i="43"/>
  <c r="M32" i="43" s="1"/>
  <c r="L31" i="43"/>
  <c r="M31" i="43" s="1"/>
  <c r="L30" i="43"/>
  <c r="L29" i="43"/>
  <c r="M29" i="43" s="1"/>
  <c r="L28" i="43"/>
  <c r="L27" i="43"/>
  <c r="M27" i="43" s="1"/>
  <c r="L26" i="43"/>
  <c r="L25" i="43"/>
  <c r="M25" i="43" s="1"/>
  <c r="L24" i="43"/>
  <c r="K23" i="43"/>
  <c r="J23" i="43"/>
  <c r="I23" i="43"/>
  <c r="H23" i="43"/>
  <c r="G23" i="43"/>
  <c r="K21" i="43"/>
  <c r="J21" i="43"/>
  <c r="I21" i="43"/>
  <c r="H21" i="43"/>
  <c r="G21" i="43"/>
  <c r="G20" i="43"/>
  <c r="H20" i="43" s="1"/>
  <c r="I20" i="43" s="1"/>
  <c r="J20" i="43" s="1"/>
  <c r="K20" i="43" s="1"/>
  <c r="L20" i="43" s="1"/>
  <c r="M20" i="43" s="1"/>
  <c r="C20" i="43"/>
  <c r="C36" i="43" s="1"/>
  <c r="C52" i="43" s="1"/>
  <c r="C68" i="43" s="1"/>
  <c r="C84" i="43" s="1"/>
  <c r="C100" i="43" s="1"/>
  <c r="C116" i="43" s="1"/>
  <c r="C132" i="43" s="1"/>
  <c r="C148" i="43" s="1"/>
  <c r="C164" i="43" s="1"/>
  <c r="C180" i="43" s="1"/>
  <c r="C196" i="43" s="1"/>
  <c r="C212" i="43" s="1"/>
  <c r="C228" i="43" s="1"/>
  <c r="C244" i="43" s="1"/>
  <c r="C260" i="43" s="1"/>
  <c r="C276" i="43" s="1"/>
  <c r="C292" i="43" s="1"/>
  <c r="C308" i="43" s="1"/>
  <c r="C324" i="43" s="1"/>
  <c r="C340" i="43" s="1"/>
  <c r="C356" i="43" s="1"/>
  <c r="C372" i="43" s="1"/>
  <c r="C388" i="43" s="1"/>
  <c r="C404" i="43" s="1"/>
  <c r="C420" i="43" s="1"/>
  <c r="C436" i="43" s="1"/>
  <c r="C452" i="43" s="1"/>
  <c r="C468" i="43" s="1"/>
  <c r="C484" i="43" s="1"/>
  <c r="C500" i="43" s="1"/>
  <c r="C516" i="43" s="1"/>
  <c r="C532" i="43" s="1"/>
  <c r="C548" i="43" s="1"/>
  <c r="C564" i="43" s="1"/>
  <c r="C580" i="43" s="1"/>
  <c r="C596" i="43" s="1"/>
  <c r="C612" i="43" s="1"/>
  <c r="C628" i="43" s="1"/>
  <c r="C644" i="43" s="1"/>
  <c r="G19" i="43"/>
  <c r="H19" i="43" s="1"/>
  <c r="I19" i="43" s="1"/>
  <c r="J19" i="43" s="1"/>
  <c r="K19" i="43" s="1"/>
  <c r="L19" i="43" s="1"/>
  <c r="M19" i="43" s="1"/>
  <c r="H4" i="43"/>
  <c r="I4" i="43" s="1"/>
  <c r="J4" i="43" s="1"/>
  <c r="K4" i="43" s="1"/>
  <c r="L4" i="43" s="1"/>
  <c r="M4" i="43" s="1"/>
  <c r="S3" i="43"/>
  <c r="I3" i="43"/>
  <c r="J3" i="43" s="1"/>
  <c r="K3" i="43" s="1"/>
  <c r="L3" i="43" s="1"/>
  <c r="M3" i="43" s="1"/>
  <c r="H3" i="43"/>
  <c r="X1" i="43"/>
  <c r="T1" i="43"/>
  <c r="L496" i="42"/>
  <c r="M496" i="42" s="1"/>
  <c r="L495" i="42"/>
  <c r="M495" i="42" s="1"/>
  <c r="L494" i="42"/>
  <c r="L493" i="42"/>
  <c r="M493" i="42" s="1"/>
  <c r="L492" i="42"/>
  <c r="X483" i="42" s="1"/>
  <c r="L491" i="42"/>
  <c r="M491" i="42" s="1"/>
  <c r="L490" i="42"/>
  <c r="M490" i="42" s="1"/>
  <c r="L489" i="42"/>
  <c r="M489" i="42" s="1"/>
  <c r="L488" i="42"/>
  <c r="M488" i="42" s="1"/>
  <c r="K487" i="42"/>
  <c r="J487" i="42"/>
  <c r="I487" i="42"/>
  <c r="H487" i="42"/>
  <c r="G487" i="42"/>
  <c r="K485" i="42"/>
  <c r="J485" i="42"/>
  <c r="I485" i="42"/>
  <c r="H485" i="42"/>
  <c r="G485" i="42"/>
  <c r="G484" i="42"/>
  <c r="H484" i="42" s="1"/>
  <c r="I484" i="42" s="1"/>
  <c r="J484" i="42" s="1"/>
  <c r="K484" i="42" s="1"/>
  <c r="L484" i="42" s="1"/>
  <c r="M484" i="42" s="1"/>
  <c r="G483" i="42"/>
  <c r="H483" i="42" s="1"/>
  <c r="I483" i="42" s="1"/>
  <c r="J483" i="42" s="1"/>
  <c r="K483" i="42" s="1"/>
  <c r="L483" i="42" s="1"/>
  <c r="M483" i="42" s="1"/>
  <c r="L480" i="42"/>
  <c r="M480" i="42" s="1"/>
  <c r="L479" i="42"/>
  <c r="M479" i="42" s="1"/>
  <c r="L478" i="42"/>
  <c r="M478" i="42" s="1"/>
  <c r="L477" i="42"/>
  <c r="M477" i="42" s="1"/>
  <c r="L476" i="42"/>
  <c r="X467" i="42" s="1"/>
  <c r="L475" i="42"/>
  <c r="M475" i="42" s="1"/>
  <c r="L474" i="42"/>
  <c r="L473" i="42"/>
  <c r="M473" i="42" s="1"/>
  <c r="L472" i="42"/>
  <c r="M472" i="42" s="1"/>
  <c r="K471" i="42"/>
  <c r="J471" i="42"/>
  <c r="I471" i="42"/>
  <c r="H471" i="42"/>
  <c r="G471" i="42"/>
  <c r="K469" i="42"/>
  <c r="J469" i="42"/>
  <c r="I469" i="42"/>
  <c r="H469" i="42"/>
  <c r="G469" i="42"/>
  <c r="G468" i="42"/>
  <c r="H468" i="42" s="1"/>
  <c r="I468" i="42" s="1"/>
  <c r="J468" i="42" s="1"/>
  <c r="K468" i="42" s="1"/>
  <c r="L468" i="42" s="1"/>
  <c r="M468" i="42" s="1"/>
  <c r="S467" i="42"/>
  <c r="G467" i="42"/>
  <c r="H467" i="42" s="1"/>
  <c r="I467" i="42" s="1"/>
  <c r="J467" i="42" s="1"/>
  <c r="K467" i="42" s="1"/>
  <c r="L467" i="42" s="1"/>
  <c r="M467" i="42" s="1"/>
  <c r="L464" i="42"/>
  <c r="M464" i="42" s="1"/>
  <c r="L463" i="42"/>
  <c r="M463" i="42" s="1"/>
  <c r="L462" i="42"/>
  <c r="L461" i="42"/>
  <c r="M461" i="42" s="1"/>
  <c r="L460" i="42"/>
  <c r="M460" i="42" s="1"/>
  <c r="L459" i="42"/>
  <c r="L458" i="42"/>
  <c r="M458" i="42" s="1"/>
  <c r="L457" i="42"/>
  <c r="M457" i="42" s="1"/>
  <c r="L456" i="42"/>
  <c r="M456" i="42" s="1"/>
  <c r="K455" i="42"/>
  <c r="J455" i="42"/>
  <c r="I455" i="42"/>
  <c r="H455" i="42"/>
  <c r="G455" i="42"/>
  <c r="K453" i="42"/>
  <c r="J453" i="42"/>
  <c r="I453" i="42"/>
  <c r="H453" i="42"/>
  <c r="G453" i="42"/>
  <c r="G452" i="42"/>
  <c r="H452" i="42" s="1"/>
  <c r="I452" i="42" s="1"/>
  <c r="J452" i="42" s="1"/>
  <c r="K452" i="42" s="1"/>
  <c r="L452" i="42" s="1"/>
  <c r="M452" i="42" s="1"/>
  <c r="S451" i="42"/>
  <c r="G451" i="42"/>
  <c r="H451" i="42" s="1"/>
  <c r="I451" i="42" s="1"/>
  <c r="J451" i="42" s="1"/>
  <c r="K451" i="42" s="1"/>
  <c r="L451" i="42" s="1"/>
  <c r="M451" i="42" s="1"/>
  <c r="L448" i="42"/>
  <c r="M448" i="42" s="1"/>
  <c r="L447" i="42"/>
  <c r="M447" i="42" s="1"/>
  <c r="L446" i="42"/>
  <c r="L445" i="42"/>
  <c r="M445" i="42" s="1"/>
  <c r="L444" i="42"/>
  <c r="M444" i="42" s="1"/>
  <c r="L443" i="42"/>
  <c r="M443" i="42" s="1"/>
  <c r="L442" i="42"/>
  <c r="M442" i="42" s="1"/>
  <c r="L441" i="42"/>
  <c r="L440" i="42"/>
  <c r="M440" i="42" s="1"/>
  <c r="K439" i="42"/>
  <c r="J439" i="42"/>
  <c r="I439" i="42"/>
  <c r="H439" i="42"/>
  <c r="G439" i="42"/>
  <c r="K437" i="42"/>
  <c r="J437" i="42"/>
  <c r="I437" i="42"/>
  <c r="H437" i="42"/>
  <c r="G437" i="42"/>
  <c r="G436" i="42"/>
  <c r="H436" i="42" s="1"/>
  <c r="I436" i="42" s="1"/>
  <c r="J436" i="42" s="1"/>
  <c r="K436" i="42" s="1"/>
  <c r="L436" i="42" s="1"/>
  <c r="M436" i="42" s="1"/>
  <c r="X435" i="42"/>
  <c r="G435" i="42"/>
  <c r="H435" i="42" s="1"/>
  <c r="I435" i="42" s="1"/>
  <c r="J435" i="42" s="1"/>
  <c r="K435" i="42" s="1"/>
  <c r="L435" i="42" s="1"/>
  <c r="M435" i="42" s="1"/>
  <c r="L432" i="42"/>
  <c r="M432" i="42" s="1"/>
  <c r="L431" i="42"/>
  <c r="M431" i="42" s="1"/>
  <c r="L430" i="42"/>
  <c r="M430" i="42" s="1"/>
  <c r="L429" i="42"/>
  <c r="M429" i="42" s="1"/>
  <c r="L428" i="42"/>
  <c r="M428" i="42" s="1"/>
  <c r="L427" i="42"/>
  <c r="M427" i="42" s="1"/>
  <c r="L426" i="42"/>
  <c r="M426" i="42" s="1"/>
  <c r="L425" i="42"/>
  <c r="M425" i="42" s="1"/>
  <c r="L424" i="42"/>
  <c r="M424" i="42" s="1"/>
  <c r="K423" i="42"/>
  <c r="J423" i="42"/>
  <c r="I423" i="42"/>
  <c r="H423" i="42"/>
  <c r="G423" i="42"/>
  <c r="K421" i="42"/>
  <c r="J421" i="42"/>
  <c r="I421" i="42"/>
  <c r="H421" i="42"/>
  <c r="G421" i="42"/>
  <c r="G420" i="42"/>
  <c r="H420" i="42" s="1"/>
  <c r="I420" i="42" s="1"/>
  <c r="J420" i="42" s="1"/>
  <c r="K420" i="42" s="1"/>
  <c r="L420" i="42" s="1"/>
  <c r="M420" i="42" s="1"/>
  <c r="W419" i="42"/>
  <c r="G419" i="42"/>
  <c r="H419" i="42" s="1"/>
  <c r="I419" i="42" s="1"/>
  <c r="J419" i="42" s="1"/>
  <c r="K419" i="42" s="1"/>
  <c r="L419" i="42" s="1"/>
  <c r="M419" i="42" s="1"/>
  <c r="L416" i="42"/>
  <c r="M416" i="42" s="1"/>
  <c r="L415" i="42"/>
  <c r="M415" i="42" s="1"/>
  <c r="L414" i="42"/>
  <c r="M414" i="42" s="1"/>
  <c r="L413" i="42"/>
  <c r="M413" i="42" s="1"/>
  <c r="L412" i="42"/>
  <c r="M412" i="42" s="1"/>
  <c r="L411" i="42"/>
  <c r="M411" i="42" s="1"/>
  <c r="L410" i="42"/>
  <c r="M410" i="42" s="1"/>
  <c r="L409" i="42"/>
  <c r="M409" i="42" s="1"/>
  <c r="L408" i="42"/>
  <c r="K407" i="42"/>
  <c r="J407" i="42"/>
  <c r="I407" i="42"/>
  <c r="H407" i="42"/>
  <c r="G407" i="42"/>
  <c r="K405" i="42"/>
  <c r="J405" i="42"/>
  <c r="I405" i="42"/>
  <c r="H405" i="42"/>
  <c r="G405" i="42"/>
  <c r="G404" i="42"/>
  <c r="H404" i="42" s="1"/>
  <c r="I404" i="42" s="1"/>
  <c r="J404" i="42" s="1"/>
  <c r="K404" i="42" s="1"/>
  <c r="L404" i="42" s="1"/>
  <c r="M404" i="42" s="1"/>
  <c r="W403" i="42"/>
  <c r="G403" i="42"/>
  <c r="H403" i="42" s="1"/>
  <c r="I403" i="42" s="1"/>
  <c r="J403" i="42" s="1"/>
  <c r="K403" i="42" s="1"/>
  <c r="L403" i="42" s="1"/>
  <c r="M403" i="42" s="1"/>
  <c r="L400" i="42"/>
  <c r="M400" i="42" s="1"/>
  <c r="L399" i="42"/>
  <c r="M399" i="42" s="1"/>
  <c r="L398" i="42"/>
  <c r="W387" i="42" s="1"/>
  <c r="L397" i="42"/>
  <c r="M397" i="42" s="1"/>
  <c r="L396" i="42"/>
  <c r="X387" i="42" s="1"/>
  <c r="L395" i="42"/>
  <c r="M395" i="42" s="1"/>
  <c r="L394" i="42"/>
  <c r="L393" i="42"/>
  <c r="M393" i="42" s="1"/>
  <c r="L392" i="42"/>
  <c r="K391" i="42"/>
  <c r="J391" i="42"/>
  <c r="I391" i="42"/>
  <c r="H391" i="42"/>
  <c r="G391" i="42"/>
  <c r="K389" i="42"/>
  <c r="J389" i="42"/>
  <c r="I389" i="42"/>
  <c r="H389" i="42"/>
  <c r="G389" i="42"/>
  <c r="G388" i="42"/>
  <c r="H388" i="42" s="1"/>
  <c r="I388" i="42" s="1"/>
  <c r="J388" i="42" s="1"/>
  <c r="K388" i="42" s="1"/>
  <c r="L388" i="42" s="1"/>
  <c r="M388" i="42" s="1"/>
  <c r="G387" i="42"/>
  <c r="H387" i="42" s="1"/>
  <c r="I387" i="42" s="1"/>
  <c r="J387" i="42" s="1"/>
  <c r="K387" i="42" s="1"/>
  <c r="L387" i="42" s="1"/>
  <c r="M387" i="42" s="1"/>
  <c r="L384" i="42"/>
  <c r="M384" i="42" s="1"/>
  <c r="L383" i="42"/>
  <c r="M383" i="42" s="1"/>
  <c r="L382" i="42"/>
  <c r="W371" i="42" s="1"/>
  <c r="L381" i="42"/>
  <c r="M381" i="42" s="1"/>
  <c r="L380" i="42"/>
  <c r="X371" i="42" s="1"/>
  <c r="L379" i="42"/>
  <c r="M379" i="42" s="1"/>
  <c r="L378" i="42"/>
  <c r="M378" i="42" s="1"/>
  <c r="L377" i="42"/>
  <c r="M377" i="42" s="1"/>
  <c r="L376" i="42"/>
  <c r="K375" i="42"/>
  <c r="J375" i="42"/>
  <c r="I375" i="42"/>
  <c r="H375" i="42"/>
  <c r="G375" i="42"/>
  <c r="K373" i="42"/>
  <c r="J373" i="42"/>
  <c r="I373" i="42"/>
  <c r="H373" i="42"/>
  <c r="G373" i="42"/>
  <c r="G372" i="42"/>
  <c r="H372" i="42" s="1"/>
  <c r="I372" i="42" s="1"/>
  <c r="J372" i="42" s="1"/>
  <c r="K372" i="42" s="1"/>
  <c r="L372" i="42" s="1"/>
  <c r="M372" i="42" s="1"/>
  <c r="S371" i="42"/>
  <c r="G371" i="42"/>
  <c r="H371" i="42" s="1"/>
  <c r="I371" i="42" s="1"/>
  <c r="J371" i="42" s="1"/>
  <c r="K371" i="42" s="1"/>
  <c r="L371" i="42" s="1"/>
  <c r="M371" i="42" s="1"/>
  <c r="L368" i="42"/>
  <c r="M368" i="42" s="1"/>
  <c r="L367" i="42"/>
  <c r="M367" i="42" s="1"/>
  <c r="L366" i="42"/>
  <c r="W355" i="42" s="1"/>
  <c r="L365" i="42"/>
  <c r="M365" i="42" s="1"/>
  <c r="L364" i="42"/>
  <c r="X355" i="42" s="1"/>
  <c r="L363" i="42"/>
  <c r="M363" i="42" s="1"/>
  <c r="L362" i="42"/>
  <c r="M362" i="42" s="1"/>
  <c r="L361" i="42"/>
  <c r="M361" i="42" s="1"/>
  <c r="L360" i="42"/>
  <c r="K359" i="42"/>
  <c r="J359" i="42"/>
  <c r="I359" i="42"/>
  <c r="H359" i="42"/>
  <c r="G359" i="42"/>
  <c r="K357" i="42"/>
  <c r="J357" i="42"/>
  <c r="I357" i="42"/>
  <c r="H357" i="42"/>
  <c r="G357" i="42"/>
  <c r="G356" i="42"/>
  <c r="H356" i="42" s="1"/>
  <c r="I356" i="42" s="1"/>
  <c r="J356" i="42" s="1"/>
  <c r="K356" i="42" s="1"/>
  <c r="L356" i="42" s="1"/>
  <c r="M356" i="42" s="1"/>
  <c r="I355" i="42"/>
  <c r="J355" i="42" s="1"/>
  <c r="K355" i="42" s="1"/>
  <c r="L355" i="42" s="1"/>
  <c r="M355" i="42" s="1"/>
  <c r="H355" i="42"/>
  <c r="G355" i="42"/>
  <c r="L352" i="42"/>
  <c r="M352" i="42" s="1"/>
  <c r="L351" i="42"/>
  <c r="M351" i="42" s="1"/>
  <c r="L350" i="42"/>
  <c r="W339" i="42" s="1"/>
  <c r="L349" i="42"/>
  <c r="M349" i="42" s="1"/>
  <c r="L348" i="42"/>
  <c r="X339" i="42" s="1"/>
  <c r="L347" i="42"/>
  <c r="M347" i="42" s="1"/>
  <c r="L346" i="42"/>
  <c r="M346" i="42" s="1"/>
  <c r="L345" i="42"/>
  <c r="M345" i="42" s="1"/>
  <c r="L344" i="42"/>
  <c r="M344" i="42" s="1"/>
  <c r="K343" i="42"/>
  <c r="J343" i="42"/>
  <c r="I343" i="42"/>
  <c r="H343" i="42"/>
  <c r="G343" i="42"/>
  <c r="K341" i="42"/>
  <c r="J341" i="42"/>
  <c r="I341" i="42"/>
  <c r="H341" i="42"/>
  <c r="G341" i="42"/>
  <c r="G340" i="42"/>
  <c r="H340" i="42" s="1"/>
  <c r="I340" i="42" s="1"/>
  <c r="J340" i="42" s="1"/>
  <c r="K340" i="42" s="1"/>
  <c r="L340" i="42" s="1"/>
  <c r="M340" i="42" s="1"/>
  <c r="S339" i="42"/>
  <c r="H339" i="42"/>
  <c r="I339" i="42" s="1"/>
  <c r="J339" i="42" s="1"/>
  <c r="K339" i="42" s="1"/>
  <c r="L339" i="42" s="1"/>
  <c r="M339" i="42" s="1"/>
  <c r="G339" i="42"/>
  <c r="L336" i="42"/>
  <c r="M336" i="42" s="1"/>
  <c r="L335" i="42"/>
  <c r="M335" i="42" s="1"/>
  <c r="L334" i="42"/>
  <c r="W323" i="42" s="1"/>
  <c r="L333" i="42"/>
  <c r="M333" i="42" s="1"/>
  <c r="L332" i="42"/>
  <c r="X323" i="42" s="1"/>
  <c r="L331" i="42"/>
  <c r="M331" i="42" s="1"/>
  <c r="L330" i="42"/>
  <c r="M330" i="42" s="1"/>
  <c r="L329" i="42"/>
  <c r="M329" i="42" s="1"/>
  <c r="L328" i="42"/>
  <c r="M328" i="42" s="1"/>
  <c r="K327" i="42"/>
  <c r="J327" i="42"/>
  <c r="I327" i="42"/>
  <c r="H327" i="42"/>
  <c r="G327" i="42"/>
  <c r="K325" i="42"/>
  <c r="J325" i="42"/>
  <c r="I325" i="42"/>
  <c r="H325" i="42"/>
  <c r="G325" i="42"/>
  <c r="G324" i="42"/>
  <c r="H324" i="42" s="1"/>
  <c r="I324" i="42" s="1"/>
  <c r="J324" i="42" s="1"/>
  <c r="K324" i="42" s="1"/>
  <c r="L324" i="42" s="1"/>
  <c r="M324" i="42" s="1"/>
  <c r="G323" i="42"/>
  <c r="H323" i="42" s="1"/>
  <c r="I323" i="42" s="1"/>
  <c r="J323" i="42" s="1"/>
  <c r="K323" i="42" s="1"/>
  <c r="L323" i="42" s="1"/>
  <c r="M323" i="42" s="1"/>
  <c r="L320" i="42"/>
  <c r="M320" i="42" s="1"/>
  <c r="L319" i="42"/>
  <c r="M319" i="42" s="1"/>
  <c r="L318" i="42"/>
  <c r="W307" i="42" s="1"/>
  <c r="L317" i="42"/>
  <c r="M317" i="42" s="1"/>
  <c r="L316" i="42"/>
  <c r="X307" i="42" s="1"/>
  <c r="L315" i="42"/>
  <c r="M315" i="42" s="1"/>
  <c r="L314" i="42"/>
  <c r="M314" i="42" s="1"/>
  <c r="L313" i="42"/>
  <c r="M313" i="42" s="1"/>
  <c r="L312" i="42"/>
  <c r="M312" i="42" s="1"/>
  <c r="K311" i="42"/>
  <c r="J311" i="42"/>
  <c r="I311" i="42"/>
  <c r="H311" i="42"/>
  <c r="G311" i="42"/>
  <c r="K309" i="42"/>
  <c r="J309" i="42"/>
  <c r="I309" i="42"/>
  <c r="H309" i="42"/>
  <c r="G309" i="42"/>
  <c r="G308" i="42"/>
  <c r="H308" i="42" s="1"/>
  <c r="I308" i="42" s="1"/>
  <c r="J308" i="42" s="1"/>
  <c r="K308" i="42" s="1"/>
  <c r="L308" i="42" s="1"/>
  <c r="M308" i="42" s="1"/>
  <c r="S307" i="42"/>
  <c r="H307" i="42"/>
  <c r="I307" i="42" s="1"/>
  <c r="J307" i="42" s="1"/>
  <c r="K307" i="42" s="1"/>
  <c r="L307" i="42" s="1"/>
  <c r="M307" i="42" s="1"/>
  <c r="G307" i="42"/>
  <c r="L304" i="42"/>
  <c r="M304" i="42" s="1"/>
  <c r="L303" i="42"/>
  <c r="M303" i="42" s="1"/>
  <c r="L302" i="42"/>
  <c r="W291" i="42" s="1"/>
  <c r="L301" i="42"/>
  <c r="M301" i="42" s="1"/>
  <c r="L300" i="42"/>
  <c r="X291" i="42" s="1"/>
  <c r="L299" i="42"/>
  <c r="M299" i="42" s="1"/>
  <c r="L298" i="42"/>
  <c r="M298" i="42" s="1"/>
  <c r="L297" i="42"/>
  <c r="M297" i="42" s="1"/>
  <c r="L296" i="42"/>
  <c r="M296" i="42" s="1"/>
  <c r="K295" i="42"/>
  <c r="J295" i="42"/>
  <c r="I295" i="42"/>
  <c r="H295" i="42"/>
  <c r="G295" i="42"/>
  <c r="K293" i="42"/>
  <c r="J293" i="42"/>
  <c r="I293" i="42"/>
  <c r="H293" i="42"/>
  <c r="G293" i="42"/>
  <c r="G292" i="42"/>
  <c r="H292" i="42" s="1"/>
  <c r="I292" i="42" s="1"/>
  <c r="J292" i="42" s="1"/>
  <c r="K292" i="42" s="1"/>
  <c r="L292" i="42" s="1"/>
  <c r="M292" i="42" s="1"/>
  <c r="U291" i="42"/>
  <c r="I291" i="42"/>
  <c r="J291" i="42" s="1"/>
  <c r="K291" i="42" s="1"/>
  <c r="L291" i="42" s="1"/>
  <c r="M291" i="42" s="1"/>
  <c r="H291" i="42"/>
  <c r="G291" i="42"/>
  <c r="L288" i="42"/>
  <c r="M288" i="42" s="1"/>
  <c r="L287" i="42"/>
  <c r="M287" i="42" s="1"/>
  <c r="L286" i="42"/>
  <c r="W275" i="42" s="1"/>
  <c r="L285" i="42"/>
  <c r="M285" i="42" s="1"/>
  <c r="L284" i="42"/>
  <c r="L283" i="42"/>
  <c r="M283" i="42" s="1"/>
  <c r="L282" i="42"/>
  <c r="M282" i="42" s="1"/>
  <c r="L281" i="42"/>
  <c r="M281" i="42" s="1"/>
  <c r="L280" i="42"/>
  <c r="M280" i="42" s="1"/>
  <c r="K279" i="42"/>
  <c r="J279" i="42"/>
  <c r="I279" i="42"/>
  <c r="H279" i="42"/>
  <c r="G279" i="42"/>
  <c r="K277" i="42"/>
  <c r="J277" i="42"/>
  <c r="I277" i="42"/>
  <c r="H277" i="42"/>
  <c r="G277" i="42"/>
  <c r="G276" i="42"/>
  <c r="H276" i="42" s="1"/>
  <c r="I276" i="42" s="1"/>
  <c r="J276" i="42" s="1"/>
  <c r="K276" i="42" s="1"/>
  <c r="L276" i="42" s="1"/>
  <c r="M276" i="42" s="1"/>
  <c r="S275" i="42"/>
  <c r="G275" i="42"/>
  <c r="H275" i="42" s="1"/>
  <c r="I275" i="42" s="1"/>
  <c r="J275" i="42" s="1"/>
  <c r="K275" i="42" s="1"/>
  <c r="L275" i="42" s="1"/>
  <c r="M275" i="42" s="1"/>
  <c r="L272" i="42"/>
  <c r="M272" i="42" s="1"/>
  <c r="L271" i="42"/>
  <c r="M271" i="42" s="1"/>
  <c r="L270" i="42"/>
  <c r="W259" i="42" s="1"/>
  <c r="L269" i="42"/>
  <c r="M269" i="42" s="1"/>
  <c r="L268" i="42"/>
  <c r="X259" i="42" s="1"/>
  <c r="L267" i="42"/>
  <c r="M267" i="42" s="1"/>
  <c r="L266" i="42"/>
  <c r="L265" i="42"/>
  <c r="M265" i="42" s="1"/>
  <c r="L264" i="42"/>
  <c r="M264" i="42" s="1"/>
  <c r="K263" i="42"/>
  <c r="J263" i="42"/>
  <c r="I263" i="42"/>
  <c r="H263" i="42"/>
  <c r="G263" i="42"/>
  <c r="K261" i="42"/>
  <c r="J261" i="42"/>
  <c r="I261" i="42"/>
  <c r="H261" i="42"/>
  <c r="G261" i="42"/>
  <c r="G260" i="42"/>
  <c r="H260" i="42" s="1"/>
  <c r="I260" i="42" s="1"/>
  <c r="J260" i="42" s="1"/>
  <c r="K260" i="42" s="1"/>
  <c r="L260" i="42" s="1"/>
  <c r="M260" i="42" s="1"/>
  <c r="G259" i="42"/>
  <c r="H259" i="42" s="1"/>
  <c r="I259" i="42" s="1"/>
  <c r="J259" i="42" s="1"/>
  <c r="K259" i="42" s="1"/>
  <c r="L259" i="42" s="1"/>
  <c r="M259" i="42" s="1"/>
  <c r="L256" i="42"/>
  <c r="M256" i="42" s="1"/>
  <c r="L255" i="42"/>
  <c r="M255" i="42" s="1"/>
  <c r="L254" i="42"/>
  <c r="W243" i="42" s="1"/>
  <c r="L253" i="42"/>
  <c r="M253" i="42" s="1"/>
  <c r="M252" i="42"/>
  <c r="L252" i="42"/>
  <c r="X243" i="42" s="1"/>
  <c r="L251" i="42"/>
  <c r="M251" i="42" s="1"/>
  <c r="L250" i="42"/>
  <c r="M250" i="42" s="1"/>
  <c r="L249" i="42"/>
  <c r="M249" i="42" s="1"/>
  <c r="M248" i="42"/>
  <c r="L248" i="42"/>
  <c r="K247" i="42"/>
  <c r="J247" i="42"/>
  <c r="I247" i="42"/>
  <c r="H247" i="42"/>
  <c r="G247" i="42"/>
  <c r="K245" i="42"/>
  <c r="J245" i="42"/>
  <c r="I245" i="42"/>
  <c r="H245" i="42"/>
  <c r="G245" i="42"/>
  <c r="G244" i="42"/>
  <c r="H244" i="42" s="1"/>
  <c r="I244" i="42" s="1"/>
  <c r="J244" i="42" s="1"/>
  <c r="K244" i="42" s="1"/>
  <c r="L244" i="42" s="1"/>
  <c r="M244" i="42" s="1"/>
  <c r="S243" i="42"/>
  <c r="G243" i="42"/>
  <c r="H243" i="42" s="1"/>
  <c r="I243" i="42" s="1"/>
  <c r="J243" i="42" s="1"/>
  <c r="K243" i="42" s="1"/>
  <c r="L243" i="42" s="1"/>
  <c r="M243" i="42" s="1"/>
  <c r="L240" i="42"/>
  <c r="M240" i="42" s="1"/>
  <c r="L239" i="42"/>
  <c r="M239" i="42" s="1"/>
  <c r="L238" i="42"/>
  <c r="W227" i="42" s="1"/>
  <c r="L237" i="42"/>
  <c r="M237" i="42" s="1"/>
  <c r="L236" i="42"/>
  <c r="X227" i="42" s="1"/>
  <c r="L235" i="42"/>
  <c r="M235" i="42" s="1"/>
  <c r="L234" i="42"/>
  <c r="M234" i="42" s="1"/>
  <c r="L233" i="42"/>
  <c r="M233" i="42" s="1"/>
  <c r="L232" i="42"/>
  <c r="M232" i="42" s="1"/>
  <c r="K231" i="42"/>
  <c r="J231" i="42"/>
  <c r="I231" i="42"/>
  <c r="H231" i="42"/>
  <c r="G231" i="42"/>
  <c r="K229" i="42"/>
  <c r="J229" i="42"/>
  <c r="I229" i="42"/>
  <c r="H229" i="42"/>
  <c r="G229" i="42"/>
  <c r="G228" i="42"/>
  <c r="H228" i="42" s="1"/>
  <c r="I228" i="42" s="1"/>
  <c r="J228" i="42" s="1"/>
  <c r="K228" i="42" s="1"/>
  <c r="L228" i="42" s="1"/>
  <c r="M228" i="42" s="1"/>
  <c r="H227" i="42"/>
  <c r="I227" i="42" s="1"/>
  <c r="J227" i="42" s="1"/>
  <c r="K227" i="42" s="1"/>
  <c r="L227" i="42" s="1"/>
  <c r="M227" i="42" s="1"/>
  <c r="G227" i="42"/>
  <c r="L224" i="42"/>
  <c r="M224" i="42" s="1"/>
  <c r="L223" i="42"/>
  <c r="M223" i="42" s="1"/>
  <c r="L222" i="42"/>
  <c r="W211" i="42" s="1"/>
  <c r="L221" i="42"/>
  <c r="M221" i="42" s="1"/>
  <c r="L220" i="42"/>
  <c r="X211" i="42" s="1"/>
  <c r="L219" i="42"/>
  <c r="M219" i="42" s="1"/>
  <c r="M218" i="42"/>
  <c r="L218" i="42"/>
  <c r="L217" i="42"/>
  <c r="M217" i="42" s="1"/>
  <c r="L216" i="42"/>
  <c r="K215" i="42"/>
  <c r="J215" i="42"/>
  <c r="I215" i="42"/>
  <c r="H215" i="42"/>
  <c r="G215" i="42"/>
  <c r="K213" i="42"/>
  <c r="J213" i="42"/>
  <c r="I213" i="42"/>
  <c r="H213" i="42"/>
  <c r="G213" i="42"/>
  <c r="G212" i="42"/>
  <c r="H212" i="42" s="1"/>
  <c r="I212" i="42" s="1"/>
  <c r="J212" i="42" s="1"/>
  <c r="K212" i="42" s="1"/>
  <c r="L212" i="42" s="1"/>
  <c r="M212" i="42" s="1"/>
  <c r="S211" i="42"/>
  <c r="H211" i="42"/>
  <c r="I211" i="42" s="1"/>
  <c r="J211" i="42" s="1"/>
  <c r="K211" i="42" s="1"/>
  <c r="L211" i="42" s="1"/>
  <c r="M211" i="42" s="1"/>
  <c r="G211" i="42"/>
  <c r="L208" i="42"/>
  <c r="M208" i="42" s="1"/>
  <c r="L207" i="42"/>
  <c r="M207" i="42" s="1"/>
  <c r="L206" i="42"/>
  <c r="W195" i="42" s="1"/>
  <c r="L205" i="42"/>
  <c r="M205" i="42" s="1"/>
  <c r="L204" i="42"/>
  <c r="X195" i="42" s="1"/>
  <c r="L203" i="42"/>
  <c r="M203" i="42" s="1"/>
  <c r="L202" i="42"/>
  <c r="L201" i="42"/>
  <c r="M201" i="42" s="1"/>
  <c r="L200" i="42"/>
  <c r="K199" i="42"/>
  <c r="J199" i="42"/>
  <c r="I199" i="42"/>
  <c r="H199" i="42"/>
  <c r="G199" i="42"/>
  <c r="K197" i="42"/>
  <c r="J197" i="42"/>
  <c r="I197" i="42"/>
  <c r="H197" i="42"/>
  <c r="G197" i="42"/>
  <c r="G196" i="42"/>
  <c r="H196" i="42" s="1"/>
  <c r="I196" i="42" s="1"/>
  <c r="J196" i="42" s="1"/>
  <c r="K196" i="42" s="1"/>
  <c r="L196" i="42" s="1"/>
  <c r="M196" i="42" s="1"/>
  <c r="G195" i="42"/>
  <c r="H195" i="42" s="1"/>
  <c r="I195" i="42" s="1"/>
  <c r="J195" i="42" s="1"/>
  <c r="K195" i="42" s="1"/>
  <c r="L195" i="42" s="1"/>
  <c r="M195" i="42" s="1"/>
  <c r="L192" i="42"/>
  <c r="M192" i="42" s="1"/>
  <c r="L191" i="42"/>
  <c r="M191" i="42" s="1"/>
  <c r="L190" i="42"/>
  <c r="W179" i="42" s="1"/>
  <c r="L189" i="42"/>
  <c r="M189" i="42" s="1"/>
  <c r="L188" i="42"/>
  <c r="X179" i="42" s="1"/>
  <c r="L187" i="42"/>
  <c r="M187" i="42" s="1"/>
  <c r="L186" i="42"/>
  <c r="M186" i="42" s="1"/>
  <c r="L185" i="42"/>
  <c r="M185" i="42" s="1"/>
  <c r="L184" i="42"/>
  <c r="K183" i="42"/>
  <c r="J183" i="42"/>
  <c r="I183" i="42"/>
  <c r="H183" i="42"/>
  <c r="G183" i="42"/>
  <c r="K181" i="42"/>
  <c r="J181" i="42"/>
  <c r="I181" i="42"/>
  <c r="H181" i="42"/>
  <c r="G181" i="42"/>
  <c r="G180" i="42"/>
  <c r="H180" i="42" s="1"/>
  <c r="I180" i="42" s="1"/>
  <c r="J180" i="42" s="1"/>
  <c r="K180" i="42" s="1"/>
  <c r="L180" i="42" s="1"/>
  <c r="M180" i="42" s="1"/>
  <c r="V179" i="42"/>
  <c r="G179" i="42"/>
  <c r="H179" i="42" s="1"/>
  <c r="I179" i="42" s="1"/>
  <c r="J179" i="42" s="1"/>
  <c r="K179" i="42" s="1"/>
  <c r="L179" i="42" s="1"/>
  <c r="M179" i="42" s="1"/>
  <c r="L176" i="42"/>
  <c r="M176" i="42" s="1"/>
  <c r="L175" i="42"/>
  <c r="M175" i="42" s="1"/>
  <c r="L174" i="42"/>
  <c r="W163" i="42" s="1"/>
  <c r="L173" i="42"/>
  <c r="M173" i="42" s="1"/>
  <c r="L172" i="42"/>
  <c r="X163" i="42" s="1"/>
  <c r="L171" i="42"/>
  <c r="M171" i="42" s="1"/>
  <c r="L170" i="42"/>
  <c r="M170" i="42" s="1"/>
  <c r="L169" i="42"/>
  <c r="M169" i="42" s="1"/>
  <c r="L168" i="42"/>
  <c r="M168" i="42" s="1"/>
  <c r="K167" i="42"/>
  <c r="J167" i="42"/>
  <c r="I167" i="42"/>
  <c r="H167" i="42"/>
  <c r="G167" i="42"/>
  <c r="K165" i="42"/>
  <c r="J165" i="42"/>
  <c r="I165" i="42"/>
  <c r="H165" i="42"/>
  <c r="G165" i="42"/>
  <c r="G164" i="42"/>
  <c r="H164" i="42" s="1"/>
  <c r="I164" i="42" s="1"/>
  <c r="J164" i="42" s="1"/>
  <c r="K164" i="42" s="1"/>
  <c r="L164" i="42" s="1"/>
  <c r="M164" i="42" s="1"/>
  <c r="G163" i="42"/>
  <c r="H163" i="42" s="1"/>
  <c r="I163" i="42" s="1"/>
  <c r="J163" i="42" s="1"/>
  <c r="K163" i="42" s="1"/>
  <c r="L163" i="42" s="1"/>
  <c r="M163" i="42" s="1"/>
  <c r="L160" i="42"/>
  <c r="M160" i="42" s="1"/>
  <c r="L159" i="42"/>
  <c r="M159" i="42" s="1"/>
  <c r="L158" i="42"/>
  <c r="W147" i="42" s="1"/>
  <c r="L157" i="42"/>
  <c r="M157" i="42" s="1"/>
  <c r="L156" i="42"/>
  <c r="X147" i="42" s="1"/>
  <c r="L155" i="42"/>
  <c r="M155" i="42" s="1"/>
  <c r="L154" i="42"/>
  <c r="M154" i="42" s="1"/>
  <c r="L153" i="42"/>
  <c r="M153" i="42" s="1"/>
  <c r="L152" i="42"/>
  <c r="M152" i="42" s="1"/>
  <c r="K151" i="42"/>
  <c r="J151" i="42"/>
  <c r="I151" i="42"/>
  <c r="H151" i="42"/>
  <c r="G151" i="42"/>
  <c r="K149" i="42"/>
  <c r="J149" i="42"/>
  <c r="I149" i="42"/>
  <c r="H149" i="42"/>
  <c r="G149" i="42"/>
  <c r="G148" i="42"/>
  <c r="H148" i="42" s="1"/>
  <c r="I148" i="42" s="1"/>
  <c r="J148" i="42" s="1"/>
  <c r="K148" i="42" s="1"/>
  <c r="L148" i="42" s="1"/>
  <c r="M148" i="42" s="1"/>
  <c r="U147" i="42"/>
  <c r="H147" i="42"/>
  <c r="I147" i="42" s="1"/>
  <c r="J147" i="42" s="1"/>
  <c r="K147" i="42" s="1"/>
  <c r="L147" i="42" s="1"/>
  <c r="M147" i="42" s="1"/>
  <c r="G147" i="42"/>
  <c r="L144" i="42"/>
  <c r="M144" i="42" s="1"/>
  <c r="L143" i="42"/>
  <c r="M143" i="42" s="1"/>
  <c r="L142" i="42"/>
  <c r="W131" i="42" s="1"/>
  <c r="L141" i="42"/>
  <c r="M141" i="42" s="1"/>
  <c r="L140" i="42"/>
  <c r="X131" i="42" s="1"/>
  <c r="L139" i="42"/>
  <c r="M139" i="42" s="1"/>
  <c r="L138" i="42"/>
  <c r="L137" i="42"/>
  <c r="M137" i="42" s="1"/>
  <c r="L136" i="42"/>
  <c r="K135" i="42"/>
  <c r="J135" i="42"/>
  <c r="I135" i="42"/>
  <c r="H135" i="42"/>
  <c r="G135" i="42"/>
  <c r="K133" i="42"/>
  <c r="J133" i="42"/>
  <c r="I133" i="42"/>
  <c r="H133" i="42"/>
  <c r="G133" i="42"/>
  <c r="G132" i="42"/>
  <c r="H132" i="42" s="1"/>
  <c r="I132" i="42" s="1"/>
  <c r="J132" i="42" s="1"/>
  <c r="K132" i="42" s="1"/>
  <c r="L132" i="42" s="1"/>
  <c r="M132" i="42" s="1"/>
  <c r="S131" i="42"/>
  <c r="G131" i="42"/>
  <c r="H131" i="42" s="1"/>
  <c r="I131" i="42" s="1"/>
  <c r="J131" i="42" s="1"/>
  <c r="K131" i="42" s="1"/>
  <c r="L131" i="42" s="1"/>
  <c r="M131" i="42" s="1"/>
  <c r="L128" i="42"/>
  <c r="M128" i="42" s="1"/>
  <c r="L127" i="42"/>
  <c r="M127" i="42" s="1"/>
  <c r="L126" i="42"/>
  <c r="W115" i="42" s="1"/>
  <c r="L125" i="42"/>
  <c r="M125" i="42" s="1"/>
  <c r="L124" i="42"/>
  <c r="X115" i="42" s="1"/>
  <c r="L123" i="42"/>
  <c r="M123" i="42" s="1"/>
  <c r="L122" i="42"/>
  <c r="M122" i="42" s="1"/>
  <c r="L121" i="42"/>
  <c r="L120" i="42"/>
  <c r="K119" i="42"/>
  <c r="J119" i="42"/>
  <c r="I119" i="42"/>
  <c r="H119" i="42"/>
  <c r="G119" i="42"/>
  <c r="K117" i="42"/>
  <c r="J117" i="42"/>
  <c r="I117" i="42"/>
  <c r="H117" i="42"/>
  <c r="G117" i="42"/>
  <c r="G116" i="42"/>
  <c r="H116" i="42" s="1"/>
  <c r="I116" i="42" s="1"/>
  <c r="J116" i="42" s="1"/>
  <c r="K116" i="42" s="1"/>
  <c r="L116" i="42" s="1"/>
  <c r="M116" i="42" s="1"/>
  <c r="S115" i="42"/>
  <c r="G115" i="42"/>
  <c r="H115" i="42" s="1"/>
  <c r="I115" i="42" s="1"/>
  <c r="J115" i="42" s="1"/>
  <c r="K115" i="42" s="1"/>
  <c r="L115" i="42" s="1"/>
  <c r="M115" i="42" s="1"/>
  <c r="L112" i="42"/>
  <c r="M112" i="42" s="1"/>
  <c r="L111" i="42"/>
  <c r="M111" i="42" s="1"/>
  <c r="L110" i="42"/>
  <c r="W99" i="42" s="1"/>
  <c r="L109" i="42"/>
  <c r="M109" i="42" s="1"/>
  <c r="L108" i="42"/>
  <c r="X99" i="42" s="1"/>
  <c r="L107" i="42"/>
  <c r="M107" i="42" s="1"/>
  <c r="L106" i="42"/>
  <c r="L105" i="42"/>
  <c r="M105" i="42" s="1"/>
  <c r="L104" i="42"/>
  <c r="M104" i="42" s="1"/>
  <c r="K103" i="42"/>
  <c r="J103" i="42"/>
  <c r="I103" i="42"/>
  <c r="H103" i="42"/>
  <c r="G103" i="42"/>
  <c r="K101" i="42"/>
  <c r="J101" i="42"/>
  <c r="I101" i="42"/>
  <c r="H101" i="42"/>
  <c r="G101" i="42"/>
  <c r="G100" i="42"/>
  <c r="H100" i="42" s="1"/>
  <c r="I100" i="42" s="1"/>
  <c r="J100" i="42" s="1"/>
  <c r="K100" i="42" s="1"/>
  <c r="L100" i="42" s="1"/>
  <c r="M100" i="42" s="1"/>
  <c r="G99" i="42"/>
  <c r="H99" i="42" s="1"/>
  <c r="I99" i="42" s="1"/>
  <c r="J99" i="42" s="1"/>
  <c r="K99" i="42" s="1"/>
  <c r="L99" i="42" s="1"/>
  <c r="M99" i="42" s="1"/>
  <c r="L96" i="42"/>
  <c r="M96" i="42" s="1"/>
  <c r="L95" i="42"/>
  <c r="M95" i="42" s="1"/>
  <c r="L94" i="42"/>
  <c r="W83" i="42" s="1"/>
  <c r="L93" i="42"/>
  <c r="M93" i="42" s="1"/>
  <c r="L92" i="42"/>
  <c r="X83" i="42" s="1"/>
  <c r="L91" i="42"/>
  <c r="M91" i="42" s="1"/>
  <c r="L90" i="42"/>
  <c r="L89" i="42"/>
  <c r="M89" i="42" s="1"/>
  <c r="L88" i="42"/>
  <c r="K87" i="42"/>
  <c r="J87" i="42"/>
  <c r="I87" i="42"/>
  <c r="H87" i="42"/>
  <c r="G87" i="42"/>
  <c r="K85" i="42"/>
  <c r="J85" i="42"/>
  <c r="I85" i="42"/>
  <c r="H85" i="42"/>
  <c r="G85" i="42"/>
  <c r="G84" i="42"/>
  <c r="H84" i="42" s="1"/>
  <c r="I84" i="42" s="1"/>
  <c r="J84" i="42" s="1"/>
  <c r="K84" i="42" s="1"/>
  <c r="L84" i="42" s="1"/>
  <c r="M84" i="42" s="1"/>
  <c r="G83" i="42"/>
  <c r="H83" i="42" s="1"/>
  <c r="I83" i="42" s="1"/>
  <c r="J83" i="42" s="1"/>
  <c r="K83" i="42" s="1"/>
  <c r="L83" i="42" s="1"/>
  <c r="M83" i="42" s="1"/>
  <c r="L80" i="42"/>
  <c r="M80" i="42" s="1"/>
  <c r="L79" i="42"/>
  <c r="M79" i="42" s="1"/>
  <c r="L78" i="42"/>
  <c r="W67" i="42" s="1"/>
  <c r="L77" i="42"/>
  <c r="M77" i="42" s="1"/>
  <c r="L76" i="42"/>
  <c r="X67" i="42" s="1"/>
  <c r="L75" i="42"/>
  <c r="M75" i="42" s="1"/>
  <c r="L74" i="42"/>
  <c r="M74" i="42" s="1"/>
  <c r="L73" i="42"/>
  <c r="M73" i="42" s="1"/>
  <c r="L72" i="42"/>
  <c r="M72" i="42" s="1"/>
  <c r="K71" i="42"/>
  <c r="J71" i="42"/>
  <c r="I71" i="42"/>
  <c r="H71" i="42"/>
  <c r="G71" i="42"/>
  <c r="K69" i="42"/>
  <c r="J69" i="42"/>
  <c r="I69" i="42"/>
  <c r="H69" i="42"/>
  <c r="G69" i="42"/>
  <c r="G68" i="42"/>
  <c r="H68" i="42" s="1"/>
  <c r="I68" i="42" s="1"/>
  <c r="J68" i="42" s="1"/>
  <c r="K68" i="42" s="1"/>
  <c r="L68" i="42" s="1"/>
  <c r="M68" i="42" s="1"/>
  <c r="S67" i="42"/>
  <c r="G67" i="42"/>
  <c r="H67" i="42" s="1"/>
  <c r="I67" i="42" s="1"/>
  <c r="J67" i="42" s="1"/>
  <c r="K67" i="42" s="1"/>
  <c r="L67" i="42" s="1"/>
  <c r="M67" i="42" s="1"/>
  <c r="L64" i="42"/>
  <c r="M64" i="42" s="1"/>
  <c r="L63" i="42"/>
  <c r="M63" i="42" s="1"/>
  <c r="L62" i="42"/>
  <c r="W51" i="42" s="1"/>
  <c r="L61" i="42"/>
  <c r="M61" i="42" s="1"/>
  <c r="L60" i="42"/>
  <c r="X51" i="42" s="1"/>
  <c r="L59" i="42"/>
  <c r="M59" i="42" s="1"/>
  <c r="L58" i="42"/>
  <c r="M58" i="42" s="1"/>
  <c r="L57" i="42"/>
  <c r="M57" i="42" s="1"/>
  <c r="L56" i="42"/>
  <c r="M56" i="42" s="1"/>
  <c r="K55" i="42"/>
  <c r="J55" i="42"/>
  <c r="I55" i="42"/>
  <c r="H55" i="42"/>
  <c r="G55" i="42"/>
  <c r="K53" i="42"/>
  <c r="J53" i="42"/>
  <c r="I53" i="42"/>
  <c r="H53" i="42"/>
  <c r="G53" i="42"/>
  <c r="G52" i="42"/>
  <c r="H52" i="42" s="1"/>
  <c r="I52" i="42" s="1"/>
  <c r="J52" i="42" s="1"/>
  <c r="K52" i="42" s="1"/>
  <c r="L52" i="42" s="1"/>
  <c r="M52" i="42" s="1"/>
  <c r="S51" i="42"/>
  <c r="G51" i="42"/>
  <c r="H51" i="42" s="1"/>
  <c r="I51" i="42" s="1"/>
  <c r="J51" i="42" s="1"/>
  <c r="K51" i="42" s="1"/>
  <c r="L51" i="42" s="1"/>
  <c r="M51" i="42" s="1"/>
  <c r="L48" i="42"/>
  <c r="M48" i="42" s="1"/>
  <c r="L47" i="42"/>
  <c r="M47" i="42" s="1"/>
  <c r="L46" i="42"/>
  <c r="W35" i="42" s="1"/>
  <c r="L45" i="42"/>
  <c r="M45" i="42" s="1"/>
  <c r="L44" i="42"/>
  <c r="X35" i="42" s="1"/>
  <c r="L43" i="42"/>
  <c r="M43" i="42" s="1"/>
  <c r="L42" i="42"/>
  <c r="M42" i="42" s="1"/>
  <c r="L41" i="42"/>
  <c r="L40" i="42"/>
  <c r="K39" i="42"/>
  <c r="J39" i="42"/>
  <c r="I39" i="42"/>
  <c r="H39" i="42"/>
  <c r="G39" i="42"/>
  <c r="K37" i="42"/>
  <c r="J37" i="42"/>
  <c r="I37" i="42"/>
  <c r="H37" i="42"/>
  <c r="G37" i="42"/>
  <c r="G36" i="42"/>
  <c r="H36" i="42" s="1"/>
  <c r="I36" i="42" s="1"/>
  <c r="J36" i="42" s="1"/>
  <c r="K36" i="42" s="1"/>
  <c r="L36" i="42" s="1"/>
  <c r="M36" i="42" s="1"/>
  <c r="G35" i="42"/>
  <c r="H35" i="42" s="1"/>
  <c r="I35" i="42" s="1"/>
  <c r="J35" i="42" s="1"/>
  <c r="K35" i="42" s="1"/>
  <c r="L35" i="42" s="1"/>
  <c r="M35" i="42" s="1"/>
  <c r="A35" i="42"/>
  <c r="A51" i="42" s="1"/>
  <c r="A67" i="42" s="1"/>
  <c r="A83" i="42" s="1"/>
  <c r="A99" i="42" s="1"/>
  <c r="A115" i="42" s="1"/>
  <c r="A131" i="42" s="1"/>
  <c r="A147" i="42" s="1"/>
  <c r="A163" i="42" s="1"/>
  <c r="A179" i="42" s="1"/>
  <c r="A195" i="42" s="1"/>
  <c r="A211" i="42" s="1"/>
  <c r="A227" i="42" s="1"/>
  <c r="A243" i="42" s="1"/>
  <c r="A259" i="42" s="1"/>
  <c r="A275" i="42" s="1"/>
  <c r="A291" i="42" s="1"/>
  <c r="A307" i="42" s="1"/>
  <c r="A323" i="42" s="1"/>
  <c r="A339" i="42" s="1"/>
  <c r="A355" i="42" s="1"/>
  <c r="A371" i="42" s="1"/>
  <c r="A387" i="42" s="1"/>
  <c r="A403" i="42" s="1"/>
  <c r="A419" i="42" s="1"/>
  <c r="A435" i="42" s="1"/>
  <c r="A451" i="42" s="1"/>
  <c r="A467" i="42" s="1"/>
  <c r="A483" i="42" s="1"/>
  <c r="A499" i="42" s="1"/>
  <c r="A515" i="42" s="1"/>
  <c r="A531" i="42" s="1"/>
  <c r="A547" i="42" s="1"/>
  <c r="A563" i="42" s="1"/>
  <c r="A579" i="42" s="1"/>
  <c r="A595" i="42" s="1"/>
  <c r="A611" i="42" s="1"/>
  <c r="A627" i="42" s="1"/>
  <c r="A643" i="42" s="1"/>
  <c r="L32" i="42"/>
  <c r="M32" i="42" s="1"/>
  <c r="L31" i="42"/>
  <c r="M31" i="42" s="1"/>
  <c r="L30" i="42"/>
  <c r="W19" i="42" s="1"/>
  <c r="L29" i="42"/>
  <c r="M29" i="42" s="1"/>
  <c r="L28" i="42"/>
  <c r="L27" i="42"/>
  <c r="M27" i="42" s="1"/>
  <c r="L26" i="42"/>
  <c r="M26" i="42" s="1"/>
  <c r="L25" i="42"/>
  <c r="M25" i="42" s="1"/>
  <c r="L24" i="42"/>
  <c r="K23" i="42"/>
  <c r="J23" i="42"/>
  <c r="I23" i="42"/>
  <c r="H23" i="42"/>
  <c r="G23" i="42"/>
  <c r="K21" i="42"/>
  <c r="J21" i="42"/>
  <c r="I21" i="42"/>
  <c r="H21" i="42"/>
  <c r="G21" i="42"/>
  <c r="G20" i="42"/>
  <c r="H20" i="42" s="1"/>
  <c r="I20" i="42" s="1"/>
  <c r="J20" i="42" s="1"/>
  <c r="K20" i="42" s="1"/>
  <c r="L20" i="42" s="1"/>
  <c r="M20" i="42" s="1"/>
  <c r="C20" i="42"/>
  <c r="C36" i="42" s="1"/>
  <c r="C52" i="42" s="1"/>
  <c r="C68" i="42" s="1"/>
  <c r="C84" i="42" s="1"/>
  <c r="C100" i="42" s="1"/>
  <c r="C116" i="42" s="1"/>
  <c r="C132" i="42" s="1"/>
  <c r="C148" i="42" s="1"/>
  <c r="C164" i="42" s="1"/>
  <c r="C180" i="42" s="1"/>
  <c r="C196" i="42" s="1"/>
  <c r="C212" i="42" s="1"/>
  <c r="C228" i="42" s="1"/>
  <c r="C244" i="42" s="1"/>
  <c r="C260" i="42" s="1"/>
  <c r="C276" i="42" s="1"/>
  <c r="C292" i="42" s="1"/>
  <c r="C308" i="42" s="1"/>
  <c r="C324" i="42" s="1"/>
  <c r="C340" i="42" s="1"/>
  <c r="C356" i="42" s="1"/>
  <c r="C372" i="42" s="1"/>
  <c r="C388" i="42" s="1"/>
  <c r="C404" i="42" s="1"/>
  <c r="C420" i="42" s="1"/>
  <c r="C436" i="42" s="1"/>
  <c r="C452" i="42" s="1"/>
  <c r="C468" i="42" s="1"/>
  <c r="C484" i="42" s="1"/>
  <c r="C500" i="42" s="1"/>
  <c r="C516" i="42" s="1"/>
  <c r="C532" i="42" s="1"/>
  <c r="C548" i="42" s="1"/>
  <c r="C564" i="42" s="1"/>
  <c r="C580" i="42" s="1"/>
  <c r="C596" i="42" s="1"/>
  <c r="C612" i="42" s="1"/>
  <c r="C628" i="42" s="1"/>
  <c r="C644" i="42" s="1"/>
  <c r="G19" i="42"/>
  <c r="H19" i="42" s="1"/>
  <c r="I19" i="42" s="1"/>
  <c r="J19" i="42" s="1"/>
  <c r="K19" i="42" s="1"/>
  <c r="L19" i="42" s="1"/>
  <c r="M19" i="42" s="1"/>
  <c r="H4" i="42"/>
  <c r="I4" i="42" s="1"/>
  <c r="J4" i="42" s="1"/>
  <c r="K4" i="42" s="1"/>
  <c r="L4" i="42" s="1"/>
  <c r="M4" i="42" s="1"/>
  <c r="S3" i="42"/>
  <c r="H3" i="42"/>
  <c r="I3" i="42" s="1"/>
  <c r="J3" i="42" s="1"/>
  <c r="K3" i="42" s="1"/>
  <c r="L3" i="42" s="1"/>
  <c r="M3" i="42" s="1"/>
  <c r="X1" i="42"/>
  <c r="T1" i="42"/>
  <c r="L496" i="41"/>
  <c r="M496" i="41" s="1"/>
  <c r="L495" i="41"/>
  <c r="M495" i="41" s="1"/>
  <c r="L494" i="41"/>
  <c r="L493" i="41"/>
  <c r="M493" i="41" s="1"/>
  <c r="L492" i="41"/>
  <c r="M492" i="41" s="1"/>
  <c r="L491" i="41"/>
  <c r="L490" i="41"/>
  <c r="M490" i="41" s="1"/>
  <c r="L489" i="41"/>
  <c r="L488" i="41"/>
  <c r="K487" i="41"/>
  <c r="J487" i="41"/>
  <c r="I487" i="41"/>
  <c r="H487" i="41"/>
  <c r="G487" i="41"/>
  <c r="K485" i="41"/>
  <c r="J485" i="41"/>
  <c r="I485" i="41"/>
  <c r="H485" i="41"/>
  <c r="G485" i="41"/>
  <c r="G484" i="41"/>
  <c r="H484" i="41" s="1"/>
  <c r="I484" i="41" s="1"/>
  <c r="J484" i="41" s="1"/>
  <c r="K484" i="41" s="1"/>
  <c r="L484" i="41" s="1"/>
  <c r="M484" i="41" s="1"/>
  <c r="X483" i="41"/>
  <c r="G483" i="41"/>
  <c r="H483" i="41" s="1"/>
  <c r="I483" i="41" s="1"/>
  <c r="J483" i="41" s="1"/>
  <c r="K483" i="41" s="1"/>
  <c r="L483" i="41" s="1"/>
  <c r="M483" i="41" s="1"/>
  <c r="L480" i="41"/>
  <c r="M480" i="41" s="1"/>
  <c r="L479" i="41"/>
  <c r="M479" i="41" s="1"/>
  <c r="L478" i="41"/>
  <c r="L477" i="41"/>
  <c r="M477" i="41" s="1"/>
  <c r="L476" i="41"/>
  <c r="X467" i="41" s="1"/>
  <c r="L475" i="41"/>
  <c r="L474" i="41"/>
  <c r="M474" i="41" s="1"/>
  <c r="L473" i="41"/>
  <c r="L472" i="41"/>
  <c r="M472" i="41" s="1"/>
  <c r="K471" i="41"/>
  <c r="J471" i="41"/>
  <c r="I471" i="41"/>
  <c r="H471" i="41"/>
  <c r="G471" i="41"/>
  <c r="K469" i="41"/>
  <c r="J469" i="41"/>
  <c r="I469" i="41"/>
  <c r="H469" i="41"/>
  <c r="G469" i="41"/>
  <c r="G468" i="41"/>
  <c r="H468" i="41" s="1"/>
  <c r="I468" i="41" s="1"/>
  <c r="J468" i="41" s="1"/>
  <c r="K468" i="41" s="1"/>
  <c r="L468" i="41" s="1"/>
  <c r="M468" i="41" s="1"/>
  <c r="G467" i="41"/>
  <c r="H467" i="41" s="1"/>
  <c r="I467" i="41" s="1"/>
  <c r="J467" i="41" s="1"/>
  <c r="K467" i="41" s="1"/>
  <c r="L467" i="41" s="1"/>
  <c r="M467" i="41" s="1"/>
  <c r="L464" i="41"/>
  <c r="M464" i="41" s="1"/>
  <c r="L463" i="41"/>
  <c r="M463" i="41" s="1"/>
  <c r="L462" i="41"/>
  <c r="L461" i="41"/>
  <c r="M461" i="41" s="1"/>
  <c r="L460" i="41"/>
  <c r="M460" i="41" s="1"/>
  <c r="L459" i="41"/>
  <c r="L458" i="41"/>
  <c r="M458" i="41" s="1"/>
  <c r="L457" i="41"/>
  <c r="L456" i="41"/>
  <c r="M456" i="41" s="1"/>
  <c r="K455" i="41"/>
  <c r="J455" i="41"/>
  <c r="I455" i="41"/>
  <c r="H455" i="41"/>
  <c r="G455" i="41"/>
  <c r="K453" i="41"/>
  <c r="J453" i="41"/>
  <c r="I453" i="41"/>
  <c r="H453" i="41"/>
  <c r="G453" i="41"/>
  <c r="G452" i="41"/>
  <c r="H452" i="41" s="1"/>
  <c r="I452" i="41" s="1"/>
  <c r="J452" i="41" s="1"/>
  <c r="K452" i="41" s="1"/>
  <c r="L452" i="41" s="1"/>
  <c r="M452" i="41" s="1"/>
  <c r="X451" i="41"/>
  <c r="S451" i="41"/>
  <c r="G451" i="41"/>
  <c r="H451" i="41" s="1"/>
  <c r="I451" i="41" s="1"/>
  <c r="J451" i="41" s="1"/>
  <c r="K451" i="41" s="1"/>
  <c r="L451" i="41" s="1"/>
  <c r="M451" i="41" s="1"/>
  <c r="L448" i="41"/>
  <c r="M448" i="41" s="1"/>
  <c r="L447" i="41"/>
  <c r="M447" i="41" s="1"/>
  <c r="L446" i="41"/>
  <c r="M446" i="41" s="1"/>
  <c r="L445" i="41"/>
  <c r="M445" i="41" s="1"/>
  <c r="L444" i="41"/>
  <c r="M444" i="41" s="1"/>
  <c r="L443" i="41"/>
  <c r="L442" i="41"/>
  <c r="M442" i="41" s="1"/>
  <c r="L441" i="41"/>
  <c r="L440" i="41"/>
  <c r="M440" i="41" s="1"/>
  <c r="K439" i="41"/>
  <c r="J439" i="41"/>
  <c r="I439" i="41"/>
  <c r="H439" i="41"/>
  <c r="G439" i="41"/>
  <c r="K437" i="41"/>
  <c r="J437" i="41"/>
  <c r="I437" i="41"/>
  <c r="H437" i="41"/>
  <c r="G437" i="41"/>
  <c r="G436" i="41"/>
  <c r="H436" i="41" s="1"/>
  <c r="I436" i="41" s="1"/>
  <c r="J436" i="41" s="1"/>
  <c r="K436" i="41" s="1"/>
  <c r="L436" i="41" s="1"/>
  <c r="M436" i="41" s="1"/>
  <c r="X435" i="41"/>
  <c r="W435" i="41"/>
  <c r="S435" i="41"/>
  <c r="G435" i="41"/>
  <c r="H435" i="41" s="1"/>
  <c r="I435" i="41" s="1"/>
  <c r="J435" i="41" s="1"/>
  <c r="K435" i="41" s="1"/>
  <c r="L435" i="41" s="1"/>
  <c r="M435" i="41" s="1"/>
  <c r="L432" i="41"/>
  <c r="M432" i="41" s="1"/>
  <c r="L431" i="41"/>
  <c r="M431" i="41" s="1"/>
  <c r="L430" i="41"/>
  <c r="M430" i="41" s="1"/>
  <c r="L429" i="41"/>
  <c r="M429" i="41" s="1"/>
  <c r="L428" i="41"/>
  <c r="M428" i="41" s="1"/>
  <c r="L427" i="41"/>
  <c r="L426" i="41"/>
  <c r="L425" i="41"/>
  <c r="L424" i="41"/>
  <c r="M424" i="41" s="1"/>
  <c r="K423" i="41"/>
  <c r="J423" i="41"/>
  <c r="I423" i="41"/>
  <c r="H423" i="41"/>
  <c r="G423" i="41"/>
  <c r="K421" i="41"/>
  <c r="J421" i="41"/>
  <c r="I421" i="41"/>
  <c r="H421" i="41"/>
  <c r="G421" i="41"/>
  <c r="G420" i="41"/>
  <c r="H420" i="41" s="1"/>
  <c r="I420" i="41" s="1"/>
  <c r="J420" i="41" s="1"/>
  <c r="K420" i="41" s="1"/>
  <c r="L420" i="41" s="1"/>
  <c r="M420" i="41" s="1"/>
  <c r="X419" i="41"/>
  <c r="S419" i="41"/>
  <c r="G419" i="41"/>
  <c r="H419" i="41" s="1"/>
  <c r="I419" i="41" s="1"/>
  <c r="J419" i="41" s="1"/>
  <c r="K419" i="41" s="1"/>
  <c r="L419" i="41" s="1"/>
  <c r="M419" i="41" s="1"/>
  <c r="L416" i="41"/>
  <c r="M416" i="41" s="1"/>
  <c r="L415" i="41"/>
  <c r="M415" i="41" s="1"/>
  <c r="L414" i="41"/>
  <c r="M414" i="41" s="1"/>
  <c r="L413" i="41"/>
  <c r="M413" i="41" s="1"/>
  <c r="L412" i="41"/>
  <c r="X403" i="41" s="1"/>
  <c r="L411" i="41"/>
  <c r="L410" i="41"/>
  <c r="M410" i="41" s="1"/>
  <c r="L409" i="41"/>
  <c r="L408" i="41"/>
  <c r="M408" i="41" s="1"/>
  <c r="K407" i="41"/>
  <c r="J407" i="41"/>
  <c r="I407" i="41"/>
  <c r="H407" i="41"/>
  <c r="G407" i="41"/>
  <c r="K405" i="41"/>
  <c r="J405" i="41"/>
  <c r="I405" i="41"/>
  <c r="H405" i="41"/>
  <c r="G405" i="41"/>
  <c r="G404" i="41"/>
  <c r="H404" i="41" s="1"/>
  <c r="I404" i="41" s="1"/>
  <c r="J404" i="41" s="1"/>
  <c r="K404" i="41" s="1"/>
  <c r="L404" i="41" s="1"/>
  <c r="M404" i="41" s="1"/>
  <c r="S403" i="41"/>
  <c r="G403" i="41"/>
  <c r="H403" i="41" s="1"/>
  <c r="I403" i="41" s="1"/>
  <c r="J403" i="41" s="1"/>
  <c r="K403" i="41" s="1"/>
  <c r="L403" i="41" s="1"/>
  <c r="M403" i="41" s="1"/>
  <c r="L400" i="41"/>
  <c r="M400" i="41" s="1"/>
  <c r="L399" i="41"/>
  <c r="M399" i="41" s="1"/>
  <c r="L398" i="41"/>
  <c r="L397" i="41"/>
  <c r="M397" i="41" s="1"/>
  <c r="L396" i="41"/>
  <c r="M396" i="41" s="1"/>
  <c r="L395" i="41"/>
  <c r="L394" i="41"/>
  <c r="M394" i="41" s="1"/>
  <c r="L393" i="41"/>
  <c r="L392" i="41"/>
  <c r="K391" i="41"/>
  <c r="J391" i="41"/>
  <c r="I391" i="41"/>
  <c r="H391" i="41"/>
  <c r="G391" i="41"/>
  <c r="K389" i="41"/>
  <c r="J389" i="41"/>
  <c r="I389" i="41"/>
  <c r="H389" i="41"/>
  <c r="G389" i="41"/>
  <c r="G388" i="41"/>
  <c r="H388" i="41" s="1"/>
  <c r="I388" i="41" s="1"/>
  <c r="J388" i="41" s="1"/>
  <c r="K388" i="41" s="1"/>
  <c r="L388" i="41" s="1"/>
  <c r="M388" i="41" s="1"/>
  <c r="X387" i="41"/>
  <c r="S387" i="41"/>
  <c r="G387" i="41"/>
  <c r="H387" i="41" s="1"/>
  <c r="I387" i="41" s="1"/>
  <c r="J387" i="41" s="1"/>
  <c r="K387" i="41" s="1"/>
  <c r="L387" i="41" s="1"/>
  <c r="M387" i="41" s="1"/>
  <c r="L384" i="41"/>
  <c r="M384" i="41" s="1"/>
  <c r="L383" i="41"/>
  <c r="M383" i="41" s="1"/>
  <c r="L382" i="41"/>
  <c r="L381" i="41"/>
  <c r="M381" i="41" s="1"/>
  <c r="L380" i="41"/>
  <c r="M380" i="41" s="1"/>
  <c r="L379" i="41"/>
  <c r="L378" i="41"/>
  <c r="M378" i="41" s="1"/>
  <c r="L377" i="41"/>
  <c r="L376" i="41"/>
  <c r="M376" i="41" s="1"/>
  <c r="K375" i="41"/>
  <c r="J375" i="41"/>
  <c r="I375" i="41"/>
  <c r="H375" i="41"/>
  <c r="G375" i="41"/>
  <c r="K373" i="41"/>
  <c r="J373" i="41"/>
  <c r="I373" i="41"/>
  <c r="H373" i="41"/>
  <c r="G373" i="41"/>
  <c r="G372" i="41"/>
  <c r="H372" i="41" s="1"/>
  <c r="I372" i="41" s="1"/>
  <c r="J372" i="41" s="1"/>
  <c r="K372" i="41" s="1"/>
  <c r="L372" i="41" s="1"/>
  <c r="M372" i="41" s="1"/>
  <c r="G371" i="41"/>
  <c r="H371" i="41" s="1"/>
  <c r="I371" i="41" s="1"/>
  <c r="J371" i="41" s="1"/>
  <c r="K371" i="41" s="1"/>
  <c r="L371" i="41" s="1"/>
  <c r="M371" i="41" s="1"/>
  <c r="L368" i="41"/>
  <c r="M368" i="41" s="1"/>
  <c r="L367" i="41"/>
  <c r="M367" i="41" s="1"/>
  <c r="L366" i="41"/>
  <c r="M366" i="41" s="1"/>
  <c r="L365" i="41"/>
  <c r="M365" i="41" s="1"/>
  <c r="M364" i="41"/>
  <c r="L364" i="41"/>
  <c r="L363" i="41"/>
  <c r="L362" i="41"/>
  <c r="L361" i="41"/>
  <c r="L360" i="41"/>
  <c r="M360" i="41" s="1"/>
  <c r="K359" i="41"/>
  <c r="J359" i="41"/>
  <c r="I359" i="41"/>
  <c r="H359" i="41"/>
  <c r="G359" i="41"/>
  <c r="K357" i="41"/>
  <c r="J357" i="41"/>
  <c r="I357" i="41"/>
  <c r="H357" i="41"/>
  <c r="G357" i="41"/>
  <c r="G356" i="41"/>
  <c r="H356" i="41" s="1"/>
  <c r="I356" i="41" s="1"/>
  <c r="J356" i="41" s="1"/>
  <c r="K356" i="41" s="1"/>
  <c r="L356" i="41" s="1"/>
  <c r="M356" i="41" s="1"/>
  <c r="X355" i="41"/>
  <c r="S355" i="41"/>
  <c r="G355" i="41"/>
  <c r="H355" i="41" s="1"/>
  <c r="I355" i="41" s="1"/>
  <c r="J355" i="41" s="1"/>
  <c r="K355" i="41" s="1"/>
  <c r="L355" i="41" s="1"/>
  <c r="M355" i="41" s="1"/>
  <c r="L352" i="41"/>
  <c r="M352" i="41" s="1"/>
  <c r="L351" i="41"/>
  <c r="M351" i="41" s="1"/>
  <c r="L350" i="41"/>
  <c r="W339" i="41" s="1"/>
  <c r="L349" i="41"/>
  <c r="M349" i="41" s="1"/>
  <c r="L348" i="41"/>
  <c r="X339" i="41" s="1"/>
  <c r="L347" i="41"/>
  <c r="L346" i="41"/>
  <c r="M346" i="41" s="1"/>
  <c r="L345" i="41"/>
  <c r="L344" i="41"/>
  <c r="M344" i="41" s="1"/>
  <c r="K343" i="41"/>
  <c r="J343" i="41"/>
  <c r="I343" i="41"/>
  <c r="H343" i="41"/>
  <c r="G343" i="41"/>
  <c r="K341" i="41"/>
  <c r="J341" i="41"/>
  <c r="I341" i="41"/>
  <c r="H341" i="41"/>
  <c r="G341" i="41"/>
  <c r="G340" i="41"/>
  <c r="H340" i="41" s="1"/>
  <c r="I340" i="41" s="1"/>
  <c r="J340" i="41" s="1"/>
  <c r="K340" i="41" s="1"/>
  <c r="L340" i="41" s="1"/>
  <c r="M340" i="41" s="1"/>
  <c r="S339" i="41"/>
  <c r="G339" i="41"/>
  <c r="H339" i="41" s="1"/>
  <c r="I339" i="41" s="1"/>
  <c r="J339" i="41" s="1"/>
  <c r="K339" i="41" s="1"/>
  <c r="L339" i="41" s="1"/>
  <c r="M339" i="41" s="1"/>
  <c r="L336" i="41"/>
  <c r="M336" i="41" s="1"/>
  <c r="L335" i="41"/>
  <c r="M335" i="41" s="1"/>
  <c r="L334" i="41"/>
  <c r="M334" i="41" s="1"/>
  <c r="L333" i="41"/>
  <c r="M333" i="41" s="1"/>
  <c r="L332" i="41"/>
  <c r="M332" i="41" s="1"/>
  <c r="L331" i="41"/>
  <c r="L330" i="41"/>
  <c r="M330" i="41" s="1"/>
  <c r="L329" i="41"/>
  <c r="L328" i="41"/>
  <c r="M328" i="41" s="1"/>
  <c r="K327" i="41"/>
  <c r="J327" i="41"/>
  <c r="I327" i="41"/>
  <c r="H327" i="41"/>
  <c r="G327" i="41"/>
  <c r="K325" i="41"/>
  <c r="J325" i="41"/>
  <c r="I325" i="41"/>
  <c r="H325" i="41"/>
  <c r="G325" i="41"/>
  <c r="G324" i="41"/>
  <c r="H324" i="41" s="1"/>
  <c r="I324" i="41" s="1"/>
  <c r="J324" i="41" s="1"/>
  <c r="K324" i="41" s="1"/>
  <c r="L324" i="41" s="1"/>
  <c r="M324" i="41" s="1"/>
  <c r="X323" i="41"/>
  <c r="S323" i="41"/>
  <c r="G323" i="41"/>
  <c r="H323" i="41" s="1"/>
  <c r="I323" i="41" s="1"/>
  <c r="J323" i="41" s="1"/>
  <c r="K323" i="41" s="1"/>
  <c r="L323" i="41" s="1"/>
  <c r="M323" i="41" s="1"/>
  <c r="L320" i="41"/>
  <c r="M320" i="41" s="1"/>
  <c r="L319" i="41"/>
  <c r="M319" i="41" s="1"/>
  <c r="L318" i="41"/>
  <c r="M318" i="41" s="1"/>
  <c r="L317" i="41"/>
  <c r="M317" i="41" s="1"/>
  <c r="L316" i="41"/>
  <c r="M316" i="41" s="1"/>
  <c r="L315" i="41"/>
  <c r="L314" i="41"/>
  <c r="M314" i="41" s="1"/>
  <c r="L313" i="41"/>
  <c r="L312" i="41"/>
  <c r="M312" i="41" s="1"/>
  <c r="K311" i="41"/>
  <c r="J311" i="41"/>
  <c r="I311" i="41"/>
  <c r="H311" i="41"/>
  <c r="G311" i="41"/>
  <c r="K309" i="41"/>
  <c r="J309" i="41"/>
  <c r="I309" i="41"/>
  <c r="H309" i="41"/>
  <c r="G309" i="41"/>
  <c r="G308" i="41"/>
  <c r="H308" i="41" s="1"/>
  <c r="I308" i="41" s="1"/>
  <c r="J308" i="41" s="1"/>
  <c r="K308" i="41" s="1"/>
  <c r="L308" i="41" s="1"/>
  <c r="M308" i="41" s="1"/>
  <c r="X307" i="41"/>
  <c r="G307" i="41"/>
  <c r="H307" i="41" s="1"/>
  <c r="I307" i="41" s="1"/>
  <c r="J307" i="41" s="1"/>
  <c r="K307" i="41" s="1"/>
  <c r="L307" i="41" s="1"/>
  <c r="M307" i="41" s="1"/>
  <c r="L304" i="41"/>
  <c r="M304" i="41" s="1"/>
  <c r="L303" i="41"/>
  <c r="M303" i="41" s="1"/>
  <c r="L302" i="41"/>
  <c r="W291" i="41" s="1"/>
  <c r="L301" i="41"/>
  <c r="M301" i="41" s="1"/>
  <c r="L300" i="41"/>
  <c r="M300" i="41" s="1"/>
  <c r="L299" i="41"/>
  <c r="L298" i="41"/>
  <c r="M298" i="41" s="1"/>
  <c r="L297" i="41"/>
  <c r="L296" i="41"/>
  <c r="M296" i="41" s="1"/>
  <c r="K295" i="41"/>
  <c r="J295" i="41"/>
  <c r="I295" i="41"/>
  <c r="H295" i="41"/>
  <c r="G295" i="41"/>
  <c r="K293" i="41"/>
  <c r="J293" i="41"/>
  <c r="I293" i="41"/>
  <c r="H293" i="41"/>
  <c r="G293" i="41"/>
  <c r="G292" i="41"/>
  <c r="H292" i="41" s="1"/>
  <c r="I292" i="41" s="1"/>
  <c r="J292" i="41" s="1"/>
  <c r="K292" i="41" s="1"/>
  <c r="L292" i="41" s="1"/>
  <c r="M292" i="41" s="1"/>
  <c r="S291" i="41"/>
  <c r="G291" i="41"/>
  <c r="H291" i="41" s="1"/>
  <c r="I291" i="41" s="1"/>
  <c r="J291" i="41" s="1"/>
  <c r="K291" i="41" s="1"/>
  <c r="L291" i="41" s="1"/>
  <c r="M291" i="41" s="1"/>
  <c r="L288" i="41"/>
  <c r="M288" i="41" s="1"/>
  <c r="L287" i="41"/>
  <c r="M287" i="41" s="1"/>
  <c r="L286" i="41"/>
  <c r="L285" i="41"/>
  <c r="M285" i="41" s="1"/>
  <c r="L284" i="41"/>
  <c r="M284" i="41" s="1"/>
  <c r="L283" i="41"/>
  <c r="L282" i="41"/>
  <c r="M282" i="41" s="1"/>
  <c r="L281" i="41"/>
  <c r="L280" i="41"/>
  <c r="M280" i="41" s="1"/>
  <c r="K279" i="41"/>
  <c r="J279" i="41"/>
  <c r="I279" i="41"/>
  <c r="H279" i="41"/>
  <c r="G279" i="41"/>
  <c r="K277" i="41"/>
  <c r="J277" i="41"/>
  <c r="I277" i="41"/>
  <c r="H277" i="41"/>
  <c r="G277" i="41"/>
  <c r="G276" i="41"/>
  <c r="H276" i="41" s="1"/>
  <c r="I276" i="41" s="1"/>
  <c r="J276" i="41" s="1"/>
  <c r="K276" i="41" s="1"/>
  <c r="L276" i="41" s="1"/>
  <c r="M276" i="41" s="1"/>
  <c r="X275" i="41"/>
  <c r="S275" i="41"/>
  <c r="G275" i="41"/>
  <c r="H275" i="41" s="1"/>
  <c r="I275" i="41" s="1"/>
  <c r="J275" i="41" s="1"/>
  <c r="K275" i="41" s="1"/>
  <c r="L275" i="41" s="1"/>
  <c r="M275" i="41" s="1"/>
  <c r="L272" i="41"/>
  <c r="M272" i="41" s="1"/>
  <c r="L271" i="41"/>
  <c r="M271" i="41" s="1"/>
  <c r="M270" i="41"/>
  <c r="L270" i="41"/>
  <c r="W259" i="41" s="1"/>
  <c r="L269" i="41"/>
  <c r="M269" i="41" s="1"/>
  <c r="L268" i="41"/>
  <c r="M268" i="41" s="1"/>
  <c r="L267" i="41"/>
  <c r="L266" i="41"/>
  <c r="M266" i="41" s="1"/>
  <c r="L265" i="41"/>
  <c r="L264" i="41"/>
  <c r="K263" i="41"/>
  <c r="J263" i="41"/>
  <c r="I263" i="41"/>
  <c r="H263" i="41"/>
  <c r="G263" i="41"/>
  <c r="K261" i="41"/>
  <c r="J261" i="41"/>
  <c r="I261" i="41"/>
  <c r="H261" i="41"/>
  <c r="G261" i="41"/>
  <c r="G260" i="41"/>
  <c r="H260" i="41" s="1"/>
  <c r="I260" i="41" s="1"/>
  <c r="J260" i="41" s="1"/>
  <c r="K260" i="41" s="1"/>
  <c r="L260" i="41" s="1"/>
  <c r="M260" i="41" s="1"/>
  <c r="S259" i="41"/>
  <c r="G259" i="41"/>
  <c r="H259" i="41" s="1"/>
  <c r="I259" i="41" s="1"/>
  <c r="J259" i="41" s="1"/>
  <c r="K259" i="41" s="1"/>
  <c r="L259" i="41" s="1"/>
  <c r="M259" i="41" s="1"/>
  <c r="L256" i="41"/>
  <c r="M256" i="41" s="1"/>
  <c r="L255" i="41"/>
  <c r="M255" i="41" s="1"/>
  <c r="L254" i="41"/>
  <c r="L253" i="41"/>
  <c r="M253" i="41" s="1"/>
  <c r="L252" i="41"/>
  <c r="M252" i="41" s="1"/>
  <c r="L251" i="41"/>
  <c r="L250" i="41"/>
  <c r="M250" i="41" s="1"/>
  <c r="L249" i="41"/>
  <c r="L248" i="41"/>
  <c r="M248" i="41" s="1"/>
  <c r="K247" i="41"/>
  <c r="J247" i="41"/>
  <c r="I247" i="41"/>
  <c r="H247" i="41"/>
  <c r="G247" i="41"/>
  <c r="K245" i="41"/>
  <c r="J245" i="41"/>
  <c r="I245" i="41"/>
  <c r="H245" i="41"/>
  <c r="G245" i="41"/>
  <c r="G244" i="41"/>
  <c r="H244" i="41" s="1"/>
  <c r="I244" i="41" s="1"/>
  <c r="J244" i="41" s="1"/>
  <c r="K244" i="41" s="1"/>
  <c r="L244" i="41" s="1"/>
  <c r="M244" i="41" s="1"/>
  <c r="S243" i="41"/>
  <c r="G243" i="41"/>
  <c r="H243" i="41" s="1"/>
  <c r="I243" i="41" s="1"/>
  <c r="J243" i="41" s="1"/>
  <c r="K243" i="41" s="1"/>
  <c r="L243" i="41" s="1"/>
  <c r="M243" i="41" s="1"/>
  <c r="L240" i="41"/>
  <c r="M240" i="41" s="1"/>
  <c r="L239" i="41"/>
  <c r="M239" i="41" s="1"/>
  <c r="L238" i="41"/>
  <c r="M238" i="41" s="1"/>
  <c r="L237" i="41"/>
  <c r="M237" i="41" s="1"/>
  <c r="M236" i="41"/>
  <c r="L236" i="41"/>
  <c r="L235" i="41"/>
  <c r="L234" i="41"/>
  <c r="M234" i="41" s="1"/>
  <c r="L233" i="41"/>
  <c r="L232" i="41"/>
  <c r="M232" i="41" s="1"/>
  <c r="K231" i="41"/>
  <c r="J231" i="41"/>
  <c r="I231" i="41"/>
  <c r="H231" i="41"/>
  <c r="G231" i="41"/>
  <c r="K229" i="41"/>
  <c r="J229" i="41"/>
  <c r="I229" i="41"/>
  <c r="H229" i="41"/>
  <c r="G229" i="41"/>
  <c r="G228" i="41"/>
  <c r="H228" i="41" s="1"/>
  <c r="I228" i="41" s="1"/>
  <c r="J228" i="41" s="1"/>
  <c r="K228" i="41" s="1"/>
  <c r="L228" i="41" s="1"/>
  <c r="M228" i="41" s="1"/>
  <c r="X227" i="41"/>
  <c r="S227" i="41"/>
  <c r="G227" i="41"/>
  <c r="H227" i="41" s="1"/>
  <c r="I227" i="41" s="1"/>
  <c r="J227" i="41" s="1"/>
  <c r="K227" i="41" s="1"/>
  <c r="L227" i="41" s="1"/>
  <c r="M227" i="41" s="1"/>
  <c r="L224" i="41"/>
  <c r="M224" i="41" s="1"/>
  <c r="L223" i="41"/>
  <c r="M223" i="41" s="1"/>
  <c r="L222" i="41"/>
  <c r="M222" i="41" s="1"/>
  <c r="L221" i="41"/>
  <c r="M221" i="41" s="1"/>
  <c r="L220" i="41"/>
  <c r="M220" i="41" s="1"/>
  <c r="L219" i="41"/>
  <c r="L218" i="41"/>
  <c r="M218" i="41" s="1"/>
  <c r="L217" i="41"/>
  <c r="L216" i="41"/>
  <c r="M216" i="41" s="1"/>
  <c r="K215" i="41"/>
  <c r="J215" i="41"/>
  <c r="I215" i="41"/>
  <c r="H215" i="41"/>
  <c r="G215" i="41"/>
  <c r="K213" i="41"/>
  <c r="J213" i="41"/>
  <c r="I213" i="41"/>
  <c r="H213" i="41"/>
  <c r="G213" i="41"/>
  <c r="G212" i="41"/>
  <c r="H212" i="41" s="1"/>
  <c r="I212" i="41" s="1"/>
  <c r="J212" i="41" s="1"/>
  <c r="K212" i="41" s="1"/>
  <c r="L212" i="41" s="1"/>
  <c r="M212" i="41" s="1"/>
  <c r="X211" i="41"/>
  <c r="S211" i="41"/>
  <c r="G211" i="41"/>
  <c r="H211" i="41" s="1"/>
  <c r="I211" i="41" s="1"/>
  <c r="J211" i="41" s="1"/>
  <c r="K211" i="41" s="1"/>
  <c r="L211" i="41" s="1"/>
  <c r="M211" i="41" s="1"/>
  <c r="L208" i="41"/>
  <c r="M208" i="41" s="1"/>
  <c r="L207" i="41"/>
  <c r="M207" i="41" s="1"/>
  <c r="L206" i="41"/>
  <c r="M206" i="41" s="1"/>
  <c r="L205" i="41"/>
  <c r="M205" i="41" s="1"/>
  <c r="L204" i="41"/>
  <c r="L203" i="41"/>
  <c r="L202" i="41"/>
  <c r="M202" i="41" s="1"/>
  <c r="L201" i="41"/>
  <c r="L200" i="41"/>
  <c r="M200" i="41" s="1"/>
  <c r="K199" i="41"/>
  <c r="J199" i="41"/>
  <c r="I199" i="41"/>
  <c r="H199" i="41"/>
  <c r="G199" i="41"/>
  <c r="K197" i="41"/>
  <c r="J197" i="41"/>
  <c r="I197" i="41"/>
  <c r="H197" i="41"/>
  <c r="G197" i="41"/>
  <c r="H196" i="41"/>
  <c r="I196" i="41" s="1"/>
  <c r="J196" i="41" s="1"/>
  <c r="K196" i="41" s="1"/>
  <c r="L196" i="41" s="1"/>
  <c r="M196" i="41" s="1"/>
  <c r="G196" i="41"/>
  <c r="W195" i="41"/>
  <c r="S195" i="41"/>
  <c r="G195" i="41"/>
  <c r="H195" i="41" s="1"/>
  <c r="I195" i="41" s="1"/>
  <c r="J195" i="41" s="1"/>
  <c r="K195" i="41" s="1"/>
  <c r="L195" i="41" s="1"/>
  <c r="M195" i="41" s="1"/>
  <c r="L192" i="41"/>
  <c r="M192" i="41" s="1"/>
  <c r="L191" i="41"/>
  <c r="M191" i="41" s="1"/>
  <c r="L190" i="41"/>
  <c r="M190" i="41" s="1"/>
  <c r="L189" i="41"/>
  <c r="M189" i="41" s="1"/>
  <c r="L188" i="41"/>
  <c r="M188" i="41" s="1"/>
  <c r="L187" i="41"/>
  <c r="L186" i="41"/>
  <c r="M186" i="41" s="1"/>
  <c r="L185" i="41"/>
  <c r="L184" i="41"/>
  <c r="M184" i="41" s="1"/>
  <c r="K183" i="41"/>
  <c r="J183" i="41"/>
  <c r="I183" i="41"/>
  <c r="H183" i="41"/>
  <c r="G183" i="41"/>
  <c r="K181" i="41"/>
  <c r="J181" i="41"/>
  <c r="I181" i="41"/>
  <c r="H181" i="41"/>
  <c r="G181" i="41"/>
  <c r="G180" i="41"/>
  <c r="H180" i="41" s="1"/>
  <c r="I180" i="41" s="1"/>
  <c r="J180" i="41" s="1"/>
  <c r="K180" i="41" s="1"/>
  <c r="L180" i="41" s="1"/>
  <c r="M180" i="41" s="1"/>
  <c r="X179" i="41"/>
  <c r="G179" i="41"/>
  <c r="H179" i="41" s="1"/>
  <c r="I179" i="41" s="1"/>
  <c r="J179" i="41" s="1"/>
  <c r="K179" i="41" s="1"/>
  <c r="L179" i="41" s="1"/>
  <c r="M179" i="41" s="1"/>
  <c r="L176" i="41"/>
  <c r="M176" i="41" s="1"/>
  <c r="L175" i="41"/>
  <c r="M175" i="41" s="1"/>
  <c r="L174" i="41"/>
  <c r="M174" i="41" s="1"/>
  <c r="L173" i="41"/>
  <c r="M173" i="41" s="1"/>
  <c r="L172" i="41"/>
  <c r="M172" i="41" s="1"/>
  <c r="L171" i="41"/>
  <c r="L170" i="41"/>
  <c r="M170" i="41" s="1"/>
  <c r="L169" i="41"/>
  <c r="L168" i="41"/>
  <c r="M168" i="41" s="1"/>
  <c r="K167" i="41"/>
  <c r="J167" i="41"/>
  <c r="I167" i="41"/>
  <c r="H167" i="41"/>
  <c r="G167" i="41"/>
  <c r="K165" i="41"/>
  <c r="J165" i="41"/>
  <c r="I165" i="41"/>
  <c r="H165" i="41"/>
  <c r="G165" i="41"/>
  <c r="G164" i="41"/>
  <c r="H164" i="41" s="1"/>
  <c r="I164" i="41" s="1"/>
  <c r="J164" i="41" s="1"/>
  <c r="K164" i="41" s="1"/>
  <c r="L164" i="41" s="1"/>
  <c r="M164" i="41" s="1"/>
  <c r="X163" i="41"/>
  <c r="S163" i="41"/>
  <c r="G163" i="41"/>
  <c r="H163" i="41" s="1"/>
  <c r="I163" i="41" s="1"/>
  <c r="J163" i="41" s="1"/>
  <c r="K163" i="41" s="1"/>
  <c r="L163" i="41" s="1"/>
  <c r="M163" i="41" s="1"/>
  <c r="L160" i="41"/>
  <c r="M160" i="41" s="1"/>
  <c r="L159" i="41"/>
  <c r="M159" i="41" s="1"/>
  <c r="L158" i="41"/>
  <c r="L157" i="41"/>
  <c r="M157" i="41" s="1"/>
  <c r="L156" i="41"/>
  <c r="X147" i="41" s="1"/>
  <c r="L155" i="41"/>
  <c r="L154" i="41"/>
  <c r="M154" i="41" s="1"/>
  <c r="L153" i="41"/>
  <c r="L152" i="41"/>
  <c r="M152" i="41" s="1"/>
  <c r="K151" i="41"/>
  <c r="J151" i="41"/>
  <c r="I151" i="41"/>
  <c r="H151" i="41"/>
  <c r="G151" i="41"/>
  <c r="K149" i="41"/>
  <c r="J149" i="41"/>
  <c r="I149" i="41"/>
  <c r="H149" i="41"/>
  <c r="G149" i="41"/>
  <c r="G148" i="41"/>
  <c r="H148" i="41" s="1"/>
  <c r="I148" i="41" s="1"/>
  <c r="J148" i="41" s="1"/>
  <c r="K148" i="41" s="1"/>
  <c r="L148" i="41" s="1"/>
  <c r="M148" i="41" s="1"/>
  <c r="S147" i="41"/>
  <c r="G147" i="41"/>
  <c r="H147" i="41" s="1"/>
  <c r="I147" i="41" s="1"/>
  <c r="J147" i="41" s="1"/>
  <c r="K147" i="41" s="1"/>
  <c r="L147" i="41" s="1"/>
  <c r="M147" i="41" s="1"/>
  <c r="L144" i="41"/>
  <c r="M144" i="41" s="1"/>
  <c r="L143" i="41"/>
  <c r="M143" i="41" s="1"/>
  <c r="L142" i="41"/>
  <c r="M142" i="41" s="1"/>
  <c r="L141" i="41"/>
  <c r="M141" i="41" s="1"/>
  <c r="L140" i="41"/>
  <c r="M140" i="41" s="1"/>
  <c r="L139" i="41"/>
  <c r="L138" i="41"/>
  <c r="M138" i="41" s="1"/>
  <c r="L137" i="41"/>
  <c r="L136" i="41"/>
  <c r="M136" i="41" s="1"/>
  <c r="K135" i="41"/>
  <c r="J135" i="41"/>
  <c r="I135" i="41"/>
  <c r="H135" i="41"/>
  <c r="G135" i="41"/>
  <c r="K133" i="41"/>
  <c r="J133" i="41"/>
  <c r="I133" i="41"/>
  <c r="H133" i="41"/>
  <c r="G133" i="41"/>
  <c r="G132" i="41"/>
  <c r="H132" i="41" s="1"/>
  <c r="I132" i="41" s="1"/>
  <c r="J132" i="41" s="1"/>
  <c r="K132" i="41" s="1"/>
  <c r="L132" i="41" s="1"/>
  <c r="M132" i="41" s="1"/>
  <c r="X131" i="41"/>
  <c r="S131" i="41"/>
  <c r="G131" i="41"/>
  <c r="H131" i="41" s="1"/>
  <c r="I131" i="41" s="1"/>
  <c r="J131" i="41" s="1"/>
  <c r="K131" i="41" s="1"/>
  <c r="L131" i="41" s="1"/>
  <c r="M131" i="41" s="1"/>
  <c r="L128" i="41"/>
  <c r="M128" i="41" s="1"/>
  <c r="L127" i="41"/>
  <c r="M127" i="41" s="1"/>
  <c r="L126" i="41"/>
  <c r="M126" i="41" s="1"/>
  <c r="L125" i="41"/>
  <c r="M125" i="41" s="1"/>
  <c r="L124" i="41"/>
  <c r="M124" i="41" s="1"/>
  <c r="L123" i="41"/>
  <c r="L122" i="41"/>
  <c r="M122" i="41" s="1"/>
  <c r="L121" i="41"/>
  <c r="L120" i="41"/>
  <c r="M120" i="41" s="1"/>
  <c r="K119" i="41"/>
  <c r="J119" i="41"/>
  <c r="I119" i="41"/>
  <c r="H119" i="41"/>
  <c r="G119" i="41"/>
  <c r="K117" i="41"/>
  <c r="J117" i="41"/>
  <c r="I117" i="41"/>
  <c r="H117" i="41"/>
  <c r="G117" i="41"/>
  <c r="G116" i="41"/>
  <c r="H116" i="41" s="1"/>
  <c r="I116" i="41" s="1"/>
  <c r="J116" i="41" s="1"/>
  <c r="K116" i="41" s="1"/>
  <c r="L116" i="41" s="1"/>
  <c r="M116" i="41" s="1"/>
  <c r="S115" i="41"/>
  <c r="G115" i="41"/>
  <c r="H115" i="41" s="1"/>
  <c r="I115" i="41" s="1"/>
  <c r="J115" i="41" s="1"/>
  <c r="K115" i="41" s="1"/>
  <c r="L115" i="41" s="1"/>
  <c r="M115" i="41" s="1"/>
  <c r="L112" i="41"/>
  <c r="M112" i="41" s="1"/>
  <c r="L111" i="41"/>
  <c r="M111" i="41" s="1"/>
  <c r="L110" i="41"/>
  <c r="M110" i="41" s="1"/>
  <c r="L109" i="41"/>
  <c r="M109" i="41" s="1"/>
  <c r="L108" i="41"/>
  <c r="M108" i="41" s="1"/>
  <c r="L107" i="41"/>
  <c r="L106" i="41"/>
  <c r="M106" i="41" s="1"/>
  <c r="L105" i="41"/>
  <c r="L104" i="41"/>
  <c r="K103" i="41"/>
  <c r="J103" i="41"/>
  <c r="I103" i="41"/>
  <c r="H103" i="41"/>
  <c r="G103" i="41"/>
  <c r="K101" i="41"/>
  <c r="J101" i="41"/>
  <c r="I101" i="41"/>
  <c r="H101" i="41"/>
  <c r="G101" i="41"/>
  <c r="G100" i="41"/>
  <c r="H100" i="41" s="1"/>
  <c r="I100" i="41" s="1"/>
  <c r="J100" i="41" s="1"/>
  <c r="K100" i="41" s="1"/>
  <c r="L100" i="41" s="1"/>
  <c r="M100" i="41" s="1"/>
  <c r="X99" i="41"/>
  <c r="S99" i="41"/>
  <c r="G99" i="41"/>
  <c r="H99" i="41" s="1"/>
  <c r="I99" i="41" s="1"/>
  <c r="J99" i="41" s="1"/>
  <c r="K99" i="41" s="1"/>
  <c r="L99" i="41" s="1"/>
  <c r="M99" i="41" s="1"/>
  <c r="L96" i="41"/>
  <c r="M96" i="41" s="1"/>
  <c r="L95" i="41"/>
  <c r="M95" i="41" s="1"/>
  <c r="L94" i="41"/>
  <c r="W83" i="41" s="1"/>
  <c r="L93" i="41"/>
  <c r="M93" i="41" s="1"/>
  <c r="L92" i="41"/>
  <c r="M92" i="41" s="1"/>
  <c r="L91" i="41"/>
  <c r="M90" i="41"/>
  <c r="L90" i="41"/>
  <c r="L89" i="41"/>
  <c r="L88" i="41"/>
  <c r="M88" i="41" s="1"/>
  <c r="K87" i="41"/>
  <c r="J87" i="41"/>
  <c r="I87" i="41"/>
  <c r="H87" i="41"/>
  <c r="G87" i="41"/>
  <c r="K85" i="41"/>
  <c r="J85" i="41"/>
  <c r="I85" i="41"/>
  <c r="H85" i="41"/>
  <c r="G85" i="41"/>
  <c r="G84" i="41"/>
  <c r="H84" i="41" s="1"/>
  <c r="I84" i="41" s="1"/>
  <c r="J84" i="41" s="1"/>
  <c r="K84" i="41" s="1"/>
  <c r="L84" i="41" s="1"/>
  <c r="M84" i="41" s="1"/>
  <c r="S83" i="41"/>
  <c r="G83" i="41"/>
  <c r="H83" i="41" s="1"/>
  <c r="I83" i="41" s="1"/>
  <c r="J83" i="41" s="1"/>
  <c r="K83" i="41" s="1"/>
  <c r="L83" i="41" s="1"/>
  <c r="M83" i="41" s="1"/>
  <c r="L80" i="41"/>
  <c r="M80" i="41" s="1"/>
  <c r="L79" i="41"/>
  <c r="M79" i="41" s="1"/>
  <c r="L78" i="41"/>
  <c r="M78" i="41" s="1"/>
  <c r="L77" i="41"/>
  <c r="M77" i="41" s="1"/>
  <c r="L76" i="41"/>
  <c r="M76" i="41" s="1"/>
  <c r="L75" i="41"/>
  <c r="L74" i="41"/>
  <c r="M74" i="41" s="1"/>
  <c r="L73" i="41"/>
  <c r="L72" i="41"/>
  <c r="K71" i="41"/>
  <c r="J71" i="41"/>
  <c r="I71" i="41"/>
  <c r="H71" i="41"/>
  <c r="G71" i="41"/>
  <c r="K69" i="41"/>
  <c r="J69" i="41"/>
  <c r="I69" i="41"/>
  <c r="H69" i="41"/>
  <c r="G69" i="41"/>
  <c r="G68" i="41"/>
  <c r="H68" i="41" s="1"/>
  <c r="I68" i="41" s="1"/>
  <c r="J68" i="41" s="1"/>
  <c r="K68" i="41" s="1"/>
  <c r="L68" i="41" s="1"/>
  <c r="M68" i="41" s="1"/>
  <c r="W67" i="41"/>
  <c r="S67" i="41"/>
  <c r="G67" i="41"/>
  <c r="H67" i="41" s="1"/>
  <c r="I67" i="41" s="1"/>
  <c r="J67" i="41" s="1"/>
  <c r="K67" i="41" s="1"/>
  <c r="L67" i="41" s="1"/>
  <c r="M67" i="41" s="1"/>
  <c r="L64" i="41"/>
  <c r="M64" i="41" s="1"/>
  <c r="L63" i="41"/>
  <c r="M63" i="41" s="1"/>
  <c r="L62" i="41"/>
  <c r="M62" i="41" s="1"/>
  <c r="L61" i="41"/>
  <c r="M61" i="41" s="1"/>
  <c r="L60" i="41"/>
  <c r="M60" i="41" s="1"/>
  <c r="L59" i="41"/>
  <c r="L58" i="41"/>
  <c r="M58" i="41" s="1"/>
  <c r="L57" i="41"/>
  <c r="L56" i="41"/>
  <c r="M56" i="41" s="1"/>
  <c r="K55" i="41"/>
  <c r="J55" i="41"/>
  <c r="I55" i="41"/>
  <c r="H55" i="41"/>
  <c r="G55" i="41"/>
  <c r="K53" i="41"/>
  <c r="J53" i="41"/>
  <c r="I53" i="41"/>
  <c r="H53" i="41"/>
  <c r="G53" i="41"/>
  <c r="G52" i="41"/>
  <c r="H52" i="41" s="1"/>
  <c r="I52" i="41" s="1"/>
  <c r="J52" i="41" s="1"/>
  <c r="K52" i="41" s="1"/>
  <c r="L52" i="41" s="1"/>
  <c r="M52" i="41" s="1"/>
  <c r="S51" i="41"/>
  <c r="G51" i="41"/>
  <c r="H51" i="41" s="1"/>
  <c r="I51" i="41" s="1"/>
  <c r="J51" i="41" s="1"/>
  <c r="K51" i="41" s="1"/>
  <c r="L51" i="41" s="1"/>
  <c r="M51" i="41" s="1"/>
  <c r="L48" i="41"/>
  <c r="M48" i="41" s="1"/>
  <c r="L47" i="41"/>
  <c r="M47" i="41" s="1"/>
  <c r="L46" i="41"/>
  <c r="M46" i="41" s="1"/>
  <c r="L45" i="41"/>
  <c r="M45" i="41" s="1"/>
  <c r="L44" i="41"/>
  <c r="M44" i="41" s="1"/>
  <c r="L43" i="41"/>
  <c r="L42" i="41"/>
  <c r="M42" i="41" s="1"/>
  <c r="L41" i="41"/>
  <c r="L40" i="41"/>
  <c r="K39" i="41"/>
  <c r="J39" i="41"/>
  <c r="I39" i="41"/>
  <c r="H39" i="41"/>
  <c r="G39" i="41"/>
  <c r="K37" i="41"/>
  <c r="J37" i="41"/>
  <c r="I37" i="41"/>
  <c r="H37" i="41"/>
  <c r="G37" i="41"/>
  <c r="G36" i="41"/>
  <c r="H36" i="41" s="1"/>
  <c r="I36" i="41" s="1"/>
  <c r="J36" i="41" s="1"/>
  <c r="K36" i="41" s="1"/>
  <c r="L36" i="41" s="1"/>
  <c r="M36" i="41" s="1"/>
  <c r="X35" i="41"/>
  <c r="S35" i="41"/>
  <c r="G35" i="41"/>
  <c r="H35" i="41" s="1"/>
  <c r="I35" i="41" s="1"/>
  <c r="J35" i="41" s="1"/>
  <c r="K35" i="41" s="1"/>
  <c r="L35" i="41" s="1"/>
  <c r="M35" i="41" s="1"/>
  <c r="A35" i="41"/>
  <c r="A51" i="41" s="1"/>
  <c r="A67" i="41" s="1"/>
  <c r="A83" i="41" s="1"/>
  <c r="A99" i="41" s="1"/>
  <c r="A115" i="41" s="1"/>
  <c r="A131" i="41" s="1"/>
  <c r="A147" i="41" s="1"/>
  <c r="A163" i="41" s="1"/>
  <c r="A179" i="41" s="1"/>
  <c r="A195" i="41" s="1"/>
  <c r="A211" i="41" s="1"/>
  <c r="A227" i="41" s="1"/>
  <c r="A243" i="41" s="1"/>
  <c r="A259" i="41" s="1"/>
  <c r="A275" i="41" s="1"/>
  <c r="A291" i="41" s="1"/>
  <c r="A307" i="41" s="1"/>
  <c r="A323" i="41" s="1"/>
  <c r="A339" i="41" s="1"/>
  <c r="A355" i="41" s="1"/>
  <c r="A371" i="41" s="1"/>
  <c r="A387" i="41" s="1"/>
  <c r="A403" i="41" s="1"/>
  <c r="A419" i="41" s="1"/>
  <c r="A435" i="41" s="1"/>
  <c r="A451" i="41" s="1"/>
  <c r="A467" i="41" s="1"/>
  <c r="A483" i="41" s="1"/>
  <c r="A499" i="41" s="1"/>
  <c r="A515" i="41" s="1"/>
  <c r="A531" i="41" s="1"/>
  <c r="A547" i="41" s="1"/>
  <c r="A563" i="41" s="1"/>
  <c r="A579" i="41" s="1"/>
  <c r="A595" i="41" s="1"/>
  <c r="A611" i="41" s="1"/>
  <c r="A627" i="41" s="1"/>
  <c r="A643" i="41" s="1"/>
  <c r="L32" i="41"/>
  <c r="M32" i="41" s="1"/>
  <c r="L31" i="41"/>
  <c r="M31" i="41" s="1"/>
  <c r="L30" i="41"/>
  <c r="M30" i="41" s="1"/>
  <c r="L29" i="41"/>
  <c r="M29" i="41" s="1"/>
  <c r="L28" i="41"/>
  <c r="X19" i="41" s="1"/>
  <c r="L27" i="41"/>
  <c r="M27" i="41" s="1"/>
  <c r="L26" i="41"/>
  <c r="M26" i="41" s="1"/>
  <c r="L25" i="41"/>
  <c r="L24" i="41"/>
  <c r="M24" i="41" s="1"/>
  <c r="K23" i="41"/>
  <c r="J23" i="41"/>
  <c r="I23" i="41"/>
  <c r="H23" i="41"/>
  <c r="G23" i="41"/>
  <c r="K21" i="41"/>
  <c r="J21" i="41"/>
  <c r="I21" i="41"/>
  <c r="H21" i="41"/>
  <c r="G21" i="41"/>
  <c r="G20" i="41"/>
  <c r="H20" i="41" s="1"/>
  <c r="I20" i="41" s="1"/>
  <c r="J20" i="41" s="1"/>
  <c r="K20" i="41" s="1"/>
  <c r="L20" i="41" s="1"/>
  <c r="M20" i="41" s="1"/>
  <c r="C20" i="41"/>
  <c r="C36" i="41" s="1"/>
  <c r="C52" i="41" s="1"/>
  <c r="C68" i="41" s="1"/>
  <c r="C84" i="41" s="1"/>
  <c r="C100" i="41" s="1"/>
  <c r="C116" i="41" s="1"/>
  <c r="C132" i="41" s="1"/>
  <c r="C148" i="41" s="1"/>
  <c r="C164" i="41" s="1"/>
  <c r="C180" i="41" s="1"/>
  <c r="C196" i="41" s="1"/>
  <c r="C212" i="41" s="1"/>
  <c r="C228" i="41" s="1"/>
  <c r="C244" i="41" s="1"/>
  <c r="C260" i="41" s="1"/>
  <c r="C276" i="41" s="1"/>
  <c r="C292" i="41" s="1"/>
  <c r="C308" i="41" s="1"/>
  <c r="C324" i="41" s="1"/>
  <c r="C340" i="41" s="1"/>
  <c r="C356" i="41" s="1"/>
  <c r="C372" i="41" s="1"/>
  <c r="C388" i="41" s="1"/>
  <c r="C404" i="41" s="1"/>
  <c r="C420" i="41" s="1"/>
  <c r="C436" i="41" s="1"/>
  <c r="C452" i="41" s="1"/>
  <c r="C468" i="41" s="1"/>
  <c r="C484" i="41" s="1"/>
  <c r="C500" i="41" s="1"/>
  <c r="C516" i="41" s="1"/>
  <c r="C532" i="41" s="1"/>
  <c r="C548" i="41" s="1"/>
  <c r="C564" i="41" s="1"/>
  <c r="C580" i="41" s="1"/>
  <c r="C596" i="41" s="1"/>
  <c r="C612" i="41" s="1"/>
  <c r="C628" i="41" s="1"/>
  <c r="C644" i="41" s="1"/>
  <c r="S19" i="41"/>
  <c r="G19" i="41"/>
  <c r="H19" i="41" s="1"/>
  <c r="I19" i="41" s="1"/>
  <c r="J19" i="41" s="1"/>
  <c r="K19" i="41" s="1"/>
  <c r="L19" i="41" s="1"/>
  <c r="M19" i="41" s="1"/>
  <c r="H4" i="41"/>
  <c r="I4" i="41" s="1"/>
  <c r="J4" i="41" s="1"/>
  <c r="K4" i="41" s="1"/>
  <c r="L4" i="41" s="1"/>
  <c r="M4" i="41" s="1"/>
  <c r="S3" i="41"/>
  <c r="H3" i="41"/>
  <c r="I3" i="41" s="1"/>
  <c r="J3" i="41" s="1"/>
  <c r="K3" i="41" s="1"/>
  <c r="L3" i="41" s="1"/>
  <c r="M3" i="41" s="1"/>
  <c r="X1" i="41"/>
  <c r="T1" i="41"/>
  <c r="L496" i="40"/>
  <c r="M496" i="40" s="1"/>
  <c r="L495" i="40"/>
  <c r="M495" i="40" s="1"/>
  <c r="L494" i="40"/>
  <c r="M494" i="40" s="1"/>
  <c r="L493" i="40"/>
  <c r="M493" i="40" s="1"/>
  <c r="L492" i="40"/>
  <c r="M492" i="40" s="1"/>
  <c r="L491" i="40"/>
  <c r="L490" i="40"/>
  <c r="M490" i="40" s="1"/>
  <c r="L489" i="40"/>
  <c r="L488" i="40"/>
  <c r="M488" i="40" s="1"/>
  <c r="K487" i="40"/>
  <c r="J487" i="40"/>
  <c r="I487" i="40"/>
  <c r="H487" i="40"/>
  <c r="G487" i="40"/>
  <c r="K485" i="40"/>
  <c r="J485" i="40"/>
  <c r="I485" i="40"/>
  <c r="H485" i="40"/>
  <c r="G485" i="40"/>
  <c r="G484" i="40"/>
  <c r="H484" i="40" s="1"/>
  <c r="I484" i="40" s="1"/>
  <c r="J484" i="40" s="1"/>
  <c r="K484" i="40" s="1"/>
  <c r="L484" i="40" s="1"/>
  <c r="M484" i="40" s="1"/>
  <c r="S483" i="40"/>
  <c r="G483" i="40"/>
  <c r="H483" i="40" s="1"/>
  <c r="I483" i="40" s="1"/>
  <c r="J483" i="40" s="1"/>
  <c r="K483" i="40" s="1"/>
  <c r="L483" i="40" s="1"/>
  <c r="M483" i="40" s="1"/>
  <c r="L480" i="40"/>
  <c r="M480" i="40" s="1"/>
  <c r="L479" i="40"/>
  <c r="M479" i="40" s="1"/>
  <c r="L478" i="40"/>
  <c r="M478" i="40" s="1"/>
  <c r="L477" i="40"/>
  <c r="M477" i="40" s="1"/>
  <c r="L476" i="40"/>
  <c r="M476" i="40" s="1"/>
  <c r="L475" i="40"/>
  <c r="M475" i="40" s="1"/>
  <c r="L474" i="40"/>
  <c r="M474" i="40" s="1"/>
  <c r="L473" i="40"/>
  <c r="M473" i="40" s="1"/>
  <c r="L472" i="40"/>
  <c r="M472" i="40" s="1"/>
  <c r="K471" i="40"/>
  <c r="J471" i="40"/>
  <c r="I471" i="40"/>
  <c r="H471" i="40"/>
  <c r="G471" i="40"/>
  <c r="K469" i="40"/>
  <c r="J469" i="40"/>
  <c r="I469" i="40"/>
  <c r="H469" i="40"/>
  <c r="G469" i="40"/>
  <c r="G468" i="40"/>
  <c r="H468" i="40" s="1"/>
  <c r="I468" i="40" s="1"/>
  <c r="J468" i="40" s="1"/>
  <c r="K468" i="40" s="1"/>
  <c r="L468" i="40" s="1"/>
  <c r="M468" i="40" s="1"/>
  <c r="X467" i="40"/>
  <c r="W467" i="40"/>
  <c r="S467" i="40"/>
  <c r="G467" i="40"/>
  <c r="H467" i="40" s="1"/>
  <c r="I467" i="40" s="1"/>
  <c r="J467" i="40" s="1"/>
  <c r="K467" i="40" s="1"/>
  <c r="L467" i="40" s="1"/>
  <c r="M467" i="40" s="1"/>
  <c r="L464" i="40"/>
  <c r="M464" i="40" s="1"/>
  <c r="L463" i="40"/>
  <c r="M463" i="40" s="1"/>
  <c r="L462" i="40"/>
  <c r="M462" i="40" s="1"/>
  <c r="L461" i="40"/>
  <c r="M461" i="40" s="1"/>
  <c r="L460" i="40"/>
  <c r="M460" i="40" s="1"/>
  <c r="L459" i="40"/>
  <c r="L458" i="40"/>
  <c r="M458" i="40" s="1"/>
  <c r="L457" i="40"/>
  <c r="L456" i="40"/>
  <c r="M456" i="40" s="1"/>
  <c r="K455" i="40"/>
  <c r="J455" i="40"/>
  <c r="I455" i="40"/>
  <c r="H455" i="40"/>
  <c r="G455" i="40"/>
  <c r="K453" i="40"/>
  <c r="J453" i="40"/>
  <c r="I453" i="40"/>
  <c r="H453" i="40"/>
  <c r="G453" i="40"/>
  <c r="G452" i="40"/>
  <c r="H452" i="40" s="1"/>
  <c r="I452" i="40" s="1"/>
  <c r="J452" i="40" s="1"/>
  <c r="K452" i="40" s="1"/>
  <c r="L452" i="40" s="1"/>
  <c r="M452" i="40" s="1"/>
  <c r="X451" i="40"/>
  <c r="G451" i="40"/>
  <c r="H451" i="40" s="1"/>
  <c r="I451" i="40" s="1"/>
  <c r="J451" i="40" s="1"/>
  <c r="K451" i="40" s="1"/>
  <c r="L451" i="40" s="1"/>
  <c r="M451" i="40" s="1"/>
  <c r="L448" i="40"/>
  <c r="M448" i="40" s="1"/>
  <c r="L447" i="40"/>
  <c r="M447" i="40" s="1"/>
  <c r="L446" i="40"/>
  <c r="M446" i="40" s="1"/>
  <c r="L445" i="40"/>
  <c r="M445" i="40" s="1"/>
  <c r="L444" i="40"/>
  <c r="M444" i="40" s="1"/>
  <c r="L443" i="40"/>
  <c r="M443" i="40" s="1"/>
  <c r="L442" i="40"/>
  <c r="M442" i="40" s="1"/>
  <c r="L441" i="40"/>
  <c r="L440" i="40"/>
  <c r="M440" i="40" s="1"/>
  <c r="K439" i="40"/>
  <c r="J439" i="40"/>
  <c r="I439" i="40"/>
  <c r="H439" i="40"/>
  <c r="G439" i="40"/>
  <c r="K437" i="40"/>
  <c r="J437" i="40"/>
  <c r="I437" i="40"/>
  <c r="H437" i="40"/>
  <c r="G437" i="40"/>
  <c r="G436" i="40"/>
  <c r="H436" i="40" s="1"/>
  <c r="I436" i="40" s="1"/>
  <c r="J436" i="40" s="1"/>
  <c r="K436" i="40" s="1"/>
  <c r="L436" i="40" s="1"/>
  <c r="M436" i="40" s="1"/>
  <c r="S435" i="40"/>
  <c r="G435" i="40"/>
  <c r="H435" i="40" s="1"/>
  <c r="I435" i="40" s="1"/>
  <c r="J435" i="40" s="1"/>
  <c r="K435" i="40" s="1"/>
  <c r="L435" i="40" s="1"/>
  <c r="M435" i="40" s="1"/>
  <c r="L432" i="40"/>
  <c r="M432" i="40" s="1"/>
  <c r="L431" i="40"/>
  <c r="M431" i="40" s="1"/>
  <c r="L430" i="40"/>
  <c r="M430" i="40" s="1"/>
  <c r="L429" i="40"/>
  <c r="M429" i="40" s="1"/>
  <c r="L428" i="40"/>
  <c r="M428" i="40" s="1"/>
  <c r="L427" i="40"/>
  <c r="L426" i="40"/>
  <c r="M426" i="40" s="1"/>
  <c r="L425" i="40"/>
  <c r="L424" i="40"/>
  <c r="M424" i="40" s="1"/>
  <c r="K423" i="40"/>
  <c r="J423" i="40"/>
  <c r="I423" i="40"/>
  <c r="H423" i="40"/>
  <c r="G423" i="40"/>
  <c r="K421" i="40"/>
  <c r="J421" i="40"/>
  <c r="I421" i="40"/>
  <c r="H421" i="40"/>
  <c r="G421" i="40"/>
  <c r="G420" i="40"/>
  <c r="H420" i="40" s="1"/>
  <c r="I420" i="40" s="1"/>
  <c r="J420" i="40" s="1"/>
  <c r="K420" i="40" s="1"/>
  <c r="L420" i="40" s="1"/>
  <c r="M420" i="40" s="1"/>
  <c r="S419" i="40"/>
  <c r="G419" i="40"/>
  <c r="H419" i="40" s="1"/>
  <c r="I419" i="40" s="1"/>
  <c r="J419" i="40" s="1"/>
  <c r="K419" i="40" s="1"/>
  <c r="L419" i="40" s="1"/>
  <c r="M419" i="40" s="1"/>
  <c r="L416" i="40"/>
  <c r="M416" i="40" s="1"/>
  <c r="L415" i="40"/>
  <c r="M415" i="40" s="1"/>
  <c r="L414" i="40"/>
  <c r="M414" i="40" s="1"/>
  <c r="L413" i="40"/>
  <c r="M413" i="40" s="1"/>
  <c r="L412" i="40"/>
  <c r="M412" i="40" s="1"/>
  <c r="L411" i="40"/>
  <c r="M411" i="40" s="1"/>
  <c r="L410" i="40"/>
  <c r="M410" i="40" s="1"/>
  <c r="L409" i="40"/>
  <c r="M409" i="40" s="1"/>
  <c r="L408" i="40"/>
  <c r="M408" i="40" s="1"/>
  <c r="K407" i="40"/>
  <c r="J407" i="40"/>
  <c r="I407" i="40"/>
  <c r="H407" i="40"/>
  <c r="G407" i="40"/>
  <c r="K405" i="40"/>
  <c r="J405" i="40"/>
  <c r="I405" i="40"/>
  <c r="H405" i="40"/>
  <c r="G405" i="40"/>
  <c r="G404" i="40"/>
  <c r="H404" i="40" s="1"/>
  <c r="I404" i="40" s="1"/>
  <c r="J404" i="40" s="1"/>
  <c r="K404" i="40" s="1"/>
  <c r="L404" i="40" s="1"/>
  <c r="M404" i="40" s="1"/>
  <c r="S403" i="40"/>
  <c r="G403" i="40"/>
  <c r="H403" i="40" s="1"/>
  <c r="I403" i="40" s="1"/>
  <c r="J403" i="40" s="1"/>
  <c r="K403" i="40" s="1"/>
  <c r="L403" i="40" s="1"/>
  <c r="M403" i="40" s="1"/>
  <c r="L400" i="40"/>
  <c r="M400" i="40" s="1"/>
  <c r="L399" i="40"/>
  <c r="M399" i="40" s="1"/>
  <c r="L398" i="40"/>
  <c r="L397" i="40"/>
  <c r="M397" i="40" s="1"/>
  <c r="L396" i="40"/>
  <c r="M396" i="40" s="1"/>
  <c r="L395" i="40"/>
  <c r="L394" i="40"/>
  <c r="M394" i="40" s="1"/>
  <c r="L393" i="40"/>
  <c r="L392" i="40"/>
  <c r="M392" i="40" s="1"/>
  <c r="K391" i="40"/>
  <c r="J391" i="40"/>
  <c r="I391" i="40"/>
  <c r="H391" i="40"/>
  <c r="G391" i="40"/>
  <c r="K389" i="40"/>
  <c r="J389" i="40"/>
  <c r="I389" i="40"/>
  <c r="H389" i="40"/>
  <c r="G389" i="40"/>
  <c r="G388" i="40"/>
  <c r="H388" i="40" s="1"/>
  <c r="I388" i="40" s="1"/>
  <c r="J388" i="40" s="1"/>
  <c r="K388" i="40" s="1"/>
  <c r="L388" i="40" s="1"/>
  <c r="M388" i="40" s="1"/>
  <c r="X387" i="40"/>
  <c r="S387" i="40"/>
  <c r="G387" i="40"/>
  <c r="H387" i="40" s="1"/>
  <c r="I387" i="40" s="1"/>
  <c r="J387" i="40" s="1"/>
  <c r="K387" i="40" s="1"/>
  <c r="L387" i="40" s="1"/>
  <c r="M387" i="40" s="1"/>
  <c r="L384" i="40"/>
  <c r="M384" i="40" s="1"/>
  <c r="L383" i="40"/>
  <c r="M383" i="40" s="1"/>
  <c r="L382" i="40"/>
  <c r="M382" i="40" s="1"/>
  <c r="L381" i="40"/>
  <c r="M381" i="40" s="1"/>
  <c r="L380" i="40"/>
  <c r="M380" i="40" s="1"/>
  <c r="L379" i="40"/>
  <c r="M379" i="40" s="1"/>
  <c r="L378" i="40"/>
  <c r="M378" i="40" s="1"/>
  <c r="M377" i="40"/>
  <c r="L377" i="40"/>
  <c r="L376" i="40"/>
  <c r="M376" i="40" s="1"/>
  <c r="K375" i="40"/>
  <c r="J375" i="40"/>
  <c r="I375" i="40"/>
  <c r="H375" i="40"/>
  <c r="G375" i="40"/>
  <c r="K373" i="40"/>
  <c r="J373" i="40"/>
  <c r="I373" i="40"/>
  <c r="H373" i="40"/>
  <c r="G373" i="40"/>
  <c r="H372" i="40"/>
  <c r="I372" i="40" s="1"/>
  <c r="J372" i="40" s="1"/>
  <c r="K372" i="40" s="1"/>
  <c r="L372" i="40" s="1"/>
  <c r="M372" i="40" s="1"/>
  <c r="G372" i="40"/>
  <c r="X371" i="40"/>
  <c r="S371" i="40"/>
  <c r="G371" i="40"/>
  <c r="H371" i="40" s="1"/>
  <c r="I371" i="40" s="1"/>
  <c r="J371" i="40" s="1"/>
  <c r="K371" i="40" s="1"/>
  <c r="L371" i="40" s="1"/>
  <c r="M371" i="40" s="1"/>
  <c r="L368" i="40"/>
  <c r="M368" i="40" s="1"/>
  <c r="L367" i="40"/>
  <c r="M367" i="40" s="1"/>
  <c r="L366" i="40"/>
  <c r="L365" i="40"/>
  <c r="M365" i="40" s="1"/>
  <c r="L364" i="40"/>
  <c r="M364" i="40" s="1"/>
  <c r="L363" i="40"/>
  <c r="L362" i="40"/>
  <c r="M362" i="40" s="1"/>
  <c r="L361" i="40"/>
  <c r="L360" i="40"/>
  <c r="M360" i="40" s="1"/>
  <c r="K359" i="40"/>
  <c r="J359" i="40"/>
  <c r="I359" i="40"/>
  <c r="H359" i="40"/>
  <c r="G359" i="40"/>
  <c r="K357" i="40"/>
  <c r="J357" i="40"/>
  <c r="I357" i="40"/>
  <c r="H357" i="40"/>
  <c r="G357" i="40"/>
  <c r="G356" i="40"/>
  <c r="H356" i="40" s="1"/>
  <c r="I356" i="40" s="1"/>
  <c r="J356" i="40" s="1"/>
  <c r="K356" i="40" s="1"/>
  <c r="L356" i="40" s="1"/>
  <c r="M356" i="40" s="1"/>
  <c r="S355" i="40"/>
  <c r="G355" i="40"/>
  <c r="H355" i="40" s="1"/>
  <c r="I355" i="40" s="1"/>
  <c r="J355" i="40" s="1"/>
  <c r="K355" i="40" s="1"/>
  <c r="L355" i="40" s="1"/>
  <c r="M355" i="40" s="1"/>
  <c r="L352" i="40"/>
  <c r="M352" i="40" s="1"/>
  <c r="L351" i="40"/>
  <c r="M351" i="40" s="1"/>
  <c r="L350" i="40"/>
  <c r="M350" i="40" s="1"/>
  <c r="L349" i="40"/>
  <c r="M349" i="40" s="1"/>
  <c r="L348" i="40"/>
  <c r="M348" i="40" s="1"/>
  <c r="L347" i="40"/>
  <c r="M347" i="40" s="1"/>
  <c r="L346" i="40"/>
  <c r="M346" i="40" s="1"/>
  <c r="L345" i="40"/>
  <c r="M345" i="40" s="1"/>
  <c r="L344" i="40"/>
  <c r="M344" i="40" s="1"/>
  <c r="K343" i="40"/>
  <c r="J343" i="40"/>
  <c r="I343" i="40"/>
  <c r="H343" i="40"/>
  <c r="G343" i="40"/>
  <c r="K341" i="40"/>
  <c r="J341" i="40"/>
  <c r="I341" i="40"/>
  <c r="H341" i="40"/>
  <c r="G341" i="40"/>
  <c r="G340" i="40"/>
  <c r="H340" i="40" s="1"/>
  <c r="I340" i="40" s="1"/>
  <c r="J340" i="40" s="1"/>
  <c r="K340" i="40" s="1"/>
  <c r="L340" i="40" s="1"/>
  <c r="M340" i="40" s="1"/>
  <c r="W339" i="40"/>
  <c r="S339" i="40"/>
  <c r="G339" i="40"/>
  <c r="H339" i="40" s="1"/>
  <c r="I339" i="40" s="1"/>
  <c r="J339" i="40" s="1"/>
  <c r="K339" i="40" s="1"/>
  <c r="L339" i="40" s="1"/>
  <c r="M339" i="40" s="1"/>
  <c r="L336" i="40"/>
  <c r="M336" i="40" s="1"/>
  <c r="L335" i="40"/>
  <c r="M335" i="40" s="1"/>
  <c r="L334" i="40"/>
  <c r="M334" i="40" s="1"/>
  <c r="L333" i="40"/>
  <c r="M333" i="40" s="1"/>
  <c r="L332" i="40"/>
  <c r="M332" i="40" s="1"/>
  <c r="L331" i="40"/>
  <c r="M331" i="40" s="1"/>
  <c r="L330" i="40"/>
  <c r="L329" i="40"/>
  <c r="M329" i="40" s="1"/>
  <c r="L328" i="40"/>
  <c r="M328" i="40" s="1"/>
  <c r="K327" i="40"/>
  <c r="J327" i="40"/>
  <c r="I327" i="40"/>
  <c r="H327" i="40"/>
  <c r="G327" i="40"/>
  <c r="K325" i="40"/>
  <c r="J325" i="40"/>
  <c r="I325" i="40"/>
  <c r="H325" i="40"/>
  <c r="G325" i="40"/>
  <c r="G324" i="40"/>
  <c r="H324" i="40" s="1"/>
  <c r="I324" i="40" s="1"/>
  <c r="J324" i="40" s="1"/>
  <c r="K324" i="40" s="1"/>
  <c r="L324" i="40" s="1"/>
  <c r="M324" i="40" s="1"/>
  <c r="W323" i="40"/>
  <c r="S323" i="40"/>
  <c r="G323" i="40"/>
  <c r="H323" i="40" s="1"/>
  <c r="I323" i="40" s="1"/>
  <c r="J323" i="40" s="1"/>
  <c r="K323" i="40" s="1"/>
  <c r="L323" i="40" s="1"/>
  <c r="M323" i="40" s="1"/>
  <c r="L320" i="40"/>
  <c r="M320" i="40" s="1"/>
  <c r="L319" i="40"/>
  <c r="M319" i="40" s="1"/>
  <c r="L318" i="40"/>
  <c r="M318" i="40" s="1"/>
  <c r="L317" i="40"/>
  <c r="M317" i="40" s="1"/>
  <c r="L316" i="40"/>
  <c r="M316" i="40" s="1"/>
  <c r="L315" i="40"/>
  <c r="M315" i="40" s="1"/>
  <c r="L314" i="40"/>
  <c r="L313" i="40"/>
  <c r="M313" i="40" s="1"/>
  <c r="L312" i="40"/>
  <c r="M312" i="40" s="1"/>
  <c r="K311" i="40"/>
  <c r="J311" i="40"/>
  <c r="I311" i="40"/>
  <c r="H311" i="40"/>
  <c r="G311" i="40"/>
  <c r="K309" i="40"/>
  <c r="J309" i="40"/>
  <c r="I309" i="40"/>
  <c r="H309" i="40"/>
  <c r="G309" i="40"/>
  <c r="G308" i="40"/>
  <c r="H308" i="40" s="1"/>
  <c r="I308" i="40" s="1"/>
  <c r="J308" i="40" s="1"/>
  <c r="K308" i="40" s="1"/>
  <c r="L308" i="40" s="1"/>
  <c r="M308" i="40" s="1"/>
  <c r="S307" i="40"/>
  <c r="G307" i="40"/>
  <c r="H307" i="40" s="1"/>
  <c r="I307" i="40" s="1"/>
  <c r="J307" i="40" s="1"/>
  <c r="K307" i="40" s="1"/>
  <c r="L307" i="40" s="1"/>
  <c r="M307" i="40" s="1"/>
  <c r="L304" i="40"/>
  <c r="M304" i="40" s="1"/>
  <c r="L303" i="40"/>
  <c r="M303" i="40" s="1"/>
  <c r="L302" i="40"/>
  <c r="M302" i="40" s="1"/>
  <c r="L301" i="40"/>
  <c r="M301" i="40" s="1"/>
  <c r="L300" i="40"/>
  <c r="M300" i="40" s="1"/>
  <c r="L299" i="40"/>
  <c r="M299" i="40" s="1"/>
  <c r="L298" i="40"/>
  <c r="L297" i="40"/>
  <c r="M297" i="40" s="1"/>
  <c r="L296" i="40"/>
  <c r="M296" i="40" s="1"/>
  <c r="K295" i="40"/>
  <c r="J295" i="40"/>
  <c r="I295" i="40"/>
  <c r="H295" i="40"/>
  <c r="G295" i="40"/>
  <c r="K293" i="40"/>
  <c r="J293" i="40"/>
  <c r="I293" i="40"/>
  <c r="H293" i="40"/>
  <c r="G293" i="40"/>
  <c r="G292" i="40"/>
  <c r="H292" i="40" s="1"/>
  <c r="I292" i="40" s="1"/>
  <c r="J292" i="40" s="1"/>
  <c r="K292" i="40" s="1"/>
  <c r="L292" i="40" s="1"/>
  <c r="M292" i="40" s="1"/>
  <c r="X291" i="40"/>
  <c r="S291" i="40"/>
  <c r="G291" i="40"/>
  <c r="H291" i="40" s="1"/>
  <c r="I291" i="40" s="1"/>
  <c r="J291" i="40" s="1"/>
  <c r="K291" i="40" s="1"/>
  <c r="L291" i="40" s="1"/>
  <c r="M291" i="40" s="1"/>
  <c r="L288" i="40"/>
  <c r="M288" i="40" s="1"/>
  <c r="L287" i="40"/>
  <c r="M287" i="40" s="1"/>
  <c r="L286" i="40"/>
  <c r="M286" i="40" s="1"/>
  <c r="L285" i="40"/>
  <c r="M285" i="40" s="1"/>
  <c r="L284" i="40"/>
  <c r="M284" i="40" s="1"/>
  <c r="L283" i="40"/>
  <c r="M283" i="40" s="1"/>
  <c r="L282" i="40"/>
  <c r="L281" i="40"/>
  <c r="M281" i="40" s="1"/>
  <c r="L280" i="40"/>
  <c r="M280" i="40" s="1"/>
  <c r="K279" i="40"/>
  <c r="J279" i="40"/>
  <c r="I279" i="40"/>
  <c r="H279" i="40"/>
  <c r="G279" i="40"/>
  <c r="K277" i="40"/>
  <c r="J277" i="40"/>
  <c r="I277" i="40"/>
  <c r="H277" i="40"/>
  <c r="G277" i="40"/>
  <c r="G276" i="40"/>
  <c r="H276" i="40" s="1"/>
  <c r="I276" i="40" s="1"/>
  <c r="J276" i="40" s="1"/>
  <c r="K276" i="40" s="1"/>
  <c r="L276" i="40" s="1"/>
  <c r="M276" i="40" s="1"/>
  <c r="X275" i="40"/>
  <c r="S275" i="40"/>
  <c r="G275" i="40"/>
  <c r="H275" i="40" s="1"/>
  <c r="I275" i="40" s="1"/>
  <c r="J275" i="40" s="1"/>
  <c r="K275" i="40" s="1"/>
  <c r="L275" i="40" s="1"/>
  <c r="M275" i="40" s="1"/>
  <c r="L272" i="40"/>
  <c r="M272" i="40" s="1"/>
  <c r="L271" i="40"/>
  <c r="M271" i="40" s="1"/>
  <c r="L270" i="40"/>
  <c r="M270" i="40" s="1"/>
  <c r="L269" i="40"/>
  <c r="M269" i="40" s="1"/>
  <c r="L268" i="40"/>
  <c r="M268" i="40" s="1"/>
  <c r="L267" i="40"/>
  <c r="M267" i="40" s="1"/>
  <c r="L266" i="40"/>
  <c r="L265" i="40"/>
  <c r="M265" i="40" s="1"/>
  <c r="L264" i="40"/>
  <c r="M264" i="40" s="1"/>
  <c r="K263" i="40"/>
  <c r="J263" i="40"/>
  <c r="I263" i="40"/>
  <c r="H263" i="40"/>
  <c r="G263" i="40"/>
  <c r="K261" i="40"/>
  <c r="J261" i="40"/>
  <c r="I261" i="40"/>
  <c r="H261" i="40"/>
  <c r="G261" i="40"/>
  <c r="G260" i="40"/>
  <c r="H260" i="40" s="1"/>
  <c r="I260" i="40" s="1"/>
  <c r="J260" i="40" s="1"/>
  <c r="K260" i="40" s="1"/>
  <c r="L260" i="40" s="1"/>
  <c r="M260" i="40" s="1"/>
  <c r="G259" i="40"/>
  <c r="H259" i="40" s="1"/>
  <c r="I259" i="40" s="1"/>
  <c r="J259" i="40" s="1"/>
  <c r="K259" i="40" s="1"/>
  <c r="L259" i="40" s="1"/>
  <c r="M259" i="40" s="1"/>
  <c r="L256" i="40"/>
  <c r="M256" i="40" s="1"/>
  <c r="L255" i="40"/>
  <c r="M255" i="40" s="1"/>
  <c r="L254" i="40"/>
  <c r="M254" i="40" s="1"/>
  <c r="L253" i="40"/>
  <c r="M253" i="40" s="1"/>
  <c r="L252" i="40"/>
  <c r="M252" i="40" s="1"/>
  <c r="L251" i="40"/>
  <c r="M251" i="40" s="1"/>
  <c r="L250" i="40"/>
  <c r="L249" i="40"/>
  <c r="M249" i="40" s="1"/>
  <c r="L248" i="40"/>
  <c r="M248" i="40" s="1"/>
  <c r="K247" i="40"/>
  <c r="J247" i="40"/>
  <c r="I247" i="40"/>
  <c r="H247" i="40"/>
  <c r="G247" i="40"/>
  <c r="K245" i="40"/>
  <c r="J245" i="40"/>
  <c r="I245" i="40"/>
  <c r="H245" i="40"/>
  <c r="G245" i="40"/>
  <c r="G244" i="40"/>
  <c r="H244" i="40" s="1"/>
  <c r="I244" i="40" s="1"/>
  <c r="J244" i="40" s="1"/>
  <c r="K244" i="40" s="1"/>
  <c r="L244" i="40" s="1"/>
  <c r="M244" i="40" s="1"/>
  <c r="S243" i="40"/>
  <c r="G243" i="40"/>
  <c r="H243" i="40" s="1"/>
  <c r="I243" i="40" s="1"/>
  <c r="J243" i="40" s="1"/>
  <c r="K243" i="40" s="1"/>
  <c r="L243" i="40" s="1"/>
  <c r="M243" i="40" s="1"/>
  <c r="L240" i="40"/>
  <c r="M240" i="40" s="1"/>
  <c r="L239" i="40"/>
  <c r="M239" i="40" s="1"/>
  <c r="L238" i="40"/>
  <c r="M238" i="40" s="1"/>
  <c r="L237" i="40"/>
  <c r="M237" i="40" s="1"/>
  <c r="L236" i="40"/>
  <c r="M236" i="40" s="1"/>
  <c r="L235" i="40"/>
  <c r="M235" i="40" s="1"/>
  <c r="L234" i="40"/>
  <c r="L233" i="40"/>
  <c r="M233" i="40" s="1"/>
  <c r="L232" i="40"/>
  <c r="M232" i="40" s="1"/>
  <c r="K231" i="40"/>
  <c r="J231" i="40"/>
  <c r="I231" i="40"/>
  <c r="H231" i="40"/>
  <c r="G231" i="40"/>
  <c r="K229" i="40"/>
  <c r="J229" i="40"/>
  <c r="I229" i="40"/>
  <c r="H229" i="40"/>
  <c r="G229" i="40"/>
  <c r="G228" i="40"/>
  <c r="H228" i="40" s="1"/>
  <c r="I228" i="40" s="1"/>
  <c r="J228" i="40" s="1"/>
  <c r="K228" i="40" s="1"/>
  <c r="L228" i="40" s="1"/>
  <c r="M228" i="40" s="1"/>
  <c r="S227" i="40"/>
  <c r="G227" i="40"/>
  <c r="H227" i="40" s="1"/>
  <c r="I227" i="40" s="1"/>
  <c r="J227" i="40" s="1"/>
  <c r="K227" i="40" s="1"/>
  <c r="L227" i="40" s="1"/>
  <c r="M227" i="40" s="1"/>
  <c r="L224" i="40"/>
  <c r="M224" i="40" s="1"/>
  <c r="L223" i="40"/>
  <c r="M223" i="40" s="1"/>
  <c r="L222" i="40"/>
  <c r="M222" i="40" s="1"/>
  <c r="L221" i="40"/>
  <c r="M221" i="40" s="1"/>
  <c r="L220" i="40"/>
  <c r="L219" i="40"/>
  <c r="M219" i="40" s="1"/>
  <c r="L218" i="40"/>
  <c r="L217" i="40"/>
  <c r="M217" i="40" s="1"/>
  <c r="L216" i="40"/>
  <c r="M216" i="40" s="1"/>
  <c r="K215" i="40"/>
  <c r="J215" i="40"/>
  <c r="I215" i="40"/>
  <c r="H215" i="40"/>
  <c r="G215" i="40"/>
  <c r="K213" i="40"/>
  <c r="J213" i="40"/>
  <c r="I213" i="40"/>
  <c r="H213" i="40"/>
  <c r="G213" i="40"/>
  <c r="G212" i="40"/>
  <c r="H212" i="40" s="1"/>
  <c r="I212" i="40" s="1"/>
  <c r="J212" i="40" s="1"/>
  <c r="K212" i="40" s="1"/>
  <c r="L212" i="40" s="1"/>
  <c r="M212" i="40" s="1"/>
  <c r="S211" i="40"/>
  <c r="G211" i="40"/>
  <c r="H211" i="40" s="1"/>
  <c r="I211" i="40" s="1"/>
  <c r="J211" i="40" s="1"/>
  <c r="K211" i="40" s="1"/>
  <c r="L211" i="40" s="1"/>
  <c r="M211" i="40" s="1"/>
  <c r="L208" i="40"/>
  <c r="M208" i="40" s="1"/>
  <c r="L207" i="40"/>
  <c r="M207" i="40" s="1"/>
  <c r="L206" i="40"/>
  <c r="L205" i="40"/>
  <c r="M205" i="40" s="1"/>
  <c r="L204" i="40"/>
  <c r="M204" i="40" s="1"/>
  <c r="L203" i="40"/>
  <c r="M203" i="40" s="1"/>
  <c r="L202" i="40"/>
  <c r="L201" i="40"/>
  <c r="M201" i="40" s="1"/>
  <c r="L200" i="40"/>
  <c r="M200" i="40" s="1"/>
  <c r="K199" i="40"/>
  <c r="J199" i="40"/>
  <c r="I199" i="40"/>
  <c r="H199" i="40"/>
  <c r="G199" i="40"/>
  <c r="K197" i="40"/>
  <c r="J197" i="40"/>
  <c r="I197" i="40"/>
  <c r="H197" i="40"/>
  <c r="G197" i="40"/>
  <c r="G196" i="40"/>
  <c r="H196" i="40" s="1"/>
  <c r="I196" i="40" s="1"/>
  <c r="J196" i="40" s="1"/>
  <c r="K196" i="40" s="1"/>
  <c r="L196" i="40" s="1"/>
  <c r="M196" i="40" s="1"/>
  <c r="G195" i="40"/>
  <c r="H195" i="40" s="1"/>
  <c r="I195" i="40" s="1"/>
  <c r="J195" i="40" s="1"/>
  <c r="K195" i="40" s="1"/>
  <c r="L195" i="40" s="1"/>
  <c r="M195" i="40" s="1"/>
  <c r="L192" i="40"/>
  <c r="M192" i="40" s="1"/>
  <c r="L191" i="40"/>
  <c r="M191" i="40" s="1"/>
  <c r="L190" i="40"/>
  <c r="M190" i="40" s="1"/>
  <c r="L189" i="40"/>
  <c r="M189" i="40" s="1"/>
  <c r="L188" i="40"/>
  <c r="M188" i="40" s="1"/>
  <c r="L187" i="40"/>
  <c r="M187" i="40" s="1"/>
  <c r="L186" i="40"/>
  <c r="L185" i="40"/>
  <c r="M185" i="40" s="1"/>
  <c r="L184" i="40"/>
  <c r="M184" i="40" s="1"/>
  <c r="K183" i="40"/>
  <c r="J183" i="40"/>
  <c r="I183" i="40"/>
  <c r="H183" i="40"/>
  <c r="G183" i="40"/>
  <c r="K181" i="40"/>
  <c r="J181" i="40"/>
  <c r="I181" i="40"/>
  <c r="H181" i="40"/>
  <c r="G181" i="40"/>
  <c r="H180" i="40"/>
  <c r="I180" i="40" s="1"/>
  <c r="J180" i="40" s="1"/>
  <c r="K180" i="40" s="1"/>
  <c r="L180" i="40" s="1"/>
  <c r="M180" i="40" s="1"/>
  <c r="G180" i="40"/>
  <c r="S179" i="40"/>
  <c r="G179" i="40"/>
  <c r="H179" i="40" s="1"/>
  <c r="I179" i="40" s="1"/>
  <c r="J179" i="40" s="1"/>
  <c r="K179" i="40" s="1"/>
  <c r="L179" i="40" s="1"/>
  <c r="M179" i="40" s="1"/>
  <c r="L176" i="40"/>
  <c r="M176" i="40" s="1"/>
  <c r="L175" i="40"/>
  <c r="M175" i="40" s="1"/>
  <c r="L174" i="40"/>
  <c r="M174" i="40" s="1"/>
  <c r="L173" i="40"/>
  <c r="M173" i="40" s="1"/>
  <c r="L172" i="40"/>
  <c r="M172" i="40" s="1"/>
  <c r="L171" i="40"/>
  <c r="M171" i="40" s="1"/>
  <c r="L170" i="40"/>
  <c r="L169" i="40"/>
  <c r="M169" i="40" s="1"/>
  <c r="L168" i="40"/>
  <c r="M168" i="40" s="1"/>
  <c r="K167" i="40"/>
  <c r="J167" i="40"/>
  <c r="I167" i="40"/>
  <c r="H167" i="40"/>
  <c r="G167" i="40"/>
  <c r="K165" i="40"/>
  <c r="J165" i="40"/>
  <c r="I165" i="40"/>
  <c r="H165" i="40"/>
  <c r="G165" i="40"/>
  <c r="G164" i="40"/>
  <c r="H164" i="40" s="1"/>
  <c r="I164" i="40" s="1"/>
  <c r="J164" i="40" s="1"/>
  <c r="K164" i="40" s="1"/>
  <c r="L164" i="40" s="1"/>
  <c r="M164" i="40" s="1"/>
  <c r="X163" i="40"/>
  <c r="S163" i="40"/>
  <c r="G163" i="40"/>
  <c r="H163" i="40" s="1"/>
  <c r="I163" i="40" s="1"/>
  <c r="J163" i="40" s="1"/>
  <c r="K163" i="40" s="1"/>
  <c r="L163" i="40" s="1"/>
  <c r="M163" i="40" s="1"/>
  <c r="L160" i="40"/>
  <c r="M160" i="40" s="1"/>
  <c r="L159" i="40"/>
  <c r="M159" i="40" s="1"/>
  <c r="L158" i="40"/>
  <c r="M158" i="40" s="1"/>
  <c r="L157" i="40"/>
  <c r="M157" i="40" s="1"/>
  <c r="L156" i="40"/>
  <c r="M156" i="40" s="1"/>
  <c r="L155" i="40"/>
  <c r="M155" i="40" s="1"/>
  <c r="L154" i="40"/>
  <c r="L153" i="40"/>
  <c r="M153" i="40" s="1"/>
  <c r="L152" i="40"/>
  <c r="M152" i="40" s="1"/>
  <c r="K151" i="40"/>
  <c r="J151" i="40"/>
  <c r="I151" i="40"/>
  <c r="H151" i="40"/>
  <c r="G151" i="40"/>
  <c r="K149" i="40"/>
  <c r="J149" i="40"/>
  <c r="I149" i="40"/>
  <c r="H149" i="40"/>
  <c r="G149" i="40"/>
  <c r="G148" i="40"/>
  <c r="H148" i="40" s="1"/>
  <c r="I148" i="40" s="1"/>
  <c r="J148" i="40" s="1"/>
  <c r="K148" i="40" s="1"/>
  <c r="L148" i="40" s="1"/>
  <c r="M148" i="40" s="1"/>
  <c r="X147" i="40"/>
  <c r="S147" i="40"/>
  <c r="G147" i="40"/>
  <c r="H147" i="40" s="1"/>
  <c r="I147" i="40" s="1"/>
  <c r="J147" i="40" s="1"/>
  <c r="K147" i="40" s="1"/>
  <c r="L147" i="40" s="1"/>
  <c r="M147" i="40" s="1"/>
  <c r="L144" i="40"/>
  <c r="M144" i="40" s="1"/>
  <c r="L143" i="40"/>
  <c r="M143" i="40" s="1"/>
  <c r="L142" i="40"/>
  <c r="M142" i="40" s="1"/>
  <c r="L141" i="40"/>
  <c r="M141" i="40" s="1"/>
  <c r="L140" i="40"/>
  <c r="M140" i="40" s="1"/>
  <c r="L139" i="40"/>
  <c r="M139" i="40" s="1"/>
  <c r="L138" i="40"/>
  <c r="L137" i="40"/>
  <c r="M137" i="40" s="1"/>
  <c r="L136" i="40"/>
  <c r="M136" i="40" s="1"/>
  <c r="K135" i="40"/>
  <c r="J135" i="40"/>
  <c r="I135" i="40"/>
  <c r="H135" i="40"/>
  <c r="G135" i="40"/>
  <c r="K133" i="40"/>
  <c r="J133" i="40"/>
  <c r="I133" i="40"/>
  <c r="H133" i="40"/>
  <c r="G133" i="40"/>
  <c r="G132" i="40"/>
  <c r="H132" i="40" s="1"/>
  <c r="I132" i="40" s="1"/>
  <c r="J132" i="40" s="1"/>
  <c r="K132" i="40" s="1"/>
  <c r="L132" i="40" s="1"/>
  <c r="M132" i="40" s="1"/>
  <c r="G131" i="40"/>
  <c r="H131" i="40" s="1"/>
  <c r="I131" i="40" s="1"/>
  <c r="J131" i="40" s="1"/>
  <c r="K131" i="40" s="1"/>
  <c r="L131" i="40" s="1"/>
  <c r="M131" i="40" s="1"/>
  <c r="L128" i="40"/>
  <c r="M128" i="40" s="1"/>
  <c r="L127" i="40"/>
  <c r="M127" i="40" s="1"/>
  <c r="L126" i="40"/>
  <c r="M126" i="40" s="1"/>
  <c r="L125" i="40"/>
  <c r="M125" i="40" s="1"/>
  <c r="L124" i="40"/>
  <c r="M124" i="40" s="1"/>
  <c r="L123" i="40"/>
  <c r="M123" i="40" s="1"/>
  <c r="L122" i="40"/>
  <c r="L121" i="40"/>
  <c r="M121" i="40" s="1"/>
  <c r="L120" i="40"/>
  <c r="M120" i="40" s="1"/>
  <c r="K119" i="40"/>
  <c r="J119" i="40"/>
  <c r="I119" i="40"/>
  <c r="H119" i="40"/>
  <c r="G119" i="40"/>
  <c r="K117" i="40"/>
  <c r="J117" i="40"/>
  <c r="I117" i="40"/>
  <c r="H117" i="40"/>
  <c r="G117" i="40"/>
  <c r="G116" i="40"/>
  <c r="H116" i="40" s="1"/>
  <c r="I116" i="40" s="1"/>
  <c r="J116" i="40" s="1"/>
  <c r="K116" i="40" s="1"/>
  <c r="L116" i="40" s="1"/>
  <c r="M116" i="40" s="1"/>
  <c r="S115" i="40"/>
  <c r="H115" i="40"/>
  <c r="I115" i="40" s="1"/>
  <c r="J115" i="40" s="1"/>
  <c r="K115" i="40" s="1"/>
  <c r="L115" i="40" s="1"/>
  <c r="M115" i="40" s="1"/>
  <c r="G115" i="40"/>
  <c r="L112" i="40"/>
  <c r="M112" i="40" s="1"/>
  <c r="L111" i="40"/>
  <c r="M111" i="40" s="1"/>
  <c r="L110" i="40"/>
  <c r="M110" i="40" s="1"/>
  <c r="L109" i="40"/>
  <c r="M109" i="40" s="1"/>
  <c r="L108" i="40"/>
  <c r="M108" i="40" s="1"/>
  <c r="L107" i="40"/>
  <c r="M107" i="40" s="1"/>
  <c r="L106" i="40"/>
  <c r="L105" i="40"/>
  <c r="M105" i="40" s="1"/>
  <c r="L104" i="40"/>
  <c r="M104" i="40" s="1"/>
  <c r="K103" i="40"/>
  <c r="J103" i="40"/>
  <c r="I103" i="40"/>
  <c r="H103" i="40"/>
  <c r="G103" i="40"/>
  <c r="K101" i="40"/>
  <c r="J101" i="40"/>
  <c r="I101" i="40"/>
  <c r="H101" i="40"/>
  <c r="G101" i="40"/>
  <c r="G100" i="40"/>
  <c r="H100" i="40" s="1"/>
  <c r="I100" i="40" s="1"/>
  <c r="J100" i="40" s="1"/>
  <c r="K100" i="40" s="1"/>
  <c r="L100" i="40" s="1"/>
  <c r="M100" i="40" s="1"/>
  <c r="S99" i="40"/>
  <c r="G99" i="40"/>
  <c r="H99" i="40" s="1"/>
  <c r="I99" i="40" s="1"/>
  <c r="J99" i="40" s="1"/>
  <c r="K99" i="40" s="1"/>
  <c r="L99" i="40" s="1"/>
  <c r="M99" i="40" s="1"/>
  <c r="L96" i="40"/>
  <c r="M96" i="40" s="1"/>
  <c r="L95" i="40"/>
  <c r="M95" i="40" s="1"/>
  <c r="L94" i="40"/>
  <c r="M94" i="40" s="1"/>
  <c r="L93" i="40"/>
  <c r="M93" i="40" s="1"/>
  <c r="L92" i="40"/>
  <c r="M92" i="40" s="1"/>
  <c r="L91" i="40"/>
  <c r="M91" i="40" s="1"/>
  <c r="L90" i="40"/>
  <c r="L89" i="40"/>
  <c r="M89" i="40" s="1"/>
  <c r="L88" i="40"/>
  <c r="M88" i="40" s="1"/>
  <c r="K87" i="40"/>
  <c r="J87" i="40"/>
  <c r="I87" i="40"/>
  <c r="H87" i="40"/>
  <c r="G87" i="40"/>
  <c r="K85" i="40"/>
  <c r="J85" i="40"/>
  <c r="I85" i="40"/>
  <c r="H85" i="40"/>
  <c r="G85" i="40"/>
  <c r="G84" i="40"/>
  <c r="H84" i="40" s="1"/>
  <c r="I84" i="40" s="1"/>
  <c r="J84" i="40" s="1"/>
  <c r="K84" i="40" s="1"/>
  <c r="L84" i="40" s="1"/>
  <c r="M84" i="40" s="1"/>
  <c r="W83" i="40"/>
  <c r="S83" i="40"/>
  <c r="G83" i="40"/>
  <c r="H83" i="40" s="1"/>
  <c r="I83" i="40" s="1"/>
  <c r="J83" i="40" s="1"/>
  <c r="K83" i="40" s="1"/>
  <c r="L83" i="40" s="1"/>
  <c r="M83" i="40" s="1"/>
  <c r="L80" i="40"/>
  <c r="M80" i="40" s="1"/>
  <c r="L79" i="40"/>
  <c r="M79" i="40" s="1"/>
  <c r="L78" i="40"/>
  <c r="M78" i="40" s="1"/>
  <c r="L77" i="40"/>
  <c r="M77" i="40" s="1"/>
  <c r="L76" i="40"/>
  <c r="M76" i="40" s="1"/>
  <c r="L75" i="40"/>
  <c r="M75" i="40" s="1"/>
  <c r="L74" i="40"/>
  <c r="L73" i="40"/>
  <c r="M73" i="40" s="1"/>
  <c r="L72" i="40"/>
  <c r="M72" i="40" s="1"/>
  <c r="K71" i="40"/>
  <c r="J71" i="40"/>
  <c r="I71" i="40"/>
  <c r="H71" i="40"/>
  <c r="G71" i="40"/>
  <c r="K69" i="40"/>
  <c r="J69" i="40"/>
  <c r="I69" i="40"/>
  <c r="H69" i="40"/>
  <c r="G69" i="40"/>
  <c r="G68" i="40"/>
  <c r="H68" i="40" s="1"/>
  <c r="I68" i="40" s="1"/>
  <c r="J68" i="40" s="1"/>
  <c r="K68" i="40" s="1"/>
  <c r="L68" i="40" s="1"/>
  <c r="M68" i="40" s="1"/>
  <c r="W67" i="40"/>
  <c r="G67" i="40"/>
  <c r="H67" i="40" s="1"/>
  <c r="I67" i="40" s="1"/>
  <c r="J67" i="40" s="1"/>
  <c r="K67" i="40" s="1"/>
  <c r="L67" i="40" s="1"/>
  <c r="M67" i="40" s="1"/>
  <c r="L64" i="40"/>
  <c r="M64" i="40" s="1"/>
  <c r="L63" i="40"/>
  <c r="M63" i="40" s="1"/>
  <c r="L62" i="40"/>
  <c r="M62" i="40" s="1"/>
  <c r="L61" i="40"/>
  <c r="M61" i="40" s="1"/>
  <c r="L60" i="40"/>
  <c r="M60" i="40" s="1"/>
  <c r="L59" i="40"/>
  <c r="M59" i="40" s="1"/>
  <c r="L58" i="40"/>
  <c r="L57" i="40"/>
  <c r="L56" i="40"/>
  <c r="M56" i="40" s="1"/>
  <c r="K55" i="40"/>
  <c r="J55" i="40"/>
  <c r="I55" i="40"/>
  <c r="H55" i="40"/>
  <c r="G55" i="40"/>
  <c r="K53" i="40"/>
  <c r="J53" i="40"/>
  <c r="I53" i="40"/>
  <c r="H53" i="40"/>
  <c r="G53" i="40"/>
  <c r="G52" i="40"/>
  <c r="H52" i="40" s="1"/>
  <c r="I52" i="40" s="1"/>
  <c r="J52" i="40" s="1"/>
  <c r="K52" i="40" s="1"/>
  <c r="L52" i="40" s="1"/>
  <c r="M52" i="40" s="1"/>
  <c r="S51" i="40"/>
  <c r="G51" i="40"/>
  <c r="H51" i="40" s="1"/>
  <c r="I51" i="40" s="1"/>
  <c r="J51" i="40" s="1"/>
  <c r="K51" i="40" s="1"/>
  <c r="L51" i="40" s="1"/>
  <c r="M51" i="40" s="1"/>
  <c r="L48" i="40"/>
  <c r="M48" i="40" s="1"/>
  <c r="L47" i="40"/>
  <c r="M47" i="40" s="1"/>
  <c r="L46" i="40"/>
  <c r="M46" i="40" s="1"/>
  <c r="L45" i="40"/>
  <c r="M45" i="40" s="1"/>
  <c r="L44" i="40"/>
  <c r="M44" i="40" s="1"/>
  <c r="L43" i="40"/>
  <c r="M43" i="40" s="1"/>
  <c r="L42" i="40"/>
  <c r="L41" i="40"/>
  <c r="M41" i="40" s="1"/>
  <c r="L40" i="40"/>
  <c r="M40" i="40" s="1"/>
  <c r="K39" i="40"/>
  <c r="J39" i="40"/>
  <c r="I39" i="40"/>
  <c r="H39" i="40"/>
  <c r="G39" i="40"/>
  <c r="K37" i="40"/>
  <c r="J37" i="40"/>
  <c r="I37" i="40"/>
  <c r="H37" i="40"/>
  <c r="G37" i="40"/>
  <c r="G36" i="40"/>
  <c r="H36" i="40" s="1"/>
  <c r="I36" i="40" s="1"/>
  <c r="J36" i="40" s="1"/>
  <c r="K36" i="40" s="1"/>
  <c r="L36" i="40" s="1"/>
  <c r="M36" i="40" s="1"/>
  <c r="X35" i="40"/>
  <c r="S35" i="40"/>
  <c r="G35" i="40"/>
  <c r="H35" i="40" s="1"/>
  <c r="I35" i="40" s="1"/>
  <c r="J35" i="40" s="1"/>
  <c r="K35" i="40" s="1"/>
  <c r="L35" i="40" s="1"/>
  <c r="M35" i="40" s="1"/>
  <c r="A35" i="40"/>
  <c r="A51" i="40" s="1"/>
  <c r="A67" i="40" s="1"/>
  <c r="A83" i="40" s="1"/>
  <c r="A99" i="40" s="1"/>
  <c r="A115" i="40" s="1"/>
  <c r="A131" i="40" s="1"/>
  <c r="A147" i="40" s="1"/>
  <c r="A163" i="40" s="1"/>
  <c r="A179" i="40" s="1"/>
  <c r="A195" i="40" s="1"/>
  <c r="A211" i="40" s="1"/>
  <c r="A227" i="40" s="1"/>
  <c r="A243" i="40" s="1"/>
  <c r="A259" i="40" s="1"/>
  <c r="A275" i="40" s="1"/>
  <c r="A291" i="40" s="1"/>
  <c r="A307" i="40" s="1"/>
  <c r="A323" i="40" s="1"/>
  <c r="A339" i="40" s="1"/>
  <c r="A355" i="40" s="1"/>
  <c r="A371" i="40" s="1"/>
  <c r="A387" i="40" s="1"/>
  <c r="A403" i="40" s="1"/>
  <c r="A419" i="40" s="1"/>
  <c r="A435" i="40" s="1"/>
  <c r="A451" i="40" s="1"/>
  <c r="A467" i="40" s="1"/>
  <c r="A483" i="40" s="1"/>
  <c r="A499" i="40" s="1"/>
  <c r="A515" i="40" s="1"/>
  <c r="A531" i="40" s="1"/>
  <c r="A547" i="40" s="1"/>
  <c r="A563" i="40" s="1"/>
  <c r="A579" i="40" s="1"/>
  <c r="A595" i="40" s="1"/>
  <c r="A611" i="40" s="1"/>
  <c r="A627" i="40" s="1"/>
  <c r="A643" i="40" s="1"/>
  <c r="L32" i="40"/>
  <c r="M32" i="40" s="1"/>
  <c r="L31" i="40"/>
  <c r="M31" i="40" s="1"/>
  <c r="L30" i="40"/>
  <c r="M30" i="40" s="1"/>
  <c r="L29" i="40"/>
  <c r="M29" i="40" s="1"/>
  <c r="L28" i="40"/>
  <c r="M28" i="40" s="1"/>
  <c r="L27" i="40"/>
  <c r="M27" i="40" s="1"/>
  <c r="L26" i="40"/>
  <c r="L25" i="40"/>
  <c r="M25" i="40" s="1"/>
  <c r="L24" i="40"/>
  <c r="M24" i="40" s="1"/>
  <c r="K23" i="40"/>
  <c r="J23" i="40"/>
  <c r="I23" i="40"/>
  <c r="H23" i="40"/>
  <c r="G23" i="40"/>
  <c r="K21" i="40"/>
  <c r="J21" i="40"/>
  <c r="I21" i="40"/>
  <c r="H21" i="40"/>
  <c r="G21" i="40"/>
  <c r="G20" i="40"/>
  <c r="H20" i="40" s="1"/>
  <c r="I20" i="40" s="1"/>
  <c r="J20" i="40" s="1"/>
  <c r="K20" i="40" s="1"/>
  <c r="L20" i="40" s="1"/>
  <c r="M20" i="40" s="1"/>
  <c r="C20" i="40"/>
  <c r="C36" i="40" s="1"/>
  <c r="C52" i="40" s="1"/>
  <c r="C68" i="40" s="1"/>
  <c r="C84" i="40" s="1"/>
  <c r="C100" i="40" s="1"/>
  <c r="C116" i="40" s="1"/>
  <c r="C132" i="40" s="1"/>
  <c r="C148" i="40" s="1"/>
  <c r="C164" i="40" s="1"/>
  <c r="C180" i="40" s="1"/>
  <c r="C196" i="40" s="1"/>
  <c r="C212" i="40" s="1"/>
  <c r="C228" i="40" s="1"/>
  <c r="C244" i="40" s="1"/>
  <c r="C260" i="40" s="1"/>
  <c r="C276" i="40" s="1"/>
  <c r="C292" i="40" s="1"/>
  <c r="C308" i="40" s="1"/>
  <c r="C324" i="40" s="1"/>
  <c r="C340" i="40" s="1"/>
  <c r="C356" i="40" s="1"/>
  <c r="C372" i="40" s="1"/>
  <c r="C388" i="40" s="1"/>
  <c r="C404" i="40" s="1"/>
  <c r="C420" i="40" s="1"/>
  <c r="C436" i="40" s="1"/>
  <c r="C452" i="40" s="1"/>
  <c r="C468" i="40" s="1"/>
  <c r="C484" i="40" s="1"/>
  <c r="C500" i="40" s="1"/>
  <c r="C516" i="40" s="1"/>
  <c r="C532" i="40" s="1"/>
  <c r="C548" i="40" s="1"/>
  <c r="C564" i="40" s="1"/>
  <c r="C580" i="40" s="1"/>
  <c r="C596" i="40" s="1"/>
  <c r="C612" i="40" s="1"/>
  <c r="C628" i="40" s="1"/>
  <c r="C644" i="40" s="1"/>
  <c r="W19" i="40"/>
  <c r="S19" i="40"/>
  <c r="G19" i="40"/>
  <c r="H19" i="40" s="1"/>
  <c r="I19" i="40" s="1"/>
  <c r="J19" i="40" s="1"/>
  <c r="K19" i="40" s="1"/>
  <c r="L19" i="40" s="1"/>
  <c r="M19" i="40" s="1"/>
  <c r="H4" i="40"/>
  <c r="I4" i="40" s="1"/>
  <c r="J4" i="40" s="1"/>
  <c r="K4" i="40" s="1"/>
  <c r="L4" i="40" s="1"/>
  <c r="M4" i="40" s="1"/>
  <c r="S3" i="40"/>
  <c r="H3" i="40"/>
  <c r="I3" i="40" s="1"/>
  <c r="J3" i="40" s="1"/>
  <c r="K3" i="40" s="1"/>
  <c r="L3" i="40" s="1"/>
  <c r="M3" i="40" s="1"/>
  <c r="X1" i="40"/>
  <c r="T1" i="40"/>
  <c r="L496" i="39"/>
  <c r="M496" i="39" s="1"/>
  <c r="L495" i="39"/>
  <c r="M495" i="39" s="1"/>
  <c r="L494" i="39"/>
  <c r="W483" i="39" s="1"/>
  <c r="L493" i="39"/>
  <c r="M493" i="39" s="1"/>
  <c r="L492" i="39"/>
  <c r="M492" i="39" s="1"/>
  <c r="L491" i="39"/>
  <c r="M491" i="39" s="1"/>
  <c r="L490" i="39"/>
  <c r="M490" i="39" s="1"/>
  <c r="L489" i="39"/>
  <c r="M489" i="39" s="1"/>
  <c r="L488" i="39"/>
  <c r="K487" i="39"/>
  <c r="J487" i="39"/>
  <c r="I487" i="39"/>
  <c r="H487" i="39"/>
  <c r="G487" i="39"/>
  <c r="K485" i="39"/>
  <c r="J485" i="39"/>
  <c r="I485" i="39"/>
  <c r="H485" i="39"/>
  <c r="G485" i="39"/>
  <c r="G484" i="39"/>
  <c r="H484" i="39" s="1"/>
  <c r="I484" i="39" s="1"/>
  <c r="J484" i="39" s="1"/>
  <c r="K484" i="39" s="1"/>
  <c r="L484" i="39" s="1"/>
  <c r="M484" i="39" s="1"/>
  <c r="S483" i="39"/>
  <c r="G483" i="39"/>
  <c r="H483" i="39" s="1"/>
  <c r="I483" i="39" s="1"/>
  <c r="J483" i="39" s="1"/>
  <c r="K483" i="39" s="1"/>
  <c r="L483" i="39" s="1"/>
  <c r="M483" i="39" s="1"/>
  <c r="L480" i="39"/>
  <c r="M480" i="39" s="1"/>
  <c r="L479" i="39"/>
  <c r="M479" i="39" s="1"/>
  <c r="L478" i="39"/>
  <c r="W467" i="39" s="1"/>
  <c r="L477" i="39"/>
  <c r="M477" i="39" s="1"/>
  <c r="L476" i="39"/>
  <c r="X467" i="39" s="1"/>
  <c r="L475" i="39"/>
  <c r="M475" i="39" s="1"/>
  <c r="L474" i="39"/>
  <c r="L473" i="39"/>
  <c r="M473" i="39" s="1"/>
  <c r="L472" i="39"/>
  <c r="K471" i="39"/>
  <c r="J471" i="39"/>
  <c r="I471" i="39"/>
  <c r="H471" i="39"/>
  <c r="G471" i="39"/>
  <c r="K469" i="39"/>
  <c r="J469" i="39"/>
  <c r="I469" i="39"/>
  <c r="H469" i="39"/>
  <c r="G469" i="39"/>
  <c r="G468" i="39"/>
  <c r="H468" i="39" s="1"/>
  <c r="I468" i="39" s="1"/>
  <c r="J468" i="39" s="1"/>
  <c r="K468" i="39" s="1"/>
  <c r="L468" i="39" s="1"/>
  <c r="M468" i="39" s="1"/>
  <c r="S467" i="39"/>
  <c r="G467" i="39"/>
  <c r="H467" i="39" s="1"/>
  <c r="I467" i="39" s="1"/>
  <c r="J467" i="39" s="1"/>
  <c r="K467" i="39" s="1"/>
  <c r="L467" i="39" s="1"/>
  <c r="M467" i="39" s="1"/>
  <c r="L464" i="39"/>
  <c r="M464" i="39" s="1"/>
  <c r="L463" i="39"/>
  <c r="M463" i="39" s="1"/>
  <c r="L462" i="39"/>
  <c r="W451" i="39" s="1"/>
  <c r="M461" i="39"/>
  <c r="L461" i="39"/>
  <c r="L460" i="39"/>
  <c r="M460" i="39" s="1"/>
  <c r="L459" i="39"/>
  <c r="M459" i="39" s="1"/>
  <c r="L458" i="39"/>
  <c r="M458" i="39" s="1"/>
  <c r="L457" i="39"/>
  <c r="M457" i="39" s="1"/>
  <c r="L456" i="39"/>
  <c r="K455" i="39"/>
  <c r="J455" i="39"/>
  <c r="I455" i="39"/>
  <c r="H455" i="39"/>
  <c r="G455" i="39"/>
  <c r="K453" i="39"/>
  <c r="J453" i="39"/>
  <c r="I453" i="39"/>
  <c r="H453" i="39"/>
  <c r="G453" i="39"/>
  <c r="G452" i="39"/>
  <c r="H452" i="39" s="1"/>
  <c r="I452" i="39" s="1"/>
  <c r="J452" i="39" s="1"/>
  <c r="K452" i="39" s="1"/>
  <c r="L452" i="39" s="1"/>
  <c r="M452" i="39" s="1"/>
  <c r="S451" i="39"/>
  <c r="G451" i="39"/>
  <c r="H451" i="39" s="1"/>
  <c r="I451" i="39" s="1"/>
  <c r="J451" i="39" s="1"/>
  <c r="K451" i="39" s="1"/>
  <c r="L451" i="39" s="1"/>
  <c r="M451" i="39" s="1"/>
  <c r="L448" i="39"/>
  <c r="M448" i="39" s="1"/>
  <c r="L447" i="39"/>
  <c r="M447" i="39" s="1"/>
  <c r="L446" i="39"/>
  <c r="W435" i="39" s="1"/>
  <c r="L445" i="39"/>
  <c r="M445" i="39" s="1"/>
  <c r="L444" i="39"/>
  <c r="X435" i="39" s="1"/>
  <c r="L443" i="39"/>
  <c r="M443" i="39" s="1"/>
  <c r="L442" i="39"/>
  <c r="M442" i="39" s="1"/>
  <c r="L441" i="39"/>
  <c r="M441" i="39" s="1"/>
  <c r="L440" i="39"/>
  <c r="M440" i="39" s="1"/>
  <c r="K439" i="39"/>
  <c r="J439" i="39"/>
  <c r="I439" i="39"/>
  <c r="H439" i="39"/>
  <c r="G439" i="39"/>
  <c r="K437" i="39"/>
  <c r="J437" i="39"/>
  <c r="I437" i="39"/>
  <c r="H437" i="39"/>
  <c r="G437" i="39"/>
  <c r="G436" i="39"/>
  <c r="H436" i="39" s="1"/>
  <c r="I436" i="39" s="1"/>
  <c r="J436" i="39" s="1"/>
  <c r="K436" i="39" s="1"/>
  <c r="L436" i="39" s="1"/>
  <c r="M436" i="39" s="1"/>
  <c r="S435" i="39"/>
  <c r="G435" i="39"/>
  <c r="H435" i="39" s="1"/>
  <c r="I435" i="39" s="1"/>
  <c r="J435" i="39" s="1"/>
  <c r="K435" i="39" s="1"/>
  <c r="L435" i="39" s="1"/>
  <c r="M435" i="39" s="1"/>
  <c r="L432" i="39"/>
  <c r="M432" i="39" s="1"/>
  <c r="L431" i="39"/>
  <c r="M431" i="39" s="1"/>
  <c r="L430" i="39"/>
  <c r="W419" i="39" s="1"/>
  <c r="L429" i="39"/>
  <c r="M429" i="39" s="1"/>
  <c r="L428" i="39"/>
  <c r="X419" i="39" s="1"/>
  <c r="L427" i="39"/>
  <c r="L426" i="39"/>
  <c r="M426" i="39" s="1"/>
  <c r="L425" i="39"/>
  <c r="L424" i="39"/>
  <c r="M424" i="39" s="1"/>
  <c r="K423" i="39"/>
  <c r="J423" i="39"/>
  <c r="I423" i="39"/>
  <c r="H423" i="39"/>
  <c r="G423" i="39"/>
  <c r="K421" i="39"/>
  <c r="J421" i="39"/>
  <c r="I421" i="39"/>
  <c r="H421" i="39"/>
  <c r="G421" i="39"/>
  <c r="G420" i="39"/>
  <c r="H420" i="39" s="1"/>
  <c r="I420" i="39" s="1"/>
  <c r="J420" i="39" s="1"/>
  <c r="K420" i="39" s="1"/>
  <c r="L420" i="39" s="1"/>
  <c r="M420" i="39" s="1"/>
  <c r="S419" i="39"/>
  <c r="G419" i="39"/>
  <c r="H419" i="39" s="1"/>
  <c r="I419" i="39" s="1"/>
  <c r="J419" i="39" s="1"/>
  <c r="K419" i="39" s="1"/>
  <c r="L419" i="39" s="1"/>
  <c r="M419" i="39" s="1"/>
  <c r="L416" i="39"/>
  <c r="M416" i="39" s="1"/>
  <c r="L415" i="39"/>
  <c r="M415" i="39" s="1"/>
  <c r="L414" i="39"/>
  <c r="W403" i="39" s="1"/>
  <c r="L413" i="39"/>
  <c r="M413" i="39" s="1"/>
  <c r="L412" i="39"/>
  <c r="X403" i="39" s="1"/>
  <c r="L411" i="39"/>
  <c r="M411" i="39" s="1"/>
  <c r="L410" i="39"/>
  <c r="M410" i="39" s="1"/>
  <c r="L409" i="39"/>
  <c r="M409" i="39" s="1"/>
  <c r="L408" i="39"/>
  <c r="K407" i="39"/>
  <c r="J407" i="39"/>
  <c r="I407" i="39"/>
  <c r="H407" i="39"/>
  <c r="G407" i="39"/>
  <c r="K405" i="39"/>
  <c r="J405" i="39"/>
  <c r="I405" i="39"/>
  <c r="H405" i="39"/>
  <c r="G405" i="39"/>
  <c r="G404" i="39"/>
  <c r="H404" i="39" s="1"/>
  <c r="I404" i="39" s="1"/>
  <c r="J404" i="39" s="1"/>
  <c r="K404" i="39" s="1"/>
  <c r="L404" i="39" s="1"/>
  <c r="M404" i="39" s="1"/>
  <c r="S403" i="39"/>
  <c r="G403" i="39"/>
  <c r="H403" i="39" s="1"/>
  <c r="I403" i="39" s="1"/>
  <c r="J403" i="39" s="1"/>
  <c r="K403" i="39" s="1"/>
  <c r="L403" i="39" s="1"/>
  <c r="M403" i="39" s="1"/>
  <c r="L400" i="39"/>
  <c r="M400" i="39" s="1"/>
  <c r="L399" i="39"/>
  <c r="M399" i="39" s="1"/>
  <c r="L398" i="39"/>
  <c r="W387" i="39" s="1"/>
  <c r="L397" i="39"/>
  <c r="M397" i="39" s="1"/>
  <c r="L396" i="39"/>
  <c r="M396" i="39" s="1"/>
  <c r="L395" i="39"/>
  <c r="M395" i="39" s="1"/>
  <c r="L394" i="39"/>
  <c r="M394" i="39" s="1"/>
  <c r="L393" i="39"/>
  <c r="L392" i="39"/>
  <c r="M392" i="39" s="1"/>
  <c r="K391" i="39"/>
  <c r="J391" i="39"/>
  <c r="I391" i="39"/>
  <c r="H391" i="39"/>
  <c r="G391" i="39"/>
  <c r="K389" i="39"/>
  <c r="J389" i="39"/>
  <c r="I389" i="39"/>
  <c r="H389" i="39"/>
  <c r="G389" i="39"/>
  <c r="G388" i="39"/>
  <c r="H388" i="39" s="1"/>
  <c r="I388" i="39" s="1"/>
  <c r="J388" i="39" s="1"/>
  <c r="K388" i="39" s="1"/>
  <c r="L388" i="39" s="1"/>
  <c r="M388" i="39" s="1"/>
  <c r="X387" i="39"/>
  <c r="S387" i="39"/>
  <c r="G387" i="39"/>
  <c r="H387" i="39" s="1"/>
  <c r="I387" i="39" s="1"/>
  <c r="J387" i="39" s="1"/>
  <c r="K387" i="39" s="1"/>
  <c r="L387" i="39" s="1"/>
  <c r="M387" i="39" s="1"/>
  <c r="L384" i="39"/>
  <c r="M384" i="39" s="1"/>
  <c r="L383" i="39"/>
  <c r="M383" i="39" s="1"/>
  <c r="L382" i="39"/>
  <c r="W371" i="39" s="1"/>
  <c r="L381" i="39"/>
  <c r="M381" i="39" s="1"/>
  <c r="L380" i="39"/>
  <c r="X371" i="39" s="1"/>
  <c r="L379" i="39"/>
  <c r="M379" i="39" s="1"/>
  <c r="L378" i="39"/>
  <c r="M378" i="39" s="1"/>
  <c r="L377" i="39"/>
  <c r="M377" i="39" s="1"/>
  <c r="L376" i="39"/>
  <c r="K375" i="39"/>
  <c r="J375" i="39"/>
  <c r="I375" i="39"/>
  <c r="H375" i="39"/>
  <c r="G375" i="39"/>
  <c r="K373" i="39"/>
  <c r="J373" i="39"/>
  <c r="I373" i="39"/>
  <c r="H373" i="39"/>
  <c r="G373" i="39"/>
  <c r="G372" i="39"/>
  <c r="H372" i="39" s="1"/>
  <c r="I372" i="39" s="1"/>
  <c r="J372" i="39" s="1"/>
  <c r="K372" i="39" s="1"/>
  <c r="L372" i="39" s="1"/>
  <c r="M372" i="39" s="1"/>
  <c r="S371" i="39"/>
  <c r="G371" i="39"/>
  <c r="H371" i="39" s="1"/>
  <c r="I371" i="39" s="1"/>
  <c r="J371" i="39" s="1"/>
  <c r="K371" i="39" s="1"/>
  <c r="L371" i="39" s="1"/>
  <c r="M371" i="39" s="1"/>
  <c r="L368" i="39"/>
  <c r="M368" i="39" s="1"/>
  <c r="L367" i="39"/>
  <c r="M367" i="39" s="1"/>
  <c r="L366" i="39"/>
  <c r="W355" i="39" s="1"/>
  <c r="L365" i="39"/>
  <c r="M365" i="39" s="1"/>
  <c r="L364" i="39"/>
  <c r="M364" i="39" s="1"/>
  <c r="L363" i="39"/>
  <c r="M363" i="39" s="1"/>
  <c r="L362" i="39"/>
  <c r="M362" i="39" s="1"/>
  <c r="L361" i="39"/>
  <c r="L360" i="39"/>
  <c r="M360" i="39" s="1"/>
  <c r="K359" i="39"/>
  <c r="J359" i="39"/>
  <c r="I359" i="39"/>
  <c r="H359" i="39"/>
  <c r="G359" i="39"/>
  <c r="K357" i="39"/>
  <c r="J357" i="39"/>
  <c r="I357" i="39"/>
  <c r="H357" i="39"/>
  <c r="G357" i="39"/>
  <c r="G356" i="39"/>
  <c r="H356" i="39" s="1"/>
  <c r="I356" i="39" s="1"/>
  <c r="J356" i="39" s="1"/>
  <c r="K356" i="39" s="1"/>
  <c r="L356" i="39" s="1"/>
  <c r="M356" i="39" s="1"/>
  <c r="X355" i="39"/>
  <c r="S355" i="39"/>
  <c r="G355" i="39"/>
  <c r="H355" i="39" s="1"/>
  <c r="I355" i="39" s="1"/>
  <c r="J355" i="39" s="1"/>
  <c r="K355" i="39" s="1"/>
  <c r="L355" i="39" s="1"/>
  <c r="M355" i="39" s="1"/>
  <c r="L352" i="39"/>
  <c r="M352" i="39" s="1"/>
  <c r="L351" i="39"/>
  <c r="M351" i="39" s="1"/>
  <c r="L350" i="39"/>
  <c r="W339" i="39" s="1"/>
  <c r="L349" i="39"/>
  <c r="M349" i="39" s="1"/>
  <c r="L348" i="39"/>
  <c r="X339" i="39" s="1"/>
  <c r="L347" i="39"/>
  <c r="M347" i="39" s="1"/>
  <c r="L346" i="39"/>
  <c r="M346" i="39" s="1"/>
  <c r="L345" i="39"/>
  <c r="M345" i="39" s="1"/>
  <c r="L344" i="39"/>
  <c r="K343" i="39"/>
  <c r="J343" i="39"/>
  <c r="I343" i="39"/>
  <c r="H343" i="39"/>
  <c r="G343" i="39"/>
  <c r="K341" i="39"/>
  <c r="J341" i="39"/>
  <c r="I341" i="39"/>
  <c r="H341" i="39"/>
  <c r="G341" i="39"/>
  <c r="G340" i="39"/>
  <c r="H340" i="39" s="1"/>
  <c r="I340" i="39" s="1"/>
  <c r="J340" i="39" s="1"/>
  <c r="K340" i="39" s="1"/>
  <c r="L340" i="39" s="1"/>
  <c r="M340" i="39" s="1"/>
  <c r="S339" i="39"/>
  <c r="G339" i="39"/>
  <c r="H339" i="39" s="1"/>
  <c r="I339" i="39" s="1"/>
  <c r="J339" i="39" s="1"/>
  <c r="K339" i="39" s="1"/>
  <c r="L339" i="39" s="1"/>
  <c r="M339" i="39" s="1"/>
  <c r="L336" i="39"/>
  <c r="M336" i="39" s="1"/>
  <c r="L335" i="39"/>
  <c r="M335" i="39" s="1"/>
  <c r="L334" i="39"/>
  <c r="W323" i="39" s="1"/>
  <c r="L333" i="39"/>
  <c r="M333" i="39" s="1"/>
  <c r="L332" i="39"/>
  <c r="M332" i="39" s="1"/>
  <c r="L331" i="39"/>
  <c r="M331" i="39" s="1"/>
  <c r="L330" i="39"/>
  <c r="L329" i="39"/>
  <c r="M329" i="39" s="1"/>
  <c r="L328" i="39"/>
  <c r="L327" i="39" s="1"/>
  <c r="K327" i="39"/>
  <c r="J327" i="39"/>
  <c r="I327" i="39"/>
  <c r="H327" i="39"/>
  <c r="G327" i="39"/>
  <c r="K325" i="39"/>
  <c r="J325" i="39"/>
  <c r="I325" i="39"/>
  <c r="H325" i="39"/>
  <c r="G325" i="39"/>
  <c r="G324" i="39"/>
  <c r="H324" i="39" s="1"/>
  <c r="I324" i="39" s="1"/>
  <c r="J324" i="39" s="1"/>
  <c r="K324" i="39" s="1"/>
  <c r="L324" i="39" s="1"/>
  <c r="M324" i="39" s="1"/>
  <c r="X323" i="39"/>
  <c r="S323" i="39"/>
  <c r="G323" i="39"/>
  <c r="H323" i="39" s="1"/>
  <c r="I323" i="39" s="1"/>
  <c r="J323" i="39" s="1"/>
  <c r="K323" i="39" s="1"/>
  <c r="L323" i="39" s="1"/>
  <c r="M323" i="39" s="1"/>
  <c r="L320" i="39"/>
  <c r="M320" i="39" s="1"/>
  <c r="L319" i="39"/>
  <c r="M319" i="39" s="1"/>
  <c r="L318" i="39"/>
  <c r="W307" i="39" s="1"/>
  <c r="L317" i="39"/>
  <c r="M317" i="39" s="1"/>
  <c r="L316" i="39"/>
  <c r="M316" i="39" s="1"/>
  <c r="L315" i="39"/>
  <c r="M315" i="39" s="1"/>
  <c r="L314" i="39"/>
  <c r="M314" i="39" s="1"/>
  <c r="L313" i="39"/>
  <c r="M313" i="39" s="1"/>
  <c r="L312" i="39"/>
  <c r="K311" i="39"/>
  <c r="J311" i="39"/>
  <c r="I311" i="39"/>
  <c r="H311" i="39"/>
  <c r="G311" i="39"/>
  <c r="K309" i="39"/>
  <c r="J309" i="39"/>
  <c r="I309" i="39"/>
  <c r="H309" i="39"/>
  <c r="G309" i="39"/>
  <c r="G308" i="39"/>
  <c r="H308" i="39" s="1"/>
  <c r="I308" i="39" s="1"/>
  <c r="J308" i="39" s="1"/>
  <c r="K308" i="39" s="1"/>
  <c r="L308" i="39" s="1"/>
  <c r="M308" i="39" s="1"/>
  <c r="X307" i="39"/>
  <c r="U307" i="39"/>
  <c r="S307" i="39"/>
  <c r="G307" i="39"/>
  <c r="H307" i="39" s="1"/>
  <c r="I307" i="39" s="1"/>
  <c r="J307" i="39" s="1"/>
  <c r="K307" i="39" s="1"/>
  <c r="L307" i="39" s="1"/>
  <c r="M307" i="39" s="1"/>
  <c r="L304" i="39"/>
  <c r="M304" i="39" s="1"/>
  <c r="L303" i="39"/>
  <c r="M303" i="39" s="1"/>
  <c r="L302" i="39"/>
  <c r="W291" i="39" s="1"/>
  <c r="L301" i="39"/>
  <c r="M301" i="39" s="1"/>
  <c r="L300" i="39"/>
  <c r="M300" i="39" s="1"/>
  <c r="L299" i="39"/>
  <c r="M299" i="39" s="1"/>
  <c r="L298" i="39"/>
  <c r="M298" i="39" s="1"/>
  <c r="L297" i="39"/>
  <c r="M297" i="39" s="1"/>
  <c r="L296" i="39"/>
  <c r="K295" i="39"/>
  <c r="J295" i="39"/>
  <c r="I295" i="39"/>
  <c r="H295" i="39"/>
  <c r="G295" i="39"/>
  <c r="K293" i="39"/>
  <c r="J293" i="39"/>
  <c r="I293" i="39"/>
  <c r="H293" i="39"/>
  <c r="G293" i="39"/>
  <c r="G292" i="39"/>
  <c r="H292" i="39" s="1"/>
  <c r="I292" i="39" s="1"/>
  <c r="J292" i="39" s="1"/>
  <c r="K292" i="39" s="1"/>
  <c r="L292" i="39" s="1"/>
  <c r="M292" i="39" s="1"/>
  <c r="X291" i="39"/>
  <c r="U291" i="39"/>
  <c r="S291" i="39"/>
  <c r="G291" i="39"/>
  <c r="H291" i="39" s="1"/>
  <c r="I291" i="39" s="1"/>
  <c r="J291" i="39" s="1"/>
  <c r="K291" i="39" s="1"/>
  <c r="L291" i="39" s="1"/>
  <c r="M291" i="39" s="1"/>
  <c r="L288" i="39"/>
  <c r="M288" i="39" s="1"/>
  <c r="L287" i="39"/>
  <c r="M287" i="39" s="1"/>
  <c r="L286" i="39"/>
  <c r="W275" i="39" s="1"/>
  <c r="L285" i="39"/>
  <c r="M285" i="39" s="1"/>
  <c r="L284" i="39"/>
  <c r="M284" i="39" s="1"/>
  <c r="L283" i="39"/>
  <c r="M283" i="39" s="1"/>
  <c r="L282" i="39"/>
  <c r="M282" i="39" s="1"/>
  <c r="L281" i="39"/>
  <c r="M281" i="39" s="1"/>
  <c r="L280" i="39"/>
  <c r="M280" i="39" s="1"/>
  <c r="K279" i="39"/>
  <c r="J279" i="39"/>
  <c r="I279" i="39"/>
  <c r="H279" i="39"/>
  <c r="G279" i="39"/>
  <c r="K277" i="39"/>
  <c r="J277" i="39"/>
  <c r="I277" i="39"/>
  <c r="H277" i="39"/>
  <c r="G277" i="39"/>
  <c r="G276" i="39"/>
  <c r="H276" i="39" s="1"/>
  <c r="I276" i="39" s="1"/>
  <c r="J276" i="39" s="1"/>
  <c r="K276" i="39" s="1"/>
  <c r="L276" i="39" s="1"/>
  <c r="M276" i="39" s="1"/>
  <c r="X275" i="39"/>
  <c r="S275" i="39"/>
  <c r="G275" i="39"/>
  <c r="H275" i="39" s="1"/>
  <c r="I275" i="39" s="1"/>
  <c r="J275" i="39" s="1"/>
  <c r="K275" i="39" s="1"/>
  <c r="L275" i="39" s="1"/>
  <c r="M275" i="39" s="1"/>
  <c r="L272" i="39"/>
  <c r="M272" i="39" s="1"/>
  <c r="L271" i="39"/>
  <c r="M271" i="39" s="1"/>
  <c r="L270" i="39"/>
  <c r="W259" i="39" s="1"/>
  <c r="L269" i="39"/>
  <c r="M269" i="39" s="1"/>
  <c r="M268" i="39"/>
  <c r="L268" i="39"/>
  <c r="L267" i="39"/>
  <c r="M267" i="39" s="1"/>
  <c r="L266" i="39"/>
  <c r="M266" i="39" s="1"/>
  <c r="L265" i="39"/>
  <c r="M265" i="39" s="1"/>
  <c r="L264" i="39"/>
  <c r="K263" i="39"/>
  <c r="J263" i="39"/>
  <c r="I263" i="39"/>
  <c r="H263" i="39"/>
  <c r="G263" i="39"/>
  <c r="K261" i="39"/>
  <c r="J261" i="39"/>
  <c r="I261" i="39"/>
  <c r="H261" i="39"/>
  <c r="G261" i="39"/>
  <c r="G260" i="39"/>
  <c r="H260" i="39" s="1"/>
  <c r="I260" i="39" s="1"/>
  <c r="J260" i="39" s="1"/>
  <c r="K260" i="39" s="1"/>
  <c r="L260" i="39" s="1"/>
  <c r="M260" i="39" s="1"/>
  <c r="X259" i="39"/>
  <c r="S259" i="39"/>
  <c r="G259" i="39"/>
  <c r="H259" i="39" s="1"/>
  <c r="I259" i="39" s="1"/>
  <c r="J259" i="39" s="1"/>
  <c r="K259" i="39" s="1"/>
  <c r="L259" i="39" s="1"/>
  <c r="M259" i="39" s="1"/>
  <c r="L256" i="39"/>
  <c r="M256" i="39" s="1"/>
  <c r="L255" i="39"/>
  <c r="M255" i="39" s="1"/>
  <c r="L254" i="39"/>
  <c r="W243" i="39" s="1"/>
  <c r="L253" i="39"/>
  <c r="M253" i="39" s="1"/>
  <c r="L252" i="39"/>
  <c r="M252" i="39" s="1"/>
  <c r="L251" i="39"/>
  <c r="M251" i="39" s="1"/>
  <c r="L250" i="39"/>
  <c r="M250" i="39" s="1"/>
  <c r="L249" i="39"/>
  <c r="M249" i="39" s="1"/>
  <c r="L248" i="39"/>
  <c r="K247" i="39"/>
  <c r="J247" i="39"/>
  <c r="I247" i="39"/>
  <c r="H247" i="39"/>
  <c r="G247" i="39"/>
  <c r="K245" i="39"/>
  <c r="J245" i="39"/>
  <c r="I245" i="39"/>
  <c r="H245" i="39"/>
  <c r="G245" i="39"/>
  <c r="G244" i="39"/>
  <c r="H244" i="39" s="1"/>
  <c r="I244" i="39" s="1"/>
  <c r="J244" i="39" s="1"/>
  <c r="K244" i="39" s="1"/>
  <c r="L244" i="39" s="1"/>
  <c r="M244" i="39" s="1"/>
  <c r="X243" i="39"/>
  <c r="S243" i="39"/>
  <c r="G243" i="39"/>
  <c r="H243" i="39" s="1"/>
  <c r="I243" i="39" s="1"/>
  <c r="J243" i="39" s="1"/>
  <c r="K243" i="39" s="1"/>
  <c r="L243" i="39" s="1"/>
  <c r="M243" i="39" s="1"/>
  <c r="L240" i="39"/>
  <c r="M240" i="39" s="1"/>
  <c r="L239" i="39"/>
  <c r="M239" i="39" s="1"/>
  <c r="L238" i="39"/>
  <c r="W227" i="39" s="1"/>
  <c r="L237" i="39"/>
  <c r="M237" i="39" s="1"/>
  <c r="L236" i="39"/>
  <c r="M236" i="39" s="1"/>
  <c r="L235" i="39"/>
  <c r="M235" i="39" s="1"/>
  <c r="L234" i="39"/>
  <c r="M234" i="39" s="1"/>
  <c r="M233" i="39"/>
  <c r="L233" i="39"/>
  <c r="L232" i="39"/>
  <c r="K231" i="39"/>
  <c r="J231" i="39"/>
  <c r="I231" i="39"/>
  <c r="H231" i="39"/>
  <c r="G231" i="39"/>
  <c r="K229" i="39"/>
  <c r="J229" i="39"/>
  <c r="I229" i="39"/>
  <c r="H229" i="39"/>
  <c r="G229" i="39"/>
  <c r="G228" i="39"/>
  <c r="H228" i="39" s="1"/>
  <c r="I228" i="39" s="1"/>
  <c r="J228" i="39" s="1"/>
  <c r="K228" i="39" s="1"/>
  <c r="L228" i="39" s="1"/>
  <c r="M228" i="39" s="1"/>
  <c r="X227" i="39"/>
  <c r="U227" i="39"/>
  <c r="S227" i="39"/>
  <c r="G227" i="39"/>
  <c r="H227" i="39" s="1"/>
  <c r="I227" i="39" s="1"/>
  <c r="J227" i="39" s="1"/>
  <c r="K227" i="39" s="1"/>
  <c r="L227" i="39" s="1"/>
  <c r="M227" i="39" s="1"/>
  <c r="L224" i="39"/>
  <c r="M224" i="39" s="1"/>
  <c r="L223" i="39"/>
  <c r="M223" i="39" s="1"/>
  <c r="L222" i="39"/>
  <c r="W211" i="39" s="1"/>
  <c r="L221" i="39"/>
  <c r="M221" i="39" s="1"/>
  <c r="L220" i="39"/>
  <c r="M220" i="39" s="1"/>
  <c r="L219" i="39"/>
  <c r="M219" i="39" s="1"/>
  <c r="L218" i="39"/>
  <c r="L217" i="39"/>
  <c r="M217" i="39" s="1"/>
  <c r="L216" i="39"/>
  <c r="K215" i="39"/>
  <c r="J215" i="39"/>
  <c r="I215" i="39"/>
  <c r="H215" i="39"/>
  <c r="G215" i="39"/>
  <c r="K213" i="39"/>
  <c r="J213" i="39"/>
  <c r="I213" i="39"/>
  <c r="H213" i="39"/>
  <c r="G213" i="39"/>
  <c r="G212" i="39"/>
  <c r="H212" i="39" s="1"/>
  <c r="I212" i="39" s="1"/>
  <c r="J212" i="39" s="1"/>
  <c r="K212" i="39" s="1"/>
  <c r="L212" i="39" s="1"/>
  <c r="M212" i="39" s="1"/>
  <c r="X211" i="39"/>
  <c r="S211" i="39"/>
  <c r="G211" i="39"/>
  <c r="H211" i="39" s="1"/>
  <c r="I211" i="39" s="1"/>
  <c r="J211" i="39" s="1"/>
  <c r="K211" i="39" s="1"/>
  <c r="L211" i="39" s="1"/>
  <c r="M211" i="39" s="1"/>
  <c r="L208" i="39"/>
  <c r="M208" i="39" s="1"/>
  <c r="L207" i="39"/>
  <c r="M207" i="39" s="1"/>
  <c r="L206" i="39"/>
  <c r="W195" i="39" s="1"/>
  <c r="L205" i="39"/>
  <c r="M205" i="39" s="1"/>
  <c r="L204" i="39"/>
  <c r="M204" i="39" s="1"/>
  <c r="L203" i="39"/>
  <c r="M203" i="39" s="1"/>
  <c r="L202" i="39"/>
  <c r="M202" i="39" s="1"/>
  <c r="L201" i="39"/>
  <c r="M201" i="39" s="1"/>
  <c r="L200" i="39"/>
  <c r="K199" i="39"/>
  <c r="J199" i="39"/>
  <c r="I199" i="39"/>
  <c r="H199" i="39"/>
  <c r="G199" i="39"/>
  <c r="K197" i="39"/>
  <c r="J197" i="39"/>
  <c r="I197" i="39"/>
  <c r="H197" i="39"/>
  <c r="G197" i="39"/>
  <c r="G196" i="39"/>
  <c r="H196" i="39" s="1"/>
  <c r="I196" i="39" s="1"/>
  <c r="J196" i="39" s="1"/>
  <c r="K196" i="39" s="1"/>
  <c r="L196" i="39" s="1"/>
  <c r="M196" i="39" s="1"/>
  <c r="X195" i="39"/>
  <c r="S195" i="39"/>
  <c r="G195" i="39"/>
  <c r="H195" i="39" s="1"/>
  <c r="I195" i="39" s="1"/>
  <c r="J195" i="39" s="1"/>
  <c r="K195" i="39" s="1"/>
  <c r="L195" i="39" s="1"/>
  <c r="M195" i="39" s="1"/>
  <c r="L192" i="39"/>
  <c r="M192" i="39" s="1"/>
  <c r="L191" i="39"/>
  <c r="M191" i="39" s="1"/>
  <c r="L190" i="39"/>
  <c r="W179" i="39" s="1"/>
  <c r="L189" i="39"/>
  <c r="M189" i="39" s="1"/>
  <c r="L188" i="39"/>
  <c r="M188" i="39" s="1"/>
  <c r="L187" i="39"/>
  <c r="M187" i="39" s="1"/>
  <c r="L186" i="39"/>
  <c r="M186" i="39" s="1"/>
  <c r="L185" i="39"/>
  <c r="M185" i="39" s="1"/>
  <c r="L184" i="39"/>
  <c r="K183" i="39"/>
  <c r="J183" i="39"/>
  <c r="I183" i="39"/>
  <c r="H183" i="39"/>
  <c r="G183" i="39"/>
  <c r="K181" i="39"/>
  <c r="J181" i="39"/>
  <c r="I181" i="39"/>
  <c r="H181" i="39"/>
  <c r="G181" i="39"/>
  <c r="G180" i="39"/>
  <c r="H180" i="39" s="1"/>
  <c r="I180" i="39" s="1"/>
  <c r="J180" i="39" s="1"/>
  <c r="K180" i="39" s="1"/>
  <c r="L180" i="39" s="1"/>
  <c r="M180" i="39" s="1"/>
  <c r="X179" i="39"/>
  <c r="S179" i="39"/>
  <c r="G179" i="39"/>
  <c r="H179" i="39" s="1"/>
  <c r="I179" i="39" s="1"/>
  <c r="J179" i="39" s="1"/>
  <c r="K179" i="39" s="1"/>
  <c r="L179" i="39" s="1"/>
  <c r="M179" i="39" s="1"/>
  <c r="L176" i="39"/>
  <c r="M176" i="39" s="1"/>
  <c r="L175" i="39"/>
  <c r="M175" i="39" s="1"/>
  <c r="L174" i="39"/>
  <c r="W163" i="39" s="1"/>
  <c r="L173" i="39"/>
  <c r="M173" i="39" s="1"/>
  <c r="L172" i="39"/>
  <c r="M172" i="39" s="1"/>
  <c r="L171" i="39"/>
  <c r="M171" i="39" s="1"/>
  <c r="L170" i="39"/>
  <c r="M170" i="39" s="1"/>
  <c r="L169" i="39"/>
  <c r="M169" i="39" s="1"/>
  <c r="L168" i="39"/>
  <c r="U163" i="39" s="1"/>
  <c r="K167" i="39"/>
  <c r="J167" i="39"/>
  <c r="I167" i="39"/>
  <c r="H167" i="39"/>
  <c r="G167" i="39"/>
  <c r="K165" i="39"/>
  <c r="J165" i="39"/>
  <c r="I165" i="39"/>
  <c r="H165" i="39"/>
  <c r="G165" i="39"/>
  <c r="G164" i="39"/>
  <c r="H164" i="39" s="1"/>
  <c r="I164" i="39" s="1"/>
  <c r="J164" i="39" s="1"/>
  <c r="K164" i="39" s="1"/>
  <c r="L164" i="39" s="1"/>
  <c r="M164" i="39" s="1"/>
  <c r="X163" i="39"/>
  <c r="S163" i="39"/>
  <c r="G163" i="39"/>
  <c r="H163" i="39" s="1"/>
  <c r="I163" i="39" s="1"/>
  <c r="J163" i="39" s="1"/>
  <c r="K163" i="39" s="1"/>
  <c r="L163" i="39" s="1"/>
  <c r="M163" i="39" s="1"/>
  <c r="L160" i="39"/>
  <c r="M160" i="39" s="1"/>
  <c r="L159" i="39"/>
  <c r="M159" i="39" s="1"/>
  <c r="L158" i="39"/>
  <c r="W147" i="39" s="1"/>
  <c r="L157" i="39"/>
  <c r="M157" i="39" s="1"/>
  <c r="L156" i="39"/>
  <c r="M156" i="39" s="1"/>
  <c r="L155" i="39"/>
  <c r="M155" i="39" s="1"/>
  <c r="L154" i="39"/>
  <c r="M154" i="39" s="1"/>
  <c r="M153" i="39"/>
  <c r="L153" i="39"/>
  <c r="L152" i="39"/>
  <c r="K151" i="39"/>
  <c r="J151" i="39"/>
  <c r="I151" i="39"/>
  <c r="H151" i="39"/>
  <c r="G151" i="39"/>
  <c r="K149" i="39"/>
  <c r="J149" i="39"/>
  <c r="I149" i="39"/>
  <c r="H149" i="39"/>
  <c r="G149" i="39"/>
  <c r="G148" i="39"/>
  <c r="H148" i="39" s="1"/>
  <c r="I148" i="39" s="1"/>
  <c r="J148" i="39" s="1"/>
  <c r="K148" i="39" s="1"/>
  <c r="L148" i="39" s="1"/>
  <c r="M148" i="39" s="1"/>
  <c r="X147" i="39"/>
  <c r="S147" i="39"/>
  <c r="G147" i="39"/>
  <c r="H147" i="39" s="1"/>
  <c r="I147" i="39" s="1"/>
  <c r="J147" i="39" s="1"/>
  <c r="K147" i="39" s="1"/>
  <c r="L147" i="39" s="1"/>
  <c r="M147" i="39" s="1"/>
  <c r="L144" i="39"/>
  <c r="M144" i="39" s="1"/>
  <c r="L143" i="39"/>
  <c r="M143" i="39" s="1"/>
  <c r="L142" i="39"/>
  <c r="W131" i="39" s="1"/>
  <c r="L141" i="39"/>
  <c r="M141" i="39" s="1"/>
  <c r="L140" i="39"/>
  <c r="M140" i="39" s="1"/>
  <c r="L139" i="39"/>
  <c r="M139" i="39" s="1"/>
  <c r="M138" i="39"/>
  <c r="L138" i="39"/>
  <c r="L137" i="39"/>
  <c r="M137" i="39" s="1"/>
  <c r="L136" i="39"/>
  <c r="M136" i="39" s="1"/>
  <c r="K135" i="39"/>
  <c r="J135" i="39"/>
  <c r="I135" i="39"/>
  <c r="H135" i="39"/>
  <c r="G135" i="39"/>
  <c r="K133" i="39"/>
  <c r="J133" i="39"/>
  <c r="I133" i="39"/>
  <c r="H133" i="39"/>
  <c r="G133" i="39"/>
  <c r="G132" i="39"/>
  <c r="H132" i="39" s="1"/>
  <c r="I132" i="39" s="1"/>
  <c r="J132" i="39" s="1"/>
  <c r="K132" i="39" s="1"/>
  <c r="L132" i="39" s="1"/>
  <c r="M132" i="39" s="1"/>
  <c r="S131" i="39"/>
  <c r="G131" i="39"/>
  <c r="H131" i="39" s="1"/>
  <c r="I131" i="39" s="1"/>
  <c r="J131" i="39" s="1"/>
  <c r="K131" i="39" s="1"/>
  <c r="L131" i="39" s="1"/>
  <c r="M131" i="39" s="1"/>
  <c r="L128" i="39"/>
  <c r="M128" i="39" s="1"/>
  <c r="L127" i="39"/>
  <c r="M127" i="39" s="1"/>
  <c r="L126" i="39"/>
  <c r="W115" i="39" s="1"/>
  <c r="L125" i="39"/>
  <c r="M125" i="39" s="1"/>
  <c r="L124" i="39"/>
  <c r="M124" i="39" s="1"/>
  <c r="L123" i="39"/>
  <c r="M123" i="39" s="1"/>
  <c r="L122" i="39"/>
  <c r="M122" i="39" s="1"/>
  <c r="L121" i="39"/>
  <c r="M121" i="39" s="1"/>
  <c r="L120" i="39"/>
  <c r="U115" i="39" s="1"/>
  <c r="K119" i="39"/>
  <c r="J119" i="39"/>
  <c r="I119" i="39"/>
  <c r="H119" i="39"/>
  <c r="G119" i="39"/>
  <c r="K117" i="39"/>
  <c r="J117" i="39"/>
  <c r="I117" i="39"/>
  <c r="H117" i="39"/>
  <c r="G117" i="39"/>
  <c r="G116" i="39"/>
  <c r="H116" i="39" s="1"/>
  <c r="I116" i="39" s="1"/>
  <c r="J116" i="39" s="1"/>
  <c r="K116" i="39" s="1"/>
  <c r="L116" i="39" s="1"/>
  <c r="M116" i="39" s="1"/>
  <c r="X115" i="39"/>
  <c r="S115" i="39"/>
  <c r="G115" i="39"/>
  <c r="H115" i="39" s="1"/>
  <c r="I115" i="39" s="1"/>
  <c r="J115" i="39" s="1"/>
  <c r="K115" i="39" s="1"/>
  <c r="L115" i="39" s="1"/>
  <c r="M115" i="39" s="1"/>
  <c r="L112" i="39"/>
  <c r="M112" i="39" s="1"/>
  <c r="L111" i="39"/>
  <c r="M111" i="39" s="1"/>
  <c r="L110" i="39"/>
  <c r="W99" i="39" s="1"/>
  <c r="L109" i="39"/>
  <c r="M109" i="39" s="1"/>
  <c r="L108" i="39"/>
  <c r="M108" i="39" s="1"/>
  <c r="L107" i="39"/>
  <c r="M107" i="39" s="1"/>
  <c r="L106" i="39"/>
  <c r="L105" i="39"/>
  <c r="M105" i="39" s="1"/>
  <c r="L104" i="39"/>
  <c r="K103" i="39"/>
  <c r="J103" i="39"/>
  <c r="I103" i="39"/>
  <c r="H103" i="39"/>
  <c r="G103" i="39"/>
  <c r="K101" i="39"/>
  <c r="J101" i="39"/>
  <c r="I101" i="39"/>
  <c r="H101" i="39"/>
  <c r="G101" i="39"/>
  <c r="G100" i="39"/>
  <c r="H100" i="39" s="1"/>
  <c r="I100" i="39" s="1"/>
  <c r="J100" i="39" s="1"/>
  <c r="K100" i="39" s="1"/>
  <c r="L100" i="39" s="1"/>
  <c r="M100" i="39" s="1"/>
  <c r="X99" i="39"/>
  <c r="S99" i="39"/>
  <c r="G99" i="39"/>
  <c r="H99" i="39" s="1"/>
  <c r="I99" i="39" s="1"/>
  <c r="J99" i="39" s="1"/>
  <c r="K99" i="39" s="1"/>
  <c r="L99" i="39" s="1"/>
  <c r="M99" i="39" s="1"/>
  <c r="L96" i="39"/>
  <c r="M96" i="39" s="1"/>
  <c r="L95" i="39"/>
  <c r="M95" i="39" s="1"/>
  <c r="L94" i="39"/>
  <c r="W83" i="39" s="1"/>
  <c r="L93" i="39"/>
  <c r="M93" i="39" s="1"/>
  <c r="M92" i="39"/>
  <c r="L92" i="39"/>
  <c r="L91" i="39"/>
  <c r="M91" i="39" s="1"/>
  <c r="L90" i="39"/>
  <c r="M90" i="39" s="1"/>
  <c r="L89" i="39"/>
  <c r="M89" i="39" s="1"/>
  <c r="L88" i="39"/>
  <c r="U83" i="39" s="1"/>
  <c r="K87" i="39"/>
  <c r="J87" i="39"/>
  <c r="I87" i="39"/>
  <c r="H87" i="39"/>
  <c r="G87" i="39"/>
  <c r="K85" i="39"/>
  <c r="J85" i="39"/>
  <c r="I85" i="39"/>
  <c r="H85" i="39"/>
  <c r="G85" i="39"/>
  <c r="G84" i="39"/>
  <c r="H84" i="39" s="1"/>
  <c r="I84" i="39" s="1"/>
  <c r="J84" i="39" s="1"/>
  <c r="K84" i="39" s="1"/>
  <c r="L84" i="39" s="1"/>
  <c r="M84" i="39" s="1"/>
  <c r="X83" i="39"/>
  <c r="S83" i="39"/>
  <c r="G83" i="39"/>
  <c r="H83" i="39" s="1"/>
  <c r="I83" i="39" s="1"/>
  <c r="J83" i="39" s="1"/>
  <c r="K83" i="39" s="1"/>
  <c r="L83" i="39" s="1"/>
  <c r="M83" i="39" s="1"/>
  <c r="L80" i="39"/>
  <c r="M80" i="39" s="1"/>
  <c r="L79" i="39"/>
  <c r="M79" i="39" s="1"/>
  <c r="L78" i="39"/>
  <c r="W67" i="39" s="1"/>
  <c r="L77" i="39"/>
  <c r="M77" i="39" s="1"/>
  <c r="L76" i="39"/>
  <c r="M76" i="39" s="1"/>
  <c r="L75" i="39"/>
  <c r="M75" i="39" s="1"/>
  <c r="L74" i="39"/>
  <c r="M74" i="39" s="1"/>
  <c r="L73" i="39"/>
  <c r="M73" i="39" s="1"/>
  <c r="L72" i="39"/>
  <c r="K71" i="39"/>
  <c r="J71" i="39"/>
  <c r="I71" i="39"/>
  <c r="H71" i="39"/>
  <c r="G71" i="39"/>
  <c r="K69" i="39"/>
  <c r="J69" i="39"/>
  <c r="I69" i="39"/>
  <c r="H69" i="39"/>
  <c r="G69" i="39"/>
  <c r="G68" i="39"/>
  <c r="H68" i="39" s="1"/>
  <c r="I68" i="39" s="1"/>
  <c r="J68" i="39" s="1"/>
  <c r="K68" i="39" s="1"/>
  <c r="L68" i="39" s="1"/>
  <c r="M68" i="39" s="1"/>
  <c r="X67" i="39"/>
  <c r="S67" i="39"/>
  <c r="G67" i="39"/>
  <c r="H67" i="39" s="1"/>
  <c r="I67" i="39" s="1"/>
  <c r="J67" i="39" s="1"/>
  <c r="K67" i="39" s="1"/>
  <c r="L67" i="39" s="1"/>
  <c r="M67" i="39" s="1"/>
  <c r="L64" i="39"/>
  <c r="M64" i="39" s="1"/>
  <c r="L63" i="39"/>
  <c r="M63" i="39" s="1"/>
  <c r="L62" i="39"/>
  <c r="W51" i="39" s="1"/>
  <c r="L61" i="39"/>
  <c r="M61" i="39" s="1"/>
  <c r="L60" i="39"/>
  <c r="M60" i="39" s="1"/>
  <c r="L59" i="39"/>
  <c r="M59" i="39" s="1"/>
  <c r="L58" i="39"/>
  <c r="V51" i="39" s="1"/>
  <c r="L57" i="39"/>
  <c r="M57" i="39" s="1"/>
  <c r="L56" i="39"/>
  <c r="K55" i="39"/>
  <c r="J55" i="39"/>
  <c r="I55" i="39"/>
  <c r="H55" i="39"/>
  <c r="G55" i="39"/>
  <c r="K53" i="39"/>
  <c r="J53" i="39"/>
  <c r="I53" i="39"/>
  <c r="H53" i="39"/>
  <c r="G53" i="39"/>
  <c r="G52" i="39"/>
  <c r="H52" i="39" s="1"/>
  <c r="I52" i="39" s="1"/>
  <c r="J52" i="39" s="1"/>
  <c r="K52" i="39" s="1"/>
  <c r="L52" i="39" s="1"/>
  <c r="M52" i="39" s="1"/>
  <c r="X51" i="39"/>
  <c r="S51" i="39"/>
  <c r="G51" i="39"/>
  <c r="H51" i="39" s="1"/>
  <c r="I51" i="39" s="1"/>
  <c r="J51" i="39" s="1"/>
  <c r="K51" i="39" s="1"/>
  <c r="L51" i="39" s="1"/>
  <c r="M51" i="39" s="1"/>
  <c r="L48" i="39"/>
  <c r="M48" i="39" s="1"/>
  <c r="L47" i="39"/>
  <c r="M47" i="39" s="1"/>
  <c r="L46" i="39"/>
  <c r="W35" i="39" s="1"/>
  <c r="L45" i="39"/>
  <c r="M45" i="39" s="1"/>
  <c r="L44" i="39"/>
  <c r="M44" i="39" s="1"/>
  <c r="L43" i="39"/>
  <c r="M43" i="39" s="1"/>
  <c r="L42" i="39"/>
  <c r="L41" i="39"/>
  <c r="M41" i="39" s="1"/>
  <c r="L40" i="39"/>
  <c r="K39" i="39"/>
  <c r="J39" i="39"/>
  <c r="I39" i="39"/>
  <c r="H39" i="39"/>
  <c r="G39" i="39"/>
  <c r="K37" i="39"/>
  <c r="J37" i="39"/>
  <c r="I37" i="39"/>
  <c r="H37" i="39"/>
  <c r="G37" i="39"/>
  <c r="G36" i="39"/>
  <c r="H36" i="39" s="1"/>
  <c r="I36" i="39" s="1"/>
  <c r="J36" i="39" s="1"/>
  <c r="K36" i="39" s="1"/>
  <c r="L36" i="39" s="1"/>
  <c r="M36" i="39" s="1"/>
  <c r="S35" i="39"/>
  <c r="G35" i="39"/>
  <c r="H35" i="39" s="1"/>
  <c r="I35" i="39" s="1"/>
  <c r="J35" i="39" s="1"/>
  <c r="K35" i="39" s="1"/>
  <c r="L35" i="39" s="1"/>
  <c r="M35" i="39" s="1"/>
  <c r="A35" i="39"/>
  <c r="A51" i="39" s="1"/>
  <c r="A67" i="39" s="1"/>
  <c r="A83" i="39" s="1"/>
  <c r="A99" i="39" s="1"/>
  <c r="A115" i="39" s="1"/>
  <c r="A131" i="39" s="1"/>
  <c r="A147" i="39" s="1"/>
  <c r="A163" i="39" s="1"/>
  <c r="A179" i="39" s="1"/>
  <c r="A195" i="39" s="1"/>
  <c r="A211" i="39" s="1"/>
  <c r="A227" i="39" s="1"/>
  <c r="A243" i="39" s="1"/>
  <c r="A259" i="39" s="1"/>
  <c r="A275" i="39" s="1"/>
  <c r="A291" i="39" s="1"/>
  <c r="A307" i="39" s="1"/>
  <c r="A323" i="39" s="1"/>
  <c r="A339" i="39" s="1"/>
  <c r="A355" i="39" s="1"/>
  <c r="A371" i="39" s="1"/>
  <c r="A387" i="39" s="1"/>
  <c r="A403" i="39" s="1"/>
  <c r="A419" i="39" s="1"/>
  <c r="A435" i="39" s="1"/>
  <c r="A451" i="39" s="1"/>
  <c r="A467" i="39" s="1"/>
  <c r="A483" i="39" s="1"/>
  <c r="A499" i="39" s="1"/>
  <c r="A515" i="39" s="1"/>
  <c r="A531" i="39" s="1"/>
  <c r="A547" i="39" s="1"/>
  <c r="A563" i="39" s="1"/>
  <c r="A579" i="39" s="1"/>
  <c r="A595" i="39" s="1"/>
  <c r="A611" i="39" s="1"/>
  <c r="A627" i="39" s="1"/>
  <c r="A643" i="39" s="1"/>
  <c r="L32" i="39"/>
  <c r="M32" i="39" s="1"/>
  <c r="L31" i="39"/>
  <c r="M31" i="39" s="1"/>
  <c r="L30" i="39"/>
  <c r="W19" i="39" s="1"/>
  <c r="L29" i="39"/>
  <c r="M29" i="39" s="1"/>
  <c r="L28" i="39"/>
  <c r="X19" i="39" s="1"/>
  <c r="L27" i="39"/>
  <c r="M27" i="39" s="1"/>
  <c r="L26" i="39"/>
  <c r="L25" i="39"/>
  <c r="M25" i="39" s="1"/>
  <c r="L24" i="39"/>
  <c r="K23" i="39"/>
  <c r="J23" i="39"/>
  <c r="I23" i="39"/>
  <c r="H23" i="39"/>
  <c r="G23" i="39"/>
  <c r="K21" i="39"/>
  <c r="J21" i="39"/>
  <c r="I21" i="39"/>
  <c r="H21" i="39"/>
  <c r="G21" i="39"/>
  <c r="G20" i="39"/>
  <c r="H20" i="39" s="1"/>
  <c r="I20" i="39" s="1"/>
  <c r="J20" i="39" s="1"/>
  <c r="K20" i="39" s="1"/>
  <c r="L20" i="39" s="1"/>
  <c r="M20" i="39" s="1"/>
  <c r="C20" i="39"/>
  <c r="C36" i="39" s="1"/>
  <c r="C52" i="39" s="1"/>
  <c r="C68" i="39" s="1"/>
  <c r="C84" i="39" s="1"/>
  <c r="C100" i="39" s="1"/>
  <c r="C116" i="39" s="1"/>
  <c r="C132" i="39" s="1"/>
  <c r="C148" i="39" s="1"/>
  <c r="C164" i="39" s="1"/>
  <c r="C180" i="39" s="1"/>
  <c r="C196" i="39" s="1"/>
  <c r="C212" i="39" s="1"/>
  <c r="C228" i="39" s="1"/>
  <c r="C244" i="39" s="1"/>
  <c r="C260" i="39" s="1"/>
  <c r="C276" i="39" s="1"/>
  <c r="C292" i="39" s="1"/>
  <c r="C308" i="39" s="1"/>
  <c r="C324" i="39" s="1"/>
  <c r="C340" i="39" s="1"/>
  <c r="C356" i="39" s="1"/>
  <c r="C372" i="39" s="1"/>
  <c r="C388" i="39" s="1"/>
  <c r="C404" i="39" s="1"/>
  <c r="C420" i="39" s="1"/>
  <c r="C436" i="39" s="1"/>
  <c r="C452" i="39" s="1"/>
  <c r="C468" i="39" s="1"/>
  <c r="C484" i="39" s="1"/>
  <c r="C500" i="39" s="1"/>
  <c r="C516" i="39" s="1"/>
  <c r="C532" i="39" s="1"/>
  <c r="C548" i="39" s="1"/>
  <c r="C564" i="39" s="1"/>
  <c r="C580" i="39" s="1"/>
  <c r="C596" i="39" s="1"/>
  <c r="C612" i="39" s="1"/>
  <c r="C628" i="39" s="1"/>
  <c r="C644" i="39" s="1"/>
  <c r="S19" i="39"/>
  <c r="G19" i="39"/>
  <c r="H19" i="39" s="1"/>
  <c r="I19" i="39" s="1"/>
  <c r="J19" i="39" s="1"/>
  <c r="K19" i="39" s="1"/>
  <c r="L19" i="39" s="1"/>
  <c r="M19" i="39" s="1"/>
  <c r="H4" i="39"/>
  <c r="I4" i="39" s="1"/>
  <c r="J4" i="39" s="1"/>
  <c r="K4" i="39" s="1"/>
  <c r="L4" i="39" s="1"/>
  <c r="M4" i="39" s="1"/>
  <c r="S3" i="39"/>
  <c r="H3" i="39"/>
  <c r="I3" i="39" s="1"/>
  <c r="J3" i="39" s="1"/>
  <c r="K3" i="39" s="1"/>
  <c r="L3" i="39" s="1"/>
  <c r="M3" i="39" s="1"/>
  <c r="X1" i="39"/>
  <c r="T1" i="39"/>
  <c r="L496" i="38"/>
  <c r="M496" i="38" s="1"/>
  <c r="L495" i="38"/>
  <c r="M495" i="38" s="1"/>
  <c r="L494" i="38"/>
  <c r="M494" i="38" s="1"/>
  <c r="L493" i="38"/>
  <c r="M493" i="38" s="1"/>
  <c r="L492" i="38"/>
  <c r="M492" i="38" s="1"/>
  <c r="L491" i="38"/>
  <c r="L490" i="38"/>
  <c r="M490" i="38" s="1"/>
  <c r="L489" i="38"/>
  <c r="L488" i="38"/>
  <c r="M488" i="38" s="1"/>
  <c r="K487" i="38"/>
  <c r="J487" i="38"/>
  <c r="I487" i="38"/>
  <c r="H487" i="38"/>
  <c r="G487" i="38"/>
  <c r="K485" i="38"/>
  <c r="J485" i="38"/>
  <c r="I485" i="38"/>
  <c r="H485" i="38"/>
  <c r="G485" i="38"/>
  <c r="G484" i="38"/>
  <c r="H484" i="38" s="1"/>
  <c r="I484" i="38" s="1"/>
  <c r="J484" i="38" s="1"/>
  <c r="K484" i="38" s="1"/>
  <c r="L484" i="38" s="1"/>
  <c r="M484" i="38" s="1"/>
  <c r="W483" i="38"/>
  <c r="G483" i="38"/>
  <c r="H483" i="38" s="1"/>
  <c r="I483" i="38" s="1"/>
  <c r="J483" i="38" s="1"/>
  <c r="K483" i="38" s="1"/>
  <c r="L483" i="38" s="1"/>
  <c r="M483" i="38" s="1"/>
  <c r="L480" i="38"/>
  <c r="M480" i="38" s="1"/>
  <c r="L479" i="38"/>
  <c r="M479" i="38" s="1"/>
  <c r="L478" i="38"/>
  <c r="M478" i="38" s="1"/>
  <c r="L477" i="38"/>
  <c r="M477" i="38" s="1"/>
  <c r="L476" i="38"/>
  <c r="M476" i="38" s="1"/>
  <c r="L475" i="38"/>
  <c r="L474" i="38"/>
  <c r="M474" i="38" s="1"/>
  <c r="L473" i="38"/>
  <c r="L472" i="38"/>
  <c r="M472" i="38" s="1"/>
  <c r="K471" i="38"/>
  <c r="J471" i="38"/>
  <c r="I471" i="38"/>
  <c r="H471" i="38"/>
  <c r="G471" i="38"/>
  <c r="K469" i="38"/>
  <c r="J469" i="38"/>
  <c r="I469" i="38"/>
  <c r="H469" i="38"/>
  <c r="G469" i="38"/>
  <c r="G468" i="38"/>
  <c r="H468" i="38" s="1"/>
  <c r="I468" i="38" s="1"/>
  <c r="J468" i="38" s="1"/>
  <c r="K468" i="38" s="1"/>
  <c r="L468" i="38" s="1"/>
  <c r="M468" i="38" s="1"/>
  <c r="X467" i="38"/>
  <c r="S467" i="38"/>
  <c r="G467" i="38"/>
  <c r="H467" i="38" s="1"/>
  <c r="I467" i="38" s="1"/>
  <c r="J467" i="38" s="1"/>
  <c r="K467" i="38" s="1"/>
  <c r="L467" i="38" s="1"/>
  <c r="M467" i="38" s="1"/>
  <c r="L464" i="38"/>
  <c r="M464" i="38" s="1"/>
  <c r="L463" i="38"/>
  <c r="M463" i="38" s="1"/>
  <c r="L462" i="38"/>
  <c r="M462" i="38" s="1"/>
  <c r="L461" i="38"/>
  <c r="M461" i="38" s="1"/>
  <c r="L460" i="38"/>
  <c r="M460" i="38" s="1"/>
  <c r="L459" i="38"/>
  <c r="M459" i="38" s="1"/>
  <c r="L458" i="38"/>
  <c r="M458" i="38" s="1"/>
  <c r="L457" i="38"/>
  <c r="L456" i="38"/>
  <c r="M456" i="38" s="1"/>
  <c r="K455" i="38"/>
  <c r="J455" i="38"/>
  <c r="I455" i="38"/>
  <c r="H455" i="38"/>
  <c r="G455" i="38"/>
  <c r="K453" i="38"/>
  <c r="J453" i="38"/>
  <c r="I453" i="38"/>
  <c r="H453" i="38"/>
  <c r="G453" i="38"/>
  <c r="G452" i="38"/>
  <c r="H452" i="38" s="1"/>
  <c r="I452" i="38" s="1"/>
  <c r="J452" i="38" s="1"/>
  <c r="K452" i="38" s="1"/>
  <c r="L452" i="38" s="1"/>
  <c r="M452" i="38" s="1"/>
  <c r="S451" i="38"/>
  <c r="G451" i="38"/>
  <c r="H451" i="38" s="1"/>
  <c r="I451" i="38" s="1"/>
  <c r="J451" i="38" s="1"/>
  <c r="K451" i="38" s="1"/>
  <c r="L451" i="38" s="1"/>
  <c r="M451" i="38" s="1"/>
  <c r="L448" i="38"/>
  <c r="M448" i="38" s="1"/>
  <c r="L447" i="38"/>
  <c r="M447" i="38" s="1"/>
  <c r="L446" i="38"/>
  <c r="M446" i="38" s="1"/>
  <c r="L445" i="38"/>
  <c r="M445" i="38" s="1"/>
  <c r="L444" i="38"/>
  <c r="X435" i="38" s="1"/>
  <c r="L443" i="38"/>
  <c r="M443" i="38" s="1"/>
  <c r="L442" i="38"/>
  <c r="M442" i="38" s="1"/>
  <c r="L441" i="38"/>
  <c r="M441" i="38" s="1"/>
  <c r="L440" i="38"/>
  <c r="K439" i="38"/>
  <c r="J439" i="38"/>
  <c r="I439" i="38"/>
  <c r="H439" i="38"/>
  <c r="G439" i="38"/>
  <c r="K437" i="38"/>
  <c r="J437" i="38"/>
  <c r="I437" i="38"/>
  <c r="H437" i="38"/>
  <c r="G437" i="38"/>
  <c r="G436" i="38"/>
  <c r="H436" i="38" s="1"/>
  <c r="I436" i="38" s="1"/>
  <c r="J436" i="38" s="1"/>
  <c r="K436" i="38" s="1"/>
  <c r="L436" i="38" s="1"/>
  <c r="M436" i="38" s="1"/>
  <c r="S435" i="38"/>
  <c r="G435" i="38"/>
  <c r="H435" i="38" s="1"/>
  <c r="I435" i="38" s="1"/>
  <c r="J435" i="38" s="1"/>
  <c r="K435" i="38" s="1"/>
  <c r="L435" i="38" s="1"/>
  <c r="M435" i="38" s="1"/>
  <c r="L432" i="38"/>
  <c r="M432" i="38" s="1"/>
  <c r="L431" i="38"/>
  <c r="M431" i="38" s="1"/>
  <c r="L430" i="38"/>
  <c r="M430" i="38" s="1"/>
  <c r="L429" i="38"/>
  <c r="M429" i="38" s="1"/>
  <c r="L428" i="38"/>
  <c r="X419" i="38" s="1"/>
  <c r="L427" i="38"/>
  <c r="V419" i="38" s="1"/>
  <c r="L426" i="38"/>
  <c r="M426" i="38" s="1"/>
  <c r="L425" i="38"/>
  <c r="M425" i="38" s="1"/>
  <c r="L424" i="38"/>
  <c r="K423" i="38"/>
  <c r="J423" i="38"/>
  <c r="I423" i="38"/>
  <c r="H423" i="38"/>
  <c r="G423" i="38"/>
  <c r="K421" i="38"/>
  <c r="J421" i="38"/>
  <c r="I421" i="38"/>
  <c r="H421" i="38"/>
  <c r="G421" i="38"/>
  <c r="G420" i="38"/>
  <c r="H420" i="38" s="1"/>
  <c r="I420" i="38" s="1"/>
  <c r="J420" i="38" s="1"/>
  <c r="K420" i="38" s="1"/>
  <c r="L420" i="38" s="1"/>
  <c r="M420" i="38" s="1"/>
  <c r="S419" i="38"/>
  <c r="G419" i="38"/>
  <c r="H419" i="38" s="1"/>
  <c r="I419" i="38" s="1"/>
  <c r="J419" i="38" s="1"/>
  <c r="K419" i="38" s="1"/>
  <c r="L419" i="38" s="1"/>
  <c r="M419" i="38" s="1"/>
  <c r="L416" i="38"/>
  <c r="M416" i="38" s="1"/>
  <c r="L415" i="38"/>
  <c r="M415" i="38" s="1"/>
  <c r="L414" i="38"/>
  <c r="M414" i="38" s="1"/>
  <c r="L413" i="38"/>
  <c r="M413" i="38" s="1"/>
  <c r="L412" i="38"/>
  <c r="M412" i="38" s="1"/>
  <c r="L411" i="38"/>
  <c r="M411" i="38" s="1"/>
  <c r="L410" i="38"/>
  <c r="M410" i="38" s="1"/>
  <c r="L409" i="38"/>
  <c r="L408" i="38"/>
  <c r="M408" i="38" s="1"/>
  <c r="K407" i="38"/>
  <c r="J407" i="38"/>
  <c r="I407" i="38"/>
  <c r="H407" i="38"/>
  <c r="G407" i="38"/>
  <c r="K405" i="38"/>
  <c r="J405" i="38"/>
  <c r="I405" i="38"/>
  <c r="H405" i="38"/>
  <c r="G405" i="38"/>
  <c r="G404" i="38"/>
  <c r="H404" i="38" s="1"/>
  <c r="I404" i="38" s="1"/>
  <c r="J404" i="38" s="1"/>
  <c r="K404" i="38" s="1"/>
  <c r="L404" i="38" s="1"/>
  <c r="M404" i="38" s="1"/>
  <c r="X403" i="38"/>
  <c r="W403" i="38"/>
  <c r="S403" i="38"/>
  <c r="G403" i="38"/>
  <c r="H403" i="38" s="1"/>
  <c r="I403" i="38" s="1"/>
  <c r="J403" i="38" s="1"/>
  <c r="K403" i="38" s="1"/>
  <c r="L403" i="38" s="1"/>
  <c r="M403" i="38" s="1"/>
  <c r="L400" i="38"/>
  <c r="M400" i="38" s="1"/>
  <c r="L399" i="38"/>
  <c r="M399" i="38" s="1"/>
  <c r="L398" i="38"/>
  <c r="M398" i="38" s="1"/>
  <c r="L397" i="38"/>
  <c r="M397" i="38" s="1"/>
  <c r="L396" i="38"/>
  <c r="M396" i="38" s="1"/>
  <c r="L395" i="38"/>
  <c r="M395" i="38" s="1"/>
  <c r="L394" i="38"/>
  <c r="M394" i="38" s="1"/>
  <c r="L393" i="38"/>
  <c r="L392" i="38"/>
  <c r="M392" i="38" s="1"/>
  <c r="K391" i="38"/>
  <c r="J391" i="38"/>
  <c r="I391" i="38"/>
  <c r="H391" i="38"/>
  <c r="G391" i="38"/>
  <c r="K389" i="38"/>
  <c r="J389" i="38"/>
  <c r="I389" i="38"/>
  <c r="H389" i="38"/>
  <c r="G389" i="38"/>
  <c r="G388" i="38"/>
  <c r="H388" i="38" s="1"/>
  <c r="I388" i="38" s="1"/>
  <c r="J388" i="38" s="1"/>
  <c r="K388" i="38" s="1"/>
  <c r="L388" i="38" s="1"/>
  <c r="M388" i="38" s="1"/>
  <c r="X387" i="38"/>
  <c r="S387" i="38"/>
  <c r="G387" i="38"/>
  <c r="H387" i="38" s="1"/>
  <c r="I387" i="38" s="1"/>
  <c r="J387" i="38" s="1"/>
  <c r="K387" i="38" s="1"/>
  <c r="L387" i="38" s="1"/>
  <c r="M387" i="38" s="1"/>
  <c r="L384" i="38"/>
  <c r="M384" i="38" s="1"/>
  <c r="L383" i="38"/>
  <c r="M383" i="38" s="1"/>
  <c r="L382" i="38"/>
  <c r="M382" i="38" s="1"/>
  <c r="L381" i="38"/>
  <c r="M381" i="38" s="1"/>
  <c r="L380" i="38"/>
  <c r="X371" i="38" s="1"/>
  <c r="L379" i="38"/>
  <c r="M379" i="38" s="1"/>
  <c r="L378" i="38"/>
  <c r="M378" i="38" s="1"/>
  <c r="L377" i="38"/>
  <c r="M377" i="38" s="1"/>
  <c r="L376" i="38"/>
  <c r="K375" i="38"/>
  <c r="J375" i="38"/>
  <c r="I375" i="38"/>
  <c r="H375" i="38"/>
  <c r="G375" i="38"/>
  <c r="K373" i="38"/>
  <c r="J373" i="38"/>
  <c r="I373" i="38"/>
  <c r="H373" i="38"/>
  <c r="G373" i="38"/>
  <c r="G372" i="38"/>
  <c r="H372" i="38" s="1"/>
  <c r="I372" i="38" s="1"/>
  <c r="J372" i="38" s="1"/>
  <c r="K372" i="38" s="1"/>
  <c r="L372" i="38" s="1"/>
  <c r="M372" i="38" s="1"/>
  <c r="S371" i="38"/>
  <c r="G371" i="38"/>
  <c r="H371" i="38" s="1"/>
  <c r="I371" i="38" s="1"/>
  <c r="J371" i="38" s="1"/>
  <c r="K371" i="38" s="1"/>
  <c r="L371" i="38" s="1"/>
  <c r="M371" i="38" s="1"/>
  <c r="L368" i="38"/>
  <c r="M368" i="38" s="1"/>
  <c r="L367" i="38"/>
  <c r="M367" i="38" s="1"/>
  <c r="L366" i="38"/>
  <c r="M366" i="38" s="1"/>
  <c r="L365" i="38"/>
  <c r="M365" i="38" s="1"/>
  <c r="L364" i="38"/>
  <c r="X355" i="38" s="1"/>
  <c r="L363" i="38"/>
  <c r="M363" i="38" s="1"/>
  <c r="L362" i="38"/>
  <c r="M362" i="38" s="1"/>
  <c r="L361" i="38"/>
  <c r="M361" i="38" s="1"/>
  <c r="L360" i="38"/>
  <c r="K359" i="38"/>
  <c r="J359" i="38"/>
  <c r="I359" i="38"/>
  <c r="H359" i="38"/>
  <c r="G359" i="38"/>
  <c r="K357" i="38"/>
  <c r="J357" i="38"/>
  <c r="I357" i="38"/>
  <c r="H357" i="38"/>
  <c r="G357" i="38"/>
  <c r="G356" i="38"/>
  <c r="H356" i="38" s="1"/>
  <c r="I356" i="38" s="1"/>
  <c r="J356" i="38" s="1"/>
  <c r="K356" i="38" s="1"/>
  <c r="L356" i="38" s="1"/>
  <c r="M356" i="38" s="1"/>
  <c r="S355" i="38"/>
  <c r="G355" i="38"/>
  <c r="H355" i="38" s="1"/>
  <c r="I355" i="38" s="1"/>
  <c r="J355" i="38" s="1"/>
  <c r="K355" i="38" s="1"/>
  <c r="L355" i="38" s="1"/>
  <c r="M355" i="38" s="1"/>
  <c r="L352" i="38"/>
  <c r="M352" i="38" s="1"/>
  <c r="L351" i="38"/>
  <c r="M351" i="38" s="1"/>
  <c r="L350" i="38"/>
  <c r="M350" i="38" s="1"/>
  <c r="L349" i="38"/>
  <c r="M349" i="38" s="1"/>
  <c r="L348" i="38"/>
  <c r="M348" i="38" s="1"/>
  <c r="L347" i="38"/>
  <c r="M347" i="38" s="1"/>
  <c r="L346" i="38"/>
  <c r="M346" i="38" s="1"/>
  <c r="L345" i="38"/>
  <c r="L344" i="38"/>
  <c r="M344" i="38" s="1"/>
  <c r="K343" i="38"/>
  <c r="J343" i="38"/>
  <c r="I343" i="38"/>
  <c r="H343" i="38"/>
  <c r="G343" i="38"/>
  <c r="K341" i="38"/>
  <c r="J341" i="38"/>
  <c r="I341" i="38"/>
  <c r="H341" i="38"/>
  <c r="G341" i="38"/>
  <c r="G340" i="38"/>
  <c r="H340" i="38" s="1"/>
  <c r="I340" i="38" s="1"/>
  <c r="J340" i="38" s="1"/>
  <c r="K340" i="38" s="1"/>
  <c r="L340" i="38" s="1"/>
  <c r="M340" i="38" s="1"/>
  <c r="X339" i="38"/>
  <c r="W339" i="38"/>
  <c r="S339" i="38"/>
  <c r="G339" i="38"/>
  <c r="H339" i="38" s="1"/>
  <c r="I339" i="38" s="1"/>
  <c r="J339" i="38" s="1"/>
  <c r="K339" i="38" s="1"/>
  <c r="L339" i="38" s="1"/>
  <c r="M339" i="38" s="1"/>
  <c r="L336" i="38"/>
  <c r="M336" i="38" s="1"/>
  <c r="L335" i="38"/>
  <c r="M335" i="38" s="1"/>
  <c r="L334" i="38"/>
  <c r="M334" i="38" s="1"/>
  <c r="L333" i="38"/>
  <c r="M333" i="38" s="1"/>
  <c r="L332" i="38"/>
  <c r="X323" i="38" s="1"/>
  <c r="L331" i="38"/>
  <c r="M331" i="38" s="1"/>
  <c r="L330" i="38"/>
  <c r="M330" i="38" s="1"/>
  <c r="L329" i="38"/>
  <c r="L328" i="38"/>
  <c r="K327" i="38"/>
  <c r="J327" i="38"/>
  <c r="I327" i="38"/>
  <c r="H327" i="38"/>
  <c r="G327" i="38"/>
  <c r="K325" i="38"/>
  <c r="J325" i="38"/>
  <c r="I325" i="38"/>
  <c r="H325" i="38"/>
  <c r="G325" i="38"/>
  <c r="G324" i="38"/>
  <c r="H324" i="38" s="1"/>
  <c r="I324" i="38" s="1"/>
  <c r="J324" i="38" s="1"/>
  <c r="K324" i="38" s="1"/>
  <c r="L324" i="38" s="1"/>
  <c r="M324" i="38" s="1"/>
  <c r="S323" i="38"/>
  <c r="G323" i="38"/>
  <c r="H323" i="38" s="1"/>
  <c r="I323" i="38" s="1"/>
  <c r="J323" i="38" s="1"/>
  <c r="K323" i="38" s="1"/>
  <c r="L323" i="38" s="1"/>
  <c r="M323" i="38" s="1"/>
  <c r="L320" i="38"/>
  <c r="M320" i="38" s="1"/>
  <c r="L319" i="38"/>
  <c r="M319" i="38" s="1"/>
  <c r="L318" i="38"/>
  <c r="M318" i="38" s="1"/>
  <c r="L317" i="38"/>
  <c r="M317" i="38" s="1"/>
  <c r="L316" i="38"/>
  <c r="M316" i="38" s="1"/>
  <c r="L315" i="38"/>
  <c r="M315" i="38" s="1"/>
  <c r="L314" i="38"/>
  <c r="M314" i="38" s="1"/>
  <c r="M313" i="38"/>
  <c r="L313" i="38"/>
  <c r="L312" i="38"/>
  <c r="M312" i="38" s="1"/>
  <c r="K311" i="38"/>
  <c r="J311" i="38"/>
  <c r="I311" i="38"/>
  <c r="H311" i="38"/>
  <c r="G311" i="38"/>
  <c r="K309" i="38"/>
  <c r="J309" i="38"/>
  <c r="I309" i="38"/>
  <c r="H309" i="38"/>
  <c r="G309" i="38"/>
  <c r="G308" i="38"/>
  <c r="H308" i="38" s="1"/>
  <c r="I308" i="38" s="1"/>
  <c r="J308" i="38" s="1"/>
  <c r="K308" i="38" s="1"/>
  <c r="L308" i="38" s="1"/>
  <c r="M308" i="38" s="1"/>
  <c r="X307" i="38"/>
  <c r="W307" i="38"/>
  <c r="S307" i="38"/>
  <c r="G307" i="38"/>
  <c r="H307" i="38" s="1"/>
  <c r="I307" i="38" s="1"/>
  <c r="J307" i="38" s="1"/>
  <c r="K307" i="38" s="1"/>
  <c r="L307" i="38" s="1"/>
  <c r="M307" i="38" s="1"/>
  <c r="L304" i="38"/>
  <c r="M304" i="38" s="1"/>
  <c r="L303" i="38"/>
  <c r="M303" i="38" s="1"/>
  <c r="L302" i="38"/>
  <c r="M302" i="38" s="1"/>
  <c r="L301" i="38"/>
  <c r="M301" i="38" s="1"/>
  <c r="L300" i="38"/>
  <c r="X291" i="38" s="1"/>
  <c r="L299" i="38"/>
  <c r="M299" i="38" s="1"/>
  <c r="L298" i="38"/>
  <c r="M298" i="38" s="1"/>
  <c r="L297" i="38"/>
  <c r="L296" i="38"/>
  <c r="K295" i="38"/>
  <c r="J295" i="38"/>
  <c r="I295" i="38"/>
  <c r="H295" i="38"/>
  <c r="G295" i="38"/>
  <c r="K293" i="38"/>
  <c r="J293" i="38"/>
  <c r="I293" i="38"/>
  <c r="H293" i="38"/>
  <c r="G293" i="38"/>
  <c r="G292" i="38"/>
  <c r="H292" i="38" s="1"/>
  <c r="I292" i="38" s="1"/>
  <c r="J292" i="38" s="1"/>
  <c r="K292" i="38" s="1"/>
  <c r="L292" i="38" s="1"/>
  <c r="M292" i="38" s="1"/>
  <c r="S291" i="38"/>
  <c r="G291" i="38"/>
  <c r="H291" i="38" s="1"/>
  <c r="I291" i="38" s="1"/>
  <c r="J291" i="38" s="1"/>
  <c r="K291" i="38" s="1"/>
  <c r="L291" i="38" s="1"/>
  <c r="M291" i="38" s="1"/>
  <c r="L288" i="38"/>
  <c r="M288" i="38" s="1"/>
  <c r="L287" i="38"/>
  <c r="M287" i="38" s="1"/>
  <c r="L286" i="38"/>
  <c r="M286" i="38" s="1"/>
  <c r="L285" i="38"/>
  <c r="M285" i="38" s="1"/>
  <c r="L284" i="38"/>
  <c r="X275" i="38" s="1"/>
  <c r="L283" i="38"/>
  <c r="M283" i="38" s="1"/>
  <c r="L282" i="38"/>
  <c r="M282" i="38" s="1"/>
  <c r="L281" i="38"/>
  <c r="M281" i="38" s="1"/>
  <c r="L280" i="38"/>
  <c r="K279" i="38"/>
  <c r="J279" i="38"/>
  <c r="I279" i="38"/>
  <c r="H279" i="38"/>
  <c r="G279" i="38"/>
  <c r="K277" i="38"/>
  <c r="J277" i="38"/>
  <c r="I277" i="38"/>
  <c r="H277" i="38"/>
  <c r="G277" i="38"/>
  <c r="G276" i="38"/>
  <c r="H276" i="38" s="1"/>
  <c r="I276" i="38" s="1"/>
  <c r="J276" i="38" s="1"/>
  <c r="K276" i="38" s="1"/>
  <c r="L276" i="38" s="1"/>
  <c r="M276" i="38" s="1"/>
  <c r="S275" i="38"/>
  <c r="G275" i="38"/>
  <c r="H275" i="38" s="1"/>
  <c r="I275" i="38" s="1"/>
  <c r="J275" i="38" s="1"/>
  <c r="K275" i="38" s="1"/>
  <c r="L275" i="38" s="1"/>
  <c r="M275" i="38" s="1"/>
  <c r="L272" i="38"/>
  <c r="M272" i="38" s="1"/>
  <c r="L271" i="38"/>
  <c r="M271" i="38" s="1"/>
  <c r="L270" i="38"/>
  <c r="M270" i="38" s="1"/>
  <c r="L269" i="38"/>
  <c r="M269" i="38" s="1"/>
  <c r="L268" i="38"/>
  <c r="M268" i="38" s="1"/>
  <c r="L267" i="38"/>
  <c r="M267" i="38" s="1"/>
  <c r="L266" i="38"/>
  <c r="M266" i="38" s="1"/>
  <c r="L265" i="38"/>
  <c r="M265" i="38" s="1"/>
  <c r="L264" i="38"/>
  <c r="M264" i="38" s="1"/>
  <c r="K263" i="38"/>
  <c r="J263" i="38"/>
  <c r="I263" i="38"/>
  <c r="H263" i="38"/>
  <c r="G263" i="38"/>
  <c r="K261" i="38"/>
  <c r="J261" i="38"/>
  <c r="I261" i="38"/>
  <c r="H261" i="38"/>
  <c r="G261" i="38"/>
  <c r="G260" i="38"/>
  <c r="H260" i="38" s="1"/>
  <c r="I260" i="38" s="1"/>
  <c r="J260" i="38" s="1"/>
  <c r="K260" i="38" s="1"/>
  <c r="L260" i="38" s="1"/>
  <c r="M260" i="38" s="1"/>
  <c r="X259" i="38"/>
  <c r="V259" i="38"/>
  <c r="S259" i="38"/>
  <c r="G259" i="38"/>
  <c r="H259" i="38" s="1"/>
  <c r="I259" i="38" s="1"/>
  <c r="J259" i="38" s="1"/>
  <c r="K259" i="38" s="1"/>
  <c r="L259" i="38" s="1"/>
  <c r="M259" i="38" s="1"/>
  <c r="L256" i="38"/>
  <c r="M256" i="38" s="1"/>
  <c r="L255" i="38"/>
  <c r="M255" i="38" s="1"/>
  <c r="L254" i="38"/>
  <c r="M254" i="38" s="1"/>
  <c r="L253" i="38"/>
  <c r="M253" i="38" s="1"/>
  <c r="L252" i="38"/>
  <c r="M252" i="38" s="1"/>
  <c r="L251" i="38"/>
  <c r="M251" i="38" s="1"/>
  <c r="L250" i="38"/>
  <c r="M250" i="38" s="1"/>
  <c r="L249" i="38"/>
  <c r="L247" i="38" s="1"/>
  <c r="M247" i="38" s="1"/>
  <c r="L248" i="38"/>
  <c r="M248" i="38" s="1"/>
  <c r="K247" i="38"/>
  <c r="J247" i="38"/>
  <c r="I247" i="38"/>
  <c r="H247" i="38"/>
  <c r="G247" i="38"/>
  <c r="K245" i="38"/>
  <c r="J245" i="38"/>
  <c r="I245" i="38"/>
  <c r="H245" i="38"/>
  <c r="G245" i="38"/>
  <c r="G244" i="38"/>
  <c r="H244" i="38" s="1"/>
  <c r="I244" i="38" s="1"/>
  <c r="J244" i="38" s="1"/>
  <c r="K244" i="38" s="1"/>
  <c r="L244" i="38" s="1"/>
  <c r="M244" i="38" s="1"/>
  <c r="X243" i="38"/>
  <c r="W243" i="38"/>
  <c r="S243" i="38"/>
  <c r="G243" i="38"/>
  <c r="H243" i="38" s="1"/>
  <c r="I243" i="38" s="1"/>
  <c r="J243" i="38" s="1"/>
  <c r="K243" i="38" s="1"/>
  <c r="L243" i="38" s="1"/>
  <c r="M243" i="38" s="1"/>
  <c r="L240" i="38"/>
  <c r="M240" i="38" s="1"/>
  <c r="L239" i="38"/>
  <c r="M239" i="38" s="1"/>
  <c r="L238" i="38"/>
  <c r="M238" i="38" s="1"/>
  <c r="L237" i="38"/>
  <c r="M237" i="38" s="1"/>
  <c r="L236" i="38"/>
  <c r="M236" i="38" s="1"/>
  <c r="L235" i="38"/>
  <c r="L234" i="38"/>
  <c r="M234" i="38" s="1"/>
  <c r="L233" i="38"/>
  <c r="L232" i="38"/>
  <c r="M232" i="38" s="1"/>
  <c r="K231" i="38"/>
  <c r="J231" i="38"/>
  <c r="I231" i="38"/>
  <c r="H231" i="38"/>
  <c r="G231" i="38"/>
  <c r="K229" i="38"/>
  <c r="J229" i="38"/>
  <c r="I229" i="38"/>
  <c r="H229" i="38"/>
  <c r="G229" i="38"/>
  <c r="G228" i="38"/>
  <c r="H228" i="38" s="1"/>
  <c r="I228" i="38" s="1"/>
  <c r="J228" i="38" s="1"/>
  <c r="K228" i="38" s="1"/>
  <c r="L228" i="38" s="1"/>
  <c r="M228" i="38" s="1"/>
  <c r="W227" i="38"/>
  <c r="S227" i="38"/>
  <c r="G227" i="38"/>
  <c r="H227" i="38" s="1"/>
  <c r="I227" i="38" s="1"/>
  <c r="J227" i="38" s="1"/>
  <c r="K227" i="38" s="1"/>
  <c r="L227" i="38" s="1"/>
  <c r="M227" i="38" s="1"/>
  <c r="L224" i="38"/>
  <c r="M224" i="38" s="1"/>
  <c r="L223" i="38"/>
  <c r="M223" i="38" s="1"/>
  <c r="L222" i="38"/>
  <c r="W211" i="38" s="1"/>
  <c r="L221" i="38"/>
  <c r="M221" i="38" s="1"/>
  <c r="L220" i="38"/>
  <c r="X211" i="38" s="1"/>
  <c r="L219" i="38"/>
  <c r="M219" i="38" s="1"/>
  <c r="L218" i="38"/>
  <c r="L217" i="38"/>
  <c r="L216" i="38"/>
  <c r="L215" i="38" s="1"/>
  <c r="M215" i="38" s="1"/>
  <c r="K215" i="38"/>
  <c r="J215" i="38"/>
  <c r="I215" i="38"/>
  <c r="H215" i="38"/>
  <c r="G215" i="38"/>
  <c r="K213" i="38"/>
  <c r="J213" i="38"/>
  <c r="I213" i="38"/>
  <c r="H213" i="38"/>
  <c r="G213" i="38"/>
  <c r="G212" i="38"/>
  <c r="H212" i="38" s="1"/>
  <c r="I212" i="38" s="1"/>
  <c r="J212" i="38" s="1"/>
  <c r="K212" i="38" s="1"/>
  <c r="L212" i="38" s="1"/>
  <c r="M212" i="38" s="1"/>
  <c r="S211" i="38"/>
  <c r="G211" i="38"/>
  <c r="H211" i="38" s="1"/>
  <c r="I211" i="38" s="1"/>
  <c r="J211" i="38" s="1"/>
  <c r="K211" i="38" s="1"/>
  <c r="L211" i="38" s="1"/>
  <c r="M211" i="38" s="1"/>
  <c r="L208" i="38"/>
  <c r="M208" i="38" s="1"/>
  <c r="L207" i="38"/>
  <c r="M207" i="38" s="1"/>
  <c r="L206" i="38"/>
  <c r="W195" i="38" s="1"/>
  <c r="L205" i="38"/>
  <c r="M205" i="38" s="1"/>
  <c r="L204" i="38"/>
  <c r="M204" i="38" s="1"/>
  <c r="L203" i="38"/>
  <c r="L202" i="38"/>
  <c r="M202" i="38" s="1"/>
  <c r="L201" i="38"/>
  <c r="L200" i="38"/>
  <c r="M200" i="38" s="1"/>
  <c r="K199" i="38"/>
  <c r="J199" i="38"/>
  <c r="I199" i="38"/>
  <c r="H199" i="38"/>
  <c r="G199" i="38"/>
  <c r="K197" i="38"/>
  <c r="J197" i="38"/>
  <c r="I197" i="38"/>
  <c r="H197" i="38"/>
  <c r="G197" i="38"/>
  <c r="G196" i="38"/>
  <c r="H196" i="38" s="1"/>
  <c r="I196" i="38" s="1"/>
  <c r="J196" i="38" s="1"/>
  <c r="K196" i="38" s="1"/>
  <c r="L196" i="38" s="1"/>
  <c r="M196" i="38" s="1"/>
  <c r="S195" i="38"/>
  <c r="G195" i="38"/>
  <c r="H195" i="38" s="1"/>
  <c r="I195" i="38" s="1"/>
  <c r="J195" i="38" s="1"/>
  <c r="K195" i="38" s="1"/>
  <c r="L195" i="38" s="1"/>
  <c r="M195" i="38" s="1"/>
  <c r="M192" i="38"/>
  <c r="L192" i="38"/>
  <c r="L191" i="38"/>
  <c r="M191" i="38" s="1"/>
  <c r="L190" i="38"/>
  <c r="M190" i="38" s="1"/>
  <c r="L189" i="38"/>
  <c r="M189" i="38" s="1"/>
  <c r="L188" i="38"/>
  <c r="M188" i="38" s="1"/>
  <c r="L187" i="38"/>
  <c r="M187" i="38" s="1"/>
  <c r="L186" i="38"/>
  <c r="M186" i="38" s="1"/>
  <c r="L185" i="38"/>
  <c r="L184" i="38"/>
  <c r="M184" i="38" s="1"/>
  <c r="K183" i="38"/>
  <c r="J183" i="38"/>
  <c r="I183" i="38"/>
  <c r="H183" i="38"/>
  <c r="G183" i="38"/>
  <c r="K181" i="38"/>
  <c r="J181" i="38"/>
  <c r="I181" i="38"/>
  <c r="H181" i="38"/>
  <c r="G181" i="38"/>
  <c r="G180" i="38"/>
  <c r="H180" i="38" s="1"/>
  <c r="I180" i="38" s="1"/>
  <c r="J180" i="38" s="1"/>
  <c r="K180" i="38" s="1"/>
  <c r="L180" i="38" s="1"/>
  <c r="M180" i="38" s="1"/>
  <c r="X179" i="38"/>
  <c r="S179" i="38"/>
  <c r="G179" i="38"/>
  <c r="H179" i="38" s="1"/>
  <c r="I179" i="38" s="1"/>
  <c r="J179" i="38" s="1"/>
  <c r="K179" i="38" s="1"/>
  <c r="L179" i="38" s="1"/>
  <c r="M179" i="38" s="1"/>
  <c r="L176" i="38"/>
  <c r="M176" i="38" s="1"/>
  <c r="L175" i="38"/>
  <c r="M175" i="38" s="1"/>
  <c r="L174" i="38"/>
  <c r="M174" i="38" s="1"/>
  <c r="L173" i="38"/>
  <c r="M173" i="38" s="1"/>
  <c r="L172" i="38"/>
  <c r="M172" i="38" s="1"/>
  <c r="L171" i="38"/>
  <c r="L170" i="38"/>
  <c r="M170" i="38" s="1"/>
  <c r="L169" i="38"/>
  <c r="L168" i="38"/>
  <c r="K167" i="38"/>
  <c r="J167" i="38"/>
  <c r="I167" i="38"/>
  <c r="H167" i="38"/>
  <c r="G167" i="38"/>
  <c r="K165" i="38"/>
  <c r="J165" i="38"/>
  <c r="I165" i="38"/>
  <c r="H165" i="38"/>
  <c r="G165" i="38"/>
  <c r="G164" i="38"/>
  <c r="H164" i="38" s="1"/>
  <c r="I164" i="38" s="1"/>
  <c r="J164" i="38" s="1"/>
  <c r="K164" i="38" s="1"/>
  <c r="L164" i="38" s="1"/>
  <c r="M164" i="38" s="1"/>
  <c r="X163" i="38"/>
  <c r="S163" i="38"/>
  <c r="G163" i="38"/>
  <c r="H163" i="38" s="1"/>
  <c r="I163" i="38" s="1"/>
  <c r="J163" i="38" s="1"/>
  <c r="K163" i="38" s="1"/>
  <c r="L163" i="38" s="1"/>
  <c r="M163" i="38" s="1"/>
  <c r="L160" i="38"/>
  <c r="M160" i="38" s="1"/>
  <c r="L159" i="38"/>
  <c r="M159" i="38" s="1"/>
  <c r="L158" i="38"/>
  <c r="M158" i="38" s="1"/>
  <c r="L157" i="38"/>
  <c r="M157" i="38" s="1"/>
  <c r="L156" i="38"/>
  <c r="M156" i="38" s="1"/>
  <c r="L155" i="38"/>
  <c r="L154" i="38"/>
  <c r="M154" i="38" s="1"/>
  <c r="L153" i="38"/>
  <c r="L152" i="38"/>
  <c r="M152" i="38" s="1"/>
  <c r="K151" i="38"/>
  <c r="J151" i="38"/>
  <c r="I151" i="38"/>
  <c r="H151" i="38"/>
  <c r="G151" i="38"/>
  <c r="K149" i="38"/>
  <c r="J149" i="38"/>
  <c r="I149" i="38"/>
  <c r="H149" i="38"/>
  <c r="G149" i="38"/>
  <c r="G148" i="38"/>
  <c r="H148" i="38" s="1"/>
  <c r="I148" i="38" s="1"/>
  <c r="J148" i="38" s="1"/>
  <c r="K148" i="38" s="1"/>
  <c r="L148" i="38" s="1"/>
  <c r="M148" i="38" s="1"/>
  <c r="X147" i="38"/>
  <c r="W147" i="38"/>
  <c r="S147" i="38"/>
  <c r="G147" i="38"/>
  <c r="H147" i="38" s="1"/>
  <c r="I147" i="38" s="1"/>
  <c r="J147" i="38" s="1"/>
  <c r="K147" i="38" s="1"/>
  <c r="L147" i="38" s="1"/>
  <c r="M147" i="38" s="1"/>
  <c r="L144" i="38"/>
  <c r="M144" i="38" s="1"/>
  <c r="L143" i="38"/>
  <c r="M143" i="38" s="1"/>
  <c r="L142" i="38"/>
  <c r="M142" i="38" s="1"/>
  <c r="L141" i="38"/>
  <c r="M141" i="38" s="1"/>
  <c r="L140" i="38"/>
  <c r="M140" i="38" s="1"/>
  <c r="L139" i="38"/>
  <c r="V131" i="38" s="1"/>
  <c r="L138" i="38"/>
  <c r="M138" i="38" s="1"/>
  <c r="L137" i="38"/>
  <c r="L135" i="38" s="1"/>
  <c r="M135" i="38" s="1"/>
  <c r="L136" i="38"/>
  <c r="M136" i="38" s="1"/>
  <c r="K135" i="38"/>
  <c r="J135" i="38"/>
  <c r="I135" i="38"/>
  <c r="H135" i="38"/>
  <c r="G135" i="38"/>
  <c r="K133" i="38"/>
  <c r="J133" i="38"/>
  <c r="I133" i="38"/>
  <c r="H133" i="38"/>
  <c r="G133" i="38"/>
  <c r="G132" i="38"/>
  <c r="H132" i="38" s="1"/>
  <c r="I132" i="38" s="1"/>
  <c r="J132" i="38" s="1"/>
  <c r="K132" i="38" s="1"/>
  <c r="L132" i="38" s="1"/>
  <c r="M132" i="38" s="1"/>
  <c r="X131" i="38"/>
  <c r="W131" i="38"/>
  <c r="S131" i="38"/>
  <c r="G131" i="38"/>
  <c r="H131" i="38" s="1"/>
  <c r="I131" i="38" s="1"/>
  <c r="J131" i="38" s="1"/>
  <c r="K131" i="38" s="1"/>
  <c r="L131" i="38" s="1"/>
  <c r="M131" i="38" s="1"/>
  <c r="L128" i="38"/>
  <c r="M128" i="38" s="1"/>
  <c r="L127" i="38"/>
  <c r="M127" i="38" s="1"/>
  <c r="L126" i="38"/>
  <c r="M126" i="38" s="1"/>
  <c r="L125" i="38"/>
  <c r="M125" i="38" s="1"/>
  <c r="L124" i="38"/>
  <c r="M124" i="38" s="1"/>
  <c r="L123" i="38"/>
  <c r="M123" i="38" s="1"/>
  <c r="L122" i="38"/>
  <c r="M122" i="38" s="1"/>
  <c r="M121" i="38"/>
  <c r="L121" i="38"/>
  <c r="L120" i="38"/>
  <c r="M120" i="38" s="1"/>
  <c r="L119" i="38"/>
  <c r="M119" i="38" s="1"/>
  <c r="K119" i="38"/>
  <c r="J119" i="38"/>
  <c r="I119" i="38"/>
  <c r="H119" i="38"/>
  <c r="G119" i="38"/>
  <c r="K117" i="38"/>
  <c r="J117" i="38"/>
  <c r="I117" i="38"/>
  <c r="H117" i="38"/>
  <c r="G117" i="38"/>
  <c r="G116" i="38"/>
  <c r="H116" i="38" s="1"/>
  <c r="I116" i="38" s="1"/>
  <c r="J116" i="38" s="1"/>
  <c r="K116" i="38" s="1"/>
  <c r="L116" i="38" s="1"/>
  <c r="M116" i="38" s="1"/>
  <c r="X115" i="38"/>
  <c r="S115" i="38"/>
  <c r="G115" i="38"/>
  <c r="H115" i="38" s="1"/>
  <c r="I115" i="38" s="1"/>
  <c r="J115" i="38" s="1"/>
  <c r="K115" i="38" s="1"/>
  <c r="L115" i="38" s="1"/>
  <c r="M115" i="38" s="1"/>
  <c r="L112" i="38"/>
  <c r="M112" i="38" s="1"/>
  <c r="L111" i="38"/>
  <c r="M111" i="38" s="1"/>
  <c r="L110" i="38"/>
  <c r="M110" i="38" s="1"/>
  <c r="L109" i="38"/>
  <c r="M109" i="38" s="1"/>
  <c r="L108" i="38"/>
  <c r="M108" i="38" s="1"/>
  <c r="L107" i="38"/>
  <c r="M107" i="38" s="1"/>
  <c r="L106" i="38"/>
  <c r="M106" i="38" s="1"/>
  <c r="L105" i="38"/>
  <c r="M105" i="38" s="1"/>
  <c r="L104" i="38"/>
  <c r="L103" i="38" s="1"/>
  <c r="K103" i="38"/>
  <c r="J103" i="38"/>
  <c r="I103" i="38"/>
  <c r="H103" i="38"/>
  <c r="G103" i="38"/>
  <c r="K101" i="38"/>
  <c r="J101" i="38"/>
  <c r="I101" i="38"/>
  <c r="H101" i="38"/>
  <c r="G101" i="38"/>
  <c r="G100" i="38"/>
  <c r="H100" i="38" s="1"/>
  <c r="I100" i="38" s="1"/>
  <c r="J100" i="38" s="1"/>
  <c r="K100" i="38" s="1"/>
  <c r="L100" i="38" s="1"/>
  <c r="M100" i="38" s="1"/>
  <c r="V99" i="38"/>
  <c r="S99" i="38"/>
  <c r="G99" i="38"/>
  <c r="H99" i="38" s="1"/>
  <c r="I99" i="38" s="1"/>
  <c r="J99" i="38" s="1"/>
  <c r="K99" i="38" s="1"/>
  <c r="L99" i="38" s="1"/>
  <c r="M99" i="38" s="1"/>
  <c r="L96" i="38"/>
  <c r="M96" i="38" s="1"/>
  <c r="L95" i="38"/>
  <c r="M95" i="38" s="1"/>
  <c r="L94" i="38"/>
  <c r="M94" i="38" s="1"/>
  <c r="L93" i="38"/>
  <c r="M93" i="38" s="1"/>
  <c r="L92" i="38"/>
  <c r="M92" i="38" s="1"/>
  <c r="L91" i="38"/>
  <c r="L90" i="38"/>
  <c r="M90" i="38" s="1"/>
  <c r="L89" i="38"/>
  <c r="L88" i="38"/>
  <c r="M88" i="38" s="1"/>
  <c r="K87" i="38"/>
  <c r="J87" i="38"/>
  <c r="I87" i="38"/>
  <c r="H87" i="38"/>
  <c r="G87" i="38"/>
  <c r="K85" i="38"/>
  <c r="J85" i="38"/>
  <c r="I85" i="38"/>
  <c r="H85" i="38"/>
  <c r="G85" i="38"/>
  <c r="G84" i="38"/>
  <c r="H84" i="38" s="1"/>
  <c r="I84" i="38" s="1"/>
  <c r="J84" i="38" s="1"/>
  <c r="K84" i="38" s="1"/>
  <c r="L84" i="38" s="1"/>
  <c r="M84" i="38" s="1"/>
  <c r="X83" i="38"/>
  <c r="W83" i="38"/>
  <c r="S83" i="38"/>
  <c r="G83" i="38"/>
  <c r="H83" i="38" s="1"/>
  <c r="I83" i="38" s="1"/>
  <c r="J83" i="38" s="1"/>
  <c r="K83" i="38" s="1"/>
  <c r="L83" i="38" s="1"/>
  <c r="M83" i="38" s="1"/>
  <c r="L80" i="38"/>
  <c r="M80" i="38" s="1"/>
  <c r="L79" i="38"/>
  <c r="M79" i="38" s="1"/>
  <c r="L78" i="38"/>
  <c r="M78" i="38" s="1"/>
  <c r="L77" i="38"/>
  <c r="M77" i="38" s="1"/>
  <c r="L76" i="38"/>
  <c r="M76" i="38" s="1"/>
  <c r="L75" i="38"/>
  <c r="M75" i="38" s="1"/>
  <c r="L74" i="38"/>
  <c r="M74" i="38" s="1"/>
  <c r="L73" i="38"/>
  <c r="L72" i="38"/>
  <c r="M72" i="38" s="1"/>
  <c r="K71" i="38"/>
  <c r="J71" i="38"/>
  <c r="I71" i="38"/>
  <c r="H71" i="38"/>
  <c r="G71" i="38"/>
  <c r="K69" i="38"/>
  <c r="J69" i="38"/>
  <c r="I69" i="38"/>
  <c r="H69" i="38"/>
  <c r="G69" i="38"/>
  <c r="G68" i="38"/>
  <c r="H68" i="38" s="1"/>
  <c r="I68" i="38" s="1"/>
  <c r="J68" i="38" s="1"/>
  <c r="K68" i="38" s="1"/>
  <c r="L68" i="38" s="1"/>
  <c r="M68" i="38" s="1"/>
  <c r="X67" i="38"/>
  <c r="W67" i="38"/>
  <c r="S67" i="38"/>
  <c r="G67" i="38"/>
  <c r="H67" i="38" s="1"/>
  <c r="I67" i="38" s="1"/>
  <c r="J67" i="38" s="1"/>
  <c r="K67" i="38" s="1"/>
  <c r="L67" i="38" s="1"/>
  <c r="M67" i="38" s="1"/>
  <c r="L64" i="38"/>
  <c r="M64" i="38" s="1"/>
  <c r="L63" i="38"/>
  <c r="M63" i="38" s="1"/>
  <c r="L62" i="38"/>
  <c r="M62" i="38" s="1"/>
  <c r="L61" i="38"/>
  <c r="M61" i="38" s="1"/>
  <c r="L60" i="38"/>
  <c r="M60" i="38" s="1"/>
  <c r="L59" i="38"/>
  <c r="M59" i="38" s="1"/>
  <c r="L58" i="38"/>
  <c r="M58" i="38" s="1"/>
  <c r="L57" i="38"/>
  <c r="L56" i="38"/>
  <c r="M56" i="38" s="1"/>
  <c r="K55" i="38"/>
  <c r="J55" i="38"/>
  <c r="I55" i="38"/>
  <c r="H55" i="38"/>
  <c r="G55" i="38"/>
  <c r="K53" i="38"/>
  <c r="J53" i="38"/>
  <c r="I53" i="38"/>
  <c r="H53" i="38"/>
  <c r="G53" i="38"/>
  <c r="G52" i="38"/>
  <c r="H52" i="38" s="1"/>
  <c r="I52" i="38" s="1"/>
  <c r="J52" i="38" s="1"/>
  <c r="K52" i="38" s="1"/>
  <c r="L52" i="38" s="1"/>
  <c r="M52" i="38" s="1"/>
  <c r="S51" i="38"/>
  <c r="G51" i="38"/>
  <c r="H51" i="38" s="1"/>
  <c r="I51" i="38" s="1"/>
  <c r="J51" i="38" s="1"/>
  <c r="K51" i="38" s="1"/>
  <c r="L51" i="38" s="1"/>
  <c r="M51" i="38" s="1"/>
  <c r="L48" i="38"/>
  <c r="M48" i="38" s="1"/>
  <c r="L47" i="38"/>
  <c r="M47" i="38" s="1"/>
  <c r="L46" i="38"/>
  <c r="M46" i="38" s="1"/>
  <c r="L45" i="38"/>
  <c r="M45" i="38" s="1"/>
  <c r="L44" i="38"/>
  <c r="X35" i="38" s="1"/>
  <c r="L43" i="38"/>
  <c r="M43" i="38" s="1"/>
  <c r="L42" i="38"/>
  <c r="L41" i="38"/>
  <c r="M40" i="38"/>
  <c r="L40" i="38"/>
  <c r="K39" i="38"/>
  <c r="J39" i="38"/>
  <c r="I39" i="38"/>
  <c r="H39" i="38"/>
  <c r="G39" i="38"/>
  <c r="K37" i="38"/>
  <c r="J37" i="38"/>
  <c r="I37" i="38"/>
  <c r="H37" i="38"/>
  <c r="G37" i="38"/>
  <c r="G36" i="38"/>
  <c r="H36" i="38" s="1"/>
  <c r="I36" i="38" s="1"/>
  <c r="J36" i="38" s="1"/>
  <c r="K36" i="38" s="1"/>
  <c r="L36" i="38" s="1"/>
  <c r="M36" i="38" s="1"/>
  <c r="W35" i="38"/>
  <c r="S35" i="38"/>
  <c r="G35" i="38"/>
  <c r="H35" i="38" s="1"/>
  <c r="I35" i="38" s="1"/>
  <c r="J35" i="38" s="1"/>
  <c r="K35" i="38" s="1"/>
  <c r="L35" i="38" s="1"/>
  <c r="M35" i="38" s="1"/>
  <c r="A35" i="38"/>
  <c r="A51" i="38" s="1"/>
  <c r="A67" i="38" s="1"/>
  <c r="A83" i="38" s="1"/>
  <c r="A99" i="38" s="1"/>
  <c r="A115" i="38" s="1"/>
  <c r="A131" i="38" s="1"/>
  <c r="A147" i="38" s="1"/>
  <c r="A163" i="38" s="1"/>
  <c r="A179" i="38" s="1"/>
  <c r="A195" i="38" s="1"/>
  <c r="A211" i="38" s="1"/>
  <c r="A227" i="38" s="1"/>
  <c r="A243" i="38" s="1"/>
  <c r="A259" i="38" s="1"/>
  <c r="A275" i="38" s="1"/>
  <c r="A291" i="38" s="1"/>
  <c r="A307" i="38" s="1"/>
  <c r="A323" i="38" s="1"/>
  <c r="A339" i="38" s="1"/>
  <c r="A355" i="38" s="1"/>
  <c r="A371" i="38" s="1"/>
  <c r="A387" i="38" s="1"/>
  <c r="A403" i="38" s="1"/>
  <c r="A419" i="38" s="1"/>
  <c r="A435" i="38" s="1"/>
  <c r="A451" i="38" s="1"/>
  <c r="A467" i="38" s="1"/>
  <c r="A483" i="38" s="1"/>
  <c r="A499" i="38" s="1"/>
  <c r="A515" i="38" s="1"/>
  <c r="A531" i="38" s="1"/>
  <c r="A547" i="38" s="1"/>
  <c r="A563" i="38" s="1"/>
  <c r="A579" i="38" s="1"/>
  <c r="A595" i="38" s="1"/>
  <c r="A611" i="38" s="1"/>
  <c r="A627" i="38" s="1"/>
  <c r="A643" i="38" s="1"/>
  <c r="L32" i="38"/>
  <c r="M32" i="38" s="1"/>
  <c r="L31" i="38"/>
  <c r="M31" i="38" s="1"/>
  <c r="L30" i="38"/>
  <c r="M30" i="38" s="1"/>
  <c r="L29" i="38"/>
  <c r="M29" i="38" s="1"/>
  <c r="L28" i="38"/>
  <c r="M28" i="38" s="1"/>
  <c r="L27" i="38"/>
  <c r="M27" i="38" s="1"/>
  <c r="L26" i="38"/>
  <c r="L25" i="38"/>
  <c r="L24" i="38"/>
  <c r="K23" i="38"/>
  <c r="J23" i="38"/>
  <c r="I23" i="38"/>
  <c r="H23" i="38"/>
  <c r="G23" i="38"/>
  <c r="K21" i="38"/>
  <c r="J21" i="38"/>
  <c r="I21" i="38"/>
  <c r="H21" i="38"/>
  <c r="G21" i="38"/>
  <c r="G20" i="38"/>
  <c r="H20" i="38" s="1"/>
  <c r="I20" i="38" s="1"/>
  <c r="J20" i="38" s="1"/>
  <c r="K20" i="38" s="1"/>
  <c r="L20" i="38" s="1"/>
  <c r="M20" i="38" s="1"/>
  <c r="C20" i="38"/>
  <c r="C36" i="38" s="1"/>
  <c r="C52" i="38" s="1"/>
  <c r="C68" i="38" s="1"/>
  <c r="C84" i="38" s="1"/>
  <c r="C100" i="38" s="1"/>
  <c r="C116" i="38" s="1"/>
  <c r="C132" i="38" s="1"/>
  <c r="C148" i="38" s="1"/>
  <c r="C164" i="38" s="1"/>
  <c r="C180" i="38" s="1"/>
  <c r="C196" i="38" s="1"/>
  <c r="C212" i="38" s="1"/>
  <c r="C228" i="38" s="1"/>
  <c r="C244" i="38" s="1"/>
  <c r="C260" i="38" s="1"/>
  <c r="C276" i="38" s="1"/>
  <c r="C292" i="38" s="1"/>
  <c r="C308" i="38" s="1"/>
  <c r="C324" i="38" s="1"/>
  <c r="C340" i="38" s="1"/>
  <c r="C356" i="38" s="1"/>
  <c r="C372" i="38" s="1"/>
  <c r="C388" i="38" s="1"/>
  <c r="C404" i="38" s="1"/>
  <c r="C420" i="38" s="1"/>
  <c r="C436" i="38" s="1"/>
  <c r="C452" i="38" s="1"/>
  <c r="C468" i="38" s="1"/>
  <c r="C484" i="38" s="1"/>
  <c r="C500" i="38" s="1"/>
  <c r="C516" i="38" s="1"/>
  <c r="C532" i="38" s="1"/>
  <c r="C548" i="38" s="1"/>
  <c r="C564" i="38" s="1"/>
  <c r="C580" i="38" s="1"/>
  <c r="C596" i="38" s="1"/>
  <c r="C612" i="38" s="1"/>
  <c r="C628" i="38" s="1"/>
  <c r="C644" i="38" s="1"/>
  <c r="S19" i="38"/>
  <c r="G19" i="38"/>
  <c r="H19" i="38" s="1"/>
  <c r="I19" i="38" s="1"/>
  <c r="J19" i="38" s="1"/>
  <c r="K19" i="38" s="1"/>
  <c r="L19" i="38" s="1"/>
  <c r="M19" i="38" s="1"/>
  <c r="H4" i="38"/>
  <c r="I4" i="38" s="1"/>
  <c r="J4" i="38" s="1"/>
  <c r="K4" i="38" s="1"/>
  <c r="L4" i="38" s="1"/>
  <c r="M4" i="38" s="1"/>
  <c r="S3" i="38"/>
  <c r="H3" i="38"/>
  <c r="I3" i="38" s="1"/>
  <c r="J3" i="38" s="1"/>
  <c r="K3" i="38" s="1"/>
  <c r="L3" i="38" s="1"/>
  <c r="M3" i="38" s="1"/>
  <c r="X1" i="38"/>
  <c r="T1" i="38"/>
  <c r="M24" i="42" l="1"/>
  <c r="U19" i="42"/>
  <c r="M156" i="45"/>
  <c r="X147" i="45"/>
  <c r="X627" i="45"/>
  <c r="M636" i="45"/>
  <c r="V163" i="38"/>
  <c r="X195" i="38"/>
  <c r="L199" i="38"/>
  <c r="M199" i="38" s="1"/>
  <c r="X227" i="38"/>
  <c r="L231" i="38"/>
  <c r="M231" i="38" s="1"/>
  <c r="V227" i="38"/>
  <c r="V243" i="38"/>
  <c r="V451" i="38"/>
  <c r="W467" i="38"/>
  <c r="U67" i="39"/>
  <c r="U99" i="39"/>
  <c r="V227" i="39"/>
  <c r="M446" i="39"/>
  <c r="X19" i="40"/>
  <c r="M204" i="41"/>
  <c r="X195" i="41"/>
  <c r="L263" i="41"/>
  <c r="M264" i="41"/>
  <c r="M266" i="42"/>
  <c r="V259" i="42"/>
  <c r="U195" i="43"/>
  <c r="M350" i="44"/>
  <c r="W339" i="44"/>
  <c r="M26" i="45"/>
  <c r="V19" i="45"/>
  <c r="L167" i="47"/>
  <c r="M167" i="47" s="1"/>
  <c r="M168" i="47"/>
  <c r="W35" i="48"/>
  <c r="M46" i="48"/>
  <c r="M220" i="48"/>
  <c r="X211" i="48"/>
  <c r="M398" i="48"/>
  <c r="W387" i="48"/>
  <c r="W307" i="49"/>
  <c r="M318" i="49"/>
  <c r="T611" i="46"/>
  <c r="M615" i="46"/>
  <c r="M254" i="41"/>
  <c r="W243" i="41"/>
  <c r="M462" i="41"/>
  <c r="W451" i="41"/>
  <c r="M586" i="45"/>
  <c r="L583" i="45"/>
  <c r="L647" i="45"/>
  <c r="M648" i="45"/>
  <c r="X643" i="45"/>
  <c r="M652" i="45"/>
  <c r="V35" i="38"/>
  <c r="L167" i="38"/>
  <c r="M167" i="38" s="1"/>
  <c r="W451" i="38"/>
  <c r="L199" i="39"/>
  <c r="V83" i="42"/>
  <c r="M90" i="42"/>
  <c r="M446" i="42"/>
  <c r="W435" i="42"/>
  <c r="M300" i="43"/>
  <c r="X291" i="43"/>
  <c r="M329" i="44"/>
  <c r="U323" i="44"/>
  <c r="M392" i="47"/>
  <c r="L391" i="47"/>
  <c r="M391" i="47" s="1"/>
  <c r="M462" i="47"/>
  <c r="W451" i="47"/>
  <c r="X403" i="48"/>
  <c r="M412" i="48"/>
  <c r="U579" i="38"/>
  <c r="M585" i="38"/>
  <c r="X67" i="45"/>
  <c r="M76" i="45"/>
  <c r="X51" i="38"/>
  <c r="V67" i="38"/>
  <c r="W115" i="38"/>
  <c r="W259" i="38"/>
  <c r="V275" i="38"/>
  <c r="U451" i="38"/>
  <c r="V483" i="38"/>
  <c r="X131" i="39"/>
  <c r="V147" i="39"/>
  <c r="U179" i="39"/>
  <c r="M494" i="41"/>
  <c r="W483" i="41"/>
  <c r="U67" i="42"/>
  <c r="V19" i="47"/>
  <c r="M264" i="47"/>
  <c r="L263" i="47"/>
  <c r="M263" i="47" s="1"/>
  <c r="M380" i="47"/>
  <c r="X371" i="47"/>
  <c r="X355" i="49"/>
  <c r="M364" i="49"/>
  <c r="M617" i="49"/>
  <c r="U611" i="49"/>
  <c r="U307" i="40"/>
  <c r="X67" i="41"/>
  <c r="X83" i="41"/>
  <c r="V99" i="43"/>
  <c r="U275" i="43"/>
  <c r="X19" i="44"/>
  <c r="W83" i="44"/>
  <c r="U355" i="44"/>
  <c r="V387" i="45"/>
  <c r="X19" i="47"/>
  <c r="V163" i="47"/>
  <c r="W211" i="47"/>
  <c r="U99" i="48"/>
  <c r="V115" i="48"/>
  <c r="U179" i="48"/>
  <c r="U275" i="48"/>
  <c r="L359" i="48"/>
  <c r="M359" i="48" s="1"/>
  <c r="U371" i="49"/>
  <c r="M540" i="47"/>
  <c r="X531" i="47"/>
  <c r="L87" i="42"/>
  <c r="M172" i="42"/>
  <c r="U323" i="42"/>
  <c r="M382" i="42"/>
  <c r="U227" i="43"/>
  <c r="U259" i="43"/>
  <c r="U67" i="44"/>
  <c r="U35" i="45"/>
  <c r="U99" i="45"/>
  <c r="U163" i="45"/>
  <c r="L119" i="47"/>
  <c r="M119" i="47" s="1"/>
  <c r="U163" i="47"/>
  <c r="X355" i="47"/>
  <c r="L119" i="48"/>
  <c r="M119" i="48" s="1"/>
  <c r="M123" i="48"/>
  <c r="W403" i="48"/>
  <c r="X435" i="48"/>
  <c r="M492" i="48"/>
  <c r="U243" i="49"/>
  <c r="M572" i="38"/>
  <c r="M590" i="38"/>
  <c r="W579" i="38"/>
  <c r="U563" i="48"/>
  <c r="M523" i="45"/>
  <c r="V515" i="45"/>
  <c r="V643" i="45"/>
  <c r="M650" i="45"/>
  <c r="U371" i="42"/>
  <c r="U19" i="43"/>
  <c r="V451" i="43"/>
  <c r="U339" i="45"/>
  <c r="U211" i="48"/>
  <c r="U227" i="48"/>
  <c r="U147" i="49"/>
  <c r="W435" i="49"/>
  <c r="W531" i="38"/>
  <c r="M542" i="38"/>
  <c r="M584" i="38"/>
  <c r="L583" i="38"/>
  <c r="T579" i="38" s="1"/>
  <c r="M620" i="38"/>
  <c r="X611" i="38"/>
  <c r="M572" i="48"/>
  <c r="X563" i="48"/>
  <c r="M588" i="47"/>
  <c r="X579" i="47"/>
  <c r="U531" i="45"/>
  <c r="L599" i="45"/>
  <c r="T595" i="45" s="1"/>
  <c r="U531" i="42"/>
  <c r="U563" i="42"/>
  <c r="M652" i="42"/>
  <c r="M588" i="41"/>
  <c r="M618" i="41"/>
  <c r="M636" i="41"/>
  <c r="M652" i="41"/>
  <c r="L615" i="38"/>
  <c r="T611" i="38" s="1"/>
  <c r="X515" i="47"/>
  <c r="X611" i="47"/>
  <c r="U627" i="47"/>
  <c r="W611" i="46"/>
  <c r="M616" i="46"/>
  <c r="M620" i="46"/>
  <c r="X627" i="46"/>
  <c r="T643" i="46"/>
  <c r="M649" i="46"/>
  <c r="M651" i="46"/>
  <c r="W563" i="45"/>
  <c r="L567" i="45"/>
  <c r="T563" i="45" s="1"/>
  <c r="U611" i="45"/>
  <c r="W643" i="44"/>
  <c r="W547" i="42"/>
  <c r="L647" i="42"/>
  <c r="T643" i="42" s="1"/>
  <c r="U515" i="41"/>
  <c r="U595" i="41"/>
  <c r="V643" i="41"/>
  <c r="W547" i="40"/>
  <c r="V547" i="40"/>
  <c r="W579" i="40"/>
  <c r="X643" i="40"/>
  <c r="L647" i="40"/>
  <c r="T643" i="40" s="1"/>
  <c r="X531" i="48"/>
  <c r="X595" i="48"/>
  <c r="U515" i="47"/>
  <c r="U611" i="47"/>
  <c r="U611" i="46"/>
  <c r="V611" i="46"/>
  <c r="W579" i="45"/>
  <c r="L551" i="44"/>
  <c r="W563" i="44"/>
  <c r="L583" i="44"/>
  <c r="T579" i="44" s="1"/>
  <c r="X547" i="43"/>
  <c r="U579" i="43"/>
  <c r="X627" i="43"/>
  <c r="L551" i="41"/>
  <c r="U563" i="41"/>
  <c r="L583" i="41"/>
  <c r="M583" i="41" s="1"/>
  <c r="W515" i="40"/>
  <c r="W531" i="40"/>
  <c r="L503" i="44"/>
  <c r="T499" i="44" s="1"/>
  <c r="L583" i="43"/>
  <c r="M583" i="43" s="1"/>
  <c r="W643" i="43"/>
  <c r="X595" i="40"/>
  <c r="L631" i="39"/>
  <c r="T627" i="39" s="1"/>
  <c r="M366" i="40"/>
  <c r="W355" i="40"/>
  <c r="M398" i="40"/>
  <c r="W387" i="40"/>
  <c r="M222" i="38"/>
  <c r="M489" i="44"/>
  <c r="U483" i="44"/>
  <c r="M152" i="45"/>
  <c r="U147" i="45"/>
  <c r="M186" i="45"/>
  <c r="V179" i="45"/>
  <c r="M316" i="45"/>
  <c r="X307" i="45"/>
  <c r="M361" i="45"/>
  <c r="U355" i="45"/>
  <c r="M78" i="46"/>
  <c r="W67" i="46"/>
  <c r="M302" i="47"/>
  <c r="W291" i="47"/>
  <c r="M318" i="47"/>
  <c r="W307" i="47"/>
  <c r="V35" i="48"/>
  <c r="M43" i="48"/>
  <c r="M58" i="48"/>
  <c r="V51" i="48"/>
  <c r="M153" i="48"/>
  <c r="U147" i="48"/>
  <c r="M220" i="49"/>
  <c r="X211" i="49"/>
  <c r="M329" i="49"/>
  <c r="U323" i="49"/>
  <c r="W323" i="43"/>
  <c r="M334" i="43"/>
  <c r="M62" i="45"/>
  <c r="W51" i="45"/>
  <c r="M364" i="45"/>
  <c r="X355" i="45"/>
  <c r="M254" i="46"/>
  <c r="W243" i="46"/>
  <c r="U51" i="47"/>
  <c r="L55" i="47"/>
  <c r="M206" i="47"/>
  <c r="W195" i="47"/>
  <c r="M494" i="47"/>
  <c r="W483" i="47"/>
  <c r="M28" i="48"/>
  <c r="X19" i="48"/>
  <c r="L135" i="48"/>
  <c r="U131" i="48"/>
  <c r="W19" i="38"/>
  <c r="U51" i="38"/>
  <c r="V291" i="38"/>
  <c r="L295" i="38"/>
  <c r="L311" i="38"/>
  <c r="M311" i="38" s="1"/>
  <c r="W387" i="38"/>
  <c r="L407" i="38"/>
  <c r="M427" i="38"/>
  <c r="L471" i="38"/>
  <c r="M471" i="38" s="1"/>
  <c r="M88" i="39"/>
  <c r="V451" i="39"/>
  <c r="L455" i="39"/>
  <c r="T451" i="39" s="1"/>
  <c r="W131" i="40"/>
  <c r="M220" i="40"/>
  <c r="X211" i="40"/>
  <c r="W131" i="41"/>
  <c r="M302" i="41"/>
  <c r="W419" i="41"/>
  <c r="M266" i="43"/>
  <c r="V259" i="43"/>
  <c r="U147" i="38"/>
  <c r="U195" i="38"/>
  <c r="M220" i="38"/>
  <c r="U339" i="38"/>
  <c r="V355" i="38"/>
  <c r="L359" i="38"/>
  <c r="T355" i="38" s="1"/>
  <c r="V371" i="38"/>
  <c r="L375" i="38"/>
  <c r="M94" i="39"/>
  <c r="V99" i="39"/>
  <c r="L151" i="39"/>
  <c r="L231" i="39"/>
  <c r="V259" i="39"/>
  <c r="M412" i="39"/>
  <c r="L471" i="39"/>
  <c r="M471" i="39" s="1"/>
  <c r="L55" i="40"/>
  <c r="T51" i="40" s="1"/>
  <c r="X83" i="40"/>
  <c r="X99" i="40"/>
  <c r="W115" i="41"/>
  <c r="M286" i="41"/>
  <c r="W275" i="41"/>
  <c r="M398" i="41"/>
  <c r="W387" i="41"/>
  <c r="X19" i="42"/>
  <c r="M28" i="42"/>
  <c r="M41" i="42"/>
  <c r="U35" i="42"/>
  <c r="M106" i="42"/>
  <c r="V99" i="42"/>
  <c r="X275" i="42"/>
  <c r="M284" i="42"/>
  <c r="M30" i="44"/>
  <c r="W19" i="44"/>
  <c r="X211" i="44"/>
  <c r="M220" i="44"/>
  <c r="M121" i="45"/>
  <c r="U115" i="45"/>
  <c r="M300" i="45"/>
  <c r="X291" i="45"/>
  <c r="M25" i="47"/>
  <c r="L23" i="47"/>
  <c r="M44" i="47"/>
  <c r="X35" i="47"/>
  <c r="M142" i="47"/>
  <c r="W131" i="47"/>
  <c r="L183" i="47"/>
  <c r="M183" i="47" s="1"/>
  <c r="M200" i="47"/>
  <c r="L199" i="47"/>
  <c r="T195" i="47" s="1"/>
  <c r="U211" i="47"/>
  <c r="L215" i="47"/>
  <c r="M215" i="47" s="1"/>
  <c r="M217" i="47"/>
  <c r="M106" i="48"/>
  <c r="V99" i="48"/>
  <c r="L103" i="48"/>
  <c r="X419" i="48"/>
  <c r="M428" i="48"/>
  <c r="M446" i="48"/>
  <c r="W435" i="48"/>
  <c r="M124" i="49"/>
  <c r="X115" i="49"/>
  <c r="M206" i="40"/>
  <c r="W195" i="40"/>
  <c r="M478" i="41"/>
  <c r="W467" i="41"/>
  <c r="M121" i="42"/>
  <c r="U115" i="42"/>
  <c r="M30" i="47"/>
  <c r="W19" i="47"/>
  <c r="M252" i="47"/>
  <c r="X243" i="47"/>
  <c r="M156" i="48"/>
  <c r="X147" i="48"/>
  <c r="M44" i="38"/>
  <c r="M206" i="38"/>
  <c r="M216" i="38"/>
  <c r="L215" i="39"/>
  <c r="M348" i="39"/>
  <c r="M76" i="43"/>
  <c r="X67" i="43"/>
  <c r="M331" i="43"/>
  <c r="V323" i="43"/>
  <c r="V115" i="38"/>
  <c r="V211" i="38"/>
  <c r="V403" i="38"/>
  <c r="U403" i="38"/>
  <c r="X451" i="38"/>
  <c r="V35" i="39"/>
  <c r="U131" i="39"/>
  <c r="V195" i="39"/>
  <c r="L263" i="39"/>
  <c r="T259" i="39" s="1"/>
  <c r="U275" i="39"/>
  <c r="L343" i="39"/>
  <c r="M428" i="39"/>
  <c r="V483" i="39"/>
  <c r="L487" i="39"/>
  <c r="U243" i="40"/>
  <c r="M158" i="41"/>
  <c r="W147" i="41"/>
  <c r="W179" i="41"/>
  <c r="M382" i="41"/>
  <c r="W371" i="41"/>
  <c r="M138" i="42"/>
  <c r="V131" i="42"/>
  <c r="X339" i="44"/>
  <c r="M348" i="44"/>
  <c r="M446" i="44"/>
  <c r="W435" i="44"/>
  <c r="V67" i="45"/>
  <c r="M74" i="45"/>
  <c r="L87" i="45"/>
  <c r="M171" i="45"/>
  <c r="V163" i="45"/>
  <c r="M446" i="45"/>
  <c r="W435" i="45"/>
  <c r="M270" i="46"/>
  <c r="W259" i="46"/>
  <c r="M124" i="47"/>
  <c r="X115" i="47"/>
  <c r="M158" i="47"/>
  <c r="W147" i="47"/>
  <c r="M296" i="47"/>
  <c r="L295" i="47"/>
  <c r="M295" i="47" s="1"/>
  <c r="M312" i="47"/>
  <c r="L311" i="47"/>
  <c r="M311" i="47" s="1"/>
  <c r="M332" i="47"/>
  <c r="X323" i="47"/>
  <c r="U419" i="47"/>
  <c r="L423" i="47"/>
  <c r="M423" i="47" s="1"/>
  <c r="M425" i="47"/>
  <c r="L455" i="47"/>
  <c r="M455" i="47" s="1"/>
  <c r="M457" i="47"/>
  <c r="V67" i="48"/>
  <c r="M75" i="48"/>
  <c r="M204" i="48"/>
  <c r="X195" i="48"/>
  <c r="M252" i="48"/>
  <c r="X243" i="48"/>
  <c r="M526" i="49"/>
  <c r="W515" i="49"/>
  <c r="M506" i="38"/>
  <c r="L503" i="38"/>
  <c r="U531" i="38"/>
  <c r="M537" i="38"/>
  <c r="U563" i="38"/>
  <c r="M569" i="38"/>
  <c r="V595" i="38"/>
  <c r="M603" i="38"/>
  <c r="M508" i="48"/>
  <c r="X499" i="48"/>
  <c r="U483" i="40"/>
  <c r="L103" i="41"/>
  <c r="L487" i="41"/>
  <c r="L135" i="42"/>
  <c r="V355" i="42"/>
  <c r="V371" i="42"/>
  <c r="U83" i="43"/>
  <c r="L199" i="43"/>
  <c r="U211" i="43"/>
  <c r="U291" i="43"/>
  <c r="L71" i="45"/>
  <c r="L327" i="45"/>
  <c r="U371" i="45"/>
  <c r="L71" i="47"/>
  <c r="V179" i="47"/>
  <c r="U339" i="47"/>
  <c r="U371" i="47"/>
  <c r="U35" i="48"/>
  <c r="M41" i="48"/>
  <c r="M72" i="48"/>
  <c r="U67" i="48"/>
  <c r="L71" i="48"/>
  <c r="M316" i="48"/>
  <c r="X307" i="48"/>
  <c r="M92" i="49"/>
  <c r="X83" i="49"/>
  <c r="U355" i="49"/>
  <c r="L359" i="49"/>
  <c r="M359" i="49" s="1"/>
  <c r="M398" i="49"/>
  <c r="W387" i="49"/>
  <c r="M654" i="49"/>
  <c r="W643" i="49"/>
  <c r="V515" i="38"/>
  <c r="M523" i="38"/>
  <c r="L535" i="38"/>
  <c r="V547" i="38"/>
  <c r="M555" i="38"/>
  <c r="L567" i="38"/>
  <c r="M600" i="38"/>
  <c r="L599" i="38"/>
  <c r="L567" i="44"/>
  <c r="M568" i="44"/>
  <c r="L615" i="44"/>
  <c r="M616" i="44"/>
  <c r="M588" i="43"/>
  <c r="X579" i="43"/>
  <c r="M489" i="40"/>
  <c r="L39" i="41"/>
  <c r="W51" i="41"/>
  <c r="W211" i="41"/>
  <c r="M92" i="42"/>
  <c r="V211" i="42"/>
  <c r="M220" i="42"/>
  <c r="M236" i="42"/>
  <c r="M270" i="42"/>
  <c r="U307" i="42"/>
  <c r="U163" i="43"/>
  <c r="M174" i="43"/>
  <c r="M200" i="43"/>
  <c r="X259" i="43"/>
  <c r="M332" i="43"/>
  <c r="V419" i="43"/>
  <c r="W35" i="44"/>
  <c r="X19" i="45"/>
  <c r="U67" i="45"/>
  <c r="M72" i="45"/>
  <c r="U83" i="45"/>
  <c r="L119" i="45"/>
  <c r="T115" i="45" s="1"/>
  <c r="L135" i="45"/>
  <c r="M135" i="45" s="1"/>
  <c r="X179" i="45"/>
  <c r="L247" i="45"/>
  <c r="M247" i="45" s="1"/>
  <c r="V275" i="45"/>
  <c r="U291" i="45"/>
  <c r="V307" i="45"/>
  <c r="V355" i="45"/>
  <c r="V403" i="45"/>
  <c r="X35" i="46"/>
  <c r="L39" i="47"/>
  <c r="M42" i="47"/>
  <c r="U83" i="47"/>
  <c r="L103" i="47"/>
  <c r="T99" i="47" s="1"/>
  <c r="V115" i="47"/>
  <c r="M169" i="47"/>
  <c r="M171" i="47"/>
  <c r="U227" i="47"/>
  <c r="U275" i="47"/>
  <c r="U19" i="48"/>
  <c r="L23" i="48"/>
  <c r="L39" i="48"/>
  <c r="V83" i="48"/>
  <c r="L87" i="48"/>
  <c r="U83" i="48"/>
  <c r="M138" i="48"/>
  <c r="V131" i="48"/>
  <c r="M236" i="48"/>
  <c r="X227" i="48"/>
  <c r="M24" i="49"/>
  <c r="U19" i="49"/>
  <c r="M44" i="49"/>
  <c r="X35" i="49"/>
  <c r="U83" i="49"/>
  <c r="M89" i="49"/>
  <c r="M558" i="49"/>
  <c r="W547" i="49"/>
  <c r="U515" i="38"/>
  <c r="M521" i="38"/>
  <c r="U547" i="38"/>
  <c r="M553" i="38"/>
  <c r="M632" i="38"/>
  <c r="L631" i="38"/>
  <c r="M636" i="38"/>
  <c r="X627" i="38"/>
  <c r="V195" i="42"/>
  <c r="U99" i="44"/>
  <c r="V259" i="45"/>
  <c r="L279" i="45"/>
  <c r="L311" i="45"/>
  <c r="L359" i="45"/>
  <c r="T355" i="45" s="1"/>
  <c r="M40" i="47"/>
  <c r="U115" i="47"/>
  <c r="M123" i="47"/>
  <c r="L135" i="47"/>
  <c r="M135" i="47" s="1"/>
  <c r="L151" i="47"/>
  <c r="W179" i="47"/>
  <c r="X195" i="47"/>
  <c r="U259" i="47"/>
  <c r="X339" i="47"/>
  <c r="V19" i="48"/>
  <c r="M366" i="48"/>
  <c r="W355" i="48"/>
  <c r="X291" i="49"/>
  <c r="M300" i="49"/>
  <c r="L519" i="38"/>
  <c r="V531" i="38"/>
  <c r="M539" i="38"/>
  <c r="L551" i="38"/>
  <c r="V563" i="38"/>
  <c r="M571" i="38"/>
  <c r="M620" i="48"/>
  <c r="X611" i="48"/>
  <c r="X259" i="48"/>
  <c r="L407" i="48"/>
  <c r="W419" i="48"/>
  <c r="L455" i="48"/>
  <c r="T451" i="48" s="1"/>
  <c r="U595" i="38"/>
  <c r="M606" i="38"/>
  <c r="W595" i="38"/>
  <c r="M622" i="38"/>
  <c r="W611" i="38"/>
  <c r="U627" i="38"/>
  <c r="M633" i="38"/>
  <c r="U643" i="38"/>
  <c r="M649" i="38"/>
  <c r="X627" i="48"/>
  <c r="M652" i="48"/>
  <c r="X643" i="48"/>
  <c r="M556" i="47"/>
  <c r="X547" i="47"/>
  <c r="M583" i="45"/>
  <c r="T579" i="45"/>
  <c r="W131" i="48"/>
  <c r="L263" i="48"/>
  <c r="V339" i="49"/>
  <c r="M348" i="49"/>
  <c r="V371" i="49"/>
  <c r="U563" i="49"/>
  <c r="L615" i="49"/>
  <c r="U627" i="49"/>
  <c r="V579" i="38"/>
  <c r="M601" i="38"/>
  <c r="V611" i="38"/>
  <c r="M619" i="38"/>
  <c r="M638" i="38"/>
  <c r="W627" i="38"/>
  <c r="M572" i="47"/>
  <c r="X563" i="47"/>
  <c r="M631" i="45"/>
  <c r="T627" i="45"/>
  <c r="X563" i="44"/>
  <c r="M572" i="44"/>
  <c r="L199" i="48"/>
  <c r="M199" i="48" s="1"/>
  <c r="L247" i="48"/>
  <c r="M247" i="48" s="1"/>
  <c r="L311" i="48"/>
  <c r="M311" i="48" s="1"/>
  <c r="L423" i="48"/>
  <c r="T419" i="48" s="1"/>
  <c r="X67" i="49"/>
  <c r="U115" i="49"/>
  <c r="U211" i="49"/>
  <c r="L343" i="49"/>
  <c r="M343" i="49" s="1"/>
  <c r="W419" i="49"/>
  <c r="W595" i="49"/>
  <c r="W499" i="38"/>
  <c r="V627" i="38"/>
  <c r="M635" i="38"/>
  <c r="T643" i="38"/>
  <c r="M647" i="38"/>
  <c r="V643" i="38"/>
  <c r="M651" i="38"/>
  <c r="U531" i="47"/>
  <c r="M537" i="47"/>
  <c r="M538" i="45"/>
  <c r="V531" i="45"/>
  <c r="M650" i="44"/>
  <c r="L647" i="44"/>
  <c r="T643" i="44" s="1"/>
  <c r="M622" i="43"/>
  <c r="W611" i="43"/>
  <c r="V499" i="45"/>
  <c r="V595" i="45"/>
  <c r="M620" i="45"/>
  <c r="X611" i="45"/>
  <c r="M647" i="45"/>
  <c r="T643" i="45"/>
  <c r="M606" i="44"/>
  <c r="W595" i="44"/>
  <c r="L631" i="44"/>
  <c r="M510" i="43"/>
  <c r="W499" i="43"/>
  <c r="U595" i="43"/>
  <c r="M616" i="43"/>
  <c r="L615" i="43"/>
  <c r="M590" i="42"/>
  <c r="W579" i="42"/>
  <c r="M587" i="45"/>
  <c r="V579" i="45"/>
  <c r="M599" i="45"/>
  <c r="M632" i="44"/>
  <c r="U611" i="43"/>
  <c r="M617" i="43"/>
  <c r="W643" i="38"/>
  <c r="W499" i="48"/>
  <c r="U499" i="47"/>
  <c r="X643" i="47"/>
  <c r="L519" i="45"/>
  <c r="L535" i="45"/>
  <c r="M537" i="45"/>
  <c r="U579" i="45"/>
  <c r="M585" i="45"/>
  <c r="M600" i="45"/>
  <c r="M604" i="45"/>
  <c r="L615" i="45"/>
  <c r="M508" i="44"/>
  <c r="X499" i="44"/>
  <c r="L519" i="44"/>
  <c r="M519" i="44" s="1"/>
  <c r="M588" i="44"/>
  <c r="X579" i="44"/>
  <c r="M620" i="44"/>
  <c r="M556" i="42"/>
  <c r="X547" i="42"/>
  <c r="M620" i="42"/>
  <c r="X611" i="42"/>
  <c r="X547" i="41"/>
  <c r="M556" i="41"/>
  <c r="V643" i="44"/>
  <c r="U643" i="42"/>
  <c r="V643" i="42"/>
  <c r="U643" i="41"/>
  <c r="X547" i="40"/>
  <c r="W563" i="40"/>
  <c r="X579" i="40"/>
  <c r="V595" i="40"/>
  <c r="V611" i="40"/>
  <c r="M635" i="40"/>
  <c r="M649" i="40"/>
  <c r="M651" i="40"/>
  <c r="U563" i="39"/>
  <c r="L615" i="41"/>
  <c r="L647" i="41"/>
  <c r="M647" i="41" s="1"/>
  <c r="X563" i="40"/>
  <c r="V563" i="40"/>
  <c r="V579" i="40"/>
  <c r="M603" i="40"/>
  <c r="U611" i="40"/>
  <c r="X531" i="39"/>
  <c r="X547" i="39"/>
  <c r="W563" i="39"/>
  <c r="M569" i="39"/>
  <c r="X595" i="39"/>
  <c r="U595" i="39"/>
  <c r="J7" i="48"/>
  <c r="L11" i="48"/>
  <c r="M11" i="48" s="1"/>
  <c r="L15" i="48"/>
  <c r="M15" i="48" s="1"/>
  <c r="H7" i="47"/>
  <c r="W611" i="40"/>
  <c r="L567" i="39"/>
  <c r="L599" i="39"/>
  <c r="L8" i="48"/>
  <c r="M8" i="48" s="1"/>
  <c r="L12" i="48"/>
  <c r="M12" i="48" s="1"/>
  <c r="L16" i="48"/>
  <c r="M16" i="48" s="1"/>
  <c r="L10" i="47"/>
  <c r="M10" i="47" s="1"/>
  <c r="L14" i="47"/>
  <c r="M14" i="47" s="1"/>
  <c r="U595" i="45"/>
  <c r="U643" i="45"/>
  <c r="W499" i="44"/>
  <c r="U547" i="44"/>
  <c r="V547" i="44"/>
  <c r="U563" i="44"/>
  <c r="V563" i="44"/>
  <c r="U611" i="44"/>
  <c r="V611" i="44"/>
  <c r="U627" i="44"/>
  <c r="V627" i="44"/>
  <c r="W563" i="42"/>
  <c r="U595" i="42"/>
  <c r="V627" i="42"/>
  <c r="W547" i="41"/>
  <c r="U547" i="40"/>
  <c r="M585" i="40"/>
  <c r="K7" i="48"/>
  <c r="L11" i="47"/>
  <c r="M11" i="47" s="1"/>
  <c r="L15" i="47"/>
  <c r="M15" i="47" s="1"/>
  <c r="X19" i="46"/>
  <c r="K7" i="46"/>
  <c r="W51" i="46"/>
  <c r="W323" i="46"/>
  <c r="J7" i="46"/>
  <c r="U499" i="46"/>
  <c r="U547" i="46"/>
  <c r="W451" i="46"/>
  <c r="W435" i="46"/>
  <c r="W387" i="46"/>
  <c r="I7" i="46"/>
  <c r="U563" i="46"/>
  <c r="L439" i="46"/>
  <c r="T435" i="46" s="1"/>
  <c r="L375" i="46"/>
  <c r="T371" i="46" s="1"/>
  <c r="W195" i="46"/>
  <c r="W131" i="46"/>
  <c r="L15" i="46"/>
  <c r="M15" i="46" s="1"/>
  <c r="W115" i="46"/>
  <c r="H7" i="46"/>
  <c r="X403" i="46"/>
  <c r="U483" i="46"/>
  <c r="W371" i="46"/>
  <c r="X323" i="46"/>
  <c r="L16" i="46"/>
  <c r="M16" i="46" s="1"/>
  <c r="X195" i="46"/>
  <c r="M12" i="46"/>
  <c r="L8" i="46"/>
  <c r="M8" i="46" s="1"/>
  <c r="G7" i="46"/>
  <c r="M567" i="45"/>
  <c r="M568" i="45"/>
  <c r="X563" i="45"/>
  <c r="M519" i="45"/>
  <c r="T515" i="45"/>
  <c r="L471" i="45"/>
  <c r="V371" i="45"/>
  <c r="L343" i="45"/>
  <c r="M343" i="45" s="1"/>
  <c r="M328" i="45"/>
  <c r="M334" i="45"/>
  <c r="U323" i="45"/>
  <c r="U307" i="45"/>
  <c r="V291" i="45"/>
  <c r="L295" i="45"/>
  <c r="M296" i="45"/>
  <c r="M302" i="45"/>
  <c r="U275" i="45"/>
  <c r="M280" i="45"/>
  <c r="M286" i="45"/>
  <c r="X259" i="45"/>
  <c r="L263" i="45"/>
  <c r="V243" i="45"/>
  <c r="V227" i="45"/>
  <c r="J7" i="45"/>
  <c r="V211" i="45"/>
  <c r="L215" i="45"/>
  <c r="I7" i="45"/>
  <c r="L199" i="45"/>
  <c r="T195" i="45" s="1"/>
  <c r="V195" i="45"/>
  <c r="W179" i="45"/>
  <c r="L183" i="45"/>
  <c r="V147" i="45"/>
  <c r="L151" i="45"/>
  <c r="M136" i="45"/>
  <c r="V99" i="45"/>
  <c r="X51" i="45"/>
  <c r="L55" i="45"/>
  <c r="T51" i="45" s="1"/>
  <c r="U51" i="45"/>
  <c r="V35" i="45"/>
  <c r="W35" i="45"/>
  <c r="M44" i="45"/>
  <c r="L9" i="45"/>
  <c r="L13" i="45"/>
  <c r="L39" i="45"/>
  <c r="L10" i="45"/>
  <c r="L14" i="45"/>
  <c r="L11" i="45"/>
  <c r="L15" i="45"/>
  <c r="U419" i="44"/>
  <c r="U499" i="44"/>
  <c r="M503" i="44"/>
  <c r="M505" i="44"/>
  <c r="M476" i="44"/>
  <c r="M380" i="44"/>
  <c r="M316" i="44"/>
  <c r="M284" i="44"/>
  <c r="U259" i="44"/>
  <c r="M252" i="44"/>
  <c r="U227" i="44"/>
  <c r="W211" i="44"/>
  <c r="U195" i="44"/>
  <c r="W179" i="44"/>
  <c r="M188" i="44"/>
  <c r="M156" i="44"/>
  <c r="U131" i="44"/>
  <c r="M124" i="44"/>
  <c r="G7" i="44"/>
  <c r="K7" i="44"/>
  <c r="L39" i="44"/>
  <c r="M39" i="44" s="1"/>
  <c r="L11" i="44"/>
  <c r="I7" i="44"/>
  <c r="L9" i="44"/>
  <c r="L13" i="44"/>
  <c r="L15" i="44"/>
  <c r="M15" i="44" s="1"/>
  <c r="H7" i="44"/>
  <c r="L12" i="44"/>
  <c r="L16" i="44"/>
  <c r="M16" i="44" s="1"/>
  <c r="M428" i="43"/>
  <c r="V483" i="43"/>
  <c r="L439" i="43"/>
  <c r="M439" i="43" s="1"/>
  <c r="M426" i="43"/>
  <c r="U419" i="43"/>
  <c r="M430" i="43"/>
  <c r="M398" i="43"/>
  <c r="U355" i="43"/>
  <c r="L343" i="43"/>
  <c r="M343" i="43" s="1"/>
  <c r="L327" i="43"/>
  <c r="L311" i="43"/>
  <c r="M311" i="43" s="1"/>
  <c r="M297" i="43"/>
  <c r="L295" i="43"/>
  <c r="L263" i="43"/>
  <c r="L247" i="43"/>
  <c r="L231" i="43"/>
  <c r="M238" i="43"/>
  <c r="L167" i="43"/>
  <c r="V163" i="43"/>
  <c r="U147" i="43"/>
  <c r="L135" i="43"/>
  <c r="V131" i="43"/>
  <c r="U115" i="43"/>
  <c r="L13" i="43"/>
  <c r="M13" i="43" s="1"/>
  <c r="X99" i="43"/>
  <c r="L103" i="43"/>
  <c r="M89" i="43"/>
  <c r="U67" i="43"/>
  <c r="M75" i="43"/>
  <c r="V35" i="43"/>
  <c r="I7" i="43"/>
  <c r="U35" i="43"/>
  <c r="J7" i="43"/>
  <c r="L10" i="43"/>
  <c r="M10" i="43" s="1"/>
  <c r="L14" i="43"/>
  <c r="M14" i="43" s="1"/>
  <c r="L11" i="43"/>
  <c r="M11" i="43" s="1"/>
  <c r="L15" i="43"/>
  <c r="M15" i="43" s="1"/>
  <c r="X515" i="42"/>
  <c r="U499" i="42"/>
  <c r="X499" i="42"/>
  <c r="W467" i="42"/>
  <c r="M476" i="42"/>
  <c r="U403" i="42"/>
  <c r="V387" i="42"/>
  <c r="L359" i="42"/>
  <c r="M348" i="42"/>
  <c r="U339" i="42"/>
  <c r="M332" i="42"/>
  <c r="M316" i="42"/>
  <c r="M300" i="42"/>
  <c r="U275" i="42"/>
  <c r="U243" i="42"/>
  <c r="U227" i="42"/>
  <c r="L215" i="42"/>
  <c r="M202" i="42"/>
  <c r="U195" i="42"/>
  <c r="M206" i="42"/>
  <c r="M190" i="42"/>
  <c r="U163" i="42"/>
  <c r="M156" i="42"/>
  <c r="M140" i="42"/>
  <c r="M124" i="42"/>
  <c r="M110" i="42"/>
  <c r="M76" i="42"/>
  <c r="U51" i="42"/>
  <c r="H7" i="42"/>
  <c r="L11" i="42"/>
  <c r="L15" i="42"/>
  <c r="M15" i="42" s="1"/>
  <c r="M44" i="42"/>
  <c r="L12" i="42"/>
  <c r="L16" i="42"/>
  <c r="M16" i="42" s="1"/>
  <c r="L10" i="42"/>
  <c r="L14" i="42"/>
  <c r="W531" i="41"/>
  <c r="W515" i="41"/>
  <c r="M524" i="41"/>
  <c r="V515" i="41"/>
  <c r="V499" i="41"/>
  <c r="J7" i="41"/>
  <c r="I7" i="41"/>
  <c r="L10" i="41"/>
  <c r="M10" i="41" s="1"/>
  <c r="L11" i="41"/>
  <c r="M11" i="41" s="1"/>
  <c r="L14" i="41"/>
  <c r="M14" i="41" s="1"/>
  <c r="L455" i="41"/>
  <c r="L423" i="41"/>
  <c r="W403" i="41"/>
  <c r="M412" i="41"/>
  <c r="L359" i="41"/>
  <c r="M350" i="41"/>
  <c r="W323" i="41"/>
  <c r="X259" i="41"/>
  <c r="L231" i="41"/>
  <c r="L199" i="41"/>
  <c r="L167" i="41"/>
  <c r="M156" i="41"/>
  <c r="L135" i="41"/>
  <c r="M104" i="41"/>
  <c r="L71" i="41"/>
  <c r="W35" i="41"/>
  <c r="M28" i="41"/>
  <c r="L8" i="41"/>
  <c r="M8" i="41" s="1"/>
  <c r="K7" i="41"/>
  <c r="L12" i="41"/>
  <c r="M12" i="41" s="1"/>
  <c r="L16" i="41"/>
  <c r="M16" i="41" s="1"/>
  <c r="L9" i="41"/>
  <c r="M9" i="41" s="1"/>
  <c r="L13" i="41"/>
  <c r="M13" i="41" s="1"/>
  <c r="H7" i="41"/>
  <c r="W419" i="40"/>
  <c r="U419" i="40"/>
  <c r="X531" i="40"/>
  <c r="V531" i="40"/>
  <c r="M539" i="40"/>
  <c r="U515" i="40"/>
  <c r="X499" i="40"/>
  <c r="W483" i="40"/>
  <c r="L471" i="40"/>
  <c r="T467" i="40" s="1"/>
  <c r="U451" i="40"/>
  <c r="M457" i="40"/>
  <c r="W451" i="40"/>
  <c r="X435" i="40"/>
  <c r="M425" i="40"/>
  <c r="U387" i="40"/>
  <c r="M393" i="40"/>
  <c r="U355" i="40"/>
  <c r="U339" i="40"/>
  <c r="L311" i="40"/>
  <c r="T307" i="40" s="1"/>
  <c r="W259" i="40"/>
  <c r="L183" i="40"/>
  <c r="T179" i="40" s="1"/>
  <c r="M57" i="40"/>
  <c r="L9" i="40"/>
  <c r="M9" i="40" s="1"/>
  <c r="L13" i="40"/>
  <c r="M13" i="40" s="1"/>
  <c r="U51" i="40"/>
  <c r="L11" i="40"/>
  <c r="M11" i="40" s="1"/>
  <c r="K7" i="40"/>
  <c r="L15" i="40"/>
  <c r="M15" i="40" s="1"/>
  <c r="J7" i="40"/>
  <c r="H7" i="40"/>
  <c r="L12" i="40"/>
  <c r="M12" i="40" s="1"/>
  <c r="L16" i="40"/>
  <c r="M16" i="40" s="1"/>
  <c r="L503" i="39"/>
  <c r="M503" i="39" s="1"/>
  <c r="V499" i="39"/>
  <c r="U499" i="39"/>
  <c r="X483" i="39"/>
  <c r="U483" i="39"/>
  <c r="M488" i="39"/>
  <c r="M494" i="39"/>
  <c r="V467" i="39"/>
  <c r="X451" i="39"/>
  <c r="M455" i="39"/>
  <c r="M444" i="39"/>
  <c r="U435" i="39"/>
  <c r="V419" i="39"/>
  <c r="U419" i="39"/>
  <c r="M430" i="39"/>
  <c r="L407" i="39"/>
  <c r="M407" i="39" s="1"/>
  <c r="M414" i="39"/>
  <c r="M398" i="39"/>
  <c r="V371" i="39"/>
  <c r="L375" i="39"/>
  <c r="M376" i="39"/>
  <c r="M380" i="39"/>
  <c r="M382" i="39"/>
  <c r="V355" i="39"/>
  <c r="U355" i="39"/>
  <c r="M366" i="39"/>
  <c r="M344" i="39"/>
  <c r="M350" i="39"/>
  <c r="V339" i="39"/>
  <c r="V323" i="39"/>
  <c r="M286" i="39"/>
  <c r="M264" i="39"/>
  <c r="M270" i="39"/>
  <c r="U243" i="39"/>
  <c r="V211" i="39"/>
  <c r="U147" i="39"/>
  <c r="M142" i="39"/>
  <c r="M104" i="39"/>
  <c r="M106" i="39"/>
  <c r="M110" i="39"/>
  <c r="L55" i="39"/>
  <c r="M55" i="39" s="1"/>
  <c r="M58" i="39"/>
  <c r="M56" i="39"/>
  <c r="M62" i="39"/>
  <c r="L14" i="39"/>
  <c r="M14" i="39" s="1"/>
  <c r="I7" i="39"/>
  <c r="X35" i="39"/>
  <c r="L39" i="39"/>
  <c r="M39" i="39" s="1"/>
  <c r="L23" i="39"/>
  <c r="L9" i="39"/>
  <c r="L13" i="39"/>
  <c r="M13" i="39" s="1"/>
  <c r="V19" i="39"/>
  <c r="J7" i="39"/>
  <c r="L10" i="39"/>
  <c r="L11" i="39"/>
  <c r="L423" i="38"/>
  <c r="T419" i="38" s="1"/>
  <c r="U499" i="38"/>
  <c r="V499" i="38"/>
  <c r="U483" i="38"/>
  <c r="X483" i="38"/>
  <c r="L487" i="38"/>
  <c r="M487" i="38" s="1"/>
  <c r="V467" i="38"/>
  <c r="U467" i="38"/>
  <c r="L455" i="38"/>
  <c r="M457" i="38"/>
  <c r="V435" i="38"/>
  <c r="L439" i="38"/>
  <c r="M423" i="38"/>
  <c r="W419" i="38"/>
  <c r="M424" i="38"/>
  <c r="M428" i="38"/>
  <c r="V387" i="38"/>
  <c r="U387" i="38"/>
  <c r="L391" i="38"/>
  <c r="M393" i="38"/>
  <c r="M375" i="38"/>
  <c r="T371" i="38"/>
  <c r="W371" i="38"/>
  <c r="M376" i="38"/>
  <c r="M380" i="38"/>
  <c r="V339" i="38"/>
  <c r="L343" i="38"/>
  <c r="M345" i="38"/>
  <c r="V323" i="38"/>
  <c r="L327" i="38"/>
  <c r="T307" i="38"/>
  <c r="V307" i="38"/>
  <c r="L279" i="38"/>
  <c r="L263" i="38"/>
  <c r="U243" i="38"/>
  <c r="T243" i="38"/>
  <c r="M249" i="38"/>
  <c r="U227" i="38"/>
  <c r="T211" i="38"/>
  <c r="M218" i="38"/>
  <c r="V195" i="38"/>
  <c r="V179" i="38"/>
  <c r="W179" i="38"/>
  <c r="L183" i="38"/>
  <c r="M183" i="38" s="1"/>
  <c r="M168" i="38"/>
  <c r="W163" i="38"/>
  <c r="U163" i="38"/>
  <c r="L151" i="38"/>
  <c r="M151" i="38" s="1"/>
  <c r="V147" i="38"/>
  <c r="U131" i="38"/>
  <c r="T115" i="38"/>
  <c r="U115" i="38"/>
  <c r="M103" i="38"/>
  <c r="T99" i="38"/>
  <c r="W99" i="38"/>
  <c r="M104" i="38"/>
  <c r="X99" i="38"/>
  <c r="V83" i="38"/>
  <c r="U83" i="38"/>
  <c r="U67" i="38"/>
  <c r="L71" i="38"/>
  <c r="M73" i="38"/>
  <c r="L55" i="38"/>
  <c r="M57" i="38"/>
  <c r="V51" i="38"/>
  <c r="L39" i="38"/>
  <c r="M42" i="38"/>
  <c r="J7" i="38"/>
  <c r="I7" i="38"/>
  <c r="L23" i="38"/>
  <c r="H7" i="38"/>
  <c r="L13" i="38"/>
  <c r="L10" i="38"/>
  <c r="L14" i="38"/>
  <c r="V19" i="38"/>
  <c r="K7" i="38"/>
  <c r="L12" i="38"/>
  <c r="H7" i="48"/>
  <c r="L8" i="40"/>
  <c r="L11" i="38"/>
  <c r="L15" i="38"/>
  <c r="M15" i="38" s="1"/>
  <c r="I7" i="48"/>
  <c r="L8" i="47"/>
  <c r="G7" i="47"/>
  <c r="K7" i="47"/>
  <c r="L12" i="47"/>
  <c r="M12" i="47" s="1"/>
  <c r="L16" i="47"/>
  <c r="M16" i="47" s="1"/>
  <c r="L11" i="46"/>
  <c r="M11" i="46" s="1"/>
  <c r="L8" i="45"/>
  <c r="D5" i="27" s="1"/>
  <c r="L5" i="27" s="1"/>
  <c r="K7" i="45"/>
  <c r="L16" i="45"/>
  <c r="M16" i="45" s="1"/>
  <c r="L10" i="44"/>
  <c r="L8" i="43"/>
  <c r="K7" i="43"/>
  <c r="L16" i="43"/>
  <c r="M16" i="43" s="1"/>
  <c r="L8" i="42"/>
  <c r="J7" i="42"/>
  <c r="L13" i="42"/>
  <c r="G7" i="40"/>
  <c r="I7" i="40"/>
  <c r="L14" i="40"/>
  <c r="M14" i="40" s="1"/>
  <c r="H7" i="39"/>
  <c r="L12" i="39"/>
  <c r="M12" i="39" s="1"/>
  <c r="L15" i="39"/>
  <c r="M15" i="39" s="1"/>
  <c r="L8" i="38"/>
  <c r="G7" i="38"/>
  <c r="L16" i="38"/>
  <c r="M16" i="38" s="1"/>
  <c r="L9" i="46"/>
  <c r="M9" i="46" s="1"/>
  <c r="L13" i="46"/>
  <c r="M13" i="46" s="1"/>
  <c r="L8" i="44"/>
  <c r="C5" i="27" s="1"/>
  <c r="K5" i="27" s="1"/>
  <c r="J7" i="44"/>
  <c r="I7" i="42"/>
  <c r="L9" i="38"/>
  <c r="G7" i="48"/>
  <c r="L9" i="48"/>
  <c r="M9" i="48" s="1"/>
  <c r="L13" i="48"/>
  <c r="M13" i="48" s="1"/>
  <c r="L10" i="46"/>
  <c r="M10" i="46" s="1"/>
  <c r="L14" i="46"/>
  <c r="M14" i="46" s="1"/>
  <c r="H7" i="45"/>
  <c r="L14" i="44"/>
  <c r="H7" i="43"/>
  <c r="L12" i="43"/>
  <c r="M12" i="43" s="1"/>
  <c r="L9" i="42"/>
  <c r="L15" i="41"/>
  <c r="M15" i="41" s="1"/>
  <c r="L10" i="40"/>
  <c r="M10" i="40" s="1"/>
  <c r="L8" i="39"/>
  <c r="K7" i="39"/>
  <c r="L16" i="39"/>
  <c r="M16" i="39" s="1"/>
  <c r="G7" i="45"/>
  <c r="G7" i="43"/>
  <c r="G7" i="41"/>
  <c r="G7" i="39"/>
  <c r="M505" i="38"/>
  <c r="M507" i="38"/>
  <c r="T483" i="38"/>
  <c r="M489" i="38"/>
  <c r="M491" i="38"/>
  <c r="T467" i="38"/>
  <c r="M473" i="38"/>
  <c r="M475" i="38"/>
  <c r="M439" i="38"/>
  <c r="T435" i="38"/>
  <c r="W435" i="38"/>
  <c r="M440" i="38"/>
  <c r="M444" i="38"/>
  <c r="U435" i="38"/>
  <c r="U419" i="38"/>
  <c r="W515" i="43"/>
  <c r="L519" i="41"/>
  <c r="M519" i="41" s="1"/>
  <c r="M522" i="41"/>
  <c r="X515" i="40"/>
  <c r="M521" i="40"/>
  <c r="U515" i="39"/>
  <c r="X515" i="46"/>
  <c r="V515" i="44"/>
  <c r="W515" i="39"/>
  <c r="X515" i="48"/>
  <c r="U515" i="45"/>
  <c r="U515" i="44"/>
  <c r="V515" i="40"/>
  <c r="L519" i="39"/>
  <c r="T515" i="39" s="1"/>
  <c r="U499" i="45"/>
  <c r="M510" i="45"/>
  <c r="X499" i="43"/>
  <c r="M505" i="42"/>
  <c r="L503" i="45"/>
  <c r="T499" i="45" s="1"/>
  <c r="X499" i="47"/>
  <c r="X499" i="46"/>
  <c r="W499" i="42"/>
  <c r="L503" i="42"/>
  <c r="V499" i="40"/>
  <c r="X499" i="39"/>
  <c r="M488" i="41"/>
  <c r="U483" i="42"/>
  <c r="X483" i="43"/>
  <c r="X483" i="46"/>
  <c r="M489" i="46"/>
  <c r="U483" i="47"/>
  <c r="X483" i="40"/>
  <c r="L487" i="40"/>
  <c r="L487" i="42"/>
  <c r="L487" i="43"/>
  <c r="L487" i="46"/>
  <c r="T483" i="46" s="1"/>
  <c r="L487" i="47"/>
  <c r="M489" i="47"/>
  <c r="U483" i="43"/>
  <c r="M488" i="43"/>
  <c r="M494" i="43"/>
  <c r="T467" i="39"/>
  <c r="L471" i="43"/>
  <c r="U467" i="39"/>
  <c r="M472" i="39"/>
  <c r="M474" i="39"/>
  <c r="M476" i="39"/>
  <c r="M478" i="39"/>
  <c r="M476" i="41"/>
  <c r="W467" i="44"/>
  <c r="U467" i="47"/>
  <c r="X467" i="48"/>
  <c r="L471" i="42"/>
  <c r="L471" i="47"/>
  <c r="M473" i="47"/>
  <c r="U467" i="40"/>
  <c r="U467" i="43"/>
  <c r="L455" i="43"/>
  <c r="L455" i="40"/>
  <c r="M455" i="40" s="1"/>
  <c r="X451" i="42"/>
  <c r="U451" i="43"/>
  <c r="M456" i="43"/>
  <c r="M458" i="43"/>
  <c r="M460" i="43"/>
  <c r="M462" i="43"/>
  <c r="U451" i="44"/>
  <c r="T451" i="47"/>
  <c r="M457" i="48"/>
  <c r="M462" i="48"/>
  <c r="W451" i="49"/>
  <c r="U451" i="39"/>
  <c r="M456" i="39"/>
  <c r="M462" i="39"/>
  <c r="L455" i="42"/>
  <c r="M455" i="42" s="1"/>
  <c r="X451" i="45"/>
  <c r="X451" i="46"/>
  <c r="X451" i="47"/>
  <c r="U451" i="47"/>
  <c r="V435" i="39"/>
  <c r="W435" i="40"/>
  <c r="U435" i="40"/>
  <c r="T435" i="43"/>
  <c r="M444" i="44"/>
  <c r="U435" i="49"/>
  <c r="L439" i="39"/>
  <c r="M441" i="40"/>
  <c r="U435" i="42"/>
  <c r="U435" i="43"/>
  <c r="U435" i="46"/>
  <c r="U435" i="47"/>
  <c r="L439" i="40"/>
  <c r="T435" i="40" s="1"/>
  <c r="L439" i="42"/>
  <c r="M441" i="42"/>
  <c r="L439" i="47"/>
  <c r="M441" i="47"/>
  <c r="L439" i="49"/>
  <c r="M427" i="39"/>
  <c r="M426" i="41"/>
  <c r="T419" i="47"/>
  <c r="M424" i="48"/>
  <c r="M425" i="39"/>
  <c r="H14" i="25"/>
  <c r="L423" i="39"/>
  <c r="X419" i="40"/>
  <c r="L423" i="40"/>
  <c r="X419" i="42"/>
  <c r="U419" i="42"/>
  <c r="M425" i="43"/>
  <c r="W419" i="47"/>
  <c r="U419" i="48"/>
  <c r="L423" i="42"/>
  <c r="L423" i="43"/>
  <c r="L423" i="46"/>
  <c r="M423" i="46" s="1"/>
  <c r="X419" i="47"/>
  <c r="T403" i="48"/>
  <c r="M407" i="48"/>
  <c r="U403" i="39"/>
  <c r="W403" i="44"/>
  <c r="W403" i="47"/>
  <c r="M408" i="48"/>
  <c r="V403" i="48"/>
  <c r="V403" i="49"/>
  <c r="W403" i="40"/>
  <c r="V403" i="39"/>
  <c r="X403" i="40"/>
  <c r="L407" i="40"/>
  <c r="T403" i="40" s="1"/>
  <c r="G14" i="25"/>
  <c r="U403" i="43"/>
  <c r="L407" i="43"/>
  <c r="M412" i="44"/>
  <c r="X403" i="47"/>
  <c r="U403" i="47"/>
  <c r="U403" i="48"/>
  <c r="W403" i="49"/>
  <c r="H10" i="25"/>
  <c r="L407" i="42"/>
  <c r="L407" i="47"/>
  <c r="K7" i="25"/>
  <c r="I9" i="25"/>
  <c r="G11" i="25"/>
  <c r="J12" i="25"/>
  <c r="L391" i="48"/>
  <c r="M396" i="49"/>
  <c r="L391" i="41"/>
  <c r="M391" i="41" s="1"/>
  <c r="M394" i="42"/>
  <c r="V387" i="43"/>
  <c r="X387" i="45"/>
  <c r="L391" i="45"/>
  <c r="T387" i="45" s="1"/>
  <c r="X387" i="46"/>
  <c r="M394" i="49"/>
  <c r="G7" i="25"/>
  <c r="J8" i="25"/>
  <c r="K11" i="25"/>
  <c r="I13" i="25"/>
  <c r="M396" i="42"/>
  <c r="U387" i="39"/>
  <c r="I7" i="25"/>
  <c r="H8" i="25"/>
  <c r="G9" i="25"/>
  <c r="K9" i="25"/>
  <c r="J10" i="25"/>
  <c r="I11" i="25"/>
  <c r="H12" i="25"/>
  <c r="G13" i="25"/>
  <c r="K13" i="25"/>
  <c r="J14" i="25"/>
  <c r="L391" i="42"/>
  <c r="U387" i="43"/>
  <c r="H7" i="25"/>
  <c r="H11" i="25"/>
  <c r="H9" i="25"/>
  <c r="G10" i="25"/>
  <c r="H13" i="25"/>
  <c r="L391" i="49"/>
  <c r="M391" i="49" s="1"/>
  <c r="M554" i="47"/>
  <c r="V547" i="47"/>
  <c r="W563" i="47"/>
  <c r="M574" i="47"/>
  <c r="G8" i="25"/>
  <c r="K8" i="25"/>
  <c r="J9" i="25"/>
  <c r="I10" i="25"/>
  <c r="G12" i="25"/>
  <c r="K12" i="25"/>
  <c r="J13" i="25"/>
  <c r="I14" i="25"/>
  <c r="L519" i="48"/>
  <c r="M520" i="48"/>
  <c r="U515" i="48"/>
  <c r="L583" i="48"/>
  <c r="M584" i="48"/>
  <c r="U579" i="48"/>
  <c r="L647" i="48"/>
  <c r="M648" i="48"/>
  <c r="U643" i="48"/>
  <c r="M522" i="47"/>
  <c r="V515" i="47"/>
  <c r="W531" i="47"/>
  <c r="M542" i="47"/>
  <c r="W499" i="47"/>
  <c r="M510" i="47"/>
  <c r="J7" i="25"/>
  <c r="I8" i="25"/>
  <c r="K10" i="25"/>
  <c r="J11" i="25"/>
  <c r="I12" i="25"/>
  <c r="K14" i="25"/>
  <c r="M504" i="48"/>
  <c r="L503" i="48"/>
  <c r="U499" i="48"/>
  <c r="L551" i="48"/>
  <c r="M552" i="48"/>
  <c r="U547" i="48"/>
  <c r="L615" i="48"/>
  <c r="M616" i="48"/>
  <c r="U611" i="48"/>
  <c r="M586" i="47"/>
  <c r="V579" i="47"/>
  <c r="W595" i="47"/>
  <c r="M606" i="47"/>
  <c r="M618" i="47"/>
  <c r="V611" i="47"/>
  <c r="L647" i="47"/>
  <c r="M648" i="47"/>
  <c r="W499" i="46"/>
  <c r="M510" i="46"/>
  <c r="L519" i="46"/>
  <c r="M520" i="46"/>
  <c r="M538" i="46"/>
  <c r="V531" i="46"/>
  <c r="W563" i="46"/>
  <c r="M574" i="46"/>
  <c r="M586" i="46"/>
  <c r="V579" i="46"/>
  <c r="W595" i="46"/>
  <c r="M606" i="46"/>
  <c r="M635" i="46"/>
  <c r="V627" i="46"/>
  <c r="U547" i="45"/>
  <c r="M553" i="45"/>
  <c r="U531" i="44"/>
  <c r="M537" i="44"/>
  <c r="U595" i="44"/>
  <c r="M601" i="44"/>
  <c r="T611" i="43"/>
  <c r="M615" i="43"/>
  <c r="U547" i="42"/>
  <c r="M553" i="42"/>
  <c r="L551" i="42"/>
  <c r="V579" i="41"/>
  <c r="M586" i="41"/>
  <c r="U643" i="39"/>
  <c r="M649" i="39"/>
  <c r="L647" i="39"/>
  <c r="W515" i="48"/>
  <c r="M526" i="48"/>
  <c r="M538" i="48"/>
  <c r="V531" i="48"/>
  <c r="W547" i="48"/>
  <c r="M558" i="48"/>
  <c r="M570" i="48"/>
  <c r="V563" i="48"/>
  <c r="W579" i="48"/>
  <c r="M590" i="48"/>
  <c r="M602" i="48"/>
  <c r="V595" i="48"/>
  <c r="W611" i="48"/>
  <c r="M622" i="48"/>
  <c r="M634" i="48"/>
  <c r="V627" i="48"/>
  <c r="W643" i="48"/>
  <c r="M654" i="48"/>
  <c r="L519" i="47"/>
  <c r="M520" i="47"/>
  <c r="L551" i="47"/>
  <c r="M552" i="47"/>
  <c r="L583" i="47"/>
  <c r="M584" i="47"/>
  <c r="L615" i="47"/>
  <c r="M616" i="47"/>
  <c r="X627" i="47"/>
  <c r="M634" i="47"/>
  <c r="V627" i="47"/>
  <c r="U643" i="47"/>
  <c r="W643" i="47"/>
  <c r="M654" i="47"/>
  <c r="W515" i="46"/>
  <c r="M526" i="46"/>
  <c r="L535" i="46"/>
  <c r="M536" i="46"/>
  <c r="X547" i="46"/>
  <c r="M554" i="46"/>
  <c r="V547" i="46"/>
  <c r="L583" i="46"/>
  <c r="M584" i="46"/>
  <c r="U627" i="46"/>
  <c r="M633" i="46"/>
  <c r="M505" i="45"/>
  <c r="M507" i="45"/>
  <c r="L551" i="45"/>
  <c r="M571" i="45"/>
  <c r="V563" i="45"/>
  <c r="M635" i="45"/>
  <c r="V627" i="45"/>
  <c r="L535" i="44"/>
  <c r="L599" i="44"/>
  <c r="T579" i="43"/>
  <c r="L535" i="48"/>
  <c r="M536" i="48"/>
  <c r="L567" i="48"/>
  <c r="M568" i="48"/>
  <c r="L599" i="48"/>
  <c r="M600" i="48"/>
  <c r="L631" i="48"/>
  <c r="M632" i="48"/>
  <c r="M506" i="47"/>
  <c r="V499" i="47"/>
  <c r="W515" i="47"/>
  <c r="M526" i="47"/>
  <c r="M538" i="47"/>
  <c r="V531" i="47"/>
  <c r="W547" i="47"/>
  <c r="M558" i="47"/>
  <c r="M570" i="47"/>
  <c r="V563" i="47"/>
  <c r="W579" i="47"/>
  <c r="M590" i="47"/>
  <c r="M602" i="47"/>
  <c r="V595" i="47"/>
  <c r="W611" i="47"/>
  <c r="M622" i="47"/>
  <c r="L631" i="47"/>
  <c r="M632" i="47"/>
  <c r="M506" i="46"/>
  <c r="V499" i="46"/>
  <c r="U515" i="46"/>
  <c r="W531" i="46"/>
  <c r="M542" i="46"/>
  <c r="L551" i="46"/>
  <c r="M552" i="46"/>
  <c r="M570" i="46"/>
  <c r="V563" i="46"/>
  <c r="W579" i="46"/>
  <c r="M590" i="46"/>
  <c r="M602" i="46"/>
  <c r="V595" i="46"/>
  <c r="L631" i="46"/>
  <c r="U563" i="45"/>
  <c r="M569" i="45"/>
  <c r="U627" i="45"/>
  <c r="M633" i="45"/>
  <c r="M506" i="48"/>
  <c r="V499" i="48"/>
  <c r="M522" i="48"/>
  <c r="V515" i="48"/>
  <c r="W531" i="48"/>
  <c r="M542" i="48"/>
  <c r="M554" i="48"/>
  <c r="V547" i="48"/>
  <c r="W563" i="48"/>
  <c r="M574" i="48"/>
  <c r="M586" i="48"/>
  <c r="V579" i="48"/>
  <c r="W595" i="48"/>
  <c r="M606" i="48"/>
  <c r="M618" i="48"/>
  <c r="V611" i="48"/>
  <c r="W627" i="48"/>
  <c r="M638" i="48"/>
  <c r="M650" i="48"/>
  <c r="V643" i="48"/>
  <c r="L503" i="47"/>
  <c r="M504" i="47"/>
  <c r="L535" i="47"/>
  <c r="M536" i="47"/>
  <c r="L567" i="47"/>
  <c r="M568" i="47"/>
  <c r="L599" i="47"/>
  <c r="M600" i="47"/>
  <c r="W627" i="47"/>
  <c r="M638" i="47"/>
  <c r="M650" i="47"/>
  <c r="V643" i="47"/>
  <c r="L503" i="46"/>
  <c r="M504" i="46"/>
  <c r="M522" i="46"/>
  <c r="V515" i="46"/>
  <c r="W547" i="46"/>
  <c r="M558" i="46"/>
  <c r="L567" i="46"/>
  <c r="M568" i="46"/>
  <c r="L599" i="46"/>
  <c r="M600" i="46"/>
  <c r="M555" i="45"/>
  <c r="V547" i="45"/>
  <c r="V531" i="44"/>
  <c r="M539" i="44"/>
  <c r="V595" i="44"/>
  <c r="M603" i="44"/>
  <c r="U515" i="43"/>
  <c r="M521" i="43"/>
  <c r="L519" i="43"/>
  <c r="T643" i="43"/>
  <c r="M647" i="43"/>
  <c r="V499" i="43"/>
  <c r="M507" i="43"/>
  <c r="V531" i="43"/>
  <c r="M539" i="43"/>
  <c r="M574" i="43"/>
  <c r="W563" i="43"/>
  <c r="U579" i="42"/>
  <c r="M585" i="42"/>
  <c r="L583" i="42"/>
  <c r="M647" i="42"/>
  <c r="M571" i="41"/>
  <c r="V563" i="41"/>
  <c r="M574" i="41"/>
  <c r="W563" i="41"/>
  <c r="V611" i="45"/>
  <c r="M617" i="45"/>
  <c r="T515" i="44"/>
  <c r="M521" i="44"/>
  <c r="M523" i="44"/>
  <c r="M583" i="44"/>
  <c r="M585" i="44"/>
  <c r="M587" i="44"/>
  <c r="M647" i="44"/>
  <c r="M649" i="44"/>
  <c r="M651" i="44"/>
  <c r="U499" i="43"/>
  <c r="M505" i="43"/>
  <c r="U531" i="43"/>
  <c r="M537" i="43"/>
  <c r="M552" i="43"/>
  <c r="L551" i="43"/>
  <c r="U547" i="43"/>
  <c r="M569" i="43"/>
  <c r="L567" i="43"/>
  <c r="U563" i="43"/>
  <c r="U611" i="42"/>
  <c r="M617" i="42"/>
  <c r="L615" i="42"/>
  <c r="X627" i="42"/>
  <c r="M636" i="42"/>
  <c r="M505" i="41"/>
  <c r="U499" i="41"/>
  <c r="L503" i="41"/>
  <c r="L503" i="43"/>
  <c r="V515" i="43"/>
  <c r="M523" i="43"/>
  <c r="L535" i="43"/>
  <c r="U515" i="42"/>
  <c r="M521" i="42"/>
  <c r="L519" i="42"/>
  <c r="T515" i="41"/>
  <c r="M539" i="41"/>
  <c r="V531" i="41"/>
  <c r="M603" i="41"/>
  <c r="V595" i="41"/>
  <c r="M615" i="41"/>
  <c r="T611" i="41"/>
  <c r="M633" i="42"/>
  <c r="U627" i="42"/>
  <c r="L631" i="42"/>
  <c r="M570" i="43"/>
  <c r="V563" i="43"/>
  <c r="L599" i="43"/>
  <c r="M601" i="43"/>
  <c r="L631" i="43"/>
  <c r="M633" i="43"/>
  <c r="M507" i="42"/>
  <c r="M510" i="41"/>
  <c r="M537" i="41"/>
  <c r="U531" i="41"/>
  <c r="L535" i="41"/>
  <c r="M551" i="41"/>
  <c r="T547" i="41"/>
  <c r="V547" i="41"/>
  <c r="M554" i="41"/>
  <c r="M635" i="41"/>
  <c r="L631" i="41"/>
  <c r="V627" i="41"/>
  <c r="T563" i="39"/>
  <c r="M567" i="39"/>
  <c r="W547" i="43"/>
  <c r="M554" i="43"/>
  <c r="V547" i="43"/>
  <c r="X563" i="43"/>
  <c r="L535" i="42"/>
  <c r="M537" i="42"/>
  <c r="L567" i="42"/>
  <c r="M569" i="42"/>
  <c r="L599" i="42"/>
  <c r="M601" i="42"/>
  <c r="X499" i="41"/>
  <c r="M508" i="41"/>
  <c r="L567" i="41"/>
  <c r="L599" i="41"/>
  <c r="U595" i="40"/>
  <c r="M601" i="40"/>
  <c r="L599" i="40"/>
  <c r="U547" i="41"/>
  <c r="U579" i="41"/>
  <c r="U627" i="41"/>
  <c r="M633" i="41"/>
  <c r="U563" i="40"/>
  <c r="M569" i="40"/>
  <c r="L567" i="40"/>
  <c r="M536" i="39"/>
  <c r="L535" i="39"/>
  <c r="U531" i="39"/>
  <c r="M540" i="41"/>
  <c r="U531" i="40"/>
  <c r="M537" i="40"/>
  <c r="L535" i="40"/>
  <c r="V579" i="43"/>
  <c r="V595" i="43"/>
  <c r="V611" i="43"/>
  <c r="V627" i="43"/>
  <c r="V643" i="43"/>
  <c r="V499" i="42"/>
  <c r="V515" i="42"/>
  <c r="V531" i="42"/>
  <c r="V547" i="42"/>
  <c r="V563" i="42"/>
  <c r="V579" i="42"/>
  <c r="V595" i="42"/>
  <c r="V611" i="42"/>
  <c r="W643" i="42"/>
  <c r="U611" i="41"/>
  <c r="M617" i="41"/>
  <c r="U499" i="40"/>
  <c r="M505" i="40"/>
  <c r="L503" i="40"/>
  <c r="U627" i="40"/>
  <c r="M633" i="40"/>
  <c r="L631" i="40"/>
  <c r="M524" i="39"/>
  <c r="X515" i="39"/>
  <c r="U611" i="39"/>
  <c r="M617" i="39"/>
  <c r="L615" i="39"/>
  <c r="M649" i="41"/>
  <c r="M523" i="40"/>
  <c r="M555" i="40"/>
  <c r="M587" i="40"/>
  <c r="M619" i="40"/>
  <c r="M505" i="39"/>
  <c r="M522" i="39"/>
  <c r="V515" i="39"/>
  <c r="U579" i="39"/>
  <c r="M585" i="39"/>
  <c r="L583" i="39"/>
  <c r="L519" i="40"/>
  <c r="L551" i="40"/>
  <c r="L583" i="40"/>
  <c r="L615" i="40"/>
  <c r="W499" i="39"/>
  <c r="M538" i="39"/>
  <c r="V531" i="39"/>
  <c r="M553" i="39"/>
  <c r="L551" i="39"/>
  <c r="U547" i="39"/>
  <c r="M631" i="39"/>
  <c r="V547" i="39"/>
  <c r="V563" i="39"/>
  <c r="V579" i="39"/>
  <c r="V595" i="39"/>
  <c r="V611" i="39"/>
  <c r="V627" i="39"/>
  <c r="V643" i="39"/>
  <c r="M409" i="38"/>
  <c r="M411" i="48"/>
  <c r="M408" i="39"/>
  <c r="U403" i="40"/>
  <c r="M408" i="42"/>
  <c r="M409" i="47"/>
  <c r="M391" i="48"/>
  <c r="T387" i="48"/>
  <c r="V387" i="39"/>
  <c r="M393" i="39"/>
  <c r="M392" i="41"/>
  <c r="M392" i="42"/>
  <c r="M393" i="43"/>
  <c r="M395" i="43"/>
  <c r="U387" i="44"/>
  <c r="M392" i="45"/>
  <c r="M394" i="45"/>
  <c r="M398" i="45"/>
  <c r="T387" i="47"/>
  <c r="X387" i="48"/>
  <c r="M392" i="48"/>
  <c r="M392" i="49"/>
  <c r="L391" i="39"/>
  <c r="L391" i="40"/>
  <c r="M398" i="42"/>
  <c r="L391" i="43"/>
  <c r="U387" i="45"/>
  <c r="U387" i="48"/>
  <c r="V387" i="48"/>
  <c r="U387" i="49"/>
  <c r="U387" i="42"/>
  <c r="X387" i="47"/>
  <c r="U387" i="47"/>
  <c r="U371" i="39"/>
  <c r="W371" i="40"/>
  <c r="U371" i="40"/>
  <c r="X371" i="41"/>
  <c r="M380" i="42"/>
  <c r="M377" i="43"/>
  <c r="M377" i="45"/>
  <c r="L375" i="47"/>
  <c r="M377" i="47"/>
  <c r="M382" i="48"/>
  <c r="L375" i="49"/>
  <c r="M375" i="49" s="1"/>
  <c r="M380" i="49"/>
  <c r="L375" i="42"/>
  <c r="T371" i="42" s="1"/>
  <c r="L375" i="45"/>
  <c r="U371" i="38"/>
  <c r="L375" i="40"/>
  <c r="T371" i="40" s="1"/>
  <c r="M376" i="42"/>
  <c r="L375" i="43"/>
  <c r="W371" i="44"/>
  <c r="M376" i="45"/>
  <c r="M382" i="45"/>
  <c r="U371" i="46"/>
  <c r="M362" i="41"/>
  <c r="M360" i="42"/>
  <c r="M361" i="43"/>
  <c r="U355" i="47"/>
  <c r="M360" i="48"/>
  <c r="V355" i="48"/>
  <c r="M362" i="49"/>
  <c r="W355" i="38"/>
  <c r="M360" i="38"/>
  <c r="M364" i="38"/>
  <c r="M361" i="39"/>
  <c r="M366" i="42"/>
  <c r="L359" i="43"/>
  <c r="M360" i="45"/>
  <c r="M366" i="45"/>
  <c r="L359" i="47"/>
  <c r="M361" i="47"/>
  <c r="U355" i="48"/>
  <c r="M361" i="40"/>
  <c r="U355" i="38"/>
  <c r="L359" i="39"/>
  <c r="X355" i="40"/>
  <c r="L359" i="40"/>
  <c r="W355" i="41"/>
  <c r="U355" i="42"/>
  <c r="M364" i="42"/>
  <c r="M360" i="43"/>
  <c r="M366" i="43"/>
  <c r="U339" i="39"/>
  <c r="M348" i="41"/>
  <c r="M350" i="42"/>
  <c r="V339" i="45"/>
  <c r="M344" i="45"/>
  <c r="M348" i="45"/>
  <c r="M350" i="45"/>
  <c r="L343" i="47"/>
  <c r="M345" i="47"/>
  <c r="X339" i="48"/>
  <c r="M350" i="49"/>
  <c r="X339" i="40"/>
  <c r="L343" i="40"/>
  <c r="M343" i="40" s="1"/>
  <c r="T339" i="43"/>
  <c r="X339" i="46"/>
  <c r="L343" i="48"/>
  <c r="V339" i="42"/>
  <c r="L343" i="42"/>
  <c r="M343" i="42" s="1"/>
  <c r="U339" i="43"/>
  <c r="W339" i="47"/>
  <c r="M327" i="38"/>
  <c r="T323" i="38"/>
  <c r="W323" i="38"/>
  <c r="M328" i="38"/>
  <c r="M332" i="38"/>
  <c r="M328" i="39"/>
  <c r="M330" i="39"/>
  <c r="M334" i="39"/>
  <c r="L327" i="41"/>
  <c r="M327" i="41" s="1"/>
  <c r="M334" i="42"/>
  <c r="L327" i="47"/>
  <c r="M329" i="47"/>
  <c r="L327" i="48"/>
  <c r="M334" i="49"/>
  <c r="U323" i="38"/>
  <c r="U323" i="39"/>
  <c r="M329" i="38"/>
  <c r="V323" i="42"/>
  <c r="L327" i="42"/>
  <c r="V307" i="39"/>
  <c r="W307" i="41"/>
  <c r="M318" i="42"/>
  <c r="W307" i="44"/>
  <c r="T307" i="47"/>
  <c r="L311" i="39"/>
  <c r="U307" i="43"/>
  <c r="M312" i="45"/>
  <c r="M318" i="45"/>
  <c r="U307" i="46"/>
  <c r="U307" i="38"/>
  <c r="M312" i="39"/>
  <c r="M318" i="39"/>
  <c r="V307" i="42"/>
  <c r="L311" i="42"/>
  <c r="W307" i="46"/>
  <c r="L311" i="46"/>
  <c r="T307" i="46" s="1"/>
  <c r="X307" i="47"/>
  <c r="U307" i="47"/>
  <c r="U307" i="48"/>
  <c r="M295" i="38"/>
  <c r="T291" i="38"/>
  <c r="W291" i="38"/>
  <c r="M296" i="38"/>
  <c r="M300" i="38"/>
  <c r="V291" i="39"/>
  <c r="X291" i="41"/>
  <c r="L295" i="41"/>
  <c r="M302" i="42"/>
  <c r="U291" i="44"/>
  <c r="L295" i="48"/>
  <c r="U291" i="38"/>
  <c r="L295" i="39"/>
  <c r="M296" i="43"/>
  <c r="M302" i="43"/>
  <c r="M297" i="38"/>
  <c r="M296" i="39"/>
  <c r="M302" i="39"/>
  <c r="V291" i="42"/>
  <c r="L295" i="42"/>
  <c r="M295" i="42" s="1"/>
  <c r="L295" i="46"/>
  <c r="T291" i="46" s="1"/>
  <c r="X291" i="47"/>
  <c r="U291" i="47"/>
  <c r="M279" i="38"/>
  <c r="T275" i="38"/>
  <c r="M286" i="42"/>
  <c r="M281" i="43"/>
  <c r="W275" i="44"/>
  <c r="W275" i="47"/>
  <c r="X275" i="46"/>
  <c r="W275" i="38"/>
  <c r="M280" i="38"/>
  <c r="M284" i="38"/>
  <c r="V275" i="39"/>
  <c r="U275" i="38"/>
  <c r="L279" i="39"/>
  <c r="T275" i="39" s="1"/>
  <c r="W275" i="40"/>
  <c r="V275" i="42"/>
  <c r="L279" i="42"/>
  <c r="M279" i="42" s="1"/>
  <c r="L279" i="43"/>
  <c r="L279" i="47"/>
  <c r="M281" i="47"/>
  <c r="L279" i="48"/>
  <c r="M279" i="48" s="1"/>
  <c r="U259" i="39"/>
  <c r="U259" i="42"/>
  <c r="M268" i="42"/>
  <c r="M264" i="44"/>
  <c r="M264" i="45"/>
  <c r="M266" i="45"/>
  <c r="M270" i="45"/>
  <c r="T259" i="47"/>
  <c r="L263" i="42"/>
  <c r="T259" i="42" s="1"/>
  <c r="M264" i="43"/>
  <c r="M270" i="43"/>
  <c r="U259" i="45"/>
  <c r="U259" i="38"/>
  <c r="X259" i="47"/>
  <c r="U259" i="48"/>
  <c r="T243" i="45"/>
  <c r="V243" i="39"/>
  <c r="L247" i="40"/>
  <c r="T243" i="40" s="1"/>
  <c r="X243" i="41"/>
  <c r="V243" i="42"/>
  <c r="L247" i="42"/>
  <c r="T243" i="42" s="1"/>
  <c r="U243" i="43"/>
  <c r="W243" i="44"/>
  <c r="U243" i="45"/>
  <c r="M248" i="45"/>
  <c r="M250" i="45"/>
  <c r="M252" i="45"/>
  <c r="M254" i="45"/>
  <c r="L247" i="46"/>
  <c r="T243" i="46" s="1"/>
  <c r="U243" i="47"/>
  <c r="U243" i="48"/>
  <c r="M249" i="49"/>
  <c r="L247" i="47"/>
  <c r="L247" i="39"/>
  <c r="M248" i="39"/>
  <c r="M254" i="39"/>
  <c r="M254" i="42"/>
  <c r="U243" i="46"/>
  <c r="T227" i="38"/>
  <c r="M233" i="38"/>
  <c r="M235" i="38"/>
  <c r="X227" i="40"/>
  <c r="W227" i="41"/>
  <c r="M238" i="42"/>
  <c r="M232" i="44"/>
  <c r="M232" i="45"/>
  <c r="M234" i="45"/>
  <c r="M238" i="45"/>
  <c r="L231" i="47"/>
  <c r="M233" i="47"/>
  <c r="M232" i="39"/>
  <c r="M238" i="39"/>
  <c r="U227" i="45"/>
  <c r="V227" i="42"/>
  <c r="L231" i="42"/>
  <c r="W227" i="47"/>
  <c r="L231" i="48"/>
  <c r="U211" i="38"/>
  <c r="M216" i="39"/>
  <c r="M218" i="39"/>
  <c r="M222" i="39"/>
  <c r="M216" i="42"/>
  <c r="M217" i="43"/>
  <c r="L215" i="48"/>
  <c r="M215" i="48" s="1"/>
  <c r="M217" i="38"/>
  <c r="U211" i="39"/>
  <c r="W211" i="40"/>
  <c r="M222" i="42"/>
  <c r="M216" i="45"/>
  <c r="U211" i="42"/>
  <c r="L215" i="43"/>
  <c r="X211" i="46"/>
  <c r="X211" i="47"/>
  <c r="T195" i="48"/>
  <c r="M204" i="42"/>
  <c r="M200" i="44"/>
  <c r="U195" i="45"/>
  <c r="M203" i="45"/>
  <c r="M199" i="47"/>
  <c r="U195" i="48"/>
  <c r="M201" i="38"/>
  <c r="M200" i="39"/>
  <c r="M206" i="39"/>
  <c r="L199" i="42"/>
  <c r="M199" i="42" s="1"/>
  <c r="T195" i="38"/>
  <c r="M203" i="38"/>
  <c r="U195" i="39"/>
  <c r="M200" i="42"/>
  <c r="W195" i="45"/>
  <c r="U195" i="47"/>
  <c r="T179" i="45"/>
  <c r="M183" i="45"/>
  <c r="U179" i="38"/>
  <c r="V179" i="39"/>
  <c r="U179" i="42"/>
  <c r="M188" i="42"/>
  <c r="U179" i="43"/>
  <c r="U179" i="46"/>
  <c r="T179" i="47"/>
  <c r="M185" i="38"/>
  <c r="L183" i="39"/>
  <c r="M183" i="39" s="1"/>
  <c r="L183" i="42"/>
  <c r="M183" i="42" s="1"/>
  <c r="M184" i="45"/>
  <c r="W179" i="46"/>
  <c r="M184" i="39"/>
  <c r="M190" i="39"/>
  <c r="U179" i="40"/>
  <c r="M184" i="42"/>
  <c r="L183" i="43"/>
  <c r="L183" i="46"/>
  <c r="T179" i="46" s="1"/>
  <c r="X179" i="47"/>
  <c r="U179" i="47"/>
  <c r="M187" i="47"/>
  <c r="L183" i="48"/>
  <c r="M183" i="48" s="1"/>
  <c r="V163" i="39"/>
  <c r="W163" i="41"/>
  <c r="V163" i="42"/>
  <c r="L167" i="42"/>
  <c r="T163" i="42" s="1"/>
  <c r="U163" i="44"/>
  <c r="W163" i="45"/>
  <c r="M168" i="45"/>
  <c r="M172" i="45"/>
  <c r="X163" i="49"/>
  <c r="L167" i="48"/>
  <c r="T163" i="38"/>
  <c r="M169" i="38"/>
  <c r="M171" i="38"/>
  <c r="L167" i="39"/>
  <c r="T163" i="39" s="1"/>
  <c r="M168" i="43"/>
  <c r="L167" i="45"/>
  <c r="M168" i="39"/>
  <c r="M174" i="39"/>
  <c r="M174" i="42"/>
  <c r="M151" i="47"/>
  <c r="T147" i="47"/>
  <c r="M153" i="38"/>
  <c r="M155" i="38"/>
  <c r="V147" i="42"/>
  <c r="L151" i="42"/>
  <c r="M151" i="42" s="1"/>
  <c r="M153" i="43"/>
  <c r="W147" i="44"/>
  <c r="X147" i="47"/>
  <c r="M152" i="47"/>
  <c r="M152" i="39"/>
  <c r="M158" i="39"/>
  <c r="W147" i="40"/>
  <c r="U147" i="47"/>
  <c r="V147" i="47"/>
  <c r="L151" i="48"/>
  <c r="M151" i="48" s="1"/>
  <c r="X147" i="49"/>
  <c r="M158" i="42"/>
  <c r="L151" i="43"/>
  <c r="X147" i="46"/>
  <c r="T131" i="45"/>
  <c r="T131" i="38"/>
  <c r="M137" i="38"/>
  <c r="M139" i="38"/>
  <c r="V131" i="39"/>
  <c r="M136" i="42"/>
  <c r="X131" i="47"/>
  <c r="M136" i="47"/>
  <c r="L135" i="39"/>
  <c r="M135" i="39" s="1"/>
  <c r="M142" i="42"/>
  <c r="M136" i="43"/>
  <c r="M142" i="43"/>
  <c r="U131" i="47"/>
  <c r="V131" i="47"/>
  <c r="M136" i="48"/>
  <c r="U131" i="42"/>
  <c r="U131" i="46"/>
  <c r="V115" i="39"/>
  <c r="X115" i="41"/>
  <c r="V115" i="42"/>
  <c r="L119" i="42"/>
  <c r="M119" i="42" s="1"/>
  <c r="L119" i="43"/>
  <c r="V115" i="45"/>
  <c r="M119" i="45"/>
  <c r="W115" i="48"/>
  <c r="M120" i="48"/>
  <c r="M124" i="48"/>
  <c r="L119" i="39"/>
  <c r="M119" i="39" s="1"/>
  <c r="U115" i="40"/>
  <c r="M120" i="42"/>
  <c r="T115" i="48"/>
  <c r="M120" i="39"/>
  <c r="M126" i="39"/>
  <c r="L119" i="40"/>
  <c r="T115" i="40" s="1"/>
  <c r="M126" i="42"/>
  <c r="U115" i="48"/>
  <c r="M103" i="47"/>
  <c r="L103" i="39"/>
  <c r="M103" i="39" s="1"/>
  <c r="U99" i="42"/>
  <c r="M108" i="42"/>
  <c r="M104" i="44"/>
  <c r="W99" i="45"/>
  <c r="M104" i="45"/>
  <c r="M108" i="45"/>
  <c r="X99" i="47"/>
  <c r="M104" i="47"/>
  <c r="L103" i="42"/>
  <c r="T99" i="42" s="1"/>
  <c r="U99" i="43"/>
  <c r="M104" i="43"/>
  <c r="M110" i="43"/>
  <c r="L103" i="45"/>
  <c r="U99" i="47"/>
  <c r="V99" i="47"/>
  <c r="U99" i="38"/>
  <c r="W99" i="41"/>
  <c r="T83" i="48"/>
  <c r="M87" i="48"/>
  <c r="M88" i="42"/>
  <c r="M92" i="44"/>
  <c r="V83" i="47"/>
  <c r="M89" i="47"/>
  <c r="L87" i="47"/>
  <c r="M89" i="38"/>
  <c r="M91" i="38"/>
  <c r="V83" i="39"/>
  <c r="M94" i="41"/>
  <c r="M94" i="42"/>
  <c r="L87" i="43"/>
  <c r="V83" i="45"/>
  <c r="W83" i="48"/>
  <c r="M88" i="48"/>
  <c r="M92" i="48"/>
  <c r="L87" i="38"/>
  <c r="L87" i="39"/>
  <c r="T83" i="39" s="1"/>
  <c r="U83" i="42"/>
  <c r="M71" i="45"/>
  <c r="T67" i="45"/>
  <c r="M71" i="47"/>
  <c r="T67" i="47"/>
  <c r="V67" i="39"/>
  <c r="M72" i="41"/>
  <c r="V67" i="42"/>
  <c r="L71" i="42"/>
  <c r="M71" i="42" s="1"/>
  <c r="L71" i="43"/>
  <c r="M72" i="44"/>
  <c r="X67" i="47"/>
  <c r="M72" i="47"/>
  <c r="M74" i="47"/>
  <c r="L71" i="39"/>
  <c r="T67" i="39" s="1"/>
  <c r="M72" i="43"/>
  <c r="M78" i="43"/>
  <c r="U67" i="47"/>
  <c r="M72" i="39"/>
  <c r="M78" i="39"/>
  <c r="M78" i="42"/>
  <c r="U67" i="46"/>
  <c r="U51" i="39"/>
  <c r="X51" i="41"/>
  <c r="M62" i="42"/>
  <c r="U51" i="43"/>
  <c r="V51" i="45"/>
  <c r="M55" i="45"/>
  <c r="V51" i="47"/>
  <c r="M57" i="47"/>
  <c r="W51" i="48"/>
  <c r="M56" i="48"/>
  <c r="M60" i="48"/>
  <c r="U51" i="49"/>
  <c r="W51" i="38"/>
  <c r="M60" i="42"/>
  <c r="L55" i="48"/>
  <c r="H7" i="49"/>
  <c r="L12" i="49"/>
  <c r="M12" i="49" s="1"/>
  <c r="L16" i="49"/>
  <c r="M16" i="49" s="1"/>
  <c r="X51" i="49"/>
  <c r="V51" i="42"/>
  <c r="L55" i="42"/>
  <c r="M55" i="42" s="1"/>
  <c r="L55" i="43"/>
  <c r="M39" i="38"/>
  <c r="T35" i="38"/>
  <c r="M39" i="47"/>
  <c r="T35" i="47"/>
  <c r="U35" i="38"/>
  <c r="M40" i="39"/>
  <c r="M42" i="39"/>
  <c r="M46" i="39"/>
  <c r="M40" i="41"/>
  <c r="V35" i="42"/>
  <c r="L39" i="42"/>
  <c r="M41" i="43"/>
  <c r="M43" i="43"/>
  <c r="T35" i="44"/>
  <c r="U35" i="47"/>
  <c r="M41" i="38"/>
  <c r="U35" i="39"/>
  <c r="M40" i="42"/>
  <c r="L39" i="43"/>
  <c r="M41" i="47"/>
  <c r="M46" i="42"/>
  <c r="M40" i="43"/>
  <c r="M46" i="43"/>
  <c r="X35" i="44"/>
  <c r="M23" i="38"/>
  <c r="T19" i="38"/>
  <c r="X19" i="38"/>
  <c r="M24" i="38"/>
  <c r="M26" i="38"/>
  <c r="W3" i="39"/>
  <c r="U19" i="39"/>
  <c r="M24" i="39"/>
  <c r="M26" i="39"/>
  <c r="M28" i="39"/>
  <c r="M30" i="39"/>
  <c r="W19" i="41"/>
  <c r="V19" i="42"/>
  <c r="M30" i="42"/>
  <c r="W3" i="44"/>
  <c r="U19" i="44"/>
  <c r="M25" i="45"/>
  <c r="L10" i="49"/>
  <c r="M10" i="49" s="1"/>
  <c r="L13" i="49"/>
  <c r="M13" i="49" s="1"/>
  <c r="V19" i="49"/>
  <c r="U19" i="38"/>
  <c r="L23" i="44"/>
  <c r="M25" i="44"/>
  <c r="L23" i="45"/>
  <c r="W3" i="48"/>
  <c r="L11" i="49"/>
  <c r="M11" i="49" s="1"/>
  <c r="K7" i="49"/>
  <c r="L15" i="49"/>
  <c r="M15" i="49" s="1"/>
  <c r="W19" i="49"/>
  <c r="M25" i="38"/>
  <c r="L23" i="42"/>
  <c r="M24" i="45"/>
  <c r="M30" i="45"/>
  <c r="W3" i="47"/>
  <c r="U19" i="47"/>
  <c r="J7" i="49"/>
  <c r="L23" i="49"/>
  <c r="M23" i="49" s="1"/>
  <c r="M71" i="39"/>
  <c r="M87" i="39"/>
  <c r="T115" i="39"/>
  <c r="M151" i="39"/>
  <c r="T147" i="39"/>
  <c r="T179" i="39"/>
  <c r="M215" i="39"/>
  <c r="T211" i="39"/>
  <c r="M247" i="39"/>
  <c r="T243" i="39"/>
  <c r="M279" i="39"/>
  <c r="M311" i="39"/>
  <c r="T307" i="39"/>
  <c r="M343" i="39"/>
  <c r="T339" i="39"/>
  <c r="M359" i="40"/>
  <c r="T355" i="40"/>
  <c r="M487" i="40"/>
  <c r="T483" i="40"/>
  <c r="M167" i="39"/>
  <c r="M231" i="39"/>
  <c r="T227" i="39"/>
  <c r="M263" i="39"/>
  <c r="M199" i="39"/>
  <c r="T195" i="39"/>
  <c r="M295" i="39"/>
  <c r="T291" i="39"/>
  <c r="M327" i="39"/>
  <c r="T323" i="39"/>
  <c r="M423" i="40"/>
  <c r="T419" i="40"/>
  <c r="M23" i="39"/>
  <c r="T19" i="39"/>
  <c r="M391" i="40"/>
  <c r="T387" i="40"/>
  <c r="M202" i="40"/>
  <c r="V195" i="40"/>
  <c r="M266" i="40"/>
  <c r="V259" i="40"/>
  <c r="M330" i="40"/>
  <c r="V323" i="40"/>
  <c r="M103" i="41"/>
  <c r="T99" i="41"/>
  <c r="V115" i="41"/>
  <c r="M123" i="41"/>
  <c r="M167" i="41"/>
  <c r="T163" i="41"/>
  <c r="V179" i="41"/>
  <c r="M187" i="41"/>
  <c r="M199" i="41"/>
  <c r="T195" i="41"/>
  <c r="V275" i="41"/>
  <c r="M283" i="41"/>
  <c r="V339" i="41"/>
  <c r="M347" i="41"/>
  <c r="V371" i="41"/>
  <c r="M379" i="41"/>
  <c r="M455" i="41"/>
  <c r="T451" i="41"/>
  <c r="V467" i="41"/>
  <c r="M475" i="41"/>
  <c r="M487" i="41"/>
  <c r="T483" i="41"/>
  <c r="M311" i="42"/>
  <c r="T307" i="42"/>
  <c r="M471" i="42"/>
  <c r="T467" i="42"/>
  <c r="M74" i="40"/>
  <c r="V67" i="40"/>
  <c r="M138" i="40"/>
  <c r="V131" i="40"/>
  <c r="M39" i="41"/>
  <c r="T35" i="41"/>
  <c r="V51" i="41"/>
  <c r="M59" i="41"/>
  <c r="M71" i="41"/>
  <c r="T67" i="41"/>
  <c r="V83" i="41"/>
  <c r="M91" i="41"/>
  <c r="M135" i="41"/>
  <c r="T131" i="41"/>
  <c r="V147" i="41"/>
  <c r="M155" i="41"/>
  <c r="V211" i="41"/>
  <c r="M219" i="41"/>
  <c r="M231" i="41"/>
  <c r="T227" i="41"/>
  <c r="V243" i="41"/>
  <c r="M251" i="41"/>
  <c r="M263" i="41"/>
  <c r="T259" i="41"/>
  <c r="M295" i="41"/>
  <c r="T291" i="41"/>
  <c r="V307" i="41"/>
  <c r="M315" i="41"/>
  <c r="M359" i="41"/>
  <c r="T355" i="41"/>
  <c r="V403" i="41"/>
  <c r="M411" i="41"/>
  <c r="M423" i="41"/>
  <c r="T419" i="41"/>
  <c r="V435" i="41"/>
  <c r="M443" i="41"/>
  <c r="T51" i="42"/>
  <c r="M375" i="42"/>
  <c r="M26" i="43"/>
  <c r="V19" i="43"/>
  <c r="L55" i="44"/>
  <c r="V51" i="44"/>
  <c r="M58" i="44"/>
  <c r="M139" i="44"/>
  <c r="V131" i="44"/>
  <c r="V179" i="44"/>
  <c r="M186" i="44"/>
  <c r="L183" i="44"/>
  <c r="M267" i="44"/>
  <c r="V259" i="44"/>
  <c r="V307" i="44"/>
  <c r="M314" i="44"/>
  <c r="L311" i="44"/>
  <c r="M395" i="44"/>
  <c r="V387" i="44"/>
  <c r="V435" i="44"/>
  <c r="M442" i="44"/>
  <c r="L439" i="44"/>
  <c r="M263" i="45"/>
  <c r="T259" i="45"/>
  <c r="M391" i="45"/>
  <c r="M252" i="46"/>
  <c r="X243" i="46"/>
  <c r="M408" i="46"/>
  <c r="L407" i="46"/>
  <c r="U403" i="46"/>
  <c r="M414" i="46"/>
  <c r="W403" i="46"/>
  <c r="M600" i="49"/>
  <c r="L599" i="49"/>
  <c r="U595" i="49"/>
  <c r="M604" i="49"/>
  <c r="X595" i="49"/>
  <c r="M615" i="49"/>
  <c r="T611" i="49"/>
  <c r="M634" i="49"/>
  <c r="V627" i="49"/>
  <c r="L631" i="49"/>
  <c r="M638" i="49"/>
  <c r="W627" i="49"/>
  <c r="M649" i="49"/>
  <c r="L647" i="49"/>
  <c r="U643" i="49"/>
  <c r="U35" i="40"/>
  <c r="L39" i="40"/>
  <c r="W51" i="40"/>
  <c r="M55" i="40"/>
  <c r="M58" i="40"/>
  <c r="V51" i="40"/>
  <c r="X67" i="40"/>
  <c r="U99" i="40"/>
  <c r="L103" i="40"/>
  <c r="W115" i="40"/>
  <c r="M119" i="40"/>
  <c r="M122" i="40"/>
  <c r="V115" i="40"/>
  <c r="X131" i="40"/>
  <c r="U163" i="40"/>
  <c r="L167" i="40"/>
  <c r="W179" i="40"/>
  <c r="M183" i="40"/>
  <c r="M186" i="40"/>
  <c r="V179" i="40"/>
  <c r="X195" i="40"/>
  <c r="U227" i="40"/>
  <c r="L231" i="40"/>
  <c r="W243" i="40"/>
  <c r="M247" i="40"/>
  <c r="M250" i="40"/>
  <c r="V243" i="40"/>
  <c r="X259" i="40"/>
  <c r="U291" i="40"/>
  <c r="L295" i="40"/>
  <c r="W307" i="40"/>
  <c r="M311" i="40"/>
  <c r="M314" i="40"/>
  <c r="V307" i="40"/>
  <c r="X323" i="40"/>
  <c r="M363" i="40"/>
  <c r="M375" i="40"/>
  <c r="M395" i="40"/>
  <c r="M407" i="40"/>
  <c r="M427" i="40"/>
  <c r="M439" i="40"/>
  <c r="M459" i="40"/>
  <c r="M471" i="40"/>
  <c r="M491" i="40"/>
  <c r="V19" i="41"/>
  <c r="U19" i="41"/>
  <c r="M25" i="41"/>
  <c r="U51" i="41"/>
  <c r="M57" i="41"/>
  <c r="U83" i="41"/>
  <c r="M89" i="41"/>
  <c r="U115" i="41"/>
  <c r="M121" i="41"/>
  <c r="U147" i="41"/>
  <c r="M153" i="41"/>
  <c r="U179" i="41"/>
  <c r="M185" i="41"/>
  <c r="U211" i="41"/>
  <c r="M217" i="41"/>
  <c r="U243" i="41"/>
  <c r="M249" i="41"/>
  <c r="U275" i="41"/>
  <c r="M281" i="41"/>
  <c r="U307" i="41"/>
  <c r="M313" i="41"/>
  <c r="U339" i="41"/>
  <c r="M345" i="41"/>
  <c r="U371" i="41"/>
  <c r="M377" i="41"/>
  <c r="U403" i="41"/>
  <c r="M409" i="41"/>
  <c r="U435" i="41"/>
  <c r="M441" i="41"/>
  <c r="U467" i="41"/>
  <c r="M473" i="41"/>
  <c r="M23" i="42"/>
  <c r="T19" i="42"/>
  <c r="T67" i="42"/>
  <c r="M135" i="42"/>
  <c r="T131" i="42"/>
  <c r="T195" i="42"/>
  <c r="M263" i="42"/>
  <c r="M327" i="42"/>
  <c r="T323" i="42"/>
  <c r="M391" i="42"/>
  <c r="T387" i="42"/>
  <c r="V403" i="42"/>
  <c r="V483" i="42"/>
  <c r="L23" i="43"/>
  <c r="M24" i="43"/>
  <c r="V83" i="44"/>
  <c r="M90" i="44"/>
  <c r="L87" i="44"/>
  <c r="M171" i="44"/>
  <c r="V163" i="44"/>
  <c r="V211" i="44"/>
  <c r="M218" i="44"/>
  <c r="L215" i="44"/>
  <c r="M299" i="44"/>
  <c r="V291" i="44"/>
  <c r="V339" i="44"/>
  <c r="M346" i="44"/>
  <c r="L343" i="44"/>
  <c r="M427" i="44"/>
  <c r="V419" i="44"/>
  <c r="V467" i="44"/>
  <c r="M474" i="44"/>
  <c r="L471" i="44"/>
  <c r="M74" i="46"/>
  <c r="V67" i="46"/>
  <c r="U19" i="40"/>
  <c r="L23" i="40"/>
  <c r="W35" i="40"/>
  <c r="M42" i="40"/>
  <c r="V35" i="40"/>
  <c r="X51" i="40"/>
  <c r="U83" i="40"/>
  <c r="L87" i="40"/>
  <c r="W99" i="40"/>
  <c r="M106" i="40"/>
  <c r="V99" i="40"/>
  <c r="X115" i="40"/>
  <c r="U147" i="40"/>
  <c r="L151" i="40"/>
  <c r="W163" i="40"/>
  <c r="M170" i="40"/>
  <c r="V163" i="40"/>
  <c r="X179" i="40"/>
  <c r="U211" i="40"/>
  <c r="L215" i="40"/>
  <c r="W227" i="40"/>
  <c r="M234" i="40"/>
  <c r="V227" i="40"/>
  <c r="X243" i="40"/>
  <c r="U275" i="40"/>
  <c r="L279" i="40"/>
  <c r="W291" i="40"/>
  <c r="M298" i="40"/>
  <c r="V291" i="40"/>
  <c r="X307" i="40"/>
  <c r="L23" i="41"/>
  <c r="V35" i="41"/>
  <c r="M43" i="41"/>
  <c r="L55" i="41"/>
  <c r="V67" i="41"/>
  <c r="M75" i="41"/>
  <c r="L87" i="41"/>
  <c r="V99" i="41"/>
  <c r="M107" i="41"/>
  <c r="L119" i="41"/>
  <c r="V131" i="41"/>
  <c r="M139" i="41"/>
  <c r="L151" i="41"/>
  <c r="V163" i="41"/>
  <c r="M171" i="41"/>
  <c r="L183" i="41"/>
  <c r="V195" i="41"/>
  <c r="M203" i="41"/>
  <c r="L215" i="41"/>
  <c r="V227" i="41"/>
  <c r="M235" i="41"/>
  <c r="L247" i="41"/>
  <c r="V259" i="41"/>
  <c r="M267" i="41"/>
  <c r="L279" i="41"/>
  <c r="V291" i="41"/>
  <c r="M299" i="41"/>
  <c r="L311" i="41"/>
  <c r="V323" i="41"/>
  <c r="M331" i="41"/>
  <c r="L343" i="41"/>
  <c r="V355" i="41"/>
  <c r="M363" i="41"/>
  <c r="L375" i="41"/>
  <c r="V387" i="41"/>
  <c r="M395" i="41"/>
  <c r="L407" i="41"/>
  <c r="V419" i="41"/>
  <c r="M427" i="41"/>
  <c r="L439" i="41"/>
  <c r="V451" i="41"/>
  <c r="M459" i="41"/>
  <c r="L471" i="41"/>
  <c r="V483" i="41"/>
  <c r="M491" i="41"/>
  <c r="M87" i="42"/>
  <c r="T83" i="42"/>
  <c r="M215" i="42"/>
  <c r="T211" i="42"/>
  <c r="W451" i="42"/>
  <c r="M462" i="42"/>
  <c r="M487" i="42"/>
  <c r="T483" i="42"/>
  <c r="M494" i="42"/>
  <c r="W483" i="42"/>
  <c r="W19" i="43"/>
  <c r="M30" i="43"/>
  <c r="M75" i="44"/>
  <c r="V67" i="44"/>
  <c r="V115" i="44"/>
  <c r="M122" i="44"/>
  <c r="L119" i="44"/>
  <c r="M203" i="44"/>
  <c r="V195" i="44"/>
  <c r="V243" i="44"/>
  <c r="M250" i="44"/>
  <c r="L247" i="44"/>
  <c r="M331" i="44"/>
  <c r="V323" i="44"/>
  <c r="V371" i="44"/>
  <c r="M378" i="44"/>
  <c r="L375" i="44"/>
  <c r="M459" i="44"/>
  <c r="V451" i="44"/>
  <c r="M327" i="45"/>
  <c r="T323" i="45"/>
  <c r="M26" i="40"/>
  <c r="V19" i="40"/>
  <c r="U67" i="40"/>
  <c r="L71" i="40"/>
  <c r="M90" i="40"/>
  <c r="V83" i="40"/>
  <c r="U131" i="40"/>
  <c r="L135" i="40"/>
  <c r="M154" i="40"/>
  <c r="V147" i="40"/>
  <c r="U195" i="40"/>
  <c r="L199" i="40"/>
  <c r="M218" i="40"/>
  <c r="V211" i="40"/>
  <c r="U259" i="40"/>
  <c r="L263" i="40"/>
  <c r="M282" i="40"/>
  <c r="V275" i="40"/>
  <c r="U323" i="40"/>
  <c r="L327" i="40"/>
  <c r="U35" i="41"/>
  <c r="M41" i="41"/>
  <c r="U67" i="41"/>
  <c r="M73" i="41"/>
  <c r="U99" i="41"/>
  <c r="M105" i="41"/>
  <c r="U131" i="41"/>
  <c r="M137" i="41"/>
  <c r="U163" i="41"/>
  <c r="M169" i="41"/>
  <c r="U195" i="41"/>
  <c r="M201" i="41"/>
  <c r="U227" i="41"/>
  <c r="M233" i="41"/>
  <c r="U259" i="41"/>
  <c r="M265" i="41"/>
  <c r="U291" i="41"/>
  <c r="M297" i="41"/>
  <c r="U323" i="41"/>
  <c r="M329" i="41"/>
  <c r="U355" i="41"/>
  <c r="M361" i="41"/>
  <c r="U387" i="41"/>
  <c r="M393" i="41"/>
  <c r="U419" i="41"/>
  <c r="M425" i="41"/>
  <c r="U451" i="41"/>
  <c r="M457" i="41"/>
  <c r="U483" i="41"/>
  <c r="M489" i="41"/>
  <c r="M39" i="42"/>
  <c r="T35" i="42"/>
  <c r="M103" i="42"/>
  <c r="M167" i="42"/>
  <c r="M231" i="42"/>
  <c r="T227" i="42"/>
  <c r="M359" i="42"/>
  <c r="T355" i="42"/>
  <c r="M407" i="42"/>
  <c r="T403" i="42"/>
  <c r="T451" i="42"/>
  <c r="M459" i="42"/>
  <c r="V451" i="42"/>
  <c r="V467" i="42"/>
  <c r="M474" i="42"/>
  <c r="X19" i="43"/>
  <c r="M28" i="43"/>
  <c r="M107" i="44"/>
  <c r="V99" i="44"/>
  <c r="V147" i="44"/>
  <c r="M154" i="44"/>
  <c r="L151" i="44"/>
  <c r="M235" i="44"/>
  <c r="V227" i="44"/>
  <c r="V275" i="44"/>
  <c r="M282" i="44"/>
  <c r="L279" i="44"/>
  <c r="M363" i="44"/>
  <c r="V355" i="44"/>
  <c r="V403" i="44"/>
  <c r="M410" i="44"/>
  <c r="L407" i="44"/>
  <c r="M491" i="44"/>
  <c r="V483" i="44"/>
  <c r="U451" i="42"/>
  <c r="U467" i="42"/>
  <c r="M408" i="45"/>
  <c r="U403" i="45"/>
  <c r="L407" i="45"/>
  <c r="M489" i="45"/>
  <c r="L487" i="45"/>
  <c r="U483" i="45"/>
  <c r="M366" i="46"/>
  <c r="W355" i="46"/>
  <c r="V339" i="40"/>
  <c r="V355" i="40"/>
  <c r="V371" i="40"/>
  <c r="V387" i="40"/>
  <c r="V403" i="40"/>
  <c r="V419" i="40"/>
  <c r="V435" i="40"/>
  <c r="V451" i="40"/>
  <c r="V467" i="40"/>
  <c r="V483" i="40"/>
  <c r="X403" i="42"/>
  <c r="V419" i="42"/>
  <c r="V435" i="42"/>
  <c r="M492" i="42"/>
  <c r="V51" i="43"/>
  <c r="M56" i="43"/>
  <c r="M60" i="43"/>
  <c r="M62" i="43"/>
  <c r="V83" i="43"/>
  <c r="M88" i="43"/>
  <c r="M92" i="43"/>
  <c r="M94" i="43"/>
  <c r="V115" i="43"/>
  <c r="M120" i="43"/>
  <c r="M124" i="43"/>
  <c r="M126" i="43"/>
  <c r="V147" i="43"/>
  <c r="M152" i="43"/>
  <c r="M156" i="43"/>
  <c r="M158" i="43"/>
  <c r="V179" i="43"/>
  <c r="M184" i="43"/>
  <c r="M188" i="43"/>
  <c r="M190" i="43"/>
  <c r="V211" i="43"/>
  <c r="M216" i="43"/>
  <c r="M220" i="43"/>
  <c r="M222" i="43"/>
  <c r="V243" i="43"/>
  <c r="M248" i="43"/>
  <c r="M252" i="43"/>
  <c r="M254" i="43"/>
  <c r="V275" i="43"/>
  <c r="M280" i="43"/>
  <c r="M284" i="43"/>
  <c r="M286" i="43"/>
  <c r="V307" i="43"/>
  <c r="M312" i="43"/>
  <c r="M316" i="43"/>
  <c r="M318" i="43"/>
  <c r="V339" i="43"/>
  <c r="M344" i="43"/>
  <c r="M348" i="43"/>
  <c r="M350" i="43"/>
  <c r="V371" i="43"/>
  <c r="M376" i="43"/>
  <c r="M380" i="43"/>
  <c r="M382" i="43"/>
  <c r="V403" i="43"/>
  <c r="M408" i="43"/>
  <c r="M412" i="43"/>
  <c r="M414" i="43"/>
  <c r="V435" i="43"/>
  <c r="M440" i="43"/>
  <c r="M444" i="43"/>
  <c r="M446" i="43"/>
  <c r="V467" i="43"/>
  <c r="M472" i="43"/>
  <c r="M476" i="43"/>
  <c r="M478" i="43"/>
  <c r="M231" i="45"/>
  <c r="T227" i="45"/>
  <c r="M295" i="45"/>
  <c r="T291" i="45"/>
  <c r="M359" i="45"/>
  <c r="M444" i="45"/>
  <c r="X435" i="45"/>
  <c r="M462" i="45"/>
  <c r="W451" i="45"/>
  <c r="M104" i="46"/>
  <c r="L103" i="46"/>
  <c r="U99" i="46"/>
  <c r="L71" i="44"/>
  <c r="M78" i="44"/>
  <c r="W67" i="44"/>
  <c r="L103" i="44"/>
  <c r="M110" i="44"/>
  <c r="W99" i="44"/>
  <c r="L135" i="44"/>
  <c r="M142" i="44"/>
  <c r="W131" i="44"/>
  <c r="L167" i="44"/>
  <c r="M174" i="44"/>
  <c r="W163" i="44"/>
  <c r="L199" i="44"/>
  <c r="M206" i="44"/>
  <c r="W195" i="44"/>
  <c r="L231" i="44"/>
  <c r="M238" i="44"/>
  <c r="W227" i="44"/>
  <c r="L263" i="44"/>
  <c r="M270" i="44"/>
  <c r="W259" i="44"/>
  <c r="L295" i="44"/>
  <c r="M302" i="44"/>
  <c r="W291" i="44"/>
  <c r="L327" i="44"/>
  <c r="M334" i="44"/>
  <c r="W323" i="44"/>
  <c r="L359" i="44"/>
  <c r="M366" i="44"/>
  <c r="W355" i="44"/>
  <c r="L391" i="44"/>
  <c r="M398" i="44"/>
  <c r="W387" i="44"/>
  <c r="L423" i="44"/>
  <c r="M430" i="44"/>
  <c r="W419" i="44"/>
  <c r="L455" i="44"/>
  <c r="M462" i="44"/>
  <c r="W451" i="44"/>
  <c r="L487" i="44"/>
  <c r="M494" i="44"/>
  <c r="W483" i="44"/>
  <c r="W419" i="45"/>
  <c r="M90" i="46"/>
  <c r="V83" i="46"/>
  <c r="U51" i="44"/>
  <c r="U83" i="44"/>
  <c r="U115" i="44"/>
  <c r="U147" i="44"/>
  <c r="U179" i="44"/>
  <c r="U211" i="44"/>
  <c r="U243" i="44"/>
  <c r="U275" i="44"/>
  <c r="U307" i="44"/>
  <c r="U339" i="44"/>
  <c r="U371" i="44"/>
  <c r="U403" i="44"/>
  <c r="U435" i="44"/>
  <c r="U467" i="44"/>
  <c r="U435" i="45"/>
  <c r="M471" i="45"/>
  <c r="T467" i="45"/>
  <c r="M490" i="45"/>
  <c r="V483" i="45"/>
  <c r="M26" i="46"/>
  <c r="V19" i="46"/>
  <c r="U51" i="46"/>
  <c r="M57" i="46"/>
  <c r="L55" i="46"/>
  <c r="M238" i="46"/>
  <c r="W227" i="46"/>
  <c r="M280" i="46"/>
  <c r="L279" i="46"/>
  <c r="U275" i="46"/>
  <c r="M286" i="46"/>
  <c r="W275" i="46"/>
  <c r="L359" i="46"/>
  <c r="M361" i="46"/>
  <c r="U355" i="46"/>
  <c r="M458" i="46"/>
  <c r="V451" i="46"/>
  <c r="V19" i="44"/>
  <c r="V35" i="44"/>
  <c r="M76" i="44"/>
  <c r="M108" i="44"/>
  <c r="M140" i="44"/>
  <c r="M172" i="44"/>
  <c r="M204" i="44"/>
  <c r="M236" i="44"/>
  <c r="M268" i="44"/>
  <c r="M300" i="44"/>
  <c r="M332" i="44"/>
  <c r="M364" i="44"/>
  <c r="M396" i="44"/>
  <c r="M428" i="44"/>
  <c r="M460" i="44"/>
  <c r="M492" i="44"/>
  <c r="M425" i="45"/>
  <c r="L423" i="45"/>
  <c r="U419" i="45"/>
  <c r="L439" i="45"/>
  <c r="X467" i="45"/>
  <c r="M40" i="46"/>
  <c r="L39" i="46"/>
  <c r="U35" i="46"/>
  <c r="M138" i="46"/>
  <c r="V131" i="46"/>
  <c r="L135" i="46"/>
  <c r="M154" i="46"/>
  <c r="V147" i="46"/>
  <c r="M168" i="46"/>
  <c r="L167" i="46"/>
  <c r="U163" i="46"/>
  <c r="L231" i="46"/>
  <c r="M233" i="46"/>
  <c r="U227" i="46"/>
  <c r="M330" i="46"/>
  <c r="V323" i="46"/>
  <c r="M426" i="45"/>
  <c r="V419" i="45"/>
  <c r="M458" i="45"/>
  <c r="V451" i="45"/>
  <c r="U115" i="46"/>
  <c r="M121" i="46"/>
  <c r="L119" i="46"/>
  <c r="M202" i="46"/>
  <c r="V195" i="46"/>
  <c r="M380" i="46"/>
  <c r="X371" i="46"/>
  <c r="M442" i="45"/>
  <c r="V435" i="45"/>
  <c r="M46" i="46"/>
  <c r="W35" i="46"/>
  <c r="M60" i="46"/>
  <c r="X51" i="46"/>
  <c r="M110" i="46"/>
  <c r="W99" i="46"/>
  <c r="M124" i="46"/>
  <c r="X115" i="46"/>
  <c r="M174" i="46"/>
  <c r="W163" i="46"/>
  <c r="M200" i="46"/>
  <c r="L199" i="46"/>
  <c r="U195" i="46"/>
  <c r="M236" i="46"/>
  <c r="X227" i="46"/>
  <c r="M250" i="46"/>
  <c r="V243" i="46"/>
  <c r="M328" i="46"/>
  <c r="L327" i="46"/>
  <c r="U323" i="46"/>
  <c r="M364" i="46"/>
  <c r="X355" i="46"/>
  <c r="M378" i="46"/>
  <c r="V371" i="46"/>
  <c r="M456" i="46"/>
  <c r="L455" i="46"/>
  <c r="U451" i="46"/>
  <c r="M478" i="46"/>
  <c r="W467" i="46"/>
  <c r="M24" i="46"/>
  <c r="L23" i="46"/>
  <c r="U19" i="46"/>
  <c r="M58" i="46"/>
  <c r="V51" i="46"/>
  <c r="M88" i="46"/>
  <c r="L87" i="46"/>
  <c r="U83" i="46"/>
  <c r="M122" i="46"/>
  <c r="V115" i="46"/>
  <c r="M152" i="46"/>
  <c r="L151" i="46"/>
  <c r="U147" i="46"/>
  <c r="M188" i="46"/>
  <c r="X179" i="46"/>
  <c r="M216" i="46"/>
  <c r="L215" i="46"/>
  <c r="U211" i="46"/>
  <c r="M222" i="46"/>
  <c r="W211" i="46"/>
  <c r="M266" i="46"/>
  <c r="V259" i="46"/>
  <c r="M302" i="46"/>
  <c r="W291" i="46"/>
  <c r="M316" i="46"/>
  <c r="X307" i="46"/>
  <c r="M344" i="46"/>
  <c r="L343" i="46"/>
  <c r="U339" i="46"/>
  <c r="M350" i="46"/>
  <c r="W339" i="46"/>
  <c r="M394" i="46"/>
  <c r="V387" i="46"/>
  <c r="M430" i="46"/>
  <c r="W419" i="46"/>
  <c r="M444" i="46"/>
  <c r="X435" i="46"/>
  <c r="M472" i="46"/>
  <c r="L471" i="46"/>
  <c r="U467" i="46"/>
  <c r="W403" i="45"/>
  <c r="X419" i="45"/>
  <c r="U451" i="45"/>
  <c r="L455" i="45"/>
  <c r="W467" i="45"/>
  <c r="M474" i="45"/>
  <c r="V467" i="45"/>
  <c r="X483" i="45"/>
  <c r="W19" i="46"/>
  <c r="X67" i="46"/>
  <c r="L71" i="46"/>
  <c r="W83" i="46"/>
  <c r="X131" i="46"/>
  <c r="W147" i="46"/>
  <c r="M186" i="46"/>
  <c r="V179" i="46"/>
  <c r="M264" i="46"/>
  <c r="L263" i="46"/>
  <c r="U259" i="46"/>
  <c r="U291" i="46"/>
  <c r="M300" i="46"/>
  <c r="X291" i="46"/>
  <c r="M314" i="46"/>
  <c r="V307" i="46"/>
  <c r="M392" i="46"/>
  <c r="L391" i="46"/>
  <c r="U387" i="46"/>
  <c r="U419" i="46"/>
  <c r="M428" i="46"/>
  <c r="X419" i="46"/>
  <c r="M442" i="46"/>
  <c r="V435" i="46"/>
  <c r="M490" i="46"/>
  <c r="V483" i="46"/>
  <c r="M42" i="46"/>
  <c r="V35" i="46"/>
  <c r="M106" i="46"/>
  <c r="V99" i="46"/>
  <c r="M170" i="46"/>
  <c r="V163" i="46"/>
  <c r="M234" i="46"/>
  <c r="V227" i="46"/>
  <c r="M298" i="46"/>
  <c r="V291" i="46"/>
  <c r="M362" i="46"/>
  <c r="V355" i="46"/>
  <c r="M426" i="46"/>
  <c r="V419" i="46"/>
  <c r="M218" i="46"/>
  <c r="V211" i="46"/>
  <c r="M282" i="46"/>
  <c r="V275" i="46"/>
  <c r="M346" i="46"/>
  <c r="V339" i="46"/>
  <c r="M410" i="46"/>
  <c r="V403" i="46"/>
  <c r="M474" i="46"/>
  <c r="V467" i="46"/>
  <c r="V371" i="48"/>
  <c r="M379" i="48"/>
  <c r="V435" i="48"/>
  <c r="M443" i="48"/>
  <c r="U483" i="48"/>
  <c r="M489" i="48"/>
  <c r="L487" i="48"/>
  <c r="T211" i="48"/>
  <c r="T243" i="48"/>
  <c r="T307" i="48"/>
  <c r="U371" i="48"/>
  <c r="M377" i="48"/>
  <c r="U435" i="48"/>
  <c r="M441" i="48"/>
  <c r="V195" i="47"/>
  <c r="V211" i="47"/>
  <c r="V227" i="47"/>
  <c r="V243" i="47"/>
  <c r="V259" i="47"/>
  <c r="V275" i="47"/>
  <c r="V291" i="47"/>
  <c r="V307" i="47"/>
  <c r="V323" i="47"/>
  <c r="V339" i="47"/>
  <c r="V355" i="47"/>
  <c r="V371" i="47"/>
  <c r="V387" i="47"/>
  <c r="V403" i="47"/>
  <c r="V419" i="47"/>
  <c r="V435" i="47"/>
  <c r="V451" i="47"/>
  <c r="V467" i="47"/>
  <c r="V483" i="47"/>
  <c r="L375" i="48"/>
  <c r="L439" i="48"/>
  <c r="W243" i="49"/>
  <c r="M254" i="49"/>
  <c r="X307" i="49"/>
  <c r="M316" i="49"/>
  <c r="V467" i="48"/>
  <c r="M475" i="48"/>
  <c r="L8" i="49"/>
  <c r="W51" i="49"/>
  <c r="M62" i="49"/>
  <c r="W83" i="49"/>
  <c r="M94" i="49"/>
  <c r="W115" i="49"/>
  <c r="M126" i="49"/>
  <c r="W147" i="49"/>
  <c r="M158" i="49"/>
  <c r="W179" i="49"/>
  <c r="M190" i="49"/>
  <c r="W211" i="49"/>
  <c r="M222" i="49"/>
  <c r="L295" i="49"/>
  <c r="U291" i="49"/>
  <c r="M296" i="49"/>
  <c r="M331" i="49"/>
  <c r="L327" i="49"/>
  <c r="V147" i="48"/>
  <c r="M152" i="48"/>
  <c r="M158" i="48"/>
  <c r="V163" i="48"/>
  <c r="M168" i="48"/>
  <c r="M174" i="48"/>
  <c r="V179" i="48"/>
  <c r="M184" i="48"/>
  <c r="M190" i="48"/>
  <c r="V195" i="48"/>
  <c r="M200" i="48"/>
  <c r="M206" i="48"/>
  <c r="V211" i="48"/>
  <c r="M216" i="48"/>
  <c r="M222" i="48"/>
  <c r="V227" i="48"/>
  <c r="M232" i="48"/>
  <c r="M238" i="48"/>
  <c r="V243" i="48"/>
  <c r="M248" i="48"/>
  <c r="M254" i="48"/>
  <c r="V259" i="48"/>
  <c r="M264" i="48"/>
  <c r="M270" i="48"/>
  <c r="V275" i="48"/>
  <c r="M280" i="48"/>
  <c r="M286" i="48"/>
  <c r="V291" i="48"/>
  <c r="M296" i="48"/>
  <c r="M302" i="48"/>
  <c r="V307" i="48"/>
  <c r="M312" i="48"/>
  <c r="M318" i="48"/>
  <c r="V323" i="48"/>
  <c r="M328" i="48"/>
  <c r="M334" i="48"/>
  <c r="V339" i="48"/>
  <c r="M344" i="48"/>
  <c r="M350" i="48"/>
  <c r="T355" i="48"/>
  <c r="M361" i="48"/>
  <c r="M363" i="48"/>
  <c r="M425" i="48"/>
  <c r="M427" i="48"/>
  <c r="U467" i="48"/>
  <c r="M473" i="48"/>
  <c r="G7" i="49"/>
  <c r="I7" i="49"/>
  <c r="L14" i="49"/>
  <c r="M28" i="49"/>
  <c r="X19" i="49"/>
  <c r="M266" i="49"/>
  <c r="V259" i="49"/>
  <c r="V323" i="49"/>
  <c r="V451" i="48"/>
  <c r="M459" i="48"/>
  <c r="L471" i="48"/>
  <c r="V483" i="48"/>
  <c r="M491" i="48"/>
  <c r="L9" i="49"/>
  <c r="M9" i="49" s="1"/>
  <c r="M42" i="49"/>
  <c r="V35" i="49"/>
  <c r="M74" i="49"/>
  <c r="V67" i="49"/>
  <c r="M106" i="49"/>
  <c r="V99" i="49"/>
  <c r="M138" i="49"/>
  <c r="V131" i="49"/>
  <c r="M170" i="49"/>
  <c r="V163" i="49"/>
  <c r="M202" i="49"/>
  <c r="V195" i="49"/>
  <c r="M234" i="49"/>
  <c r="V227" i="49"/>
  <c r="W275" i="49"/>
  <c r="M286" i="49"/>
  <c r="L39" i="49"/>
  <c r="M40" i="49"/>
  <c r="L71" i="49"/>
  <c r="M72" i="49"/>
  <c r="L103" i="49"/>
  <c r="M104" i="49"/>
  <c r="L135" i="49"/>
  <c r="M136" i="49"/>
  <c r="L167" i="49"/>
  <c r="M168" i="49"/>
  <c r="L199" i="49"/>
  <c r="M200" i="49"/>
  <c r="L231" i="49"/>
  <c r="M232" i="49"/>
  <c r="L263" i="49"/>
  <c r="M264" i="49"/>
  <c r="W291" i="49"/>
  <c r="M302" i="49"/>
  <c r="M313" i="49"/>
  <c r="U307" i="49"/>
  <c r="U35" i="49"/>
  <c r="W35" i="49"/>
  <c r="M46" i="49"/>
  <c r="M58" i="49"/>
  <c r="V51" i="49"/>
  <c r="U67" i="49"/>
  <c r="W67" i="49"/>
  <c r="M78" i="49"/>
  <c r="M90" i="49"/>
  <c r="V83" i="49"/>
  <c r="U99" i="49"/>
  <c r="W99" i="49"/>
  <c r="M110" i="49"/>
  <c r="M122" i="49"/>
  <c r="V115" i="49"/>
  <c r="U131" i="49"/>
  <c r="W131" i="49"/>
  <c r="M142" i="49"/>
  <c r="M154" i="49"/>
  <c r="V147" i="49"/>
  <c r="U163" i="49"/>
  <c r="W163" i="49"/>
  <c r="M174" i="49"/>
  <c r="M186" i="49"/>
  <c r="V179" i="49"/>
  <c r="U195" i="49"/>
  <c r="W195" i="49"/>
  <c r="M206" i="49"/>
  <c r="M218" i="49"/>
  <c r="V211" i="49"/>
  <c r="U227" i="49"/>
  <c r="W227" i="49"/>
  <c r="M238" i="49"/>
  <c r="M250" i="49"/>
  <c r="V243" i="49"/>
  <c r="U259" i="49"/>
  <c r="W259" i="49"/>
  <c r="M270" i="49"/>
  <c r="M282" i="49"/>
  <c r="V275" i="49"/>
  <c r="L311" i="49"/>
  <c r="V307" i="49"/>
  <c r="M314" i="49"/>
  <c r="M424" i="49"/>
  <c r="L423" i="49"/>
  <c r="U419" i="49"/>
  <c r="X419" i="49"/>
  <c r="M428" i="49"/>
  <c r="M439" i="49"/>
  <c r="T435" i="49"/>
  <c r="L55" i="49"/>
  <c r="M56" i="49"/>
  <c r="L87" i="49"/>
  <c r="M88" i="49"/>
  <c r="L119" i="49"/>
  <c r="M120" i="49"/>
  <c r="L151" i="49"/>
  <c r="M152" i="49"/>
  <c r="L183" i="49"/>
  <c r="M184" i="49"/>
  <c r="L215" i="49"/>
  <c r="M216" i="49"/>
  <c r="L247" i="49"/>
  <c r="M248" i="49"/>
  <c r="L279" i="49"/>
  <c r="M280" i="49"/>
  <c r="V291" i="49"/>
  <c r="U339" i="49"/>
  <c r="M345" i="49"/>
  <c r="M409" i="49"/>
  <c r="U403" i="49"/>
  <c r="L407" i="49"/>
  <c r="M585" i="49"/>
  <c r="L583" i="49"/>
  <c r="U579" i="49"/>
  <c r="M521" i="49"/>
  <c r="L519" i="49"/>
  <c r="U515" i="49"/>
  <c r="X435" i="49"/>
  <c r="M444" i="49"/>
  <c r="L455" i="49"/>
  <c r="M456" i="49"/>
  <c r="X451" i="49"/>
  <c r="M460" i="49"/>
  <c r="L471" i="49"/>
  <c r="M472" i="49"/>
  <c r="X467" i="49"/>
  <c r="M476" i="49"/>
  <c r="L487" i="49"/>
  <c r="M488" i="49"/>
  <c r="X483" i="49"/>
  <c r="M492" i="49"/>
  <c r="L503" i="49"/>
  <c r="M504" i="49"/>
  <c r="X499" i="49"/>
  <c r="M508" i="49"/>
  <c r="T355" i="49"/>
  <c r="M361" i="49"/>
  <c r="T371" i="49"/>
  <c r="M377" i="49"/>
  <c r="T387" i="49"/>
  <c r="M393" i="49"/>
  <c r="X403" i="49"/>
  <c r="M426" i="49"/>
  <c r="V419" i="49"/>
  <c r="U467" i="49"/>
  <c r="U483" i="49"/>
  <c r="U499" i="49"/>
  <c r="M551" i="49"/>
  <c r="T547" i="49"/>
  <c r="M570" i="49"/>
  <c r="V563" i="49"/>
  <c r="M574" i="49"/>
  <c r="W563" i="49"/>
  <c r="M442" i="49"/>
  <c r="V435" i="49"/>
  <c r="M458" i="49"/>
  <c r="V451" i="49"/>
  <c r="M474" i="49"/>
  <c r="V467" i="49"/>
  <c r="W467" i="49"/>
  <c r="M478" i="49"/>
  <c r="M490" i="49"/>
  <c r="V483" i="49"/>
  <c r="W483" i="49"/>
  <c r="M494" i="49"/>
  <c r="M506" i="49"/>
  <c r="V499" i="49"/>
  <c r="W499" i="49"/>
  <c r="M510" i="49"/>
  <c r="M536" i="49"/>
  <c r="L535" i="49"/>
  <c r="U531" i="49"/>
  <c r="M540" i="49"/>
  <c r="X531" i="49"/>
  <c r="V515" i="49"/>
  <c r="M556" i="49"/>
  <c r="X547" i="49"/>
  <c r="L567" i="49"/>
  <c r="M586" i="49"/>
  <c r="V579" i="49"/>
  <c r="M620" i="49"/>
  <c r="X611" i="49"/>
  <c r="M650" i="49"/>
  <c r="V643" i="49"/>
  <c r="M538" i="49"/>
  <c r="V531" i="49"/>
  <c r="M572" i="49"/>
  <c r="X563" i="49"/>
  <c r="M602" i="49"/>
  <c r="V595" i="49"/>
  <c r="M636" i="49"/>
  <c r="X627" i="49"/>
  <c r="W531" i="49"/>
  <c r="U547" i="49"/>
  <c r="M554" i="49"/>
  <c r="V547" i="49"/>
  <c r="M588" i="49"/>
  <c r="X579" i="49"/>
  <c r="M618" i="49"/>
  <c r="V611" i="49"/>
  <c r="M652" i="49"/>
  <c r="X643" i="49"/>
  <c r="M423" i="48" l="1"/>
  <c r="T179" i="48"/>
  <c r="T339" i="42"/>
  <c r="T323" i="41"/>
  <c r="T131" i="39"/>
  <c r="T211" i="47"/>
  <c r="T643" i="41"/>
  <c r="M647" i="40"/>
  <c r="T35" i="39"/>
  <c r="T451" i="40"/>
  <c r="T19" i="49"/>
  <c r="T275" i="48"/>
  <c r="T147" i="48"/>
  <c r="T275" i="42"/>
  <c r="T339" i="49"/>
  <c r="M247" i="42"/>
  <c r="X3" i="48"/>
  <c r="T131" i="47"/>
  <c r="T147" i="38"/>
  <c r="M199" i="45"/>
  <c r="T291" i="47"/>
  <c r="T307" i="43"/>
  <c r="T339" i="45"/>
  <c r="M359" i="38"/>
  <c r="M519" i="39"/>
  <c r="T579" i="41"/>
  <c r="M583" i="38"/>
  <c r="M615" i="38"/>
  <c r="T163" i="47"/>
  <c r="T115" i="47"/>
  <c r="M551" i="44"/>
  <c r="T547" i="44"/>
  <c r="T339" i="40"/>
  <c r="T179" i="38"/>
  <c r="T403" i="39"/>
  <c r="M455" i="48"/>
  <c r="M11" i="45"/>
  <c r="G8" i="27" s="1"/>
  <c r="D8" i="27"/>
  <c r="L8" i="27" s="1"/>
  <c r="M13" i="45"/>
  <c r="G10" i="27" s="1"/>
  <c r="D10" i="27"/>
  <c r="L10" i="27" s="1"/>
  <c r="T515" i="38"/>
  <c r="M519" i="38"/>
  <c r="M311" i="45"/>
  <c r="T307" i="45"/>
  <c r="M599" i="38"/>
  <c r="T595" i="38"/>
  <c r="M199" i="43"/>
  <c r="T195" i="43"/>
  <c r="M503" i="38"/>
  <c r="T499" i="38"/>
  <c r="M23" i="47"/>
  <c r="T19" i="47"/>
  <c r="M14" i="44"/>
  <c r="F11" i="27" s="1"/>
  <c r="C11" i="27"/>
  <c r="K11" i="27" s="1"/>
  <c r="M11" i="44"/>
  <c r="F8" i="27" s="1"/>
  <c r="C8" i="27"/>
  <c r="K8" i="27" s="1"/>
  <c r="M14" i="45"/>
  <c r="G11" i="27" s="1"/>
  <c r="D11" i="27"/>
  <c r="L11" i="27" s="1"/>
  <c r="M9" i="45"/>
  <c r="G6" i="27" s="1"/>
  <c r="D6" i="27"/>
  <c r="L6" i="27" s="1"/>
  <c r="T595" i="39"/>
  <c r="M599" i="39"/>
  <c r="T531" i="45"/>
  <c r="M535" i="45"/>
  <c r="M631" i="44"/>
  <c r="T627" i="44"/>
  <c r="M263" i="48"/>
  <c r="T259" i="48"/>
  <c r="T547" i="38"/>
  <c r="M551" i="38"/>
  <c r="M279" i="45"/>
  <c r="T275" i="45"/>
  <c r="M615" i="44"/>
  <c r="T611" i="44"/>
  <c r="T531" i="38"/>
  <c r="M535" i="38"/>
  <c r="M55" i="47"/>
  <c r="T51" i="47"/>
  <c r="M12" i="45"/>
  <c r="G9" i="27" s="1"/>
  <c r="D9" i="27"/>
  <c r="L9" i="27" s="1"/>
  <c r="M10" i="44"/>
  <c r="F7" i="27" s="1"/>
  <c r="C7" i="27"/>
  <c r="K7" i="27" s="1"/>
  <c r="M13" i="44"/>
  <c r="F10" i="27" s="1"/>
  <c r="C10" i="27"/>
  <c r="K10" i="27" s="1"/>
  <c r="M10" i="45"/>
  <c r="G7" i="27" s="1"/>
  <c r="D7" i="27"/>
  <c r="L7" i="27" s="1"/>
  <c r="M39" i="48"/>
  <c r="T35" i="48"/>
  <c r="T563" i="38"/>
  <c r="M567" i="38"/>
  <c r="M71" i="48"/>
  <c r="T67" i="48"/>
  <c r="M487" i="39"/>
  <c r="T483" i="39"/>
  <c r="M407" i="38"/>
  <c r="T403" i="38"/>
  <c r="M135" i="48"/>
  <c r="T131" i="48"/>
  <c r="M12" i="44"/>
  <c r="F9" i="27" s="1"/>
  <c r="C9" i="27"/>
  <c r="K9" i="27" s="1"/>
  <c r="M9" i="44"/>
  <c r="F6" i="27" s="1"/>
  <c r="C6" i="27"/>
  <c r="K6" i="27" s="1"/>
  <c r="M615" i="45"/>
  <c r="T611" i="45"/>
  <c r="M631" i="38"/>
  <c r="T627" i="38"/>
  <c r="M23" i="48"/>
  <c r="T19" i="48"/>
  <c r="M567" i="44"/>
  <c r="T563" i="44"/>
  <c r="M87" i="45"/>
  <c r="T83" i="45"/>
  <c r="M103" i="48"/>
  <c r="T99" i="48"/>
  <c r="M439" i="46"/>
  <c r="M183" i="46"/>
  <c r="M375" i="46"/>
  <c r="M295" i="46"/>
  <c r="M311" i="46"/>
  <c r="M487" i="46"/>
  <c r="T419" i="46"/>
  <c r="M247" i="46"/>
  <c r="M503" i="45"/>
  <c r="M215" i="45"/>
  <c r="T211" i="45"/>
  <c r="T147" i="45"/>
  <c r="M151" i="45"/>
  <c r="M39" i="45"/>
  <c r="T35" i="45"/>
  <c r="T323" i="43"/>
  <c r="M327" i="43"/>
  <c r="M295" i="43"/>
  <c r="T291" i="43"/>
  <c r="T259" i="43"/>
  <c r="M263" i="43"/>
  <c r="M247" i="43"/>
  <c r="T243" i="43"/>
  <c r="T227" i="43"/>
  <c r="M231" i="43"/>
  <c r="M167" i="43"/>
  <c r="T163" i="43"/>
  <c r="M135" i="43"/>
  <c r="T131" i="43"/>
  <c r="T99" i="43"/>
  <c r="M103" i="43"/>
  <c r="M9" i="42"/>
  <c r="M14" i="42"/>
  <c r="M10" i="42"/>
  <c r="M13" i="42"/>
  <c r="M11" i="42"/>
  <c r="M12" i="42"/>
  <c r="T291" i="42"/>
  <c r="T179" i="42"/>
  <c r="T147" i="42"/>
  <c r="T115" i="42"/>
  <c r="T387" i="41"/>
  <c r="L7" i="41"/>
  <c r="M7" i="41" s="1"/>
  <c r="M11" i="39"/>
  <c r="M10" i="39"/>
  <c r="M9" i="39"/>
  <c r="T499" i="39"/>
  <c r="M375" i="39"/>
  <c r="T371" i="39"/>
  <c r="T51" i="39"/>
  <c r="M455" i="38"/>
  <c r="T451" i="38"/>
  <c r="M391" i="38"/>
  <c r="T387" i="38"/>
  <c r="M343" i="38"/>
  <c r="T339" i="38"/>
  <c r="M263" i="38"/>
  <c r="T259" i="38"/>
  <c r="M71" i="38"/>
  <c r="T67" i="38"/>
  <c r="M55" i="38"/>
  <c r="T51" i="38"/>
  <c r="M11" i="38"/>
  <c r="M13" i="38"/>
  <c r="M9" i="38"/>
  <c r="M12" i="38"/>
  <c r="M10" i="38"/>
  <c r="X3" i="38"/>
  <c r="M14" i="38"/>
  <c r="M8" i="39"/>
  <c r="L7" i="39"/>
  <c r="M8" i="47"/>
  <c r="L7" i="47"/>
  <c r="M7" i="47" s="1"/>
  <c r="M8" i="40"/>
  <c r="L7" i="40"/>
  <c r="M7" i="40" s="1"/>
  <c r="L7" i="44"/>
  <c r="M8" i="44"/>
  <c r="F5" i="27" s="1"/>
  <c r="L7" i="48"/>
  <c r="M7" i="48" s="1"/>
  <c r="M8" i="38"/>
  <c r="L7" i="38"/>
  <c r="M8" i="43"/>
  <c r="L7" i="43"/>
  <c r="M7" i="43" s="1"/>
  <c r="M8" i="45"/>
  <c r="G5" i="27" s="1"/>
  <c r="L7" i="46"/>
  <c r="M7" i="46" s="1"/>
  <c r="M8" i="42"/>
  <c r="L7" i="42"/>
  <c r="T499" i="42"/>
  <c r="M503" i="42"/>
  <c r="M487" i="47"/>
  <c r="T483" i="47"/>
  <c r="T483" i="43"/>
  <c r="M487" i="43"/>
  <c r="M471" i="43"/>
  <c r="T467" i="43"/>
  <c r="M471" i="47"/>
  <c r="T467" i="47"/>
  <c r="M455" i="43"/>
  <c r="T451" i="43"/>
  <c r="T435" i="47"/>
  <c r="M439" i="47"/>
  <c r="T435" i="39"/>
  <c r="M439" i="39"/>
  <c r="M439" i="42"/>
  <c r="T435" i="42"/>
  <c r="M423" i="43"/>
  <c r="T419" i="43"/>
  <c r="M423" i="42"/>
  <c r="T419" i="42"/>
  <c r="T419" i="39"/>
  <c r="M423" i="39"/>
  <c r="M407" i="47"/>
  <c r="T403" i="47"/>
  <c r="M407" i="43"/>
  <c r="T403" i="43"/>
  <c r="X3" i="49"/>
  <c r="K6" i="25"/>
  <c r="I6" i="25"/>
  <c r="W3" i="40"/>
  <c r="H6" i="25"/>
  <c r="P9" i="25"/>
  <c r="X3" i="42"/>
  <c r="P11" i="25"/>
  <c r="P13" i="25"/>
  <c r="T547" i="40"/>
  <c r="M551" i="40"/>
  <c r="T627" i="40"/>
  <c r="M631" i="40"/>
  <c r="T595" i="40"/>
  <c r="M599" i="40"/>
  <c r="M567" i="41"/>
  <c r="T563" i="41"/>
  <c r="T595" i="42"/>
  <c r="M599" i="42"/>
  <c r="T531" i="42"/>
  <c r="M535" i="42"/>
  <c r="M631" i="41"/>
  <c r="T627" i="41"/>
  <c r="M631" i="43"/>
  <c r="T627" i="43"/>
  <c r="T515" i="42"/>
  <c r="M519" i="42"/>
  <c r="T611" i="42"/>
  <c r="M615" i="42"/>
  <c r="M567" i="43"/>
  <c r="T563" i="43"/>
  <c r="M631" i="46"/>
  <c r="T627" i="46"/>
  <c r="T547" i="46"/>
  <c r="M551" i="46"/>
  <c r="M551" i="45"/>
  <c r="T547" i="45"/>
  <c r="T531" i="46"/>
  <c r="M535" i="46"/>
  <c r="T579" i="47"/>
  <c r="M583" i="47"/>
  <c r="T515" i="47"/>
  <c r="M519" i="47"/>
  <c r="M519" i="46"/>
  <c r="T515" i="46"/>
  <c r="M647" i="47"/>
  <c r="T643" i="47"/>
  <c r="M551" i="48"/>
  <c r="T547" i="48"/>
  <c r="P10" i="25"/>
  <c r="P14" i="25"/>
  <c r="P12" i="25"/>
  <c r="M551" i="39"/>
  <c r="T547" i="39"/>
  <c r="T515" i="40"/>
  <c r="M519" i="40"/>
  <c r="T563" i="40"/>
  <c r="M567" i="40"/>
  <c r="M631" i="42"/>
  <c r="T627" i="42"/>
  <c r="M519" i="43"/>
  <c r="T515" i="43"/>
  <c r="M567" i="46"/>
  <c r="T563" i="46"/>
  <c r="T595" i="47"/>
  <c r="M599" i="47"/>
  <c r="T531" i="47"/>
  <c r="M535" i="47"/>
  <c r="T627" i="48"/>
  <c r="M631" i="48"/>
  <c r="T563" i="48"/>
  <c r="M567" i="48"/>
  <c r="M615" i="48"/>
  <c r="T611" i="48"/>
  <c r="J6" i="25"/>
  <c r="M519" i="48"/>
  <c r="T515" i="48"/>
  <c r="X3" i="45"/>
  <c r="P7" i="25"/>
  <c r="P8" i="25"/>
  <c r="T611" i="40"/>
  <c r="M615" i="40"/>
  <c r="M583" i="39"/>
  <c r="T579" i="39"/>
  <c r="T531" i="40"/>
  <c r="M535" i="40"/>
  <c r="T563" i="42"/>
  <c r="M567" i="42"/>
  <c r="M535" i="41"/>
  <c r="T531" i="41"/>
  <c r="M599" i="43"/>
  <c r="T595" i="43"/>
  <c r="M503" i="43"/>
  <c r="T499" i="43"/>
  <c r="T579" i="42"/>
  <c r="M583" i="42"/>
  <c r="T595" i="44"/>
  <c r="M599" i="44"/>
  <c r="T611" i="47"/>
  <c r="M615" i="47"/>
  <c r="T547" i="47"/>
  <c r="M551" i="47"/>
  <c r="T547" i="42"/>
  <c r="M551" i="42"/>
  <c r="M503" i="48"/>
  <c r="T499" i="48"/>
  <c r="M583" i="48"/>
  <c r="T579" i="48"/>
  <c r="T579" i="40"/>
  <c r="M583" i="40"/>
  <c r="M615" i="39"/>
  <c r="T611" i="39"/>
  <c r="M503" i="40"/>
  <c r="T499" i="40"/>
  <c r="T531" i="39"/>
  <c r="M535" i="39"/>
  <c r="M599" i="41"/>
  <c r="T595" i="41"/>
  <c r="M535" i="43"/>
  <c r="T531" i="43"/>
  <c r="M503" i="41"/>
  <c r="T499" i="41"/>
  <c r="M551" i="43"/>
  <c r="T547" i="43"/>
  <c r="T595" i="46"/>
  <c r="M599" i="46"/>
  <c r="T499" i="46"/>
  <c r="M503" i="46"/>
  <c r="T563" i="47"/>
  <c r="M567" i="47"/>
  <c r="T499" i="47"/>
  <c r="M503" i="47"/>
  <c r="T627" i="47"/>
  <c r="M631" i="47"/>
  <c r="T595" i="48"/>
  <c r="M599" i="48"/>
  <c r="T531" i="48"/>
  <c r="M535" i="48"/>
  <c r="T531" i="44"/>
  <c r="M535" i="44"/>
  <c r="T579" i="46"/>
  <c r="M583" i="46"/>
  <c r="M647" i="39"/>
  <c r="T643" i="39"/>
  <c r="M647" i="48"/>
  <c r="T643" i="48"/>
  <c r="M391" i="43"/>
  <c r="T387" i="43"/>
  <c r="T387" i="39"/>
  <c r="M391" i="39"/>
  <c r="T371" i="47"/>
  <c r="M375" i="47"/>
  <c r="W3" i="46"/>
  <c r="M375" i="43"/>
  <c r="T371" i="43"/>
  <c r="T371" i="45"/>
  <c r="M375" i="45"/>
  <c r="W3" i="45"/>
  <c r="M359" i="39"/>
  <c r="T355" i="39"/>
  <c r="T355" i="43"/>
  <c r="M359" i="43"/>
  <c r="V3" i="40"/>
  <c r="M359" i="47"/>
  <c r="T355" i="47"/>
  <c r="U3" i="39"/>
  <c r="T339" i="48"/>
  <c r="M343" i="48"/>
  <c r="M343" i="47"/>
  <c r="T339" i="47"/>
  <c r="T323" i="47"/>
  <c r="M327" i="47"/>
  <c r="T323" i="48"/>
  <c r="M327" i="48"/>
  <c r="M295" i="48"/>
  <c r="T291" i="48"/>
  <c r="M279" i="47"/>
  <c r="T275" i="47"/>
  <c r="M279" i="43"/>
  <c r="T275" i="43"/>
  <c r="M247" i="47"/>
  <c r="T243" i="47"/>
  <c r="T227" i="48"/>
  <c r="M231" i="48"/>
  <c r="M231" i="47"/>
  <c r="T227" i="47"/>
  <c r="M215" i="43"/>
  <c r="T211" i="43"/>
  <c r="M183" i="43"/>
  <c r="T179" i="43"/>
  <c r="M167" i="45"/>
  <c r="T163" i="45"/>
  <c r="M167" i="48"/>
  <c r="T163" i="48"/>
  <c r="M151" i="43"/>
  <c r="T147" i="43"/>
  <c r="T115" i="43"/>
  <c r="M119" i="43"/>
  <c r="X3" i="47"/>
  <c r="X3" i="43"/>
  <c r="T99" i="39"/>
  <c r="V3" i="38"/>
  <c r="M103" i="45"/>
  <c r="T99" i="45"/>
  <c r="X3" i="41"/>
  <c r="T83" i="47"/>
  <c r="M87" i="47"/>
  <c r="M87" i="38"/>
  <c r="T83" i="38"/>
  <c r="T83" i="43"/>
  <c r="M87" i="43"/>
  <c r="T3" i="39"/>
  <c r="T67" i="43"/>
  <c r="M71" i="43"/>
  <c r="W3" i="41"/>
  <c r="M55" i="48"/>
  <c r="T51" i="48"/>
  <c r="M55" i="43"/>
  <c r="T51" i="43"/>
  <c r="U3" i="41"/>
  <c r="V3" i="43"/>
  <c r="M39" i="43"/>
  <c r="T35" i="43"/>
  <c r="V3" i="47"/>
  <c r="V3" i="39"/>
  <c r="U3" i="43"/>
  <c r="M23" i="45"/>
  <c r="T19" i="45"/>
  <c r="M23" i="44"/>
  <c r="T19" i="44"/>
  <c r="V3" i="49"/>
  <c r="M535" i="49"/>
  <c r="T531" i="49"/>
  <c r="M407" i="49"/>
  <c r="T403" i="49"/>
  <c r="M471" i="48"/>
  <c r="T467" i="48"/>
  <c r="M295" i="49"/>
  <c r="T291" i="49"/>
  <c r="V3" i="46"/>
  <c r="T147" i="46"/>
  <c r="M151" i="46"/>
  <c r="T195" i="46"/>
  <c r="M199" i="46"/>
  <c r="M55" i="46"/>
  <c r="T51" i="46"/>
  <c r="M295" i="44"/>
  <c r="T291" i="44"/>
  <c r="M375" i="44"/>
  <c r="T371" i="44"/>
  <c r="M471" i="41"/>
  <c r="T467" i="41"/>
  <c r="M343" i="41"/>
  <c r="T339" i="41"/>
  <c r="M87" i="41"/>
  <c r="T83" i="41"/>
  <c r="M343" i="44"/>
  <c r="T339" i="44"/>
  <c r="U3" i="40"/>
  <c r="M55" i="44"/>
  <c r="T51" i="44"/>
  <c r="X3" i="39"/>
  <c r="T243" i="49"/>
  <c r="M247" i="49"/>
  <c r="T179" i="49"/>
  <c r="M183" i="49"/>
  <c r="T115" i="49"/>
  <c r="M119" i="49"/>
  <c r="T259" i="49"/>
  <c r="M263" i="49"/>
  <c r="T195" i="49"/>
  <c r="M199" i="49"/>
  <c r="T131" i="49"/>
  <c r="M135" i="49"/>
  <c r="T67" i="49"/>
  <c r="M71" i="49"/>
  <c r="U3" i="49"/>
  <c r="M8" i="49"/>
  <c r="L7" i="49"/>
  <c r="T435" i="48"/>
  <c r="M439" i="48"/>
  <c r="M487" i="48"/>
  <c r="T483" i="48"/>
  <c r="M471" i="46"/>
  <c r="T467" i="46"/>
  <c r="T83" i="46"/>
  <c r="M87" i="46"/>
  <c r="T323" i="46"/>
  <c r="M327" i="46"/>
  <c r="M119" i="46"/>
  <c r="T115" i="46"/>
  <c r="M231" i="46"/>
  <c r="T227" i="46"/>
  <c r="M455" i="44"/>
  <c r="T451" i="44"/>
  <c r="M327" i="44"/>
  <c r="T323" i="44"/>
  <c r="M71" i="44"/>
  <c r="T67" i="44"/>
  <c r="W3" i="43"/>
  <c r="M247" i="41"/>
  <c r="T243" i="41"/>
  <c r="M151" i="40"/>
  <c r="T147" i="40"/>
  <c r="M167" i="40"/>
  <c r="T163" i="40"/>
  <c r="M407" i="46"/>
  <c r="T403" i="46"/>
  <c r="M183" i="44"/>
  <c r="T179" i="44"/>
  <c r="U3" i="42"/>
  <c r="M583" i="49"/>
  <c r="T579" i="49"/>
  <c r="T371" i="48"/>
  <c r="M375" i="48"/>
  <c r="U3" i="47"/>
  <c r="T19" i="46"/>
  <c r="M23" i="46"/>
  <c r="T451" i="46"/>
  <c r="M455" i="46"/>
  <c r="T435" i="45"/>
  <c r="M439" i="45"/>
  <c r="M359" i="46"/>
  <c r="T355" i="46"/>
  <c r="M279" i="46"/>
  <c r="T275" i="46"/>
  <c r="M487" i="44"/>
  <c r="T483" i="44"/>
  <c r="M359" i="44"/>
  <c r="T355" i="44"/>
  <c r="M231" i="44"/>
  <c r="T227" i="44"/>
  <c r="M103" i="44"/>
  <c r="T99" i="44"/>
  <c r="X3" i="44"/>
  <c r="M151" i="44"/>
  <c r="T147" i="44"/>
  <c r="M119" i="44"/>
  <c r="T115" i="44"/>
  <c r="M407" i="41"/>
  <c r="T403" i="41"/>
  <c r="M279" i="41"/>
  <c r="T275" i="41"/>
  <c r="M151" i="41"/>
  <c r="T147" i="41"/>
  <c r="M23" i="41"/>
  <c r="T19" i="41"/>
  <c r="M87" i="44"/>
  <c r="T83" i="44"/>
  <c r="M231" i="40"/>
  <c r="T227" i="40"/>
  <c r="M647" i="49"/>
  <c r="T643" i="49"/>
  <c r="M631" i="49"/>
  <c r="T627" i="49"/>
  <c r="M599" i="49"/>
  <c r="T595" i="49"/>
  <c r="V3" i="45"/>
  <c r="W3" i="38"/>
  <c r="M14" i="49"/>
  <c r="W3" i="49"/>
  <c r="M327" i="49"/>
  <c r="T323" i="49"/>
  <c r="V3" i="48"/>
  <c r="T259" i="46"/>
  <c r="M263" i="46"/>
  <c r="T67" i="46"/>
  <c r="M71" i="46"/>
  <c r="T451" i="45"/>
  <c r="M455" i="45"/>
  <c r="M343" i="46"/>
  <c r="T339" i="46"/>
  <c r="T419" i="45"/>
  <c r="M423" i="45"/>
  <c r="M423" i="44"/>
  <c r="T419" i="44"/>
  <c r="M167" i="44"/>
  <c r="T163" i="44"/>
  <c r="M103" i="46"/>
  <c r="T99" i="46"/>
  <c r="M407" i="44"/>
  <c r="T403" i="44"/>
  <c r="M215" i="41"/>
  <c r="T211" i="41"/>
  <c r="M103" i="40"/>
  <c r="T99" i="40"/>
  <c r="M311" i="44"/>
  <c r="T307" i="44"/>
  <c r="M567" i="49"/>
  <c r="T563" i="49"/>
  <c r="T51" i="49"/>
  <c r="M55" i="49"/>
  <c r="U3" i="45"/>
  <c r="M199" i="44"/>
  <c r="T195" i="44"/>
  <c r="U3" i="44"/>
  <c r="M407" i="45"/>
  <c r="T403" i="45"/>
  <c r="M279" i="44"/>
  <c r="T275" i="44"/>
  <c r="M247" i="44"/>
  <c r="T243" i="44"/>
  <c r="M375" i="41"/>
  <c r="T371" i="41"/>
  <c r="M119" i="41"/>
  <c r="T115" i="41"/>
  <c r="M279" i="40"/>
  <c r="T275" i="40"/>
  <c r="M23" i="40"/>
  <c r="T19" i="40"/>
  <c r="M215" i="44"/>
  <c r="T211" i="44"/>
  <c r="V3" i="44"/>
  <c r="W3" i="42"/>
  <c r="M503" i="49"/>
  <c r="T499" i="49"/>
  <c r="M487" i="49"/>
  <c r="T483" i="49"/>
  <c r="M471" i="49"/>
  <c r="T467" i="49"/>
  <c r="M455" i="49"/>
  <c r="T451" i="49"/>
  <c r="M519" i="49"/>
  <c r="T515" i="49"/>
  <c r="T275" i="49"/>
  <c r="M279" i="49"/>
  <c r="T211" i="49"/>
  <c r="M215" i="49"/>
  <c r="T147" i="49"/>
  <c r="M151" i="49"/>
  <c r="T83" i="49"/>
  <c r="M87" i="49"/>
  <c r="M423" i="49"/>
  <c r="T419" i="49"/>
  <c r="M311" i="49"/>
  <c r="T307" i="49"/>
  <c r="T227" i="49"/>
  <c r="M231" i="49"/>
  <c r="T163" i="49"/>
  <c r="M167" i="49"/>
  <c r="T99" i="49"/>
  <c r="M103" i="49"/>
  <c r="T35" i="49"/>
  <c r="M39" i="49"/>
  <c r="U3" i="48"/>
  <c r="T387" i="46"/>
  <c r="M391" i="46"/>
  <c r="X3" i="46"/>
  <c r="M215" i="46"/>
  <c r="T211" i="46"/>
  <c r="M167" i="46"/>
  <c r="T163" i="46"/>
  <c r="T131" i="46"/>
  <c r="M135" i="46"/>
  <c r="M39" i="46"/>
  <c r="T35" i="46"/>
  <c r="M391" i="44"/>
  <c r="T387" i="44"/>
  <c r="M263" i="44"/>
  <c r="T259" i="44"/>
  <c r="M135" i="44"/>
  <c r="T131" i="44"/>
  <c r="U3" i="46"/>
  <c r="M487" i="45"/>
  <c r="T483" i="45"/>
  <c r="V3" i="42"/>
  <c r="T323" i="40"/>
  <c r="M327" i="40"/>
  <c r="T259" i="40"/>
  <c r="M263" i="40"/>
  <c r="T195" i="40"/>
  <c r="M199" i="40"/>
  <c r="T131" i="40"/>
  <c r="M135" i="40"/>
  <c r="T67" i="40"/>
  <c r="M71" i="40"/>
  <c r="X3" i="40"/>
  <c r="M439" i="41"/>
  <c r="T435" i="41"/>
  <c r="M311" i="41"/>
  <c r="T307" i="41"/>
  <c r="M183" i="41"/>
  <c r="T179" i="41"/>
  <c r="M55" i="41"/>
  <c r="T51" i="41"/>
  <c r="V3" i="41"/>
  <c r="M215" i="40"/>
  <c r="T211" i="40"/>
  <c r="M87" i="40"/>
  <c r="T83" i="40"/>
  <c r="M471" i="44"/>
  <c r="T467" i="44"/>
  <c r="M23" i="43"/>
  <c r="T19" i="43"/>
  <c r="M295" i="40"/>
  <c r="T291" i="40"/>
  <c r="M39" i="40"/>
  <c r="T35" i="40"/>
  <c r="M439" i="44"/>
  <c r="T435" i="44"/>
  <c r="U3" i="38"/>
  <c r="L656" i="37"/>
  <c r="M656" i="37" s="1"/>
  <c r="L655" i="37"/>
  <c r="M655" i="37" s="1"/>
  <c r="L654" i="37"/>
  <c r="M654" i="37" s="1"/>
  <c r="L653" i="37"/>
  <c r="M653" i="37" s="1"/>
  <c r="L652" i="37"/>
  <c r="M652" i="37" s="1"/>
  <c r="L651" i="37"/>
  <c r="L650" i="37"/>
  <c r="M650" i="37" s="1"/>
  <c r="L649" i="37"/>
  <c r="L648" i="37"/>
  <c r="M648" i="37" s="1"/>
  <c r="K647" i="37"/>
  <c r="J647" i="37"/>
  <c r="I647" i="37"/>
  <c r="H647" i="37"/>
  <c r="G647" i="37"/>
  <c r="K645" i="37"/>
  <c r="J645" i="37"/>
  <c r="I645" i="37"/>
  <c r="H645" i="37"/>
  <c r="G645" i="37"/>
  <c r="G644" i="37"/>
  <c r="H644" i="37" s="1"/>
  <c r="I644" i="37" s="1"/>
  <c r="J644" i="37" s="1"/>
  <c r="K644" i="37" s="1"/>
  <c r="L644" i="37" s="1"/>
  <c r="M644" i="37" s="1"/>
  <c r="X643" i="37"/>
  <c r="W643" i="37"/>
  <c r="S643" i="37"/>
  <c r="G643" i="37"/>
  <c r="H643" i="37" s="1"/>
  <c r="I643" i="37" s="1"/>
  <c r="J643" i="37" s="1"/>
  <c r="K643" i="37" s="1"/>
  <c r="L643" i="37" s="1"/>
  <c r="M643" i="37" s="1"/>
  <c r="M640" i="37"/>
  <c r="L640" i="37"/>
  <c r="L639" i="37"/>
  <c r="M639" i="37" s="1"/>
  <c r="L638" i="37"/>
  <c r="W627" i="37" s="1"/>
  <c r="L637" i="37"/>
  <c r="M637" i="37" s="1"/>
  <c r="L636" i="37"/>
  <c r="M636" i="37" s="1"/>
  <c r="L635" i="37"/>
  <c r="L634" i="37"/>
  <c r="M634" i="37" s="1"/>
  <c r="L633" i="37"/>
  <c r="L632" i="37"/>
  <c r="M632" i="37" s="1"/>
  <c r="K631" i="37"/>
  <c r="J631" i="37"/>
  <c r="I631" i="37"/>
  <c r="H631" i="37"/>
  <c r="G631" i="37"/>
  <c r="K629" i="37"/>
  <c r="J629" i="37"/>
  <c r="I629" i="37"/>
  <c r="H629" i="37"/>
  <c r="G629" i="37"/>
  <c r="G628" i="37"/>
  <c r="H628" i="37" s="1"/>
  <c r="I628" i="37" s="1"/>
  <c r="J628" i="37" s="1"/>
  <c r="K628" i="37" s="1"/>
  <c r="L628" i="37" s="1"/>
  <c r="M628" i="37" s="1"/>
  <c r="S627" i="37"/>
  <c r="G627" i="37"/>
  <c r="H627" i="37" s="1"/>
  <c r="I627" i="37" s="1"/>
  <c r="J627" i="37" s="1"/>
  <c r="K627" i="37" s="1"/>
  <c r="L627" i="37" s="1"/>
  <c r="M627" i="37" s="1"/>
  <c r="L624" i="37"/>
  <c r="M624" i="37" s="1"/>
  <c r="L623" i="37"/>
  <c r="M623" i="37" s="1"/>
  <c r="L622" i="37"/>
  <c r="M622" i="37" s="1"/>
  <c r="L621" i="37"/>
  <c r="M621" i="37" s="1"/>
  <c r="L620" i="37"/>
  <c r="M620" i="37" s="1"/>
  <c r="L619" i="37"/>
  <c r="L618" i="37"/>
  <c r="M618" i="37" s="1"/>
  <c r="L617" i="37"/>
  <c r="M616" i="37"/>
  <c r="L616" i="37"/>
  <c r="K615" i="37"/>
  <c r="J615" i="37"/>
  <c r="I615" i="37"/>
  <c r="H615" i="37"/>
  <c r="G615" i="37"/>
  <c r="K613" i="37"/>
  <c r="J613" i="37"/>
  <c r="I613" i="37"/>
  <c r="H613" i="37"/>
  <c r="G613" i="37"/>
  <c r="H612" i="37"/>
  <c r="I612" i="37" s="1"/>
  <c r="J612" i="37" s="1"/>
  <c r="K612" i="37" s="1"/>
  <c r="L612" i="37" s="1"/>
  <c r="M612" i="37" s="1"/>
  <c r="G612" i="37"/>
  <c r="S611" i="37"/>
  <c r="G611" i="37"/>
  <c r="H611" i="37" s="1"/>
  <c r="I611" i="37" s="1"/>
  <c r="J611" i="37" s="1"/>
  <c r="K611" i="37" s="1"/>
  <c r="L611" i="37" s="1"/>
  <c r="M611" i="37" s="1"/>
  <c r="L608" i="37"/>
  <c r="M608" i="37" s="1"/>
  <c r="L607" i="37"/>
  <c r="M607" i="37" s="1"/>
  <c r="M606" i="37"/>
  <c r="L606" i="37"/>
  <c r="L605" i="37"/>
  <c r="M605" i="37" s="1"/>
  <c r="L604" i="37"/>
  <c r="M604" i="37" s="1"/>
  <c r="L603" i="37"/>
  <c r="L602" i="37"/>
  <c r="M602" i="37" s="1"/>
  <c r="L601" i="37"/>
  <c r="L600" i="37"/>
  <c r="M600" i="37" s="1"/>
  <c r="K599" i="37"/>
  <c r="J599" i="37"/>
  <c r="I599" i="37"/>
  <c r="H599" i="37"/>
  <c r="G599" i="37"/>
  <c r="K597" i="37"/>
  <c r="J597" i="37"/>
  <c r="I597" i="37"/>
  <c r="H597" i="37"/>
  <c r="G597" i="37"/>
  <c r="G596" i="37"/>
  <c r="H596" i="37" s="1"/>
  <c r="I596" i="37" s="1"/>
  <c r="J596" i="37" s="1"/>
  <c r="K596" i="37" s="1"/>
  <c r="L596" i="37" s="1"/>
  <c r="M596" i="37" s="1"/>
  <c r="W595" i="37"/>
  <c r="S595" i="37"/>
  <c r="G595" i="37"/>
  <c r="H595" i="37" s="1"/>
  <c r="I595" i="37" s="1"/>
  <c r="J595" i="37" s="1"/>
  <c r="K595" i="37" s="1"/>
  <c r="L595" i="37" s="1"/>
  <c r="M595" i="37" s="1"/>
  <c r="L592" i="37"/>
  <c r="M592" i="37" s="1"/>
  <c r="L591" i="37"/>
  <c r="M591" i="37" s="1"/>
  <c r="L590" i="37"/>
  <c r="M590" i="37" s="1"/>
  <c r="L589" i="37"/>
  <c r="M589" i="37" s="1"/>
  <c r="L588" i="37"/>
  <c r="M588" i="37" s="1"/>
  <c r="L587" i="37"/>
  <c r="M586" i="37"/>
  <c r="L586" i="37"/>
  <c r="L585" i="37"/>
  <c r="L584" i="37"/>
  <c r="M584" i="37" s="1"/>
  <c r="K583" i="37"/>
  <c r="J583" i="37"/>
  <c r="I583" i="37"/>
  <c r="H583" i="37"/>
  <c r="G583" i="37"/>
  <c r="K581" i="37"/>
  <c r="J581" i="37"/>
  <c r="I581" i="37"/>
  <c r="H581" i="37"/>
  <c r="G581" i="37"/>
  <c r="G580" i="37"/>
  <c r="H580" i="37" s="1"/>
  <c r="I580" i="37" s="1"/>
  <c r="J580" i="37" s="1"/>
  <c r="K580" i="37" s="1"/>
  <c r="L580" i="37" s="1"/>
  <c r="M580" i="37" s="1"/>
  <c r="S579" i="37"/>
  <c r="G579" i="37"/>
  <c r="H579" i="37" s="1"/>
  <c r="I579" i="37" s="1"/>
  <c r="J579" i="37" s="1"/>
  <c r="K579" i="37" s="1"/>
  <c r="L579" i="37" s="1"/>
  <c r="M579" i="37" s="1"/>
  <c r="M576" i="37"/>
  <c r="L576" i="37"/>
  <c r="L575" i="37"/>
  <c r="M575" i="37" s="1"/>
  <c r="L574" i="37"/>
  <c r="M574" i="37" s="1"/>
  <c r="L573" i="37"/>
  <c r="M573" i="37" s="1"/>
  <c r="L572" i="37"/>
  <c r="X563" i="37" s="1"/>
  <c r="L571" i="37"/>
  <c r="L570" i="37"/>
  <c r="M570" i="37" s="1"/>
  <c r="L569" i="37"/>
  <c r="M568" i="37"/>
  <c r="L568" i="37"/>
  <c r="K567" i="37"/>
  <c r="J567" i="37"/>
  <c r="I567" i="37"/>
  <c r="H567" i="37"/>
  <c r="G567" i="37"/>
  <c r="K565" i="37"/>
  <c r="J565" i="37"/>
  <c r="I565" i="37"/>
  <c r="H565" i="37"/>
  <c r="G565" i="37"/>
  <c r="G564" i="37"/>
  <c r="H564" i="37" s="1"/>
  <c r="I564" i="37" s="1"/>
  <c r="J564" i="37" s="1"/>
  <c r="K564" i="37" s="1"/>
  <c r="L564" i="37" s="1"/>
  <c r="M564" i="37" s="1"/>
  <c r="S563" i="37"/>
  <c r="G563" i="37"/>
  <c r="H563" i="37" s="1"/>
  <c r="I563" i="37" s="1"/>
  <c r="J563" i="37" s="1"/>
  <c r="K563" i="37" s="1"/>
  <c r="L563" i="37" s="1"/>
  <c r="M563" i="37" s="1"/>
  <c r="M560" i="37"/>
  <c r="L560" i="37"/>
  <c r="L559" i="37"/>
  <c r="M559" i="37" s="1"/>
  <c r="L558" i="37"/>
  <c r="M558" i="37" s="1"/>
  <c r="L557" i="37"/>
  <c r="M557" i="37" s="1"/>
  <c r="L556" i="37"/>
  <c r="M556" i="37" s="1"/>
  <c r="L555" i="37"/>
  <c r="M555" i="37" s="1"/>
  <c r="L554" i="37"/>
  <c r="M554" i="37" s="1"/>
  <c r="L553" i="37"/>
  <c r="M552" i="37"/>
  <c r="L552" i="37"/>
  <c r="K551" i="37"/>
  <c r="J551" i="37"/>
  <c r="I551" i="37"/>
  <c r="H551" i="37"/>
  <c r="G551" i="37"/>
  <c r="K549" i="37"/>
  <c r="J549" i="37"/>
  <c r="I549" i="37"/>
  <c r="H549" i="37"/>
  <c r="G549" i="37"/>
  <c r="H548" i="37"/>
  <c r="I548" i="37" s="1"/>
  <c r="J548" i="37" s="1"/>
  <c r="K548" i="37" s="1"/>
  <c r="L548" i="37" s="1"/>
  <c r="M548" i="37" s="1"/>
  <c r="G548" i="37"/>
  <c r="W547" i="37"/>
  <c r="S547" i="37"/>
  <c r="G547" i="37"/>
  <c r="H547" i="37" s="1"/>
  <c r="I547" i="37" s="1"/>
  <c r="J547" i="37" s="1"/>
  <c r="K547" i="37" s="1"/>
  <c r="L547" i="37" s="1"/>
  <c r="M547" i="37" s="1"/>
  <c r="L544" i="37"/>
  <c r="M544" i="37" s="1"/>
  <c r="L543" i="37"/>
  <c r="M543" i="37" s="1"/>
  <c r="L542" i="37"/>
  <c r="M542" i="37" s="1"/>
  <c r="L541" i="37"/>
  <c r="M541" i="37" s="1"/>
  <c r="L540" i="37"/>
  <c r="M540" i="37" s="1"/>
  <c r="L539" i="37"/>
  <c r="M539" i="37" s="1"/>
  <c r="L538" i="37"/>
  <c r="M538" i="37" s="1"/>
  <c r="L537" i="37"/>
  <c r="L536" i="37"/>
  <c r="M536" i="37" s="1"/>
  <c r="K535" i="37"/>
  <c r="J535" i="37"/>
  <c r="I535" i="37"/>
  <c r="H535" i="37"/>
  <c r="G535" i="37"/>
  <c r="K533" i="37"/>
  <c r="J533" i="37"/>
  <c r="I533" i="37"/>
  <c r="H533" i="37"/>
  <c r="G533" i="37"/>
  <c r="G532" i="37"/>
  <c r="H532" i="37" s="1"/>
  <c r="I532" i="37" s="1"/>
  <c r="J532" i="37" s="1"/>
  <c r="K532" i="37" s="1"/>
  <c r="L532" i="37" s="1"/>
  <c r="M532" i="37" s="1"/>
  <c r="S531" i="37"/>
  <c r="G531" i="37"/>
  <c r="H531" i="37" s="1"/>
  <c r="I531" i="37" s="1"/>
  <c r="J531" i="37" s="1"/>
  <c r="K531" i="37" s="1"/>
  <c r="L531" i="37" s="1"/>
  <c r="M531" i="37" s="1"/>
  <c r="M528" i="37"/>
  <c r="L528" i="37"/>
  <c r="L527" i="37"/>
  <c r="M527" i="37" s="1"/>
  <c r="L526" i="37"/>
  <c r="W515" i="37" s="1"/>
  <c r="L525" i="37"/>
  <c r="M525" i="37" s="1"/>
  <c r="L524" i="37"/>
  <c r="M524" i="37" s="1"/>
  <c r="L523" i="37"/>
  <c r="M523" i="37" s="1"/>
  <c r="L522" i="37"/>
  <c r="M522" i="37" s="1"/>
  <c r="L521" i="37"/>
  <c r="M520" i="37"/>
  <c r="L520" i="37"/>
  <c r="K519" i="37"/>
  <c r="J519" i="37"/>
  <c r="I519" i="37"/>
  <c r="H519" i="37"/>
  <c r="G519" i="37"/>
  <c r="K517" i="37"/>
  <c r="J517" i="37"/>
  <c r="I517" i="37"/>
  <c r="H517" i="37"/>
  <c r="G517" i="37"/>
  <c r="G516" i="37"/>
  <c r="H516" i="37" s="1"/>
  <c r="I516" i="37" s="1"/>
  <c r="J516" i="37" s="1"/>
  <c r="K516" i="37" s="1"/>
  <c r="L516" i="37" s="1"/>
  <c r="M516" i="37" s="1"/>
  <c r="X515" i="37"/>
  <c r="S515" i="37"/>
  <c r="G515" i="37"/>
  <c r="H515" i="37" s="1"/>
  <c r="I515" i="37" s="1"/>
  <c r="J515" i="37" s="1"/>
  <c r="K515" i="37" s="1"/>
  <c r="L515" i="37" s="1"/>
  <c r="M515" i="37" s="1"/>
  <c r="L512" i="37"/>
  <c r="M512" i="37" s="1"/>
  <c r="L511" i="37"/>
  <c r="M511" i="37" s="1"/>
  <c r="L510" i="37"/>
  <c r="L509" i="37"/>
  <c r="M509" i="37" s="1"/>
  <c r="L508" i="37"/>
  <c r="M508" i="37" s="1"/>
  <c r="L507" i="37"/>
  <c r="M507" i="37" s="1"/>
  <c r="L506" i="37"/>
  <c r="M506" i="37" s="1"/>
  <c r="L505" i="37"/>
  <c r="M505" i="37" s="1"/>
  <c r="L504" i="37"/>
  <c r="M504" i="37" s="1"/>
  <c r="K503" i="37"/>
  <c r="J503" i="37"/>
  <c r="I503" i="37"/>
  <c r="H503" i="37"/>
  <c r="G503" i="37"/>
  <c r="K501" i="37"/>
  <c r="J501" i="37"/>
  <c r="I501" i="37"/>
  <c r="H501" i="37"/>
  <c r="G501" i="37"/>
  <c r="G500" i="37"/>
  <c r="H500" i="37" s="1"/>
  <c r="I500" i="37" s="1"/>
  <c r="J500" i="37" s="1"/>
  <c r="K500" i="37" s="1"/>
  <c r="L500" i="37" s="1"/>
  <c r="M500" i="37" s="1"/>
  <c r="S499" i="37"/>
  <c r="G499" i="37"/>
  <c r="H499" i="37" s="1"/>
  <c r="I499" i="37" s="1"/>
  <c r="J499" i="37" s="1"/>
  <c r="K499" i="37" s="1"/>
  <c r="L499" i="37" s="1"/>
  <c r="M499" i="37" s="1"/>
  <c r="L496" i="37"/>
  <c r="M496" i="37" s="1"/>
  <c r="L495" i="37"/>
  <c r="M495" i="37" s="1"/>
  <c r="L494" i="37"/>
  <c r="M494" i="37" s="1"/>
  <c r="L493" i="37"/>
  <c r="M493" i="37" s="1"/>
  <c r="L492" i="37"/>
  <c r="X483" i="37" s="1"/>
  <c r="L491" i="37"/>
  <c r="M491" i="37" s="1"/>
  <c r="L490" i="37"/>
  <c r="M490" i="37" s="1"/>
  <c r="L489" i="37"/>
  <c r="L488" i="37"/>
  <c r="K487" i="37"/>
  <c r="J487" i="37"/>
  <c r="I487" i="37"/>
  <c r="H487" i="37"/>
  <c r="G487" i="37"/>
  <c r="K485" i="37"/>
  <c r="J485" i="37"/>
  <c r="I485" i="37"/>
  <c r="H485" i="37"/>
  <c r="G485" i="37"/>
  <c r="G484" i="37"/>
  <c r="H484" i="37" s="1"/>
  <c r="I484" i="37" s="1"/>
  <c r="J484" i="37" s="1"/>
  <c r="K484" i="37" s="1"/>
  <c r="L484" i="37" s="1"/>
  <c r="M484" i="37" s="1"/>
  <c r="S483" i="37"/>
  <c r="G483" i="37"/>
  <c r="H483" i="37" s="1"/>
  <c r="I483" i="37" s="1"/>
  <c r="J483" i="37" s="1"/>
  <c r="K483" i="37" s="1"/>
  <c r="L483" i="37" s="1"/>
  <c r="M483" i="37" s="1"/>
  <c r="L480" i="37"/>
  <c r="M480" i="37" s="1"/>
  <c r="L479" i="37"/>
  <c r="M479" i="37" s="1"/>
  <c r="L478" i="37"/>
  <c r="M478" i="37" s="1"/>
  <c r="L477" i="37"/>
  <c r="M477" i="37" s="1"/>
  <c r="L476" i="37"/>
  <c r="M476" i="37" s="1"/>
  <c r="L475" i="37"/>
  <c r="M475" i="37" s="1"/>
  <c r="L474" i="37"/>
  <c r="M474" i="37" s="1"/>
  <c r="L473" i="37"/>
  <c r="M473" i="37" s="1"/>
  <c r="L472" i="37"/>
  <c r="M472" i="37" s="1"/>
  <c r="K471" i="37"/>
  <c r="J471" i="37"/>
  <c r="I471" i="37"/>
  <c r="H471" i="37"/>
  <c r="G471" i="37"/>
  <c r="K469" i="37"/>
  <c r="J469" i="37"/>
  <c r="I469" i="37"/>
  <c r="H469" i="37"/>
  <c r="G469" i="37"/>
  <c r="K468" i="37"/>
  <c r="L468" i="37" s="1"/>
  <c r="M468" i="37" s="1"/>
  <c r="G468" i="37"/>
  <c r="H468" i="37" s="1"/>
  <c r="I468" i="37" s="1"/>
  <c r="J468" i="37" s="1"/>
  <c r="X467" i="37"/>
  <c r="S467" i="37"/>
  <c r="G467" i="37"/>
  <c r="H467" i="37" s="1"/>
  <c r="I467" i="37" s="1"/>
  <c r="J467" i="37" s="1"/>
  <c r="K467" i="37" s="1"/>
  <c r="L467" i="37" s="1"/>
  <c r="M467" i="37" s="1"/>
  <c r="L464" i="37"/>
  <c r="M464" i="37" s="1"/>
  <c r="L463" i="37"/>
  <c r="M463" i="37" s="1"/>
  <c r="L462" i="37"/>
  <c r="M462" i="37" s="1"/>
  <c r="L461" i="37"/>
  <c r="M461" i="37" s="1"/>
  <c r="L460" i="37"/>
  <c r="X451" i="37" s="1"/>
  <c r="L459" i="37"/>
  <c r="M459" i="37" s="1"/>
  <c r="L458" i="37"/>
  <c r="M458" i="37" s="1"/>
  <c r="L457" i="37"/>
  <c r="M457" i="37" s="1"/>
  <c r="M456" i="37"/>
  <c r="L456" i="37"/>
  <c r="K455" i="37"/>
  <c r="J455" i="37"/>
  <c r="I455" i="37"/>
  <c r="H455" i="37"/>
  <c r="G455" i="37"/>
  <c r="K453" i="37"/>
  <c r="J453" i="37"/>
  <c r="I453" i="37"/>
  <c r="H453" i="37"/>
  <c r="G453" i="37"/>
  <c r="G452" i="37"/>
  <c r="H452" i="37" s="1"/>
  <c r="I452" i="37" s="1"/>
  <c r="J452" i="37" s="1"/>
  <c r="K452" i="37" s="1"/>
  <c r="L452" i="37" s="1"/>
  <c r="M452" i="37" s="1"/>
  <c r="U451" i="37"/>
  <c r="S451" i="37"/>
  <c r="G451" i="37"/>
  <c r="H451" i="37" s="1"/>
  <c r="I451" i="37" s="1"/>
  <c r="J451" i="37" s="1"/>
  <c r="K451" i="37" s="1"/>
  <c r="L451" i="37" s="1"/>
  <c r="M451" i="37" s="1"/>
  <c r="L448" i="37"/>
  <c r="M448" i="37" s="1"/>
  <c r="L447" i="37"/>
  <c r="M447" i="37" s="1"/>
  <c r="L446" i="37"/>
  <c r="M446" i="37" s="1"/>
  <c r="L445" i="37"/>
  <c r="M445" i="37" s="1"/>
  <c r="L444" i="37"/>
  <c r="M444" i="37" s="1"/>
  <c r="L443" i="37"/>
  <c r="M443" i="37" s="1"/>
  <c r="L442" i="37"/>
  <c r="L441" i="37"/>
  <c r="M441" i="37" s="1"/>
  <c r="L440" i="37"/>
  <c r="K439" i="37"/>
  <c r="J439" i="37"/>
  <c r="I439" i="37"/>
  <c r="H439" i="37"/>
  <c r="G439" i="37"/>
  <c r="K437" i="37"/>
  <c r="J437" i="37"/>
  <c r="I437" i="37"/>
  <c r="H437" i="37"/>
  <c r="G437" i="37"/>
  <c r="G436" i="37"/>
  <c r="H436" i="37" s="1"/>
  <c r="I436" i="37" s="1"/>
  <c r="J436" i="37" s="1"/>
  <c r="K436" i="37" s="1"/>
  <c r="L436" i="37" s="1"/>
  <c r="M436" i="37" s="1"/>
  <c r="S435" i="37"/>
  <c r="G435" i="37"/>
  <c r="H435" i="37" s="1"/>
  <c r="I435" i="37" s="1"/>
  <c r="J435" i="37" s="1"/>
  <c r="K435" i="37" s="1"/>
  <c r="L435" i="37" s="1"/>
  <c r="M435" i="37" s="1"/>
  <c r="L432" i="37"/>
  <c r="M432" i="37" s="1"/>
  <c r="L431" i="37"/>
  <c r="M431" i="37" s="1"/>
  <c r="L430" i="37"/>
  <c r="M430" i="37" s="1"/>
  <c r="L429" i="37"/>
  <c r="M429" i="37" s="1"/>
  <c r="L428" i="37"/>
  <c r="M428" i="37" s="1"/>
  <c r="L427" i="37"/>
  <c r="M427" i="37" s="1"/>
  <c r="L426" i="37"/>
  <c r="M426" i="37" s="1"/>
  <c r="L425" i="37"/>
  <c r="M425" i="37" s="1"/>
  <c r="L424" i="37"/>
  <c r="K423" i="37"/>
  <c r="J423" i="37"/>
  <c r="I423" i="37"/>
  <c r="H423" i="37"/>
  <c r="G423" i="37"/>
  <c r="K421" i="37"/>
  <c r="J421" i="37"/>
  <c r="I421" i="37"/>
  <c r="H421" i="37"/>
  <c r="G421" i="37"/>
  <c r="G420" i="37"/>
  <c r="H420" i="37" s="1"/>
  <c r="I420" i="37" s="1"/>
  <c r="J420" i="37" s="1"/>
  <c r="K420" i="37" s="1"/>
  <c r="L420" i="37" s="1"/>
  <c r="M420" i="37" s="1"/>
  <c r="X419" i="37"/>
  <c r="S419" i="37"/>
  <c r="G419" i="37"/>
  <c r="H419" i="37" s="1"/>
  <c r="I419" i="37" s="1"/>
  <c r="J419" i="37" s="1"/>
  <c r="K419" i="37" s="1"/>
  <c r="L419" i="37" s="1"/>
  <c r="M419" i="37" s="1"/>
  <c r="L416" i="37"/>
  <c r="M416" i="37" s="1"/>
  <c r="L415" i="37"/>
  <c r="M415" i="37" s="1"/>
  <c r="L414" i="37"/>
  <c r="M414" i="37" s="1"/>
  <c r="L413" i="37"/>
  <c r="M413" i="37" s="1"/>
  <c r="L412" i="37"/>
  <c r="M412" i="37" s="1"/>
  <c r="L411" i="37"/>
  <c r="L410" i="37"/>
  <c r="M410" i="37" s="1"/>
  <c r="L409" i="37"/>
  <c r="M409" i="37" s="1"/>
  <c r="L408" i="37"/>
  <c r="M408" i="37" s="1"/>
  <c r="K407" i="37"/>
  <c r="J407" i="37"/>
  <c r="I407" i="37"/>
  <c r="H407" i="37"/>
  <c r="G407" i="37"/>
  <c r="K405" i="37"/>
  <c r="J405" i="37"/>
  <c r="I405" i="37"/>
  <c r="H405" i="37"/>
  <c r="G405" i="37"/>
  <c r="G404" i="37"/>
  <c r="H404" i="37" s="1"/>
  <c r="I404" i="37" s="1"/>
  <c r="J404" i="37" s="1"/>
  <c r="K404" i="37" s="1"/>
  <c r="L404" i="37" s="1"/>
  <c r="M404" i="37" s="1"/>
  <c r="X403" i="37"/>
  <c r="W403" i="37"/>
  <c r="S403" i="37"/>
  <c r="G403" i="37"/>
  <c r="H403" i="37" s="1"/>
  <c r="I403" i="37" s="1"/>
  <c r="J403" i="37" s="1"/>
  <c r="K403" i="37" s="1"/>
  <c r="L403" i="37" s="1"/>
  <c r="M403" i="37" s="1"/>
  <c r="L400" i="37"/>
  <c r="M400" i="37" s="1"/>
  <c r="L399" i="37"/>
  <c r="M399" i="37" s="1"/>
  <c r="L398" i="37"/>
  <c r="W387" i="37" s="1"/>
  <c r="L397" i="37"/>
  <c r="M397" i="37" s="1"/>
  <c r="L396" i="37"/>
  <c r="M396" i="37" s="1"/>
  <c r="L395" i="37"/>
  <c r="L394" i="37"/>
  <c r="M394" i="37" s="1"/>
  <c r="L393" i="37"/>
  <c r="M393" i="37" s="1"/>
  <c r="L392" i="37"/>
  <c r="M392" i="37" s="1"/>
  <c r="K391" i="37"/>
  <c r="J391" i="37"/>
  <c r="I391" i="37"/>
  <c r="H391" i="37"/>
  <c r="G391" i="37"/>
  <c r="K389" i="37"/>
  <c r="J389" i="37"/>
  <c r="I389" i="37"/>
  <c r="H389" i="37"/>
  <c r="G389" i="37"/>
  <c r="G388" i="37"/>
  <c r="H388" i="37" s="1"/>
  <c r="I388" i="37" s="1"/>
  <c r="J388" i="37" s="1"/>
  <c r="K388" i="37" s="1"/>
  <c r="L388" i="37" s="1"/>
  <c r="M388" i="37" s="1"/>
  <c r="S387" i="37"/>
  <c r="G387" i="37"/>
  <c r="H387" i="37" s="1"/>
  <c r="I387" i="37" s="1"/>
  <c r="J387" i="37" s="1"/>
  <c r="K387" i="37" s="1"/>
  <c r="L387" i="37" s="1"/>
  <c r="M387" i="37" s="1"/>
  <c r="L384" i="37"/>
  <c r="M384" i="37" s="1"/>
  <c r="L383" i="37"/>
  <c r="M383" i="37" s="1"/>
  <c r="M382" i="37"/>
  <c r="L382" i="37"/>
  <c r="L381" i="37"/>
  <c r="M381" i="37" s="1"/>
  <c r="L380" i="37"/>
  <c r="X371" i="37" s="1"/>
  <c r="L379" i="37"/>
  <c r="M379" i="37" s="1"/>
  <c r="L378" i="37"/>
  <c r="M378" i="37" s="1"/>
  <c r="L377" i="37"/>
  <c r="M377" i="37" s="1"/>
  <c r="L376" i="37"/>
  <c r="M376" i="37" s="1"/>
  <c r="K375" i="37"/>
  <c r="J375" i="37"/>
  <c r="I375" i="37"/>
  <c r="H375" i="37"/>
  <c r="G375" i="37"/>
  <c r="K373" i="37"/>
  <c r="J373" i="37"/>
  <c r="I373" i="37"/>
  <c r="H373" i="37"/>
  <c r="G373" i="37"/>
  <c r="G372" i="37"/>
  <c r="H372" i="37" s="1"/>
  <c r="I372" i="37" s="1"/>
  <c r="J372" i="37" s="1"/>
  <c r="K372" i="37" s="1"/>
  <c r="L372" i="37" s="1"/>
  <c r="M372" i="37" s="1"/>
  <c r="W371" i="37"/>
  <c r="S371" i="37"/>
  <c r="G371" i="37"/>
  <c r="H371" i="37" s="1"/>
  <c r="I371" i="37" s="1"/>
  <c r="J371" i="37" s="1"/>
  <c r="K371" i="37" s="1"/>
  <c r="L371" i="37" s="1"/>
  <c r="M371" i="37" s="1"/>
  <c r="L368" i="37"/>
  <c r="M368" i="37" s="1"/>
  <c r="L367" i="37"/>
  <c r="M367" i="37" s="1"/>
  <c r="L366" i="37"/>
  <c r="M366" i="37" s="1"/>
  <c r="L365" i="37"/>
  <c r="M365" i="37" s="1"/>
  <c r="L364" i="37"/>
  <c r="M364" i="37" s="1"/>
  <c r="L363" i="37"/>
  <c r="L362" i="37"/>
  <c r="M362" i="37" s="1"/>
  <c r="L361" i="37"/>
  <c r="L360" i="37"/>
  <c r="M360" i="37" s="1"/>
  <c r="K359" i="37"/>
  <c r="J359" i="37"/>
  <c r="I359" i="37"/>
  <c r="H359" i="37"/>
  <c r="G359" i="37"/>
  <c r="K357" i="37"/>
  <c r="J357" i="37"/>
  <c r="I357" i="37"/>
  <c r="H357" i="37"/>
  <c r="G357" i="37"/>
  <c r="G356" i="37"/>
  <c r="H356" i="37" s="1"/>
  <c r="I356" i="37" s="1"/>
  <c r="J356" i="37" s="1"/>
  <c r="K356" i="37" s="1"/>
  <c r="L356" i="37" s="1"/>
  <c r="M356" i="37" s="1"/>
  <c r="X355" i="37"/>
  <c r="S355" i="37"/>
  <c r="G355" i="37"/>
  <c r="H355" i="37" s="1"/>
  <c r="I355" i="37" s="1"/>
  <c r="J355" i="37" s="1"/>
  <c r="K355" i="37" s="1"/>
  <c r="L355" i="37" s="1"/>
  <c r="M355" i="37" s="1"/>
  <c r="M352" i="37"/>
  <c r="L352" i="37"/>
  <c r="L351" i="37"/>
  <c r="M351" i="37" s="1"/>
  <c r="L350" i="37"/>
  <c r="M350" i="37" s="1"/>
  <c r="L349" i="37"/>
  <c r="M349" i="37" s="1"/>
  <c r="L348" i="37"/>
  <c r="M348" i="37" s="1"/>
  <c r="L347" i="37"/>
  <c r="M347" i="37" s="1"/>
  <c r="L346" i="37"/>
  <c r="M346" i="37" s="1"/>
  <c r="L345" i="37"/>
  <c r="M345" i="37" s="1"/>
  <c r="L344" i="37"/>
  <c r="K343" i="37"/>
  <c r="J343" i="37"/>
  <c r="I343" i="37"/>
  <c r="H343" i="37"/>
  <c r="G343" i="37"/>
  <c r="K341" i="37"/>
  <c r="J341" i="37"/>
  <c r="I341" i="37"/>
  <c r="H341" i="37"/>
  <c r="G341" i="37"/>
  <c r="K340" i="37"/>
  <c r="L340" i="37" s="1"/>
  <c r="M340" i="37" s="1"/>
  <c r="G340" i="37"/>
  <c r="H340" i="37" s="1"/>
  <c r="I340" i="37" s="1"/>
  <c r="J340" i="37" s="1"/>
  <c r="S339" i="37"/>
  <c r="G339" i="37"/>
  <c r="H339" i="37" s="1"/>
  <c r="I339" i="37" s="1"/>
  <c r="J339" i="37" s="1"/>
  <c r="K339" i="37" s="1"/>
  <c r="L339" i="37" s="1"/>
  <c r="M339" i="37" s="1"/>
  <c r="L336" i="37"/>
  <c r="M336" i="37" s="1"/>
  <c r="L335" i="37"/>
  <c r="M335" i="37" s="1"/>
  <c r="L334" i="37"/>
  <c r="M334" i="37" s="1"/>
  <c r="L333" i="37"/>
  <c r="M333" i="37" s="1"/>
  <c r="L332" i="37"/>
  <c r="X323" i="37" s="1"/>
  <c r="L331" i="37"/>
  <c r="M331" i="37" s="1"/>
  <c r="L330" i="37"/>
  <c r="M330" i="37" s="1"/>
  <c r="L329" i="37"/>
  <c r="M329" i="37" s="1"/>
  <c r="L328" i="37"/>
  <c r="K327" i="37"/>
  <c r="J327" i="37"/>
  <c r="I327" i="37"/>
  <c r="H327" i="37"/>
  <c r="G327" i="37"/>
  <c r="K325" i="37"/>
  <c r="J325" i="37"/>
  <c r="I325" i="37"/>
  <c r="H325" i="37"/>
  <c r="G325" i="37"/>
  <c r="G324" i="37"/>
  <c r="H324" i="37" s="1"/>
  <c r="I324" i="37" s="1"/>
  <c r="J324" i="37" s="1"/>
  <c r="K324" i="37" s="1"/>
  <c r="L324" i="37" s="1"/>
  <c r="M324" i="37" s="1"/>
  <c r="S323" i="37"/>
  <c r="G323" i="37"/>
  <c r="H323" i="37" s="1"/>
  <c r="I323" i="37" s="1"/>
  <c r="J323" i="37" s="1"/>
  <c r="K323" i="37" s="1"/>
  <c r="L323" i="37" s="1"/>
  <c r="M323" i="37" s="1"/>
  <c r="L320" i="37"/>
  <c r="M320" i="37" s="1"/>
  <c r="L319" i="37"/>
  <c r="M319" i="37" s="1"/>
  <c r="L318" i="37"/>
  <c r="M318" i="37" s="1"/>
  <c r="L317" i="37"/>
  <c r="M317" i="37" s="1"/>
  <c r="L316" i="37"/>
  <c r="M316" i="37" s="1"/>
  <c r="L315" i="37"/>
  <c r="V307" i="37" s="1"/>
  <c r="L314" i="37"/>
  <c r="M314" i="37" s="1"/>
  <c r="L313" i="37"/>
  <c r="L312" i="37"/>
  <c r="M312" i="37" s="1"/>
  <c r="K311" i="37"/>
  <c r="J311" i="37"/>
  <c r="I311" i="37"/>
  <c r="H311" i="37"/>
  <c r="G311" i="37"/>
  <c r="K309" i="37"/>
  <c r="J309" i="37"/>
  <c r="I309" i="37"/>
  <c r="H309" i="37"/>
  <c r="G309" i="37"/>
  <c r="G308" i="37"/>
  <c r="H308" i="37" s="1"/>
  <c r="I308" i="37" s="1"/>
  <c r="J308" i="37" s="1"/>
  <c r="K308" i="37" s="1"/>
  <c r="L308" i="37" s="1"/>
  <c r="M308" i="37" s="1"/>
  <c r="X307" i="37"/>
  <c r="W307" i="37"/>
  <c r="S307" i="37"/>
  <c r="G307" i="37"/>
  <c r="H307" i="37" s="1"/>
  <c r="I307" i="37" s="1"/>
  <c r="J307" i="37" s="1"/>
  <c r="K307" i="37" s="1"/>
  <c r="L307" i="37" s="1"/>
  <c r="M307" i="37" s="1"/>
  <c r="L304" i="37"/>
  <c r="M304" i="37" s="1"/>
  <c r="L303" i="37"/>
  <c r="M303" i="37" s="1"/>
  <c r="L302" i="37"/>
  <c r="M302" i="37" s="1"/>
  <c r="L301" i="37"/>
  <c r="M301" i="37" s="1"/>
  <c r="L300" i="37"/>
  <c r="X291" i="37" s="1"/>
  <c r="L299" i="37"/>
  <c r="M299" i="37" s="1"/>
  <c r="L298" i="37"/>
  <c r="M298" i="37" s="1"/>
  <c r="L297" i="37"/>
  <c r="M297" i="37" s="1"/>
  <c r="L296" i="37"/>
  <c r="K295" i="37"/>
  <c r="J295" i="37"/>
  <c r="I295" i="37"/>
  <c r="H295" i="37"/>
  <c r="G295" i="37"/>
  <c r="K293" i="37"/>
  <c r="J293" i="37"/>
  <c r="I293" i="37"/>
  <c r="H293" i="37"/>
  <c r="G293" i="37"/>
  <c r="G292" i="37"/>
  <c r="H292" i="37" s="1"/>
  <c r="I292" i="37" s="1"/>
  <c r="J292" i="37" s="1"/>
  <c r="K292" i="37" s="1"/>
  <c r="L292" i="37" s="1"/>
  <c r="M292" i="37" s="1"/>
  <c r="S291" i="37"/>
  <c r="G291" i="37"/>
  <c r="H291" i="37" s="1"/>
  <c r="I291" i="37" s="1"/>
  <c r="J291" i="37" s="1"/>
  <c r="K291" i="37" s="1"/>
  <c r="L291" i="37" s="1"/>
  <c r="M291" i="37" s="1"/>
  <c r="L288" i="37"/>
  <c r="M288" i="37" s="1"/>
  <c r="L287" i="37"/>
  <c r="M287" i="37" s="1"/>
  <c r="L286" i="37"/>
  <c r="M286" i="37" s="1"/>
  <c r="L285" i="37"/>
  <c r="M285" i="37" s="1"/>
  <c r="L284" i="37"/>
  <c r="M284" i="37" s="1"/>
  <c r="L283" i="37"/>
  <c r="M283" i="37" s="1"/>
  <c r="L282" i="37"/>
  <c r="M282" i="37" s="1"/>
  <c r="L281" i="37"/>
  <c r="M281" i="37" s="1"/>
  <c r="L280" i="37"/>
  <c r="M280" i="37" s="1"/>
  <c r="K279" i="37"/>
  <c r="J279" i="37"/>
  <c r="I279" i="37"/>
  <c r="H279" i="37"/>
  <c r="G279" i="37"/>
  <c r="K277" i="37"/>
  <c r="J277" i="37"/>
  <c r="I277" i="37"/>
  <c r="H277" i="37"/>
  <c r="G277" i="37"/>
  <c r="I276" i="37"/>
  <c r="J276" i="37" s="1"/>
  <c r="K276" i="37" s="1"/>
  <c r="L276" i="37" s="1"/>
  <c r="M276" i="37" s="1"/>
  <c r="G276" i="37"/>
  <c r="H276" i="37" s="1"/>
  <c r="S275" i="37"/>
  <c r="G275" i="37"/>
  <c r="H275" i="37" s="1"/>
  <c r="I275" i="37" s="1"/>
  <c r="J275" i="37" s="1"/>
  <c r="K275" i="37" s="1"/>
  <c r="L275" i="37" s="1"/>
  <c r="M275" i="37" s="1"/>
  <c r="L272" i="37"/>
  <c r="M272" i="37" s="1"/>
  <c r="L271" i="37"/>
  <c r="M271" i="37" s="1"/>
  <c r="L270" i="37"/>
  <c r="M270" i="37" s="1"/>
  <c r="L269" i="37"/>
  <c r="M269" i="37" s="1"/>
  <c r="L268" i="37"/>
  <c r="M268" i="37" s="1"/>
  <c r="L267" i="37"/>
  <c r="M267" i="37" s="1"/>
  <c r="L266" i="37"/>
  <c r="M266" i="37" s="1"/>
  <c r="L265" i="37"/>
  <c r="M265" i="37" s="1"/>
  <c r="L264" i="37"/>
  <c r="M264" i="37" s="1"/>
  <c r="K263" i="37"/>
  <c r="J263" i="37"/>
  <c r="I263" i="37"/>
  <c r="H263" i="37"/>
  <c r="G263" i="37"/>
  <c r="K261" i="37"/>
  <c r="J261" i="37"/>
  <c r="I261" i="37"/>
  <c r="H261" i="37"/>
  <c r="G261" i="37"/>
  <c r="I260" i="37"/>
  <c r="J260" i="37" s="1"/>
  <c r="K260" i="37" s="1"/>
  <c r="L260" i="37" s="1"/>
  <c r="M260" i="37" s="1"/>
  <c r="G260" i="37"/>
  <c r="H260" i="37" s="1"/>
  <c r="X259" i="37"/>
  <c r="W259" i="37"/>
  <c r="U259" i="37"/>
  <c r="S259" i="37"/>
  <c r="G259" i="37"/>
  <c r="H259" i="37" s="1"/>
  <c r="I259" i="37" s="1"/>
  <c r="J259" i="37" s="1"/>
  <c r="K259" i="37" s="1"/>
  <c r="L259" i="37" s="1"/>
  <c r="M259" i="37" s="1"/>
  <c r="L256" i="37"/>
  <c r="M256" i="37" s="1"/>
  <c r="L255" i="37"/>
  <c r="M255" i="37" s="1"/>
  <c r="L254" i="37"/>
  <c r="W243" i="37" s="1"/>
  <c r="L253" i="37"/>
  <c r="M253" i="37" s="1"/>
  <c r="L252" i="37"/>
  <c r="M252" i="37" s="1"/>
  <c r="L251" i="37"/>
  <c r="L250" i="37"/>
  <c r="M250" i="37" s="1"/>
  <c r="L249" i="37"/>
  <c r="U243" i="37" s="1"/>
  <c r="L248" i="37"/>
  <c r="M248" i="37" s="1"/>
  <c r="K247" i="37"/>
  <c r="J247" i="37"/>
  <c r="I247" i="37"/>
  <c r="H247" i="37"/>
  <c r="G247" i="37"/>
  <c r="K245" i="37"/>
  <c r="J245" i="37"/>
  <c r="I245" i="37"/>
  <c r="H245" i="37"/>
  <c r="G245" i="37"/>
  <c r="G244" i="37"/>
  <c r="H244" i="37" s="1"/>
  <c r="I244" i="37" s="1"/>
  <c r="J244" i="37" s="1"/>
  <c r="K244" i="37" s="1"/>
  <c r="L244" i="37" s="1"/>
  <c r="M244" i="37" s="1"/>
  <c r="S243" i="37"/>
  <c r="G243" i="37"/>
  <c r="H243" i="37" s="1"/>
  <c r="I243" i="37" s="1"/>
  <c r="J243" i="37" s="1"/>
  <c r="K243" i="37" s="1"/>
  <c r="L243" i="37" s="1"/>
  <c r="M243" i="37" s="1"/>
  <c r="L240" i="37"/>
  <c r="M240" i="37" s="1"/>
  <c r="L239" i="37"/>
  <c r="M239" i="37" s="1"/>
  <c r="L238" i="37"/>
  <c r="M238" i="37" s="1"/>
  <c r="M237" i="37"/>
  <c r="L237" i="37"/>
  <c r="L236" i="37"/>
  <c r="X227" i="37" s="1"/>
  <c r="L235" i="37"/>
  <c r="M235" i="37" s="1"/>
  <c r="L234" i="37"/>
  <c r="M234" i="37" s="1"/>
  <c r="L233" i="37"/>
  <c r="M233" i="37" s="1"/>
  <c r="L232" i="37"/>
  <c r="K231" i="37"/>
  <c r="J231" i="37"/>
  <c r="I231" i="37"/>
  <c r="H231" i="37"/>
  <c r="G231" i="37"/>
  <c r="K229" i="37"/>
  <c r="J229" i="37"/>
  <c r="I229" i="37"/>
  <c r="H229" i="37"/>
  <c r="G229" i="37"/>
  <c r="G228" i="37"/>
  <c r="H228" i="37" s="1"/>
  <c r="I228" i="37" s="1"/>
  <c r="J228" i="37" s="1"/>
  <c r="K228" i="37" s="1"/>
  <c r="L228" i="37" s="1"/>
  <c r="M228" i="37" s="1"/>
  <c r="S227" i="37"/>
  <c r="G227" i="37"/>
  <c r="H227" i="37" s="1"/>
  <c r="I227" i="37" s="1"/>
  <c r="J227" i="37" s="1"/>
  <c r="K227" i="37" s="1"/>
  <c r="L227" i="37" s="1"/>
  <c r="M227" i="37" s="1"/>
  <c r="M224" i="37"/>
  <c r="L224" i="37"/>
  <c r="L223" i="37"/>
  <c r="M223" i="37" s="1"/>
  <c r="L222" i="37"/>
  <c r="W211" i="37" s="1"/>
  <c r="L221" i="37"/>
  <c r="M221" i="37" s="1"/>
  <c r="L220" i="37"/>
  <c r="X211" i="37" s="1"/>
  <c r="L219" i="37"/>
  <c r="M219" i="37" s="1"/>
  <c r="L218" i="37"/>
  <c r="M218" i="37" s="1"/>
  <c r="L217" i="37"/>
  <c r="M217" i="37" s="1"/>
  <c r="L216" i="37"/>
  <c r="K215" i="37"/>
  <c r="J215" i="37"/>
  <c r="I215" i="37"/>
  <c r="H215" i="37"/>
  <c r="G215" i="37"/>
  <c r="K213" i="37"/>
  <c r="J213" i="37"/>
  <c r="I213" i="37"/>
  <c r="H213" i="37"/>
  <c r="G213" i="37"/>
  <c r="G212" i="37"/>
  <c r="H212" i="37" s="1"/>
  <c r="I212" i="37" s="1"/>
  <c r="J212" i="37" s="1"/>
  <c r="K212" i="37" s="1"/>
  <c r="L212" i="37" s="1"/>
  <c r="M212" i="37" s="1"/>
  <c r="S211" i="37"/>
  <c r="G211" i="37"/>
  <c r="H211" i="37" s="1"/>
  <c r="I211" i="37" s="1"/>
  <c r="J211" i="37" s="1"/>
  <c r="K211" i="37" s="1"/>
  <c r="L211" i="37" s="1"/>
  <c r="M211" i="37" s="1"/>
  <c r="L208" i="37"/>
  <c r="M208" i="37" s="1"/>
  <c r="L207" i="37"/>
  <c r="M207" i="37" s="1"/>
  <c r="L206" i="37"/>
  <c r="M206" i="37" s="1"/>
  <c r="L205" i="37"/>
  <c r="M205" i="37" s="1"/>
  <c r="L204" i="37"/>
  <c r="M204" i="37" s="1"/>
  <c r="L203" i="37"/>
  <c r="M203" i="37" s="1"/>
  <c r="L202" i="37"/>
  <c r="M202" i="37" s="1"/>
  <c r="L201" i="37"/>
  <c r="M201" i="37" s="1"/>
  <c r="L200" i="37"/>
  <c r="K199" i="37"/>
  <c r="J199" i="37"/>
  <c r="I199" i="37"/>
  <c r="H199" i="37"/>
  <c r="G199" i="37"/>
  <c r="K197" i="37"/>
  <c r="J197" i="37"/>
  <c r="I197" i="37"/>
  <c r="H197" i="37"/>
  <c r="G197" i="37"/>
  <c r="G196" i="37"/>
  <c r="H196" i="37" s="1"/>
  <c r="I196" i="37" s="1"/>
  <c r="J196" i="37" s="1"/>
  <c r="K196" i="37" s="1"/>
  <c r="L196" i="37" s="1"/>
  <c r="M196" i="37" s="1"/>
  <c r="X195" i="37"/>
  <c r="V195" i="37"/>
  <c r="S195" i="37"/>
  <c r="G195" i="37"/>
  <c r="H195" i="37" s="1"/>
  <c r="I195" i="37" s="1"/>
  <c r="J195" i="37" s="1"/>
  <c r="K195" i="37" s="1"/>
  <c r="L195" i="37" s="1"/>
  <c r="M195" i="37" s="1"/>
  <c r="L192" i="37"/>
  <c r="M192" i="37" s="1"/>
  <c r="L191" i="37"/>
  <c r="M191" i="37" s="1"/>
  <c r="L190" i="37"/>
  <c r="W179" i="37" s="1"/>
  <c r="L189" i="37"/>
  <c r="M189" i="37" s="1"/>
  <c r="L188" i="37"/>
  <c r="M188" i="37" s="1"/>
  <c r="L187" i="37"/>
  <c r="M187" i="37" s="1"/>
  <c r="L186" i="37"/>
  <c r="M186" i="37" s="1"/>
  <c r="L185" i="37"/>
  <c r="L184" i="37"/>
  <c r="M184" i="37" s="1"/>
  <c r="K183" i="37"/>
  <c r="J183" i="37"/>
  <c r="I183" i="37"/>
  <c r="H183" i="37"/>
  <c r="G183" i="37"/>
  <c r="K181" i="37"/>
  <c r="J181" i="37"/>
  <c r="I181" i="37"/>
  <c r="H181" i="37"/>
  <c r="G181" i="37"/>
  <c r="G180" i="37"/>
  <c r="H180" i="37" s="1"/>
  <c r="I180" i="37" s="1"/>
  <c r="J180" i="37" s="1"/>
  <c r="K180" i="37" s="1"/>
  <c r="L180" i="37" s="1"/>
  <c r="M180" i="37" s="1"/>
  <c r="X179" i="37"/>
  <c r="V179" i="37"/>
  <c r="S179" i="37"/>
  <c r="G179" i="37"/>
  <c r="H179" i="37" s="1"/>
  <c r="I179" i="37" s="1"/>
  <c r="J179" i="37" s="1"/>
  <c r="K179" i="37" s="1"/>
  <c r="L179" i="37" s="1"/>
  <c r="M179" i="37" s="1"/>
  <c r="L176" i="37"/>
  <c r="M176" i="37" s="1"/>
  <c r="L175" i="37"/>
  <c r="M175" i="37" s="1"/>
  <c r="L174" i="37"/>
  <c r="W163" i="37" s="1"/>
  <c r="L173" i="37"/>
  <c r="M173" i="37" s="1"/>
  <c r="L172" i="37"/>
  <c r="M172" i="37" s="1"/>
  <c r="L171" i="37"/>
  <c r="M171" i="37" s="1"/>
  <c r="L170" i="37"/>
  <c r="V163" i="37" s="1"/>
  <c r="L169" i="37"/>
  <c r="M169" i="37" s="1"/>
  <c r="L168" i="37"/>
  <c r="K167" i="37"/>
  <c r="J167" i="37"/>
  <c r="I167" i="37"/>
  <c r="H167" i="37"/>
  <c r="G167" i="37"/>
  <c r="K165" i="37"/>
  <c r="J165" i="37"/>
  <c r="I165" i="37"/>
  <c r="H165" i="37"/>
  <c r="G165" i="37"/>
  <c r="G164" i="37"/>
  <c r="H164" i="37" s="1"/>
  <c r="I164" i="37" s="1"/>
  <c r="J164" i="37" s="1"/>
  <c r="K164" i="37" s="1"/>
  <c r="L164" i="37" s="1"/>
  <c r="M164" i="37" s="1"/>
  <c r="X163" i="37"/>
  <c r="S163" i="37"/>
  <c r="G163" i="37"/>
  <c r="H163" i="37" s="1"/>
  <c r="I163" i="37" s="1"/>
  <c r="J163" i="37" s="1"/>
  <c r="K163" i="37" s="1"/>
  <c r="L163" i="37" s="1"/>
  <c r="M163" i="37" s="1"/>
  <c r="L160" i="37"/>
  <c r="M160" i="37" s="1"/>
  <c r="L159" i="37"/>
  <c r="M159" i="37" s="1"/>
  <c r="L158" i="37"/>
  <c r="M158" i="37" s="1"/>
  <c r="L157" i="37"/>
  <c r="M157" i="37" s="1"/>
  <c r="L156" i="37"/>
  <c r="X147" i="37" s="1"/>
  <c r="L155" i="37"/>
  <c r="M155" i="37" s="1"/>
  <c r="L154" i="37"/>
  <c r="M154" i="37" s="1"/>
  <c r="L153" i="37"/>
  <c r="M153" i="37" s="1"/>
  <c r="L152" i="37"/>
  <c r="K151" i="37"/>
  <c r="J151" i="37"/>
  <c r="I151" i="37"/>
  <c r="H151" i="37"/>
  <c r="G151" i="37"/>
  <c r="K149" i="37"/>
  <c r="J149" i="37"/>
  <c r="I149" i="37"/>
  <c r="H149" i="37"/>
  <c r="G149" i="37"/>
  <c r="G148" i="37"/>
  <c r="H148" i="37" s="1"/>
  <c r="I148" i="37" s="1"/>
  <c r="J148" i="37" s="1"/>
  <c r="K148" i="37" s="1"/>
  <c r="L148" i="37" s="1"/>
  <c r="M148" i="37" s="1"/>
  <c r="S147" i="37"/>
  <c r="G147" i="37"/>
  <c r="H147" i="37" s="1"/>
  <c r="I147" i="37" s="1"/>
  <c r="J147" i="37" s="1"/>
  <c r="K147" i="37" s="1"/>
  <c r="L147" i="37" s="1"/>
  <c r="M147" i="37" s="1"/>
  <c r="L144" i="37"/>
  <c r="M144" i="37" s="1"/>
  <c r="L143" i="37"/>
  <c r="M143" i="37" s="1"/>
  <c r="L142" i="37"/>
  <c r="W131" i="37" s="1"/>
  <c r="L141" i="37"/>
  <c r="M141" i="37" s="1"/>
  <c r="L140" i="37"/>
  <c r="M140" i="37" s="1"/>
  <c r="L139" i="37"/>
  <c r="V131" i="37" s="1"/>
  <c r="L138" i="37"/>
  <c r="M138" i="37" s="1"/>
  <c r="L137" i="37"/>
  <c r="L136" i="37"/>
  <c r="K135" i="37"/>
  <c r="J135" i="37"/>
  <c r="I135" i="37"/>
  <c r="H135" i="37"/>
  <c r="G135" i="37"/>
  <c r="K133" i="37"/>
  <c r="J133" i="37"/>
  <c r="I133" i="37"/>
  <c r="H133" i="37"/>
  <c r="G133" i="37"/>
  <c r="G132" i="37"/>
  <c r="H132" i="37" s="1"/>
  <c r="I132" i="37" s="1"/>
  <c r="J132" i="37" s="1"/>
  <c r="K132" i="37" s="1"/>
  <c r="L132" i="37" s="1"/>
  <c r="M132" i="37" s="1"/>
  <c r="X131" i="37"/>
  <c r="S131" i="37"/>
  <c r="G131" i="37"/>
  <c r="H131" i="37" s="1"/>
  <c r="I131" i="37" s="1"/>
  <c r="J131" i="37" s="1"/>
  <c r="K131" i="37" s="1"/>
  <c r="L131" i="37" s="1"/>
  <c r="M131" i="37" s="1"/>
  <c r="L128" i="37"/>
  <c r="M128" i="37" s="1"/>
  <c r="L127" i="37"/>
  <c r="M127" i="37" s="1"/>
  <c r="L126" i="37"/>
  <c r="M126" i="37" s="1"/>
  <c r="L125" i="37"/>
  <c r="M125" i="37" s="1"/>
  <c r="L124" i="37"/>
  <c r="M124" i="37" s="1"/>
  <c r="L123" i="37"/>
  <c r="M123" i="37" s="1"/>
  <c r="L122" i="37"/>
  <c r="M122" i="37" s="1"/>
  <c r="L121" i="37"/>
  <c r="M121" i="37" s="1"/>
  <c r="L120" i="37"/>
  <c r="K119" i="37"/>
  <c r="J119" i="37"/>
  <c r="I119" i="37"/>
  <c r="H119" i="37"/>
  <c r="G119" i="37"/>
  <c r="K117" i="37"/>
  <c r="J117" i="37"/>
  <c r="I117" i="37"/>
  <c r="H117" i="37"/>
  <c r="G117" i="37"/>
  <c r="G116" i="37"/>
  <c r="H116" i="37" s="1"/>
  <c r="I116" i="37" s="1"/>
  <c r="J116" i="37" s="1"/>
  <c r="K116" i="37" s="1"/>
  <c r="L116" i="37" s="1"/>
  <c r="M116" i="37" s="1"/>
  <c r="S115" i="37"/>
  <c r="G115" i="37"/>
  <c r="H115" i="37" s="1"/>
  <c r="I115" i="37" s="1"/>
  <c r="J115" i="37" s="1"/>
  <c r="K115" i="37" s="1"/>
  <c r="L115" i="37" s="1"/>
  <c r="M115" i="37" s="1"/>
  <c r="L112" i="37"/>
  <c r="M112" i="37" s="1"/>
  <c r="L111" i="37"/>
  <c r="M111" i="37" s="1"/>
  <c r="L110" i="37"/>
  <c r="M110" i="37" s="1"/>
  <c r="L109" i="37"/>
  <c r="M109" i="37" s="1"/>
  <c r="L108" i="37"/>
  <c r="M108" i="37" s="1"/>
  <c r="L107" i="37"/>
  <c r="M107" i="37" s="1"/>
  <c r="M106" i="37"/>
  <c r="L106" i="37"/>
  <c r="L105" i="37"/>
  <c r="L104" i="37"/>
  <c r="M104" i="37" s="1"/>
  <c r="K103" i="37"/>
  <c r="J103" i="37"/>
  <c r="I103" i="37"/>
  <c r="H103" i="37"/>
  <c r="G103" i="37"/>
  <c r="K101" i="37"/>
  <c r="J101" i="37"/>
  <c r="I101" i="37"/>
  <c r="H101" i="37"/>
  <c r="G101" i="37"/>
  <c r="G100" i="37"/>
  <c r="H100" i="37" s="1"/>
  <c r="I100" i="37" s="1"/>
  <c r="J100" i="37" s="1"/>
  <c r="K100" i="37" s="1"/>
  <c r="L100" i="37" s="1"/>
  <c r="M100" i="37" s="1"/>
  <c r="W99" i="37"/>
  <c r="S99" i="37"/>
  <c r="G99" i="37"/>
  <c r="H99" i="37" s="1"/>
  <c r="I99" i="37" s="1"/>
  <c r="J99" i="37" s="1"/>
  <c r="K99" i="37" s="1"/>
  <c r="L99" i="37" s="1"/>
  <c r="M99" i="37" s="1"/>
  <c r="M96" i="37"/>
  <c r="L96" i="37"/>
  <c r="L95" i="37"/>
  <c r="M95" i="37" s="1"/>
  <c r="L94" i="37"/>
  <c r="M94" i="37" s="1"/>
  <c r="L93" i="37"/>
  <c r="M93" i="37" s="1"/>
  <c r="M92" i="37"/>
  <c r="L92" i="37"/>
  <c r="X83" i="37" s="1"/>
  <c r="L91" i="37"/>
  <c r="M91" i="37" s="1"/>
  <c r="L90" i="37"/>
  <c r="L89" i="37"/>
  <c r="M89" i="37" s="1"/>
  <c r="M88" i="37"/>
  <c r="L88" i="37"/>
  <c r="K87" i="37"/>
  <c r="J87" i="37"/>
  <c r="I87" i="37"/>
  <c r="H87" i="37"/>
  <c r="G87" i="37"/>
  <c r="K85" i="37"/>
  <c r="J85" i="37"/>
  <c r="I85" i="37"/>
  <c r="H85" i="37"/>
  <c r="G85" i="37"/>
  <c r="G84" i="37"/>
  <c r="H84" i="37" s="1"/>
  <c r="I84" i="37" s="1"/>
  <c r="J84" i="37" s="1"/>
  <c r="K84" i="37" s="1"/>
  <c r="L84" i="37" s="1"/>
  <c r="M84" i="37" s="1"/>
  <c r="U83" i="37"/>
  <c r="S83" i="37"/>
  <c r="G83" i="37"/>
  <c r="H83" i="37" s="1"/>
  <c r="I83" i="37" s="1"/>
  <c r="J83" i="37" s="1"/>
  <c r="K83" i="37" s="1"/>
  <c r="L83" i="37" s="1"/>
  <c r="M83" i="37" s="1"/>
  <c r="L80" i="37"/>
  <c r="M80" i="37" s="1"/>
  <c r="L79" i="37"/>
  <c r="M79" i="37" s="1"/>
  <c r="L78" i="37"/>
  <c r="M78" i="37" s="1"/>
  <c r="L77" i="37"/>
  <c r="M77" i="37" s="1"/>
  <c r="L76" i="37"/>
  <c r="X67" i="37" s="1"/>
  <c r="M75" i="37"/>
  <c r="L75" i="37"/>
  <c r="L74" i="37"/>
  <c r="M74" i="37" s="1"/>
  <c r="L73" i="37"/>
  <c r="M73" i="37" s="1"/>
  <c r="L72" i="37"/>
  <c r="K71" i="37"/>
  <c r="J71" i="37"/>
  <c r="I71" i="37"/>
  <c r="H71" i="37"/>
  <c r="G71" i="37"/>
  <c r="K69" i="37"/>
  <c r="J69" i="37"/>
  <c r="I69" i="37"/>
  <c r="H69" i="37"/>
  <c r="G69" i="37"/>
  <c r="G68" i="37"/>
  <c r="H68" i="37" s="1"/>
  <c r="I68" i="37" s="1"/>
  <c r="J68" i="37" s="1"/>
  <c r="K68" i="37" s="1"/>
  <c r="L68" i="37" s="1"/>
  <c r="M68" i="37" s="1"/>
  <c r="U67" i="37"/>
  <c r="S67" i="37"/>
  <c r="G67" i="37"/>
  <c r="H67" i="37" s="1"/>
  <c r="I67" i="37" s="1"/>
  <c r="J67" i="37" s="1"/>
  <c r="K67" i="37" s="1"/>
  <c r="L67" i="37" s="1"/>
  <c r="M67" i="37" s="1"/>
  <c r="L64" i="37"/>
  <c r="M64" i="37" s="1"/>
  <c r="L63" i="37"/>
  <c r="M63" i="37" s="1"/>
  <c r="L62" i="37"/>
  <c r="M62" i="37" s="1"/>
  <c r="L61" i="37"/>
  <c r="M61" i="37" s="1"/>
  <c r="L60" i="37"/>
  <c r="X51" i="37" s="1"/>
  <c r="L59" i="37"/>
  <c r="M59" i="37" s="1"/>
  <c r="L58" i="37"/>
  <c r="L57" i="37"/>
  <c r="M57" i="37" s="1"/>
  <c r="L56" i="37"/>
  <c r="M56" i="37" s="1"/>
  <c r="K55" i="37"/>
  <c r="J55" i="37"/>
  <c r="I55" i="37"/>
  <c r="H55" i="37"/>
  <c r="G55" i="37"/>
  <c r="K53" i="37"/>
  <c r="J53" i="37"/>
  <c r="I53" i="37"/>
  <c r="H53" i="37"/>
  <c r="G53" i="37"/>
  <c r="G52" i="37"/>
  <c r="H52" i="37" s="1"/>
  <c r="I52" i="37" s="1"/>
  <c r="J52" i="37" s="1"/>
  <c r="K52" i="37" s="1"/>
  <c r="L52" i="37" s="1"/>
  <c r="M52" i="37" s="1"/>
  <c r="S51" i="37"/>
  <c r="G51" i="37"/>
  <c r="H51" i="37" s="1"/>
  <c r="I51" i="37" s="1"/>
  <c r="J51" i="37" s="1"/>
  <c r="K51" i="37" s="1"/>
  <c r="L51" i="37" s="1"/>
  <c r="M51" i="37" s="1"/>
  <c r="L48" i="37"/>
  <c r="M48" i="37" s="1"/>
  <c r="L47" i="37"/>
  <c r="M47" i="37" s="1"/>
  <c r="L46" i="37"/>
  <c r="M46" i="37" s="1"/>
  <c r="L45" i="37"/>
  <c r="M45" i="37" s="1"/>
  <c r="L44" i="37"/>
  <c r="M44" i="37" s="1"/>
  <c r="L43" i="37"/>
  <c r="M43" i="37" s="1"/>
  <c r="L42" i="37"/>
  <c r="L41" i="37"/>
  <c r="M41" i="37" s="1"/>
  <c r="L40" i="37"/>
  <c r="K39" i="37"/>
  <c r="J39" i="37"/>
  <c r="I39" i="37"/>
  <c r="H39" i="37"/>
  <c r="G39" i="37"/>
  <c r="K37" i="37"/>
  <c r="J37" i="37"/>
  <c r="I37" i="37"/>
  <c r="H37" i="37"/>
  <c r="G37" i="37"/>
  <c r="G36" i="37"/>
  <c r="H36" i="37" s="1"/>
  <c r="I36" i="37" s="1"/>
  <c r="J36" i="37" s="1"/>
  <c r="K36" i="37" s="1"/>
  <c r="L36" i="37" s="1"/>
  <c r="M36" i="37" s="1"/>
  <c r="S35" i="37"/>
  <c r="G35" i="37"/>
  <c r="H35" i="37" s="1"/>
  <c r="I35" i="37" s="1"/>
  <c r="J35" i="37" s="1"/>
  <c r="K35" i="37" s="1"/>
  <c r="L35" i="37" s="1"/>
  <c r="M35" i="37" s="1"/>
  <c r="A35" i="37"/>
  <c r="A51" i="37" s="1"/>
  <c r="A67" i="37" s="1"/>
  <c r="A83" i="37" s="1"/>
  <c r="A99" i="37" s="1"/>
  <c r="A115" i="37" s="1"/>
  <c r="A131" i="37" s="1"/>
  <c r="A147" i="37" s="1"/>
  <c r="A163" i="37" s="1"/>
  <c r="A179" i="37" s="1"/>
  <c r="A195" i="37" s="1"/>
  <c r="A211" i="37" s="1"/>
  <c r="A227" i="37" s="1"/>
  <c r="A243" i="37" s="1"/>
  <c r="A259" i="37" s="1"/>
  <c r="A275" i="37" s="1"/>
  <c r="A291" i="37" s="1"/>
  <c r="A307" i="37" s="1"/>
  <c r="A323" i="37" s="1"/>
  <c r="A339" i="37" s="1"/>
  <c r="A355" i="37" s="1"/>
  <c r="A371" i="37" s="1"/>
  <c r="A387" i="37" s="1"/>
  <c r="A403" i="37" s="1"/>
  <c r="A419" i="37" s="1"/>
  <c r="A435" i="37" s="1"/>
  <c r="A451" i="37" s="1"/>
  <c r="A467" i="37" s="1"/>
  <c r="A483" i="37" s="1"/>
  <c r="A499" i="37" s="1"/>
  <c r="A515" i="37" s="1"/>
  <c r="A531" i="37" s="1"/>
  <c r="A547" i="37" s="1"/>
  <c r="A563" i="37" s="1"/>
  <c r="A579" i="37" s="1"/>
  <c r="A595" i="37" s="1"/>
  <c r="A611" i="37" s="1"/>
  <c r="A627" i="37" s="1"/>
  <c r="A643" i="37" s="1"/>
  <c r="L32" i="37"/>
  <c r="M32" i="37" s="1"/>
  <c r="L31" i="37"/>
  <c r="M31" i="37" s="1"/>
  <c r="L30" i="37"/>
  <c r="W19" i="37" s="1"/>
  <c r="L29" i="37"/>
  <c r="M29" i="37" s="1"/>
  <c r="L28" i="37"/>
  <c r="X19" i="37" s="1"/>
  <c r="L27" i="37"/>
  <c r="M27" i="37" s="1"/>
  <c r="L26" i="37"/>
  <c r="M26" i="37" s="1"/>
  <c r="L25" i="37"/>
  <c r="L24" i="37"/>
  <c r="M24" i="37" s="1"/>
  <c r="K23" i="37"/>
  <c r="J23" i="37"/>
  <c r="I23" i="37"/>
  <c r="H23" i="37"/>
  <c r="G23" i="37"/>
  <c r="K21" i="37"/>
  <c r="J21" i="37"/>
  <c r="I21" i="37"/>
  <c r="H21" i="37"/>
  <c r="G21" i="37"/>
  <c r="G20" i="37"/>
  <c r="H20" i="37" s="1"/>
  <c r="I20" i="37" s="1"/>
  <c r="J20" i="37" s="1"/>
  <c r="K20" i="37" s="1"/>
  <c r="L20" i="37" s="1"/>
  <c r="M20" i="37" s="1"/>
  <c r="C20" i="37"/>
  <c r="C36" i="37" s="1"/>
  <c r="C52" i="37" s="1"/>
  <c r="C68" i="37" s="1"/>
  <c r="C84" i="37" s="1"/>
  <c r="C100" i="37" s="1"/>
  <c r="C116" i="37" s="1"/>
  <c r="C132" i="37" s="1"/>
  <c r="C148" i="37" s="1"/>
  <c r="C164" i="37" s="1"/>
  <c r="C180" i="37" s="1"/>
  <c r="C196" i="37" s="1"/>
  <c r="C212" i="37" s="1"/>
  <c r="C228" i="37" s="1"/>
  <c r="C244" i="37" s="1"/>
  <c r="C260" i="37" s="1"/>
  <c r="C276" i="37" s="1"/>
  <c r="C292" i="37" s="1"/>
  <c r="C308" i="37" s="1"/>
  <c r="C324" i="37" s="1"/>
  <c r="C340" i="37" s="1"/>
  <c r="C356" i="37" s="1"/>
  <c r="C372" i="37" s="1"/>
  <c r="C388" i="37" s="1"/>
  <c r="C404" i="37" s="1"/>
  <c r="C420" i="37" s="1"/>
  <c r="C436" i="37" s="1"/>
  <c r="C452" i="37" s="1"/>
  <c r="C468" i="37" s="1"/>
  <c r="C484" i="37" s="1"/>
  <c r="C500" i="37" s="1"/>
  <c r="C516" i="37" s="1"/>
  <c r="C532" i="37" s="1"/>
  <c r="C548" i="37" s="1"/>
  <c r="C564" i="37" s="1"/>
  <c r="C580" i="37" s="1"/>
  <c r="C596" i="37" s="1"/>
  <c r="C612" i="37" s="1"/>
  <c r="C628" i="37" s="1"/>
  <c r="C644" i="37" s="1"/>
  <c r="S19" i="37"/>
  <c r="G19" i="37"/>
  <c r="H19" i="37" s="1"/>
  <c r="I19" i="37" s="1"/>
  <c r="J19" i="37" s="1"/>
  <c r="K19" i="37" s="1"/>
  <c r="L19" i="37" s="1"/>
  <c r="M19" i="37" s="1"/>
  <c r="K16" i="37"/>
  <c r="J16" i="37"/>
  <c r="I16" i="37"/>
  <c r="H16" i="37"/>
  <c r="G16" i="37"/>
  <c r="K15" i="37"/>
  <c r="J15" i="37"/>
  <c r="I15" i="37"/>
  <c r="H15" i="37"/>
  <c r="G15" i="37"/>
  <c r="K14" i="37"/>
  <c r="J14" i="37"/>
  <c r="I14" i="37"/>
  <c r="H14" i="37"/>
  <c r="G14" i="37"/>
  <c r="K13" i="37"/>
  <c r="J13" i="37"/>
  <c r="I13" i="37"/>
  <c r="H13" i="37"/>
  <c r="G13" i="37"/>
  <c r="K12" i="37"/>
  <c r="J12" i="37"/>
  <c r="I12" i="37"/>
  <c r="H12" i="37"/>
  <c r="G12" i="37"/>
  <c r="K11" i="37"/>
  <c r="J11" i="37"/>
  <c r="I11" i="37"/>
  <c r="H11" i="37"/>
  <c r="G11" i="37"/>
  <c r="K10" i="37"/>
  <c r="J10" i="37"/>
  <c r="I10" i="37"/>
  <c r="H10" i="37"/>
  <c r="G10" i="37"/>
  <c r="K9" i="37"/>
  <c r="J9" i="37"/>
  <c r="I9" i="37"/>
  <c r="H9" i="37"/>
  <c r="G9" i="37"/>
  <c r="K8" i="37"/>
  <c r="J8" i="37"/>
  <c r="I8" i="37"/>
  <c r="H8" i="37"/>
  <c r="G8" i="37"/>
  <c r="H4" i="37"/>
  <c r="I4" i="37" s="1"/>
  <c r="J4" i="37" s="1"/>
  <c r="K4" i="37" s="1"/>
  <c r="L4" i="37" s="1"/>
  <c r="M4" i="37" s="1"/>
  <c r="S3" i="37"/>
  <c r="H3" i="37"/>
  <c r="I3" i="37" s="1"/>
  <c r="J3" i="37" s="1"/>
  <c r="K3" i="37" s="1"/>
  <c r="L3" i="37" s="1"/>
  <c r="M3" i="37" s="1"/>
  <c r="X1" i="37"/>
  <c r="T1" i="37"/>
  <c r="U51" i="37" l="1"/>
  <c r="V83" i="37"/>
  <c r="U339" i="37"/>
  <c r="W35" i="37"/>
  <c r="W83" i="37"/>
  <c r="M90" i="37"/>
  <c r="V99" i="37"/>
  <c r="U131" i="37"/>
  <c r="U211" i="37"/>
  <c r="L343" i="37"/>
  <c r="M343" i="37" s="1"/>
  <c r="W355" i="37"/>
  <c r="V355" i="37"/>
  <c r="V371" i="37"/>
  <c r="W435" i="37"/>
  <c r="L439" i="37"/>
  <c r="V451" i="37"/>
  <c r="U467" i="37"/>
  <c r="X531" i="37"/>
  <c r="L535" i="37"/>
  <c r="X579" i="37"/>
  <c r="X595" i="37"/>
  <c r="L599" i="37"/>
  <c r="X99" i="37"/>
  <c r="U291" i="37"/>
  <c r="V435" i="37"/>
  <c r="U483" i="37"/>
  <c r="V547" i="37"/>
  <c r="W563" i="37"/>
  <c r="T339" i="37"/>
  <c r="X499" i="37"/>
  <c r="L583" i="37"/>
  <c r="M583" i="37" s="1"/>
  <c r="X627" i="37"/>
  <c r="M60" i="37"/>
  <c r="M136" i="37"/>
  <c r="W195" i="37"/>
  <c r="M216" i="37"/>
  <c r="M254" i="37"/>
  <c r="W339" i="37"/>
  <c r="M344" i="37"/>
  <c r="M380" i="37"/>
  <c r="M398" i="37"/>
  <c r="W51" i="37"/>
  <c r="V51" i="37"/>
  <c r="M220" i="37"/>
  <c r="V227" i="37"/>
  <c r="L231" i="37"/>
  <c r="W275" i="37"/>
  <c r="X339" i="37"/>
  <c r="W451" i="37"/>
  <c r="M460" i="37"/>
  <c r="V515" i="37"/>
  <c r="M526" i="37"/>
  <c r="X547" i="37"/>
  <c r="M572" i="37"/>
  <c r="W611" i="37"/>
  <c r="M638" i="37"/>
  <c r="M7" i="45"/>
  <c r="G4" i="27" s="1"/>
  <c r="D4" i="27"/>
  <c r="L4" i="27" s="1"/>
  <c r="M7" i="44"/>
  <c r="F4" i="27" s="1"/>
  <c r="C4" i="27"/>
  <c r="K4" i="27" s="1"/>
  <c r="V35" i="37"/>
  <c r="L87" i="37"/>
  <c r="L167" i="37"/>
  <c r="M167" i="37" s="1"/>
  <c r="V323" i="37"/>
  <c r="U323" i="37"/>
  <c r="U371" i="37"/>
  <c r="L423" i="37"/>
  <c r="M423" i="37" s="1"/>
  <c r="V483" i="37"/>
  <c r="W531" i="37"/>
  <c r="W579" i="37"/>
  <c r="X611" i="37"/>
  <c r="M7" i="42"/>
  <c r="M7" i="39"/>
  <c r="M7" i="38"/>
  <c r="T3" i="43"/>
  <c r="T3" i="47"/>
  <c r="T3" i="40"/>
  <c r="T3" i="48"/>
  <c r="T3" i="45"/>
  <c r="T3" i="41"/>
  <c r="M7" i="49"/>
  <c r="T3" i="49"/>
  <c r="T3" i="38"/>
  <c r="T3" i="46"/>
  <c r="T3" i="44"/>
  <c r="T3" i="42"/>
  <c r="M489" i="37"/>
  <c r="L487" i="37"/>
  <c r="L471" i="37"/>
  <c r="T467" i="37" s="1"/>
  <c r="W467" i="37"/>
  <c r="L455" i="37"/>
  <c r="T451" i="37" s="1"/>
  <c r="V419" i="37"/>
  <c r="U419" i="37"/>
  <c r="W419" i="37"/>
  <c r="V403" i="37"/>
  <c r="L407" i="37"/>
  <c r="X387" i="37"/>
  <c r="L391" i="37"/>
  <c r="V387" i="37"/>
  <c r="L359" i="37"/>
  <c r="L311" i="37"/>
  <c r="L295" i="37"/>
  <c r="M295" i="37" s="1"/>
  <c r="U275" i="37"/>
  <c r="L279" i="37"/>
  <c r="T275" i="37" s="1"/>
  <c r="L263" i="37"/>
  <c r="T259" i="37" s="1"/>
  <c r="X243" i="37"/>
  <c r="V243" i="37"/>
  <c r="U227" i="37"/>
  <c r="M222" i="37"/>
  <c r="V211" i="37"/>
  <c r="L199" i="37"/>
  <c r="M199" i="37" s="1"/>
  <c r="U195" i="37"/>
  <c r="M200" i="37"/>
  <c r="U179" i="37"/>
  <c r="M190" i="37"/>
  <c r="U163" i="37"/>
  <c r="M168" i="37"/>
  <c r="M170" i="37"/>
  <c r="M174" i="37"/>
  <c r="V147" i="37"/>
  <c r="U147" i="37"/>
  <c r="L135" i="37"/>
  <c r="M142" i="37"/>
  <c r="V115" i="37"/>
  <c r="U115" i="37"/>
  <c r="U99" i="37"/>
  <c r="V67" i="37"/>
  <c r="L71" i="37"/>
  <c r="L55" i="37"/>
  <c r="M58" i="37"/>
  <c r="X35" i="37"/>
  <c r="L39" i="37"/>
  <c r="V19" i="37"/>
  <c r="M28" i="37"/>
  <c r="M30" i="37"/>
  <c r="U19" i="37"/>
  <c r="M25" i="37"/>
  <c r="U499" i="37"/>
  <c r="V499" i="37"/>
  <c r="T483" i="37"/>
  <c r="M487" i="37"/>
  <c r="W483" i="37"/>
  <c r="M488" i="37"/>
  <c r="M492" i="37"/>
  <c r="V467" i="37"/>
  <c r="M439" i="37"/>
  <c r="T435" i="37"/>
  <c r="X435" i="37"/>
  <c r="M440" i="37"/>
  <c r="M442" i="37"/>
  <c r="U435" i="37"/>
  <c r="M424" i="37"/>
  <c r="U403" i="37"/>
  <c r="M411" i="37"/>
  <c r="U387" i="37"/>
  <c r="M395" i="37"/>
  <c r="L375" i="37"/>
  <c r="T355" i="37"/>
  <c r="M359" i="37"/>
  <c r="U355" i="37"/>
  <c r="M361" i="37"/>
  <c r="M363" i="37"/>
  <c r="V339" i="37"/>
  <c r="W323" i="37"/>
  <c r="M328" i="37"/>
  <c r="M332" i="37"/>
  <c r="L327" i="37"/>
  <c r="T307" i="37"/>
  <c r="M311" i="37"/>
  <c r="U307" i="37"/>
  <c r="M313" i="37"/>
  <c r="M315" i="37"/>
  <c r="V291" i="37"/>
  <c r="M296" i="37"/>
  <c r="M300" i="37"/>
  <c r="W291" i="37"/>
  <c r="T291" i="37"/>
  <c r="V275" i="37"/>
  <c r="M279" i="37"/>
  <c r="X275" i="37"/>
  <c r="V259" i="37"/>
  <c r="M263" i="37"/>
  <c r="M249" i="37"/>
  <c r="M251" i="37"/>
  <c r="L247" i="37"/>
  <c r="T227" i="37"/>
  <c r="M231" i="37"/>
  <c r="W227" i="37"/>
  <c r="M232" i="37"/>
  <c r="M236" i="37"/>
  <c r="L215" i="37"/>
  <c r="M185" i="37"/>
  <c r="L183" i="37"/>
  <c r="W147" i="37"/>
  <c r="M152" i="37"/>
  <c r="M156" i="37"/>
  <c r="L151" i="37"/>
  <c r="T131" i="37"/>
  <c r="M135" i="37"/>
  <c r="M137" i="37"/>
  <c r="M139" i="37"/>
  <c r="W115" i="37"/>
  <c r="X115" i="37"/>
  <c r="L119" i="37"/>
  <c r="M120" i="37"/>
  <c r="M105" i="37"/>
  <c r="L103" i="37"/>
  <c r="M87" i="37"/>
  <c r="T83" i="37"/>
  <c r="T67" i="37"/>
  <c r="M71" i="37"/>
  <c r="W67" i="37"/>
  <c r="M72" i="37"/>
  <c r="M76" i="37"/>
  <c r="M55" i="37"/>
  <c r="T51" i="37"/>
  <c r="G7" i="37"/>
  <c r="U35" i="37"/>
  <c r="M40" i="37"/>
  <c r="M42" i="37"/>
  <c r="K7" i="37"/>
  <c r="J7" i="37"/>
  <c r="I7" i="37"/>
  <c r="L10" i="37"/>
  <c r="M10" i="37" s="1"/>
  <c r="L11" i="37"/>
  <c r="M11" i="37" s="1"/>
  <c r="L14" i="37"/>
  <c r="W3" i="37" s="1"/>
  <c r="L15" i="37"/>
  <c r="M15" i="37" s="1"/>
  <c r="L23" i="37"/>
  <c r="M23" i="37" s="1"/>
  <c r="L8" i="37"/>
  <c r="L9" i="37"/>
  <c r="M9" i="37" s="1"/>
  <c r="L12" i="37"/>
  <c r="M12" i="37" s="1"/>
  <c r="L13" i="37"/>
  <c r="M13" i="37" s="1"/>
  <c r="L16" i="37"/>
  <c r="M16" i="37" s="1"/>
  <c r="M103" i="37"/>
  <c r="T99" i="37"/>
  <c r="M183" i="37"/>
  <c r="T179" i="37"/>
  <c r="T163" i="37"/>
  <c r="M39" i="37"/>
  <c r="T35" i="37"/>
  <c r="M375" i="37"/>
  <c r="T371" i="37"/>
  <c r="T579" i="37"/>
  <c r="U643" i="37"/>
  <c r="M649" i="37"/>
  <c r="L647" i="37"/>
  <c r="H7" i="37"/>
  <c r="M510" i="37"/>
  <c r="W499" i="37"/>
  <c r="U515" i="37"/>
  <c r="M521" i="37"/>
  <c r="L519" i="37"/>
  <c r="M535" i="37"/>
  <c r="T531" i="37"/>
  <c r="M599" i="37"/>
  <c r="T595" i="37"/>
  <c r="V611" i="37"/>
  <c r="M619" i="37"/>
  <c r="L615" i="37"/>
  <c r="M571" i="37"/>
  <c r="L567" i="37"/>
  <c r="V563" i="37"/>
  <c r="V627" i="37"/>
  <c r="M635" i="37"/>
  <c r="L631" i="37"/>
  <c r="L503" i="37"/>
  <c r="U563" i="37"/>
  <c r="M569" i="37"/>
  <c r="U611" i="37"/>
  <c r="M617" i="37"/>
  <c r="U627" i="37"/>
  <c r="M633" i="37"/>
  <c r="U547" i="37"/>
  <c r="M553" i="37"/>
  <c r="V579" i="37"/>
  <c r="M587" i="37"/>
  <c r="V595" i="37"/>
  <c r="M603" i="37"/>
  <c r="V643" i="37"/>
  <c r="M651" i="37"/>
  <c r="V531" i="37"/>
  <c r="U531" i="37"/>
  <c r="M537" i="37"/>
  <c r="L551" i="37"/>
  <c r="U579" i="37"/>
  <c r="M585" i="37"/>
  <c r="U595" i="37"/>
  <c r="M601" i="37"/>
  <c r="H3" i="24"/>
  <c r="G3" i="24"/>
  <c r="F3" i="24"/>
  <c r="F5" i="24" s="1"/>
  <c r="E3" i="24"/>
  <c r="E5" i="24" s="1"/>
  <c r="D3" i="24"/>
  <c r="D5" i="24" s="1"/>
  <c r="C3" i="24"/>
  <c r="C5" i="24" s="1"/>
  <c r="B3" i="24"/>
  <c r="B5" i="24" s="1"/>
  <c r="M14" i="37" l="1"/>
  <c r="M455" i="37"/>
  <c r="T419" i="37"/>
  <c r="T195" i="37"/>
  <c r="M471" i="37"/>
  <c r="M407" i="37"/>
  <c r="T403" i="37"/>
  <c r="M391" i="37"/>
  <c r="T387" i="37"/>
  <c r="T19" i="37"/>
  <c r="M327" i="37"/>
  <c r="T323" i="37"/>
  <c r="M247" i="37"/>
  <c r="T243" i="37"/>
  <c r="M215" i="37"/>
  <c r="T211" i="37"/>
  <c r="M151" i="37"/>
  <c r="T147" i="37"/>
  <c r="M119" i="37"/>
  <c r="T115" i="37"/>
  <c r="X3" i="37"/>
  <c r="U3" i="37"/>
  <c r="L7" i="37"/>
  <c r="T3" i="37" s="1"/>
  <c r="M8" i="37"/>
  <c r="V3" i="37"/>
  <c r="M631" i="37"/>
  <c r="T627" i="37"/>
  <c r="M567" i="37"/>
  <c r="T563" i="37"/>
  <c r="M551" i="37"/>
  <c r="T547" i="37"/>
  <c r="M519" i="37"/>
  <c r="T515" i="37"/>
  <c r="M615" i="37"/>
  <c r="T611" i="37"/>
  <c r="M503" i="37"/>
  <c r="T499" i="37"/>
  <c r="M647" i="37"/>
  <c r="T643" i="37"/>
  <c r="M656" i="36"/>
  <c r="L656" i="36"/>
  <c r="L655" i="36"/>
  <c r="M655" i="36" s="1"/>
  <c r="L654" i="36"/>
  <c r="M654" i="36" s="1"/>
  <c r="L653" i="36"/>
  <c r="M653" i="36" s="1"/>
  <c r="L652" i="36"/>
  <c r="X643" i="36" s="1"/>
  <c r="L651" i="36"/>
  <c r="M651" i="36" s="1"/>
  <c r="L650" i="36"/>
  <c r="M650" i="36" s="1"/>
  <c r="L649" i="36"/>
  <c r="M649" i="36" s="1"/>
  <c r="M648" i="36"/>
  <c r="L648" i="36"/>
  <c r="K647" i="36"/>
  <c r="J647" i="36"/>
  <c r="I647" i="36"/>
  <c r="H647" i="36"/>
  <c r="G647" i="36"/>
  <c r="K645" i="36"/>
  <c r="J645" i="36"/>
  <c r="I645" i="36"/>
  <c r="H645" i="36"/>
  <c r="G645" i="36"/>
  <c r="G644" i="36"/>
  <c r="H644" i="36" s="1"/>
  <c r="I644" i="36" s="1"/>
  <c r="J644" i="36" s="1"/>
  <c r="K644" i="36" s="1"/>
  <c r="L644" i="36" s="1"/>
  <c r="M644" i="36" s="1"/>
  <c r="W643" i="36"/>
  <c r="V643" i="36"/>
  <c r="U643" i="36"/>
  <c r="S643" i="36"/>
  <c r="G643" i="36"/>
  <c r="H643" i="36" s="1"/>
  <c r="I643" i="36" s="1"/>
  <c r="J643" i="36" s="1"/>
  <c r="K643" i="36" s="1"/>
  <c r="L643" i="36" s="1"/>
  <c r="M643" i="36" s="1"/>
  <c r="L640" i="36"/>
  <c r="M640" i="36" s="1"/>
  <c r="L639" i="36"/>
  <c r="M639" i="36" s="1"/>
  <c r="L638" i="36"/>
  <c r="M638" i="36" s="1"/>
  <c r="L637" i="36"/>
  <c r="M637" i="36" s="1"/>
  <c r="L636" i="36"/>
  <c r="L635" i="36"/>
  <c r="M635" i="36" s="1"/>
  <c r="L634" i="36"/>
  <c r="L633" i="36"/>
  <c r="L632" i="36"/>
  <c r="M632" i="36" s="1"/>
  <c r="K631" i="36"/>
  <c r="J631" i="36"/>
  <c r="I631" i="36"/>
  <c r="H631" i="36"/>
  <c r="G631" i="36"/>
  <c r="K629" i="36"/>
  <c r="J629" i="36"/>
  <c r="I629" i="36"/>
  <c r="H629" i="36"/>
  <c r="G629" i="36"/>
  <c r="G628" i="36"/>
  <c r="H628" i="36" s="1"/>
  <c r="I628" i="36" s="1"/>
  <c r="J628" i="36" s="1"/>
  <c r="K628" i="36" s="1"/>
  <c r="L628" i="36" s="1"/>
  <c r="M628" i="36" s="1"/>
  <c r="W627" i="36"/>
  <c r="S627" i="36"/>
  <c r="H627" i="36"/>
  <c r="I627" i="36" s="1"/>
  <c r="J627" i="36" s="1"/>
  <c r="K627" i="36" s="1"/>
  <c r="L627" i="36" s="1"/>
  <c r="M627" i="36" s="1"/>
  <c r="G627" i="36"/>
  <c r="L624" i="36"/>
  <c r="M624" i="36" s="1"/>
  <c r="L623" i="36"/>
  <c r="M623" i="36" s="1"/>
  <c r="L622" i="36"/>
  <c r="M622" i="36" s="1"/>
  <c r="L621" i="36"/>
  <c r="M621" i="36" s="1"/>
  <c r="L620" i="36"/>
  <c r="X611" i="36" s="1"/>
  <c r="L619" i="36"/>
  <c r="M619" i="36" s="1"/>
  <c r="M618" i="36"/>
  <c r="L618" i="36"/>
  <c r="V611" i="36" s="1"/>
  <c r="L617" i="36"/>
  <c r="M617" i="36" s="1"/>
  <c r="L616" i="36"/>
  <c r="K615" i="36"/>
  <c r="J615" i="36"/>
  <c r="I615" i="36"/>
  <c r="H615" i="36"/>
  <c r="G615" i="36"/>
  <c r="K613" i="36"/>
  <c r="J613" i="36"/>
  <c r="I613" i="36"/>
  <c r="H613" i="36"/>
  <c r="G613" i="36"/>
  <c r="G612" i="36"/>
  <c r="H612" i="36" s="1"/>
  <c r="I612" i="36" s="1"/>
  <c r="J612" i="36" s="1"/>
  <c r="K612" i="36" s="1"/>
  <c r="L612" i="36" s="1"/>
  <c r="M612" i="36" s="1"/>
  <c r="S611" i="36"/>
  <c r="G611" i="36"/>
  <c r="H611" i="36" s="1"/>
  <c r="I611" i="36" s="1"/>
  <c r="J611" i="36" s="1"/>
  <c r="K611" i="36" s="1"/>
  <c r="L611" i="36" s="1"/>
  <c r="M611" i="36" s="1"/>
  <c r="L608" i="36"/>
  <c r="M608" i="36" s="1"/>
  <c r="L607" i="36"/>
  <c r="M607" i="36" s="1"/>
  <c r="M606" i="36"/>
  <c r="L606" i="36"/>
  <c r="W595" i="36" s="1"/>
  <c r="L605" i="36"/>
  <c r="M605" i="36" s="1"/>
  <c r="L604" i="36"/>
  <c r="X595" i="36" s="1"/>
  <c r="L603" i="36"/>
  <c r="M603" i="36" s="1"/>
  <c r="L602" i="36"/>
  <c r="L601" i="36"/>
  <c r="L600" i="36"/>
  <c r="M600" i="36" s="1"/>
  <c r="K599" i="36"/>
  <c r="J599" i="36"/>
  <c r="I599" i="36"/>
  <c r="H599" i="36"/>
  <c r="G599" i="36"/>
  <c r="K597" i="36"/>
  <c r="J597" i="36"/>
  <c r="I597" i="36"/>
  <c r="H597" i="36"/>
  <c r="G597" i="36"/>
  <c r="G596" i="36"/>
  <c r="H596" i="36" s="1"/>
  <c r="I596" i="36" s="1"/>
  <c r="J596" i="36" s="1"/>
  <c r="K596" i="36" s="1"/>
  <c r="L596" i="36" s="1"/>
  <c r="M596" i="36" s="1"/>
  <c r="S595" i="36"/>
  <c r="G595" i="36"/>
  <c r="H595" i="36" s="1"/>
  <c r="I595" i="36" s="1"/>
  <c r="J595" i="36" s="1"/>
  <c r="K595" i="36" s="1"/>
  <c r="L595" i="36" s="1"/>
  <c r="M595" i="36" s="1"/>
  <c r="L592" i="36"/>
  <c r="M592" i="36" s="1"/>
  <c r="L591" i="36"/>
  <c r="M591" i="36" s="1"/>
  <c r="L590" i="36"/>
  <c r="L589" i="36"/>
  <c r="M589" i="36" s="1"/>
  <c r="L588" i="36"/>
  <c r="X579" i="36" s="1"/>
  <c r="L587" i="36"/>
  <c r="M587" i="36" s="1"/>
  <c r="M586" i="36"/>
  <c r="L586" i="36"/>
  <c r="L585" i="36"/>
  <c r="M585" i="36" s="1"/>
  <c r="L584" i="36"/>
  <c r="M584" i="36" s="1"/>
  <c r="K583" i="36"/>
  <c r="J583" i="36"/>
  <c r="I583" i="36"/>
  <c r="H583" i="36"/>
  <c r="G583" i="36"/>
  <c r="K581" i="36"/>
  <c r="J581" i="36"/>
  <c r="I581" i="36"/>
  <c r="H581" i="36"/>
  <c r="G581" i="36"/>
  <c r="G580" i="36"/>
  <c r="H580" i="36" s="1"/>
  <c r="I580" i="36" s="1"/>
  <c r="J580" i="36" s="1"/>
  <c r="K580" i="36" s="1"/>
  <c r="L580" i="36" s="1"/>
  <c r="M580" i="36" s="1"/>
  <c r="S579" i="36"/>
  <c r="G579" i="36"/>
  <c r="H579" i="36" s="1"/>
  <c r="I579" i="36" s="1"/>
  <c r="J579" i="36" s="1"/>
  <c r="K579" i="36" s="1"/>
  <c r="L579" i="36" s="1"/>
  <c r="M579" i="36" s="1"/>
  <c r="L576" i="36"/>
  <c r="M576" i="36" s="1"/>
  <c r="L575" i="36"/>
  <c r="M575" i="36" s="1"/>
  <c r="L574" i="36"/>
  <c r="M574" i="36" s="1"/>
  <c r="L573" i="36"/>
  <c r="M573" i="36" s="1"/>
  <c r="M572" i="36"/>
  <c r="L572" i="36"/>
  <c r="X563" i="36" s="1"/>
  <c r="L571" i="36"/>
  <c r="M571" i="36" s="1"/>
  <c r="L570" i="36"/>
  <c r="L569" i="36"/>
  <c r="L568" i="36"/>
  <c r="M568" i="36" s="1"/>
  <c r="K567" i="36"/>
  <c r="J567" i="36"/>
  <c r="I567" i="36"/>
  <c r="H567" i="36"/>
  <c r="G567" i="36"/>
  <c r="K565" i="36"/>
  <c r="J565" i="36"/>
  <c r="I565" i="36"/>
  <c r="H565" i="36"/>
  <c r="G565" i="36"/>
  <c r="G564" i="36"/>
  <c r="H564" i="36" s="1"/>
  <c r="I564" i="36" s="1"/>
  <c r="J564" i="36" s="1"/>
  <c r="K564" i="36" s="1"/>
  <c r="L564" i="36" s="1"/>
  <c r="M564" i="36" s="1"/>
  <c r="S563" i="36"/>
  <c r="G563" i="36"/>
  <c r="H563" i="36" s="1"/>
  <c r="I563" i="36" s="1"/>
  <c r="J563" i="36" s="1"/>
  <c r="K563" i="36" s="1"/>
  <c r="L563" i="36" s="1"/>
  <c r="M563" i="36" s="1"/>
  <c r="L560" i="36"/>
  <c r="M560" i="36" s="1"/>
  <c r="L559" i="36"/>
  <c r="M559" i="36" s="1"/>
  <c r="L558" i="36"/>
  <c r="L557" i="36"/>
  <c r="M557" i="36" s="1"/>
  <c r="L556" i="36"/>
  <c r="X547" i="36" s="1"/>
  <c r="L555" i="36"/>
  <c r="M555" i="36" s="1"/>
  <c r="L554" i="36"/>
  <c r="M554" i="36" s="1"/>
  <c r="L553" i="36"/>
  <c r="M553" i="36" s="1"/>
  <c r="L552" i="36"/>
  <c r="K551" i="36"/>
  <c r="J551" i="36"/>
  <c r="I551" i="36"/>
  <c r="H551" i="36"/>
  <c r="G551" i="36"/>
  <c r="K549" i="36"/>
  <c r="J549" i="36"/>
  <c r="I549" i="36"/>
  <c r="H549" i="36"/>
  <c r="G549" i="36"/>
  <c r="G548" i="36"/>
  <c r="H548" i="36" s="1"/>
  <c r="I548" i="36" s="1"/>
  <c r="J548" i="36" s="1"/>
  <c r="K548" i="36" s="1"/>
  <c r="L548" i="36" s="1"/>
  <c r="M548" i="36" s="1"/>
  <c r="S547" i="36"/>
  <c r="G547" i="36"/>
  <c r="H547" i="36" s="1"/>
  <c r="I547" i="36" s="1"/>
  <c r="J547" i="36" s="1"/>
  <c r="K547" i="36" s="1"/>
  <c r="L547" i="36" s="1"/>
  <c r="M547" i="36" s="1"/>
  <c r="L544" i="36"/>
  <c r="M544" i="36" s="1"/>
  <c r="L543" i="36"/>
  <c r="M543" i="36" s="1"/>
  <c r="L542" i="36"/>
  <c r="M542" i="36" s="1"/>
  <c r="L541" i="36"/>
  <c r="M541" i="36" s="1"/>
  <c r="L540" i="36"/>
  <c r="L539" i="36"/>
  <c r="M539" i="36" s="1"/>
  <c r="L538" i="36"/>
  <c r="L537" i="36"/>
  <c r="L536" i="36"/>
  <c r="M536" i="36" s="1"/>
  <c r="K535" i="36"/>
  <c r="J535" i="36"/>
  <c r="I535" i="36"/>
  <c r="H535" i="36"/>
  <c r="G535" i="36"/>
  <c r="K533" i="36"/>
  <c r="J533" i="36"/>
  <c r="I533" i="36"/>
  <c r="H533" i="36"/>
  <c r="G533" i="36"/>
  <c r="G532" i="36"/>
  <c r="H532" i="36" s="1"/>
  <c r="I532" i="36" s="1"/>
  <c r="J532" i="36" s="1"/>
  <c r="K532" i="36" s="1"/>
  <c r="L532" i="36" s="1"/>
  <c r="M532" i="36" s="1"/>
  <c r="W531" i="36"/>
  <c r="S531" i="36"/>
  <c r="G531" i="36"/>
  <c r="H531" i="36" s="1"/>
  <c r="I531" i="36" s="1"/>
  <c r="J531" i="36" s="1"/>
  <c r="K531" i="36" s="1"/>
  <c r="L531" i="36" s="1"/>
  <c r="M531" i="36" s="1"/>
  <c r="L528" i="36"/>
  <c r="M528" i="36" s="1"/>
  <c r="L527" i="36"/>
  <c r="M527" i="36" s="1"/>
  <c r="L526" i="36"/>
  <c r="L525" i="36"/>
  <c r="M525" i="36" s="1"/>
  <c r="L524" i="36"/>
  <c r="M524" i="36" s="1"/>
  <c r="L523" i="36"/>
  <c r="L522" i="36"/>
  <c r="M522" i="36" s="1"/>
  <c r="L521" i="36"/>
  <c r="M521" i="36" s="1"/>
  <c r="L520" i="36"/>
  <c r="U515" i="36" s="1"/>
  <c r="K519" i="36"/>
  <c r="J519" i="36"/>
  <c r="I519" i="36"/>
  <c r="H519" i="36"/>
  <c r="G519" i="36"/>
  <c r="K517" i="36"/>
  <c r="J517" i="36"/>
  <c r="I517" i="36"/>
  <c r="H517" i="36"/>
  <c r="G517" i="36"/>
  <c r="G516" i="36"/>
  <c r="H516" i="36" s="1"/>
  <c r="I516" i="36" s="1"/>
  <c r="J516" i="36" s="1"/>
  <c r="K516" i="36" s="1"/>
  <c r="L516" i="36" s="1"/>
  <c r="M516" i="36" s="1"/>
  <c r="X515" i="36"/>
  <c r="S515" i="36"/>
  <c r="G515" i="36"/>
  <c r="H515" i="36" s="1"/>
  <c r="I515" i="36" s="1"/>
  <c r="J515" i="36" s="1"/>
  <c r="K515" i="36" s="1"/>
  <c r="L515" i="36" s="1"/>
  <c r="M515" i="36" s="1"/>
  <c r="L512" i="36"/>
  <c r="M512" i="36" s="1"/>
  <c r="L511" i="36"/>
  <c r="M511" i="36" s="1"/>
  <c r="L510" i="36"/>
  <c r="L509" i="36"/>
  <c r="M509" i="36" s="1"/>
  <c r="L508" i="36"/>
  <c r="M508" i="36" s="1"/>
  <c r="L507" i="36"/>
  <c r="M507" i="36" s="1"/>
  <c r="L506" i="36"/>
  <c r="L505" i="36"/>
  <c r="M505" i="36" s="1"/>
  <c r="L504" i="36"/>
  <c r="K503" i="36"/>
  <c r="J503" i="36"/>
  <c r="I503" i="36"/>
  <c r="H503" i="36"/>
  <c r="G503" i="36"/>
  <c r="K501" i="36"/>
  <c r="J501" i="36"/>
  <c r="I501" i="36"/>
  <c r="H501" i="36"/>
  <c r="G501" i="36"/>
  <c r="G500" i="36"/>
  <c r="H500" i="36" s="1"/>
  <c r="I500" i="36" s="1"/>
  <c r="J500" i="36" s="1"/>
  <c r="K500" i="36" s="1"/>
  <c r="L500" i="36" s="1"/>
  <c r="M500" i="36" s="1"/>
  <c r="X499" i="36"/>
  <c r="S499" i="36"/>
  <c r="G499" i="36"/>
  <c r="H499" i="36" s="1"/>
  <c r="I499" i="36" s="1"/>
  <c r="J499" i="36" s="1"/>
  <c r="K499" i="36" s="1"/>
  <c r="L499" i="36" s="1"/>
  <c r="M499" i="36" s="1"/>
  <c r="L496" i="36"/>
  <c r="M496" i="36" s="1"/>
  <c r="L495" i="36"/>
  <c r="M495" i="36" s="1"/>
  <c r="L494" i="36"/>
  <c r="L493" i="36"/>
  <c r="M493" i="36" s="1"/>
  <c r="L492" i="36"/>
  <c r="L491" i="36"/>
  <c r="M491" i="36" s="1"/>
  <c r="L490" i="36"/>
  <c r="L489" i="36"/>
  <c r="L488" i="36"/>
  <c r="K487" i="36"/>
  <c r="J487" i="36"/>
  <c r="I487" i="36"/>
  <c r="H487" i="36"/>
  <c r="G487" i="36"/>
  <c r="K485" i="36"/>
  <c r="J485" i="36"/>
  <c r="I485" i="36"/>
  <c r="H485" i="36"/>
  <c r="G485" i="36"/>
  <c r="G484" i="36"/>
  <c r="H484" i="36" s="1"/>
  <c r="I484" i="36" s="1"/>
  <c r="J484" i="36" s="1"/>
  <c r="K484" i="36" s="1"/>
  <c r="L484" i="36" s="1"/>
  <c r="M484" i="36" s="1"/>
  <c r="S483" i="36"/>
  <c r="G483" i="36"/>
  <c r="H483" i="36" s="1"/>
  <c r="I483" i="36" s="1"/>
  <c r="J483" i="36" s="1"/>
  <c r="K483" i="36" s="1"/>
  <c r="L483" i="36" s="1"/>
  <c r="M483" i="36" s="1"/>
  <c r="L480" i="36"/>
  <c r="M480" i="36" s="1"/>
  <c r="L479" i="36"/>
  <c r="M479" i="36" s="1"/>
  <c r="L478" i="36"/>
  <c r="L477" i="36"/>
  <c r="M477" i="36" s="1"/>
  <c r="L476" i="36"/>
  <c r="M476" i="36" s="1"/>
  <c r="L475" i="36"/>
  <c r="M475" i="36" s="1"/>
  <c r="L474" i="36"/>
  <c r="L473" i="36"/>
  <c r="M473" i="36" s="1"/>
  <c r="L472" i="36"/>
  <c r="K471" i="36"/>
  <c r="J471" i="36"/>
  <c r="I471" i="36"/>
  <c r="H471" i="36"/>
  <c r="G471" i="36"/>
  <c r="K469" i="36"/>
  <c r="J469" i="36"/>
  <c r="I469" i="36"/>
  <c r="H469" i="36"/>
  <c r="G469" i="36"/>
  <c r="G468" i="36"/>
  <c r="H468" i="36" s="1"/>
  <c r="I468" i="36" s="1"/>
  <c r="J468" i="36" s="1"/>
  <c r="K468" i="36" s="1"/>
  <c r="L468" i="36" s="1"/>
  <c r="M468" i="36" s="1"/>
  <c r="X467" i="36"/>
  <c r="S467" i="36"/>
  <c r="G467" i="36"/>
  <c r="H467" i="36" s="1"/>
  <c r="I467" i="36" s="1"/>
  <c r="J467" i="36" s="1"/>
  <c r="K467" i="36" s="1"/>
  <c r="L467" i="36" s="1"/>
  <c r="M467" i="36" s="1"/>
  <c r="L464" i="36"/>
  <c r="M464" i="36" s="1"/>
  <c r="L463" i="36"/>
  <c r="M463" i="36" s="1"/>
  <c r="L462" i="36"/>
  <c r="L461" i="36"/>
  <c r="M461" i="36" s="1"/>
  <c r="L460" i="36"/>
  <c r="M460" i="36" s="1"/>
  <c r="L459" i="36"/>
  <c r="M459" i="36" s="1"/>
  <c r="L458" i="36"/>
  <c r="L457" i="36"/>
  <c r="M457" i="36" s="1"/>
  <c r="L456" i="36"/>
  <c r="K455" i="36"/>
  <c r="J455" i="36"/>
  <c r="I455" i="36"/>
  <c r="H455" i="36"/>
  <c r="G455" i="36"/>
  <c r="K453" i="36"/>
  <c r="J453" i="36"/>
  <c r="I453" i="36"/>
  <c r="H453" i="36"/>
  <c r="G453" i="36"/>
  <c r="G452" i="36"/>
  <c r="H452" i="36" s="1"/>
  <c r="I452" i="36" s="1"/>
  <c r="J452" i="36" s="1"/>
  <c r="K452" i="36" s="1"/>
  <c r="L452" i="36" s="1"/>
  <c r="M452" i="36" s="1"/>
  <c r="S451" i="36"/>
  <c r="G451" i="36"/>
  <c r="H451" i="36" s="1"/>
  <c r="I451" i="36" s="1"/>
  <c r="J451" i="36" s="1"/>
  <c r="K451" i="36" s="1"/>
  <c r="L451" i="36" s="1"/>
  <c r="M451" i="36" s="1"/>
  <c r="L448" i="36"/>
  <c r="M448" i="36" s="1"/>
  <c r="L447" i="36"/>
  <c r="M447" i="36" s="1"/>
  <c r="L446" i="36"/>
  <c r="L445" i="36"/>
  <c r="M445" i="36" s="1"/>
  <c r="L444" i="36"/>
  <c r="M444" i="36" s="1"/>
  <c r="L443" i="36"/>
  <c r="M443" i="36" s="1"/>
  <c r="L442" i="36"/>
  <c r="L441" i="36"/>
  <c r="M441" i="36" s="1"/>
  <c r="L440" i="36"/>
  <c r="K439" i="36"/>
  <c r="J439" i="36"/>
  <c r="I439" i="36"/>
  <c r="H439" i="36"/>
  <c r="G439" i="36"/>
  <c r="K437" i="36"/>
  <c r="J437" i="36"/>
  <c r="I437" i="36"/>
  <c r="H437" i="36"/>
  <c r="G437" i="36"/>
  <c r="G436" i="36"/>
  <c r="H436" i="36" s="1"/>
  <c r="I436" i="36" s="1"/>
  <c r="J436" i="36" s="1"/>
  <c r="K436" i="36" s="1"/>
  <c r="L436" i="36" s="1"/>
  <c r="M436" i="36" s="1"/>
  <c r="S435" i="36"/>
  <c r="G435" i="36"/>
  <c r="H435" i="36" s="1"/>
  <c r="I435" i="36" s="1"/>
  <c r="J435" i="36" s="1"/>
  <c r="K435" i="36" s="1"/>
  <c r="L435" i="36" s="1"/>
  <c r="M435" i="36" s="1"/>
  <c r="L432" i="36"/>
  <c r="M432" i="36" s="1"/>
  <c r="L431" i="36"/>
  <c r="M431" i="36" s="1"/>
  <c r="L430" i="36"/>
  <c r="W419" i="36" s="1"/>
  <c r="L429" i="36"/>
  <c r="M429" i="36" s="1"/>
  <c r="L428" i="36"/>
  <c r="M428" i="36" s="1"/>
  <c r="L427" i="36"/>
  <c r="M427" i="36" s="1"/>
  <c r="L426" i="36"/>
  <c r="M426" i="36" s="1"/>
  <c r="L425" i="36"/>
  <c r="M425" i="36" s="1"/>
  <c r="L424" i="36"/>
  <c r="K423" i="36"/>
  <c r="J423" i="36"/>
  <c r="I423" i="36"/>
  <c r="H423" i="36"/>
  <c r="G423" i="36"/>
  <c r="K421" i="36"/>
  <c r="J421" i="36"/>
  <c r="I421" i="36"/>
  <c r="H421" i="36"/>
  <c r="G421" i="36"/>
  <c r="G420" i="36"/>
  <c r="H420" i="36" s="1"/>
  <c r="I420" i="36" s="1"/>
  <c r="J420" i="36" s="1"/>
  <c r="K420" i="36" s="1"/>
  <c r="L420" i="36" s="1"/>
  <c r="M420" i="36" s="1"/>
  <c r="S419" i="36"/>
  <c r="I419" i="36"/>
  <c r="J419" i="36" s="1"/>
  <c r="K419" i="36" s="1"/>
  <c r="L419" i="36" s="1"/>
  <c r="M419" i="36" s="1"/>
  <c r="G419" i="36"/>
  <c r="H419" i="36" s="1"/>
  <c r="L416" i="36"/>
  <c r="M416" i="36" s="1"/>
  <c r="L415" i="36"/>
  <c r="M415" i="36" s="1"/>
  <c r="L414" i="36"/>
  <c r="L413" i="36"/>
  <c r="M413" i="36" s="1"/>
  <c r="L412" i="36"/>
  <c r="M412" i="36" s="1"/>
  <c r="L411" i="36"/>
  <c r="M411" i="36" s="1"/>
  <c r="L410" i="36"/>
  <c r="L409" i="36"/>
  <c r="M409" i="36" s="1"/>
  <c r="L408" i="36"/>
  <c r="K407" i="36"/>
  <c r="J407" i="36"/>
  <c r="I407" i="36"/>
  <c r="H407" i="36"/>
  <c r="G407" i="36"/>
  <c r="K405" i="36"/>
  <c r="J405" i="36"/>
  <c r="I405" i="36"/>
  <c r="H405" i="36"/>
  <c r="G405" i="36"/>
  <c r="G404" i="36"/>
  <c r="H404" i="36" s="1"/>
  <c r="I404" i="36" s="1"/>
  <c r="J404" i="36" s="1"/>
  <c r="K404" i="36" s="1"/>
  <c r="L404" i="36" s="1"/>
  <c r="M404" i="36" s="1"/>
  <c r="X403" i="36"/>
  <c r="S403" i="36"/>
  <c r="G403" i="36"/>
  <c r="H403" i="36" s="1"/>
  <c r="I403" i="36" s="1"/>
  <c r="J403" i="36" s="1"/>
  <c r="K403" i="36" s="1"/>
  <c r="L403" i="36" s="1"/>
  <c r="M403" i="36" s="1"/>
  <c r="L400" i="36"/>
  <c r="M400" i="36" s="1"/>
  <c r="L399" i="36"/>
  <c r="M399" i="36" s="1"/>
  <c r="L398" i="36"/>
  <c r="M398" i="36" s="1"/>
  <c r="L397" i="36"/>
  <c r="M397" i="36" s="1"/>
  <c r="L396" i="36"/>
  <c r="X387" i="36" s="1"/>
  <c r="L395" i="36"/>
  <c r="M395" i="36" s="1"/>
  <c r="L394" i="36"/>
  <c r="M394" i="36" s="1"/>
  <c r="L393" i="36"/>
  <c r="M393" i="36" s="1"/>
  <c r="L392" i="36"/>
  <c r="K391" i="36"/>
  <c r="J391" i="36"/>
  <c r="I391" i="36"/>
  <c r="H391" i="36"/>
  <c r="G391" i="36"/>
  <c r="K389" i="36"/>
  <c r="J389" i="36"/>
  <c r="I389" i="36"/>
  <c r="H389" i="36"/>
  <c r="G389" i="36"/>
  <c r="G388" i="36"/>
  <c r="H388" i="36" s="1"/>
  <c r="I388" i="36" s="1"/>
  <c r="J388" i="36" s="1"/>
  <c r="K388" i="36" s="1"/>
  <c r="L388" i="36" s="1"/>
  <c r="M388" i="36" s="1"/>
  <c r="S387" i="36"/>
  <c r="G387" i="36"/>
  <c r="H387" i="36" s="1"/>
  <c r="I387" i="36" s="1"/>
  <c r="J387" i="36" s="1"/>
  <c r="K387" i="36" s="1"/>
  <c r="L387" i="36" s="1"/>
  <c r="M387" i="36" s="1"/>
  <c r="L384" i="36"/>
  <c r="M384" i="36" s="1"/>
  <c r="L383" i="36"/>
  <c r="M383" i="36" s="1"/>
  <c r="L382" i="36"/>
  <c r="M382" i="36" s="1"/>
  <c r="M381" i="36"/>
  <c r="L381" i="36"/>
  <c r="L380" i="36"/>
  <c r="M380" i="36" s="1"/>
  <c r="L379" i="36"/>
  <c r="M379" i="36" s="1"/>
  <c r="L378" i="36"/>
  <c r="M378" i="36" s="1"/>
  <c r="L377" i="36"/>
  <c r="M377" i="36" s="1"/>
  <c r="L376" i="36"/>
  <c r="M376" i="36" s="1"/>
  <c r="K375" i="36"/>
  <c r="J375" i="36"/>
  <c r="I375" i="36"/>
  <c r="H375" i="36"/>
  <c r="G375" i="36"/>
  <c r="K373" i="36"/>
  <c r="J373" i="36"/>
  <c r="I373" i="36"/>
  <c r="H373" i="36"/>
  <c r="G373" i="36"/>
  <c r="G372" i="36"/>
  <c r="H372" i="36" s="1"/>
  <c r="I372" i="36" s="1"/>
  <c r="J372" i="36" s="1"/>
  <c r="K372" i="36" s="1"/>
  <c r="L372" i="36" s="1"/>
  <c r="M372" i="36" s="1"/>
  <c r="W371" i="36"/>
  <c r="S371" i="36"/>
  <c r="G371" i="36"/>
  <c r="H371" i="36" s="1"/>
  <c r="I371" i="36" s="1"/>
  <c r="J371" i="36" s="1"/>
  <c r="K371" i="36" s="1"/>
  <c r="L371" i="36" s="1"/>
  <c r="M371" i="36" s="1"/>
  <c r="L368" i="36"/>
  <c r="M368" i="36" s="1"/>
  <c r="L367" i="36"/>
  <c r="M367" i="36" s="1"/>
  <c r="L366" i="36"/>
  <c r="M366" i="36" s="1"/>
  <c r="L365" i="36"/>
  <c r="M365" i="36" s="1"/>
  <c r="L364" i="36"/>
  <c r="X355" i="36" s="1"/>
  <c r="L363" i="36"/>
  <c r="M362" i="36"/>
  <c r="L362" i="36"/>
  <c r="L361" i="36"/>
  <c r="L360" i="36"/>
  <c r="M360" i="36" s="1"/>
  <c r="K359" i="36"/>
  <c r="J359" i="36"/>
  <c r="I359" i="36"/>
  <c r="H359" i="36"/>
  <c r="G359" i="36"/>
  <c r="K357" i="36"/>
  <c r="J357" i="36"/>
  <c r="I357" i="36"/>
  <c r="H357" i="36"/>
  <c r="G357" i="36"/>
  <c r="G356" i="36"/>
  <c r="H356" i="36" s="1"/>
  <c r="I356" i="36" s="1"/>
  <c r="J356" i="36" s="1"/>
  <c r="K356" i="36" s="1"/>
  <c r="L356" i="36" s="1"/>
  <c r="M356" i="36" s="1"/>
  <c r="S355" i="36"/>
  <c r="G355" i="36"/>
  <c r="H355" i="36" s="1"/>
  <c r="I355" i="36" s="1"/>
  <c r="J355" i="36" s="1"/>
  <c r="K355" i="36" s="1"/>
  <c r="L355" i="36" s="1"/>
  <c r="M355" i="36" s="1"/>
  <c r="L352" i="36"/>
  <c r="M352" i="36" s="1"/>
  <c r="L351" i="36"/>
  <c r="M351" i="36" s="1"/>
  <c r="L350" i="36"/>
  <c r="M350" i="36" s="1"/>
  <c r="L349" i="36"/>
  <c r="M349" i="36" s="1"/>
  <c r="L348" i="36"/>
  <c r="X339" i="36" s="1"/>
  <c r="L347" i="36"/>
  <c r="M347" i="36" s="1"/>
  <c r="L346" i="36"/>
  <c r="M346" i="36" s="1"/>
  <c r="L345" i="36"/>
  <c r="M345" i="36" s="1"/>
  <c r="L344" i="36"/>
  <c r="K343" i="36"/>
  <c r="J343" i="36"/>
  <c r="I343" i="36"/>
  <c r="H343" i="36"/>
  <c r="G343" i="36"/>
  <c r="K341" i="36"/>
  <c r="J341" i="36"/>
  <c r="I341" i="36"/>
  <c r="H341" i="36"/>
  <c r="G341" i="36"/>
  <c r="G340" i="36"/>
  <c r="H340" i="36" s="1"/>
  <c r="I340" i="36" s="1"/>
  <c r="J340" i="36" s="1"/>
  <c r="K340" i="36" s="1"/>
  <c r="L340" i="36" s="1"/>
  <c r="M340" i="36" s="1"/>
  <c r="S339" i="36"/>
  <c r="G339" i="36"/>
  <c r="H339" i="36" s="1"/>
  <c r="I339" i="36" s="1"/>
  <c r="J339" i="36" s="1"/>
  <c r="K339" i="36" s="1"/>
  <c r="L339" i="36" s="1"/>
  <c r="M339" i="36" s="1"/>
  <c r="L336" i="36"/>
  <c r="M336" i="36" s="1"/>
  <c r="L335" i="36"/>
  <c r="M335" i="36" s="1"/>
  <c r="L334" i="36"/>
  <c r="W323" i="36" s="1"/>
  <c r="L333" i="36"/>
  <c r="M333" i="36" s="1"/>
  <c r="L332" i="36"/>
  <c r="X323" i="36" s="1"/>
  <c r="L331" i="36"/>
  <c r="M331" i="36" s="1"/>
  <c r="L330" i="36"/>
  <c r="M330" i="36" s="1"/>
  <c r="L329" i="36"/>
  <c r="M329" i="36" s="1"/>
  <c r="L328" i="36"/>
  <c r="K327" i="36"/>
  <c r="J327" i="36"/>
  <c r="I327" i="36"/>
  <c r="H327" i="36"/>
  <c r="G327" i="36"/>
  <c r="K325" i="36"/>
  <c r="J325" i="36"/>
  <c r="I325" i="36"/>
  <c r="H325" i="36"/>
  <c r="G325" i="36"/>
  <c r="G324" i="36"/>
  <c r="H324" i="36" s="1"/>
  <c r="I324" i="36" s="1"/>
  <c r="J324" i="36" s="1"/>
  <c r="K324" i="36" s="1"/>
  <c r="L324" i="36" s="1"/>
  <c r="M324" i="36" s="1"/>
  <c r="S323" i="36"/>
  <c r="G323" i="36"/>
  <c r="H323" i="36" s="1"/>
  <c r="I323" i="36" s="1"/>
  <c r="J323" i="36" s="1"/>
  <c r="K323" i="36" s="1"/>
  <c r="L323" i="36" s="1"/>
  <c r="M323" i="36" s="1"/>
  <c r="L320" i="36"/>
  <c r="M320" i="36" s="1"/>
  <c r="L319" i="36"/>
  <c r="M319" i="36" s="1"/>
  <c r="L318" i="36"/>
  <c r="M318" i="36" s="1"/>
  <c r="L317" i="36"/>
  <c r="M317" i="36" s="1"/>
  <c r="M316" i="36"/>
  <c r="L316" i="36"/>
  <c r="L315" i="36"/>
  <c r="M315" i="36" s="1"/>
  <c r="L314" i="36"/>
  <c r="M314" i="36" s="1"/>
  <c r="L313" i="36"/>
  <c r="M313" i="36" s="1"/>
  <c r="L312" i="36"/>
  <c r="K311" i="36"/>
  <c r="J311" i="36"/>
  <c r="I311" i="36"/>
  <c r="H311" i="36"/>
  <c r="G311" i="36"/>
  <c r="K309" i="36"/>
  <c r="J309" i="36"/>
  <c r="I309" i="36"/>
  <c r="H309" i="36"/>
  <c r="G309" i="36"/>
  <c r="G308" i="36"/>
  <c r="H308" i="36" s="1"/>
  <c r="I308" i="36" s="1"/>
  <c r="J308" i="36" s="1"/>
  <c r="K308" i="36" s="1"/>
  <c r="L308" i="36" s="1"/>
  <c r="M308" i="36" s="1"/>
  <c r="X307" i="36"/>
  <c r="S307" i="36"/>
  <c r="G307" i="36"/>
  <c r="H307" i="36" s="1"/>
  <c r="I307" i="36" s="1"/>
  <c r="J307" i="36" s="1"/>
  <c r="K307" i="36" s="1"/>
  <c r="L307" i="36" s="1"/>
  <c r="M307" i="36" s="1"/>
  <c r="L304" i="36"/>
  <c r="M304" i="36" s="1"/>
  <c r="L303" i="36"/>
  <c r="M303" i="36" s="1"/>
  <c r="L302" i="36"/>
  <c r="M302" i="36" s="1"/>
  <c r="L301" i="36"/>
  <c r="M301" i="36" s="1"/>
  <c r="L300" i="36"/>
  <c r="X291" i="36" s="1"/>
  <c r="L299" i="36"/>
  <c r="M299" i="36" s="1"/>
  <c r="L298" i="36"/>
  <c r="M298" i="36" s="1"/>
  <c r="L297" i="36"/>
  <c r="M297" i="36" s="1"/>
  <c r="L296" i="36"/>
  <c r="K295" i="36"/>
  <c r="J295" i="36"/>
  <c r="I295" i="36"/>
  <c r="H295" i="36"/>
  <c r="G295" i="36"/>
  <c r="K293" i="36"/>
  <c r="J293" i="36"/>
  <c r="I293" i="36"/>
  <c r="H293" i="36"/>
  <c r="G293" i="36"/>
  <c r="G292" i="36"/>
  <c r="H292" i="36" s="1"/>
  <c r="I292" i="36" s="1"/>
  <c r="J292" i="36" s="1"/>
  <c r="K292" i="36" s="1"/>
  <c r="L292" i="36" s="1"/>
  <c r="M292" i="36" s="1"/>
  <c r="S291" i="36"/>
  <c r="G291" i="36"/>
  <c r="H291" i="36" s="1"/>
  <c r="I291" i="36" s="1"/>
  <c r="J291" i="36" s="1"/>
  <c r="K291" i="36" s="1"/>
  <c r="L291" i="36" s="1"/>
  <c r="M291" i="36" s="1"/>
  <c r="L288" i="36"/>
  <c r="M288" i="36" s="1"/>
  <c r="L287" i="36"/>
  <c r="M287" i="36" s="1"/>
  <c r="L286" i="36"/>
  <c r="M286" i="36" s="1"/>
  <c r="L285" i="36"/>
  <c r="M285" i="36" s="1"/>
  <c r="L284" i="36"/>
  <c r="M284" i="36" s="1"/>
  <c r="L283" i="36"/>
  <c r="M283" i="36" s="1"/>
  <c r="L282" i="36"/>
  <c r="M282" i="36" s="1"/>
  <c r="L281" i="36"/>
  <c r="M281" i="36" s="1"/>
  <c r="L280" i="36"/>
  <c r="M280" i="36" s="1"/>
  <c r="K279" i="36"/>
  <c r="J279" i="36"/>
  <c r="I279" i="36"/>
  <c r="H279" i="36"/>
  <c r="G279" i="36"/>
  <c r="K277" i="36"/>
  <c r="J277" i="36"/>
  <c r="I277" i="36"/>
  <c r="H277" i="36"/>
  <c r="G277" i="36"/>
  <c r="G276" i="36"/>
  <c r="H276" i="36" s="1"/>
  <c r="I276" i="36" s="1"/>
  <c r="J276" i="36" s="1"/>
  <c r="K276" i="36" s="1"/>
  <c r="L276" i="36" s="1"/>
  <c r="M276" i="36" s="1"/>
  <c r="X275" i="36"/>
  <c r="W275" i="36"/>
  <c r="S275" i="36"/>
  <c r="G275" i="36"/>
  <c r="H275" i="36" s="1"/>
  <c r="I275" i="36" s="1"/>
  <c r="J275" i="36" s="1"/>
  <c r="K275" i="36" s="1"/>
  <c r="L275" i="36" s="1"/>
  <c r="M275" i="36" s="1"/>
  <c r="L272" i="36"/>
  <c r="M272" i="36" s="1"/>
  <c r="L271" i="36"/>
  <c r="M271" i="36" s="1"/>
  <c r="L270" i="36"/>
  <c r="M270" i="36" s="1"/>
  <c r="L269" i="36"/>
  <c r="M269" i="36" s="1"/>
  <c r="L268" i="36"/>
  <c r="X259" i="36" s="1"/>
  <c r="M267" i="36"/>
  <c r="L267" i="36"/>
  <c r="L266" i="36"/>
  <c r="M266" i="36" s="1"/>
  <c r="L265" i="36"/>
  <c r="L264" i="36"/>
  <c r="K263" i="36"/>
  <c r="J263" i="36"/>
  <c r="I263" i="36"/>
  <c r="H263" i="36"/>
  <c r="G263" i="36"/>
  <c r="K261" i="36"/>
  <c r="J261" i="36"/>
  <c r="I261" i="36"/>
  <c r="H261" i="36"/>
  <c r="G261" i="36"/>
  <c r="G260" i="36"/>
  <c r="H260" i="36" s="1"/>
  <c r="I260" i="36" s="1"/>
  <c r="J260" i="36" s="1"/>
  <c r="K260" i="36" s="1"/>
  <c r="L260" i="36" s="1"/>
  <c r="M260" i="36" s="1"/>
  <c r="V259" i="36"/>
  <c r="S259" i="36"/>
  <c r="G259" i="36"/>
  <c r="H259" i="36" s="1"/>
  <c r="I259" i="36" s="1"/>
  <c r="J259" i="36" s="1"/>
  <c r="K259" i="36" s="1"/>
  <c r="L259" i="36" s="1"/>
  <c r="M259" i="36" s="1"/>
  <c r="L256" i="36"/>
  <c r="M256" i="36" s="1"/>
  <c r="L255" i="36"/>
  <c r="M255" i="36" s="1"/>
  <c r="L254" i="36"/>
  <c r="M254" i="36" s="1"/>
  <c r="L253" i="36"/>
  <c r="M253" i="36" s="1"/>
  <c r="L252" i="36"/>
  <c r="M252" i="36" s="1"/>
  <c r="L251" i="36"/>
  <c r="M251" i="36" s="1"/>
  <c r="L250" i="36"/>
  <c r="L249" i="36"/>
  <c r="M249" i="36" s="1"/>
  <c r="L248" i="36"/>
  <c r="K247" i="36"/>
  <c r="J247" i="36"/>
  <c r="I247" i="36"/>
  <c r="H247" i="36"/>
  <c r="G247" i="36"/>
  <c r="K245" i="36"/>
  <c r="J245" i="36"/>
  <c r="I245" i="36"/>
  <c r="H245" i="36"/>
  <c r="G245" i="36"/>
  <c r="G244" i="36"/>
  <c r="H244" i="36" s="1"/>
  <c r="I244" i="36" s="1"/>
  <c r="J244" i="36" s="1"/>
  <c r="K244" i="36" s="1"/>
  <c r="L244" i="36" s="1"/>
  <c r="M244" i="36" s="1"/>
  <c r="X243" i="36"/>
  <c r="W243" i="36"/>
  <c r="S243" i="36"/>
  <c r="G243" i="36"/>
  <c r="H243" i="36" s="1"/>
  <c r="I243" i="36" s="1"/>
  <c r="J243" i="36" s="1"/>
  <c r="K243" i="36" s="1"/>
  <c r="L243" i="36" s="1"/>
  <c r="M243" i="36" s="1"/>
  <c r="L240" i="36"/>
  <c r="M240" i="36" s="1"/>
  <c r="L239" i="36"/>
  <c r="M239" i="36" s="1"/>
  <c r="L238" i="36"/>
  <c r="L237" i="36"/>
  <c r="M237" i="36" s="1"/>
  <c r="L236" i="36"/>
  <c r="L235" i="36"/>
  <c r="M235" i="36" s="1"/>
  <c r="L234" i="36"/>
  <c r="L233" i="36"/>
  <c r="M233" i="36" s="1"/>
  <c r="L232" i="36"/>
  <c r="U227" i="36" s="1"/>
  <c r="K231" i="36"/>
  <c r="J231" i="36"/>
  <c r="I231" i="36"/>
  <c r="H231" i="36"/>
  <c r="G231" i="36"/>
  <c r="K229" i="36"/>
  <c r="J229" i="36"/>
  <c r="I229" i="36"/>
  <c r="H229" i="36"/>
  <c r="G229" i="36"/>
  <c r="G228" i="36"/>
  <c r="H228" i="36" s="1"/>
  <c r="I228" i="36" s="1"/>
  <c r="J228" i="36" s="1"/>
  <c r="K228" i="36" s="1"/>
  <c r="L228" i="36" s="1"/>
  <c r="M228" i="36" s="1"/>
  <c r="S227" i="36"/>
  <c r="G227" i="36"/>
  <c r="H227" i="36" s="1"/>
  <c r="I227" i="36" s="1"/>
  <c r="J227" i="36" s="1"/>
  <c r="K227" i="36" s="1"/>
  <c r="L227" i="36" s="1"/>
  <c r="M227" i="36" s="1"/>
  <c r="L224" i="36"/>
  <c r="M224" i="36" s="1"/>
  <c r="L223" i="36"/>
  <c r="M223" i="36" s="1"/>
  <c r="L222" i="36"/>
  <c r="L221" i="36"/>
  <c r="M221" i="36" s="1"/>
  <c r="L220" i="36"/>
  <c r="L219" i="36"/>
  <c r="M219" i="36" s="1"/>
  <c r="L218" i="36"/>
  <c r="L217" i="36"/>
  <c r="M217" i="36" s="1"/>
  <c r="L216" i="36"/>
  <c r="K215" i="36"/>
  <c r="J215" i="36"/>
  <c r="I215" i="36"/>
  <c r="H215" i="36"/>
  <c r="G215" i="36"/>
  <c r="K213" i="36"/>
  <c r="J213" i="36"/>
  <c r="I213" i="36"/>
  <c r="H213" i="36"/>
  <c r="G213" i="36"/>
  <c r="G212" i="36"/>
  <c r="H212" i="36" s="1"/>
  <c r="I212" i="36" s="1"/>
  <c r="J212" i="36" s="1"/>
  <c r="K212" i="36" s="1"/>
  <c r="L212" i="36" s="1"/>
  <c r="M212" i="36" s="1"/>
  <c r="S211" i="36"/>
  <c r="G211" i="36"/>
  <c r="H211" i="36" s="1"/>
  <c r="I211" i="36" s="1"/>
  <c r="J211" i="36" s="1"/>
  <c r="K211" i="36" s="1"/>
  <c r="L211" i="36" s="1"/>
  <c r="M211" i="36" s="1"/>
  <c r="L208" i="36"/>
  <c r="M208" i="36" s="1"/>
  <c r="L207" i="36"/>
  <c r="M207" i="36" s="1"/>
  <c r="L206" i="36"/>
  <c r="L205" i="36"/>
  <c r="M205" i="36" s="1"/>
  <c r="L204" i="36"/>
  <c r="L203" i="36"/>
  <c r="M203" i="36" s="1"/>
  <c r="L202" i="36"/>
  <c r="L201" i="36"/>
  <c r="M201" i="36" s="1"/>
  <c r="L200" i="36"/>
  <c r="K199" i="36"/>
  <c r="J199" i="36"/>
  <c r="I199" i="36"/>
  <c r="H199" i="36"/>
  <c r="G199" i="36"/>
  <c r="K197" i="36"/>
  <c r="J197" i="36"/>
  <c r="I197" i="36"/>
  <c r="H197" i="36"/>
  <c r="G197" i="36"/>
  <c r="H196" i="36"/>
  <c r="I196" i="36" s="1"/>
  <c r="J196" i="36" s="1"/>
  <c r="K196" i="36" s="1"/>
  <c r="L196" i="36" s="1"/>
  <c r="M196" i="36" s="1"/>
  <c r="G196" i="36"/>
  <c r="S195" i="36"/>
  <c r="G195" i="36"/>
  <c r="H195" i="36" s="1"/>
  <c r="I195" i="36" s="1"/>
  <c r="J195" i="36" s="1"/>
  <c r="K195" i="36" s="1"/>
  <c r="L195" i="36" s="1"/>
  <c r="M195" i="36" s="1"/>
  <c r="L192" i="36"/>
  <c r="M192" i="36" s="1"/>
  <c r="L191" i="36"/>
  <c r="M191" i="36" s="1"/>
  <c r="L190" i="36"/>
  <c r="L189" i="36"/>
  <c r="M189" i="36" s="1"/>
  <c r="L188" i="36"/>
  <c r="L187" i="36"/>
  <c r="M187" i="36" s="1"/>
  <c r="L186" i="36"/>
  <c r="L185" i="36"/>
  <c r="M185" i="36" s="1"/>
  <c r="L184" i="36"/>
  <c r="K183" i="36"/>
  <c r="J183" i="36"/>
  <c r="I183" i="36"/>
  <c r="H183" i="36"/>
  <c r="G183" i="36"/>
  <c r="K181" i="36"/>
  <c r="J181" i="36"/>
  <c r="I181" i="36"/>
  <c r="H181" i="36"/>
  <c r="G181" i="36"/>
  <c r="G180" i="36"/>
  <c r="H180" i="36" s="1"/>
  <c r="I180" i="36" s="1"/>
  <c r="J180" i="36" s="1"/>
  <c r="K180" i="36" s="1"/>
  <c r="L180" i="36" s="1"/>
  <c r="M180" i="36" s="1"/>
  <c r="S179" i="36"/>
  <c r="H179" i="36"/>
  <c r="I179" i="36" s="1"/>
  <c r="J179" i="36" s="1"/>
  <c r="K179" i="36" s="1"/>
  <c r="L179" i="36" s="1"/>
  <c r="M179" i="36" s="1"/>
  <c r="G179" i="36"/>
  <c r="L176" i="36"/>
  <c r="M176" i="36" s="1"/>
  <c r="L175" i="36"/>
  <c r="M175" i="36" s="1"/>
  <c r="L174" i="36"/>
  <c r="L173" i="36"/>
  <c r="M173" i="36" s="1"/>
  <c r="L172" i="36"/>
  <c r="L171" i="36"/>
  <c r="M171" i="36" s="1"/>
  <c r="L170" i="36"/>
  <c r="L169" i="36"/>
  <c r="M169" i="36" s="1"/>
  <c r="L168" i="36"/>
  <c r="U163" i="36" s="1"/>
  <c r="K167" i="36"/>
  <c r="J167" i="36"/>
  <c r="I167" i="36"/>
  <c r="H167" i="36"/>
  <c r="G167" i="36"/>
  <c r="K165" i="36"/>
  <c r="J165" i="36"/>
  <c r="I165" i="36"/>
  <c r="H165" i="36"/>
  <c r="G165" i="36"/>
  <c r="G164" i="36"/>
  <c r="H164" i="36" s="1"/>
  <c r="I164" i="36" s="1"/>
  <c r="J164" i="36" s="1"/>
  <c r="K164" i="36" s="1"/>
  <c r="L164" i="36" s="1"/>
  <c r="M164" i="36" s="1"/>
  <c r="S163" i="36"/>
  <c r="G163" i="36"/>
  <c r="H163" i="36" s="1"/>
  <c r="I163" i="36" s="1"/>
  <c r="J163" i="36" s="1"/>
  <c r="K163" i="36" s="1"/>
  <c r="L163" i="36" s="1"/>
  <c r="M163" i="36" s="1"/>
  <c r="L160" i="36"/>
  <c r="M160" i="36" s="1"/>
  <c r="L159" i="36"/>
  <c r="M159" i="36" s="1"/>
  <c r="L158" i="36"/>
  <c r="L157" i="36"/>
  <c r="M157" i="36" s="1"/>
  <c r="L156" i="36"/>
  <c r="L155" i="36"/>
  <c r="M155" i="36" s="1"/>
  <c r="L154" i="36"/>
  <c r="L153" i="36"/>
  <c r="M153" i="36" s="1"/>
  <c r="L152" i="36"/>
  <c r="K151" i="36"/>
  <c r="J151" i="36"/>
  <c r="I151" i="36"/>
  <c r="H151" i="36"/>
  <c r="G151" i="36"/>
  <c r="K149" i="36"/>
  <c r="J149" i="36"/>
  <c r="I149" i="36"/>
  <c r="H149" i="36"/>
  <c r="G149" i="36"/>
  <c r="G148" i="36"/>
  <c r="H148" i="36" s="1"/>
  <c r="I148" i="36" s="1"/>
  <c r="J148" i="36" s="1"/>
  <c r="K148" i="36" s="1"/>
  <c r="L148" i="36" s="1"/>
  <c r="M148" i="36" s="1"/>
  <c r="S147" i="36"/>
  <c r="G147" i="36"/>
  <c r="H147" i="36" s="1"/>
  <c r="I147" i="36" s="1"/>
  <c r="J147" i="36" s="1"/>
  <c r="K147" i="36" s="1"/>
  <c r="L147" i="36" s="1"/>
  <c r="M147" i="36" s="1"/>
  <c r="L144" i="36"/>
  <c r="M144" i="36" s="1"/>
  <c r="L143" i="36"/>
  <c r="M143" i="36" s="1"/>
  <c r="L142" i="36"/>
  <c r="L141" i="36"/>
  <c r="M141" i="36" s="1"/>
  <c r="L140" i="36"/>
  <c r="L139" i="36"/>
  <c r="M139" i="36" s="1"/>
  <c r="L138" i="36"/>
  <c r="L137" i="36"/>
  <c r="M137" i="36" s="1"/>
  <c r="L136" i="36"/>
  <c r="K135" i="36"/>
  <c r="J135" i="36"/>
  <c r="I135" i="36"/>
  <c r="H135" i="36"/>
  <c r="G135" i="36"/>
  <c r="K133" i="36"/>
  <c r="J133" i="36"/>
  <c r="I133" i="36"/>
  <c r="H133" i="36"/>
  <c r="G133" i="36"/>
  <c r="G132" i="36"/>
  <c r="H132" i="36" s="1"/>
  <c r="I132" i="36" s="1"/>
  <c r="J132" i="36" s="1"/>
  <c r="K132" i="36" s="1"/>
  <c r="L132" i="36" s="1"/>
  <c r="M132" i="36" s="1"/>
  <c r="S131" i="36"/>
  <c r="H131" i="36"/>
  <c r="I131" i="36" s="1"/>
  <c r="J131" i="36" s="1"/>
  <c r="K131" i="36" s="1"/>
  <c r="L131" i="36" s="1"/>
  <c r="M131" i="36" s="1"/>
  <c r="G131" i="36"/>
  <c r="L128" i="36"/>
  <c r="M128" i="36" s="1"/>
  <c r="L127" i="36"/>
  <c r="M127" i="36" s="1"/>
  <c r="L126" i="36"/>
  <c r="L125" i="36"/>
  <c r="M125" i="36" s="1"/>
  <c r="L124" i="36"/>
  <c r="L123" i="36"/>
  <c r="M123" i="36" s="1"/>
  <c r="L122" i="36"/>
  <c r="L121" i="36"/>
  <c r="M121" i="36" s="1"/>
  <c r="L120" i="36"/>
  <c r="K119" i="36"/>
  <c r="J119" i="36"/>
  <c r="I119" i="36"/>
  <c r="H119" i="36"/>
  <c r="G119" i="36"/>
  <c r="K117" i="36"/>
  <c r="J117" i="36"/>
  <c r="I117" i="36"/>
  <c r="H117" i="36"/>
  <c r="G117" i="36"/>
  <c r="G116" i="36"/>
  <c r="H116" i="36" s="1"/>
  <c r="I116" i="36" s="1"/>
  <c r="J116" i="36" s="1"/>
  <c r="K116" i="36" s="1"/>
  <c r="L116" i="36" s="1"/>
  <c r="M116" i="36" s="1"/>
  <c r="S115" i="36"/>
  <c r="G115" i="36"/>
  <c r="H115" i="36" s="1"/>
  <c r="I115" i="36" s="1"/>
  <c r="J115" i="36" s="1"/>
  <c r="K115" i="36" s="1"/>
  <c r="L115" i="36" s="1"/>
  <c r="M115" i="36" s="1"/>
  <c r="L112" i="36"/>
  <c r="M112" i="36" s="1"/>
  <c r="L111" i="36"/>
  <c r="M111" i="36" s="1"/>
  <c r="L110" i="36"/>
  <c r="L109" i="36"/>
  <c r="M109" i="36" s="1"/>
  <c r="L108" i="36"/>
  <c r="L107" i="36"/>
  <c r="M107" i="36" s="1"/>
  <c r="L106" i="36"/>
  <c r="L105" i="36"/>
  <c r="M105" i="36" s="1"/>
  <c r="L104" i="36"/>
  <c r="K103" i="36"/>
  <c r="J103" i="36"/>
  <c r="I103" i="36"/>
  <c r="H103" i="36"/>
  <c r="G103" i="36"/>
  <c r="K101" i="36"/>
  <c r="J101" i="36"/>
  <c r="I101" i="36"/>
  <c r="H101" i="36"/>
  <c r="G101" i="36"/>
  <c r="G100" i="36"/>
  <c r="H100" i="36" s="1"/>
  <c r="I100" i="36" s="1"/>
  <c r="J100" i="36" s="1"/>
  <c r="K100" i="36" s="1"/>
  <c r="L100" i="36" s="1"/>
  <c r="M100" i="36" s="1"/>
  <c r="S99" i="36"/>
  <c r="H99" i="36"/>
  <c r="I99" i="36" s="1"/>
  <c r="J99" i="36" s="1"/>
  <c r="K99" i="36" s="1"/>
  <c r="L99" i="36" s="1"/>
  <c r="M99" i="36" s="1"/>
  <c r="G99" i="36"/>
  <c r="L96" i="36"/>
  <c r="M96" i="36" s="1"/>
  <c r="L95" i="36"/>
  <c r="M95" i="36" s="1"/>
  <c r="L94" i="36"/>
  <c r="L93" i="36"/>
  <c r="M93" i="36" s="1"/>
  <c r="L92" i="36"/>
  <c r="L91" i="36"/>
  <c r="M91" i="36" s="1"/>
  <c r="L90" i="36"/>
  <c r="L89" i="36"/>
  <c r="M89" i="36" s="1"/>
  <c r="L88" i="36"/>
  <c r="U83" i="36" s="1"/>
  <c r="K87" i="36"/>
  <c r="J87" i="36"/>
  <c r="I87" i="36"/>
  <c r="H87" i="36"/>
  <c r="G87" i="36"/>
  <c r="K85" i="36"/>
  <c r="J85" i="36"/>
  <c r="I85" i="36"/>
  <c r="H85" i="36"/>
  <c r="G85" i="36"/>
  <c r="G84" i="36"/>
  <c r="H84" i="36" s="1"/>
  <c r="I84" i="36" s="1"/>
  <c r="J84" i="36" s="1"/>
  <c r="K84" i="36" s="1"/>
  <c r="L84" i="36" s="1"/>
  <c r="M84" i="36" s="1"/>
  <c r="S83" i="36"/>
  <c r="G83" i="36"/>
  <c r="H83" i="36" s="1"/>
  <c r="I83" i="36" s="1"/>
  <c r="J83" i="36" s="1"/>
  <c r="K83" i="36" s="1"/>
  <c r="L83" i="36" s="1"/>
  <c r="M83" i="36" s="1"/>
  <c r="L80" i="36"/>
  <c r="M80" i="36" s="1"/>
  <c r="L79" i="36"/>
  <c r="M79" i="36" s="1"/>
  <c r="L78" i="36"/>
  <c r="L77" i="36"/>
  <c r="M77" i="36" s="1"/>
  <c r="L76" i="36"/>
  <c r="L75" i="36"/>
  <c r="M75" i="36" s="1"/>
  <c r="L74" i="36"/>
  <c r="L73" i="36"/>
  <c r="M73" i="36" s="1"/>
  <c r="L72" i="36"/>
  <c r="K71" i="36"/>
  <c r="J71" i="36"/>
  <c r="I71" i="36"/>
  <c r="H71" i="36"/>
  <c r="G71" i="36"/>
  <c r="K69" i="36"/>
  <c r="J69" i="36"/>
  <c r="I69" i="36"/>
  <c r="H69" i="36"/>
  <c r="G69" i="36"/>
  <c r="G68" i="36"/>
  <c r="H68" i="36" s="1"/>
  <c r="I68" i="36" s="1"/>
  <c r="J68" i="36" s="1"/>
  <c r="K68" i="36" s="1"/>
  <c r="L68" i="36" s="1"/>
  <c r="M68" i="36" s="1"/>
  <c r="S67" i="36"/>
  <c r="G67" i="36"/>
  <c r="H67" i="36" s="1"/>
  <c r="I67" i="36" s="1"/>
  <c r="J67" i="36" s="1"/>
  <c r="K67" i="36" s="1"/>
  <c r="L67" i="36" s="1"/>
  <c r="M67" i="36" s="1"/>
  <c r="L64" i="36"/>
  <c r="M64" i="36" s="1"/>
  <c r="L63" i="36"/>
  <c r="M63" i="36" s="1"/>
  <c r="L62" i="36"/>
  <c r="L61" i="36"/>
  <c r="M61" i="36" s="1"/>
  <c r="L60" i="36"/>
  <c r="L59" i="36"/>
  <c r="M59" i="36" s="1"/>
  <c r="L58" i="36"/>
  <c r="L57" i="36"/>
  <c r="M57" i="36" s="1"/>
  <c r="L56" i="36"/>
  <c r="K55" i="36"/>
  <c r="J55" i="36"/>
  <c r="I55" i="36"/>
  <c r="H55" i="36"/>
  <c r="G55" i="36"/>
  <c r="K53" i="36"/>
  <c r="J53" i="36"/>
  <c r="I53" i="36"/>
  <c r="H53" i="36"/>
  <c r="G53" i="36"/>
  <c r="H52" i="36"/>
  <c r="I52" i="36" s="1"/>
  <c r="J52" i="36" s="1"/>
  <c r="K52" i="36" s="1"/>
  <c r="L52" i="36" s="1"/>
  <c r="M52" i="36" s="1"/>
  <c r="G52" i="36"/>
  <c r="S51" i="36"/>
  <c r="G51" i="36"/>
  <c r="H51" i="36" s="1"/>
  <c r="I51" i="36" s="1"/>
  <c r="J51" i="36" s="1"/>
  <c r="K51" i="36" s="1"/>
  <c r="L51" i="36" s="1"/>
  <c r="M51" i="36" s="1"/>
  <c r="L48" i="36"/>
  <c r="M48" i="36" s="1"/>
  <c r="L47" i="36"/>
  <c r="M47" i="36" s="1"/>
  <c r="L46" i="36"/>
  <c r="L45" i="36"/>
  <c r="M45" i="36" s="1"/>
  <c r="L44" i="36"/>
  <c r="L43" i="36"/>
  <c r="M43" i="36" s="1"/>
  <c r="L42" i="36"/>
  <c r="L41" i="36"/>
  <c r="M41" i="36" s="1"/>
  <c r="L40" i="36"/>
  <c r="U35" i="36" s="1"/>
  <c r="K39" i="36"/>
  <c r="J39" i="36"/>
  <c r="I39" i="36"/>
  <c r="H39" i="36"/>
  <c r="G39" i="36"/>
  <c r="K37" i="36"/>
  <c r="J37" i="36"/>
  <c r="I37" i="36"/>
  <c r="H37" i="36"/>
  <c r="G37" i="36"/>
  <c r="G36" i="36"/>
  <c r="H36" i="36" s="1"/>
  <c r="I36" i="36" s="1"/>
  <c r="J36" i="36" s="1"/>
  <c r="K36" i="36" s="1"/>
  <c r="L36" i="36" s="1"/>
  <c r="M36" i="36" s="1"/>
  <c r="S35" i="36"/>
  <c r="G35" i="36"/>
  <c r="H35" i="36" s="1"/>
  <c r="I35" i="36" s="1"/>
  <c r="J35" i="36" s="1"/>
  <c r="K35" i="36" s="1"/>
  <c r="L35" i="36" s="1"/>
  <c r="M35" i="36" s="1"/>
  <c r="A35" i="36"/>
  <c r="A51" i="36" s="1"/>
  <c r="A67" i="36" s="1"/>
  <c r="A83" i="36" s="1"/>
  <c r="A99" i="36" s="1"/>
  <c r="A115" i="36" s="1"/>
  <c r="A131" i="36" s="1"/>
  <c r="A147" i="36" s="1"/>
  <c r="A163" i="36" s="1"/>
  <c r="A179" i="36" s="1"/>
  <c r="A195" i="36" s="1"/>
  <c r="A211" i="36" s="1"/>
  <c r="A227" i="36" s="1"/>
  <c r="A243" i="36" s="1"/>
  <c r="A259" i="36" s="1"/>
  <c r="A275" i="36" s="1"/>
  <c r="A291" i="36" s="1"/>
  <c r="A307" i="36" s="1"/>
  <c r="A323" i="36" s="1"/>
  <c r="A339" i="36" s="1"/>
  <c r="A355" i="36" s="1"/>
  <c r="A371" i="36" s="1"/>
  <c r="A387" i="36" s="1"/>
  <c r="A403" i="36" s="1"/>
  <c r="A419" i="36" s="1"/>
  <c r="A435" i="36" s="1"/>
  <c r="A451" i="36" s="1"/>
  <c r="A467" i="36" s="1"/>
  <c r="A483" i="36" s="1"/>
  <c r="A499" i="36" s="1"/>
  <c r="A515" i="36" s="1"/>
  <c r="A531" i="36" s="1"/>
  <c r="A547" i="36" s="1"/>
  <c r="A563" i="36" s="1"/>
  <c r="A579" i="36" s="1"/>
  <c r="A595" i="36" s="1"/>
  <c r="A611" i="36" s="1"/>
  <c r="A627" i="36" s="1"/>
  <c r="A643" i="36" s="1"/>
  <c r="L32" i="36"/>
  <c r="M32" i="36" s="1"/>
  <c r="L31" i="36"/>
  <c r="M31" i="36" s="1"/>
  <c r="L30" i="36"/>
  <c r="L29" i="36"/>
  <c r="M29" i="36" s="1"/>
  <c r="L28" i="36"/>
  <c r="L27" i="36"/>
  <c r="M27" i="36" s="1"/>
  <c r="L26" i="36"/>
  <c r="L25" i="36"/>
  <c r="M25" i="36" s="1"/>
  <c r="L24" i="36"/>
  <c r="K23" i="36"/>
  <c r="J23" i="36"/>
  <c r="I23" i="36"/>
  <c r="H23" i="36"/>
  <c r="G23" i="36"/>
  <c r="K21" i="36"/>
  <c r="J21" i="36"/>
  <c r="I21" i="36"/>
  <c r="H21" i="36"/>
  <c r="G21" i="36"/>
  <c r="G20" i="36"/>
  <c r="H20" i="36" s="1"/>
  <c r="I20" i="36" s="1"/>
  <c r="J20" i="36" s="1"/>
  <c r="K20" i="36" s="1"/>
  <c r="L20" i="36" s="1"/>
  <c r="M20" i="36" s="1"/>
  <c r="C20" i="36"/>
  <c r="C36" i="36" s="1"/>
  <c r="C52" i="36" s="1"/>
  <c r="C68" i="36" s="1"/>
  <c r="C84" i="36" s="1"/>
  <c r="C100" i="36" s="1"/>
  <c r="C116" i="36" s="1"/>
  <c r="C132" i="36" s="1"/>
  <c r="C148" i="36" s="1"/>
  <c r="C164" i="36" s="1"/>
  <c r="C180" i="36" s="1"/>
  <c r="C196" i="36" s="1"/>
  <c r="C212" i="36" s="1"/>
  <c r="C228" i="36" s="1"/>
  <c r="C244" i="36" s="1"/>
  <c r="C260" i="36" s="1"/>
  <c r="C276" i="36" s="1"/>
  <c r="C292" i="36" s="1"/>
  <c r="C308" i="36" s="1"/>
  <c r="C324" i="36" s="1"/>
  <c r="C340" i="36" s="1"/>
  <c r="C356" i="36" s="1"/>
  <c r="C372" i="36" s="1"/>
  <c r="C388" i="36" s="1"/>
  <c r="C404" i="36" s="1"/>
  <c r="C420" i="36" s="1"/>
  <c r="C436" i="36" s="1"/>
  <c r="C452" i="36" s="1"/>
  <c r="C468" i="36" s="1"/>
  <c r="C484" i="36" s="1"/>
  <c r="C500" i="36" s="1"/>
  <c r="C516" i="36" s="1"/>
  <c r="C532" i="36" s="1"/>
  <c r="C548" i="36" s="1"/>
  <c r="C564" i="36" s="1"/>
  <c r="C580" i="36" s="1"/>
  <c r="C596" i="36" s="1"/>
  <c r="C612" i="36" s="1"/>
  <c r="C628" i="36" s="1"/>
  <c r="C644" i="36" s="1"/>
  <c r="S19" i="36"/>
  <c r="G19" i="36"/>
  <c r="H19" i="36" s="1"/>
  <c r="I19" i="36" s="1"/>
  <c r="J19" i="36" s="1"/>
  <c r="K19" i="36" s="1"/>
  <c r="L19" i="36" s="1"/>
  <c r="M19" i="36" s="1"/>
  <c r="K16" i="36"/>
  <c r="J16" i="36"/>
  <c r="I16" i="36"/>
  <c r="H16" i="36"/>
  <c r="G16" i="36"/>
  <c r="K15" i="36"/>
  <c r="J15" i="36"/>
  <c r="I15" i="36"/>
  <c r="H15" i="36"/>
  <c r="G15" i="36"/>
  <c r="K14" i="36"/>
  <c r="J14" i="36"/>
  <c r="I14" i="36"/>
  <c r="H14" i="36"/>
  <c r="G14" i="36"/>
  <c r="K13" i="36"/>
  <c r="J13" i="36"/>
  <c r="I13" i="36"/>
  <c r="H13" i="36"/>
  <c r="G13" i="36"/>
  <c r="K12" i="36"/>
  <c r="J12" i="36"/>
  <c r="I12" i="36"/>
  <c r="H12" i="36"/>
  <c r="G12" i="36"/>
  <c r="K11" i="36"/>
  <c r="J11" i="36"/>
  <c r="I11" i="36"/>
  <c r="H11" i="36"/>
  <c r="G11" i="36"/>
  <c r="K10" i="36"/>
  <c r="J10" i="36"/>
  <c r="I10" i="36"/>
  <c r="H10" i="36"/>
  <c r="G10" i="36"/>
  <c r="K9" i="36"/>
  <c r="J9" i="36"/>
  <c r="I9" i="36"/>
  <c r="H9" i="36"/>
  <c r="G9" i="36"/>
  <c r="K8" i="36"/>
  <c r="J8" i="36"/>
  <c r="I8" i="36"/>
  <c r="H8" i="36"/>
  <c r="G8" i="36"/>
  <c r="H4" i="36"/>
  <c r="I4" i="36" s="1"/>
  <c r="J4" i="36" s="1"/>
  <c r="K4" i="36" s="1"/>
  <c r="L4" i="36" s="1"/>
  <c r="M4" i="36" s="1"/>
  <c r="S3" i="36"/>
  <c r="H3" i="36"/>
  <c r="I3" i="36" s="1"/>
  <c r="J3" i="36" s="1"/>
  <c r="K3" i="36" s="1"/>
  <c r="L3" i="36" s="1"/>
  <c r="M3" i="36" s="1"/>
  <c r="X1" i="36"/>
  <c r="T1" i="36"/>
  <c r="U99" i="36" l="1"/>
  <c r="U259" i="36"/>
  <c r="U291" i="36"/>
  <c r="U307" i="36"/>
  <c r="U323" i="36"/>
  <c r="W563" i="36"/>
  <c r="U579" i="36"/>
  <c r="V627" i="36"/>
  <c r="L279" i="36"/>
  <c r="M279" i="36" s="1"/>
  <c r="V547" i="36"/>
  <c r="L567" i="36"/>
  <c r="U131" i="36"/>
  <c r="W355" i="36"/>
  <c r="M312" i="36"/>
  <c r="V339" i="36"/>
  <c r="M364" i="36"/>
  <c r="V371" i="36"/>
  <c r="U371" i="36"/>
  <c r="U483" i="36"/>
  <c r="U179" i="36"/>
  <c r="T275" i="36"/>
  <c r="V291" i="36"/>
  <c r="L295" i="36"/>
  <c r="L327" i="36"/>
  <c r="M327" i="36" s="1"/>
  <c r="M652" i="36"/>
  <c r="U67" i="36"/>
  <c r="U147" i="36"/>
  <c r="U195" i="36"/>
  <c r="U211" i="36"/>
  <c r="V307" i="36"/>
  <c r="X371" i="36"/>
  <c r="L375" i="36"/>
  <c r="M7" i="37"/>
  <c r="U499" i="36"/>
  <c r="X435" i="36"/>
  <c r="U435" i="36"/>
  <c r="L423" i="36"/>
  <c r="M423" i="36" s="1"/>
  <c r="V387" i="36"/>
  <c r="U387" i="36"/>
  <c r="V355" i="36"/>
  <c r="L359" i="36"/>
  <c r="T355" i="36" s="1"/>
  <c r="L343" i="36"/>
  <c r="M343" i="36" s="1"/>
  <c r="V323" i="36"/>
  <c r="M328" i="36"/>
  <c r="M332" i="36"/>
  <c r="M334" i="36"/>
  <c r="W307" i="36"/>
  <c r="L311" i="36"/>
  <c r="M265" i="36"/>
  <c r="L263" i="36"/>
  <c r="U19" i="36"/>
  <c r="M520" i="36"/>
  <c r="M489" i="36"/>
  <c r="U419" i="36"/>
  <c r="X419" i="36"/>
  <c r="W387" i="36"/>
  <c r="M392" i="36"/>
  <c r="M396" i="36"/>
  <c r="L391" i="36"/>
  <c r="M359" i="36"/>
  <c r="U355" i="36"/>
  <c r="M361" i="36"/>
  <c r="M363" i="36"/>
  <c r="W339" i="36"/>
  <c r="M344" i="36"/>
  <c r="M348" i="36"/>
  <c r="T339" i="36"/>
  <c r="U339" i="36"/>
  <c r="T291" i="36"/>
  <c r="M295" i="36"/>
  <c r="W291" i="36"/>
  <c r="M296" i="36"/>
  <c r="M300" i="36"/>
  <c r="V275" i="36"/>
  <c r="U275" i="36"/>
  <c r="M263" i="36"/>
  <c r="T259" i="36"/>
  <c r="W259" i="36"/>
  <c r="M264" i="36"/>
  <c r="M268" i="36"/>
  <c r="U115" i="36"/>
  <c r="U51" i="36"/>
  <c r="L9" i="36"/>
  <c r="M9" i="36" s="1"/>
  <c r="J7" i="36"/>
  <c r="L13" i="36"/>
  <c r="M13" i="36" s="1"/>
  <c r="I7" i="36"/>
  <c r="L10" i="36"/>
  <c r="M10" i="36" s="1"/>
  <c r="G7" i="36"/>
  <c r="K7" i="36"/>
  <c r="L11" i="36"/>
  <c r="M11" i="36" s="1"/>
  <c r="L16" i="36"/>
  <c r="M16" i="36" s="1"/>
  <c r="H7" i="36"/>
  <c r="L8" i="36"/>
  <c r="M42" i="36"/>
  <c r="V35" i="36"/>
  <c r="W35" i="36"/>
  <c r="M46" i="36"/>
  <c r="M58" i="36"/>
  <c r="V51" i="36"/>
  <c r="W51" i="36"/>
  <c r="M62" i="36"/>
  <c r="M74" i="36"/>
  <c r="V67" i="36"/>
  <c r="W67" i="36"/>
  <c r="M78" i="36"/>
  <c r="M90" i="36"/>
  <c r="V83" i="36"/>
  <c r="W83" i="36"/>
  <c r="M94" i="36"/>
  <c r="M106" i="36"/>
  <c r="V99" i="36"/>
  <c r="W99" i="36"/>
  <c r="M110" i="36"/>
  <c r="M122" i="36"/>
  <c r="V115" i="36"/>
  <c r="W115" i="36"/>
  <c r="M126" i="36"/>
  <c r="M138" i="36"/>
  <c r="V131" i="36"/>
  <c r="W131" i="36"/>
  <c r="M142" i="36"/>
  <c r="M154" i="36"/>
  <c r="V147" i="36"/>
  <c r="W147" i="36"/>
  <c r="M158" i="36"/>
  <c r="M170" i="36"/>
  <c r="V163" i="36"/>
  <c r="W163" i="36"/>
  <c r="M174" i="36"/>
  <c r="M186" i="36"/>
  <c r="V179" i="36"/>
  <c r="W179" i="36"/>
  <c r="M190" i="36"/>
  <c r="W227" i="36"/>
  <c r="M238" i="36"/>
  <c r="L15" i="36"/>
  <c r="M15" i="36" s="1"/>
  <c r="L23" i="36"/>
  <c r="M24" i="36"/>
  <c r="X19" i="36"/>
  <c r="M28" i="36"/>
  <c r="M202" i="36"/>
  <c r="V195" i="36"/>
  <c r="W195" i="36"/>
  <c r="M206" i="36"/>
  <c r="M218" i="36"/>
  <c r="V211" i="36"/>
  <c r="W211" i="36"/>
  <c r="M222" i="36"/>
  <c r="M234" i="36"/>
  <c r="V227" i="36"/>
  <c r="L247" i="36"/>
  <c r="M248" i="36"/>
  <c r="L12" i="36"/>
  <c r="L14" i="36"/>
  <c r="L39" i="36"/>
  <c r="M40" i="36"/>
  <c r="X35" i="36"/>
  <c r="M44" i="36"/>
  <c r="L55" i="36"/>
  <c r="M56" i="36"/>
  <c r="X51" i="36"/>
  <c r="M60" i="36"/>
  <c r="L71" i="36"/>
  <c r="M72" i="36"/>
  <c r="X67" i="36"/>
  <c r="M76" i="36"/>
  <c r="L87" i="36"/>
  <c r="M88" i="36"/>
  <c r="X83" i="36"/>
  <c r="M92" i="36"/>
  <c r="L103" i="36"/>
  <c r="M104" i="36"/>
  <c r="X99" i="36"/>
  <c r="M108" i="36"/>
  <c r="L119" i="36"/>
  <c r="M120" i="36"/>
  <c r="X115" i="36"/>
  <c r="M124" i="36"/>
  <c r="L135" i="36"/>
  <c r="M136" i="36"/>
  <c r="X131" i="36"/>
  <c r="M140" i="36"/>
  <c r="L151" i="36"/>
  <c r="M152" i="36"/>
  <c r="X147" i="36"/>
  <c r="M156" i="36"/>
  <c r="L167" i="36"/>
  <c r="M168" i="36"/>
  <c r="X163" i="36"/>
  <c r="M172" i="36"/>
  <c r="L183" i="36"/>
  <c r="M184" i="36"/>
  <c r="X179" i="36"/>
  <c r="M188" i="36"/>
  <c r="L199" i="36"/>
  <c r="M200" i="36"/>
  <c r="X195" i="36"/>
  <c r="M204" i="36"/>
  <c r="L215" i="36"/>
  <c r="M216" i="36"/>
  <c r="X211" i="36"/>
  <c r="M220" i="36"/>
  <c r="L231" i="36"/>
  <c r="M232" i="36"/>
  <c r="X227" i="36"/>
  <c r="M236" i="36"/>
  <c r="M250" i="36"/>
  <c r="V243" i="36"/>
  <c r="M26" i="36"/>
  <c r="V19" i="36"/>
  <c r="W19" i="36"/>
  <c r="M30" i="36"/>
  <c r="U243" i="36"/>
  <c r="L407" i="36"/>
  <c r="M408" i="36"/>
  <c r="U403" i="36"/>
  <c r="W499" i="36"/>
  <c r="M510" i="36"/>
  <c r="M558" i="36"/>
  <c r="W547" i="36"/>
  <c r="M567" i="36"/>
  <c r="T563" i="36"/>
  <c r="W403" i="36"/>
  <c r="M414" i="36"/>
  <c r="W435" i="36"/>
  <c r="M446" i="36"/>
  <c r="L455" i="36"/>
  <c r="M456" i="36"/>
  <c r="U451" i="36"/>
  <c r="L551" i="36"/>
  <c r="M552" i="36"/>
  <c r="U547" i="36"/>
  <c r="X531" i="36"/>
  <c r="M540" i="36"/>
  <c r="V403" i="36"/>
  <c r="M410" i="36"/>
  <c r="M474" i="36"/>
  <c r="V467" i="36"/>
  <c r="M492" i="36"/>
  <c r="X483" i="36"/>
  <c r="M523" i="36"/>
  <c r="V515" i="36"/>
  <c r="V595" i="36"/>
  <c r="M602" i="36"/>
  <c r="L599" i="36"/>
  <c r="W451" i="36"/>
  <c r="M462" i="36"/>
  <c r="L471" i="36"/>
  <c r="M472" i="36"/>
  <c r="M490" i="36"/>
  <c r="V483" i="36"/>
  <c r="M537" i="36"/>
  <c r="U531" i="36"/>
  <c r="L583" i="36"/>
  <c r="M590" i="36"/>
  <c r="W579" i="36"/>
  <c r="M442" i="36"/>
  <c r="V435" i="36"/>
  <c r="W467" i="36"/>
  <c r="M478" i="36"/>
  <c r="L487" i="36"/>
  <c r="M488" i="36"/>
  <c r="M506" i="36"/>
  <c r="V499" i="36"/>
  <c r="V531" i="36"/>
  <c r="M538" i="36"/>
  <c r="M569" i="36"/>
  <c r="U563" i="36"/>
  <c r="M616" i="36"/>
  <c r="L615" i="36"/>
  <c r="X627" i="36"/>
  <c r="M636" i="36"/>
  <c r="V419" i="36"/>
  <c r="M424" i="36"/>
  <c r="M430" i="36"/>
  <c r="L439" i="36"/>
  <c r="M440" i="36"/>
  <c r="X451" i="36"/>
  <c r="M458" i="36"/>
  <c r="V451" i="36"/>
  <c r="U467" i="36"/>
  <c r="W483" i="36"/>
  <c r="M494" i="36"/>
  <c r="L503" i="36"/>
  <c r="M504" i="36"/>
  <c r="L519" i="36"/>
  <c r="W515" i="36"/>
  <c r="M526" i="36"/>
  <c r="L535" i="36"/>
  <c r="V563" i="36"/>
  <c r="M570" i="36"/>
  <c r="V579" i="36"/>
  <c r="M601" i="36"/>
  <c r="U595" i="36"/>
  <c r="M604" i="36"/>
  <c r="U611" i="36"/>
  <c r="M633" i="36"/>
  <c r="L631" i="36"/>
  <c r="U627" i="36"/>
  <c r="W611" i="36"/>
  <c r="M634" i="36"/>
  <c r="M556" i="36"/>
  <c r="M588" i="36"/>
  <c r="M620" i="36"/>
  <c r="L647" i="36"/>
  <c r="T323" i="36" l="1"/>
  <c r="M375" i="36"/>
  <c r="T371" i="36"/>
  <c r="T419" i="36"/>
  <c r="M311" i="36"/>
  <c r="T307" i="36"/>
  <c r="M391" i="36"/>
  <c r="T387" i="36"/>
  <c r="V3" i="36"/>
  <c r="M631" i="36"/>
  <c r="T627" i="36"/>
  <c r="M519" i="36"/>
  <c r="T515" i="36"/>
  <c r="M615" i="36"/>
  <c r="T611" i="36"/>
  <c r="M455" i="36"/>
  <c r="T451" i="36"/>
  <c r="M215" i="36"/>
  <c r="T211" i="36"/>
  <c r="M199" i="36"/>
  <c r="T195" i="36"/>
  <c r="M167" i="36"/>
  <c r="T163" i="36"/>
  <c r="M151" i="36"/>
  <c r="T147" i="36"/>
  <c r="M135" i="36"/>
  <c r="T131" i="36"/>
  <c r="M103" i="36"/>
  <c r="T99" i="36"/>
  <c r="M87" i="36"/>
  <c r="T83" i="36"/>
  <c r="M71" i="36"/>
  <c r="T67" i="36"/>
  <c r="M55" i="36"/>
  <c r="T51" i="36"/>
  <c r="M247" i="36"/>
  <c r="T243" i="36"/>
  <c r="M647" i="36"/>
  <c r="T643" i="36"/>
  <c r="M535" i="36"/>
  <c r="T531" i="36"/>
  <c r="T483" i="36"/>
  <c r="M487" i="36"/>
  <c r="M551" i="36"/>
  <c r="T547" i="36"/>
  <c r="M407" i="36"/>
  <c r="T403" i="36"/>
  <c r="M14" i="36"/>
  <c r="W3" i="36"/>
  <c r="M503" i="36"/>
  <c r="T499" i="36"/>
  <c r="M439" i="36"/>
  <c r="T435" i="36"/>
  <c r="M599" i="36"/>
  <c r="T595" i="36"/>
  <c r="T467" i="36"/>
  <c r="M471" i="36"/>
  <c r="M12" i="36"/>
  <c r="X3" i="36"/>
  <c r="M23" i="36"/>
  <c r="T19" i="36"/>
  <c r="U3" i="36"/>
  <c r="M8" i="36"/>
  <c r="L7" i="36"/>
  <c r="M583" i="36"/>
  <c r="T579" i="36"/>
  <c r="M231" i="36"/>
  <c r="T227" i="36"/>
  <c r="M183" i="36"/>
  <c r="T179" i="36"/>
  <c r="M119" i="36"/>
  <c r="T115" i="36"/>
  <c r="M39" i="36"/>
  <c r="T35" i="36"/>
  <c r="L656" i="35"/>
  <c r="M656" i="35" s="1"/>
  <c r="L655" i="35"/>
  <c r="M655" i="35" s="1"/>
  <c r="L654" i="35"/>
  <c r="M654" i="35" s="1"/>
  <c r="L653" i="35"/>
  <c r="M653" i="35" s="1"/>
  <c r="L652" i="35"/>
  <c r="M652" i="35" s="1"/>
  <c r="M651" i="35"/>
  <c r="L651" i="35"/>
  <c r="L650" i="35"/>
  <c r="M650" i="35" s="1"/>
  <c r="L649" i="35"/>
  <c r="L648" i="35"/>
  <c r="M648" i="35" s="1"/>
  <c r="K647" i="35"/>
  <c r="J647" i="35"/>
  <c r="I647" i="35"/>
  <c r="H647" i="35"/>
  <c r="G647" i="35"/>
  <c r="K645" i="35"/>
  <c r="J645" i="35"/>
  <c r="I645" i="35"/>
  <c r="H645" i="35"/>
  <c r="G645" i="35"/>
  <c r="G644" i="35"/>
  <c r="H644" i="35" s="1"/>
  <c r="I644" i="35" s="1"/>
  <c r="J644" i="35" s="1"/>
  <c r="K644" i="35" s="1"/>
  <c r="L644" i="35" s="1"/>
  <c r="M644" i="35" s="1"/>
  <c r="X643" i="35"/>
  <c r="W643" i="35"/>
  <c r="S643" i="35"/>
  <c r="G643" i="35"/>
  <c r="H643" i="35" s="1"/>
  <c r="I643" i="35" s="1"/>
  <c r="J643" i="35" s="1"/>
  <c r="K643" i="35" s="1"/>
  <c r="L643" i="35" s="1"/>
  <c r="M643" i="35" s="1"/>
  <c r="L640" i="35"/>
  <c r="M640" i="35" s="1"/>
  <c r="L639" i="35"/>
  <c r="M639" i="35" s="1"/>
  <c r="L638" i="35"/>
  <c r="M638" i="35" s="1"/>
  <c r="L637" i="35"/>
  <c r="M637" i="35" s="1"/>
  <c r="L636" i="35"/>
  <c r="M636" i="35" s="1"/>
  <c r="L635" i="35"/>
  <c r="L634" i="35"/>
  <c r="M634" i="35" s="1"/>
  <c r="L633" i="35"/>
  <c r="L632" i="35"/>
  <c r="K631" i="35"/>
  <c r="J631" i="35"/>
  <c r="I631" i="35"/>
  <c r="H631" i="35"/>
  <c r="G631" i="35"/>
  <c r="K629" i="35"/>
  <c r="J629" i="35"/>
  <c r="I629" i="35"/>
  <c r="H629" i="35"/>
  <c r="G629" i="35"/>
  <c r="G628" i="35"/>
  <c r="H628" i="35" s="1"/>
  <c r="I628" i="35" s="1"/>
  <c r="J628" i="35" s="1"/>
  <c r="K628" i="35" s="1"/>
  <c r="L628" i="35" s="1"/>
  <c r="M628" i="35" s="1"/>
  <c r="S627" i="35"/>
  <c r="G627" i="35"/>
  <c r="H627" i="35" s="1"/>
  <c r="I627" i="35" s="1"/>
  <c r="J627" i="35" s="1"/>
  <c r="K627" i="35" s="1"/>
  <c r="L627" i="35" s="1"/>
  <c r="M627" i="35" s="1"/>
  <c r="M624" i="35"/>
  <c r="L624" i="35"/>
  <c r="L623" i="35"/>
  <c r="M623" i="35" s="1"/>
  <c r="M622" i="35"/>
  <c r="L622" i="35"/>
  <c r="L621" i="35"/>
  <c r="M621" i="35" s="1"/>
  <c r="M620" i="35"/>
  <c r="L620" i="35"/>
  <c r="L619" i="35"/>
  <c r="V611" i="35" s="1"/>
  <c r="M618" i="35"/>
  <c r="L618" i="35"/>
  <c r="L617" i="35"/>
  <c r="U611" i="35" s="1"/>
  <c r="M616" i="35"/>
  <c r="L616" i="35"/>
  <c r="L615" i="35"/>
  <c r="M615" i="35" s="1"/>
  <c r="K615" i="35"/>
  <c r="J615" i="35"/>
  <c r="I615" i="35"/>
  <c r="H615" i="35"/>
  <c r="G615" i="35"/>
  <c r="K613" i="35"/>
  <c r="J613" i="35"/>
  <c r="I613" i="35"/>
  <c r="H613" i="35"/>
  <c r="G613" i="35"/>
  <c r="G612" i="35"/>
  <c r="H612" i="35" s="1"/>
  <c r="I612" i="35" s="1"/>
  <c r="J612" i="35" s="1"/>
  <c r="K612" i="35" s="1"/>
  <c r="L612" i="35" s="1"/>
  <c r="M612" i="35" s="1"/>
  <c r="X611" i="35"/>
  <c r="W611" i="35"/>
  <c r="S611" i="35"/>
  <c r="G611" i="35"/>
  <c r="H611" i="35" s="1"/>
  <c r="I611" i="35" s="1"/>
  <c r="J611" i="35" s="1"/>
  <c r="K611" i="35" s="1"/>
  <c r="L611" i="35" s="1"/>
  <c r="M611" i="35" s="1"/>
  <c r="L608" i="35"/>
  <c r="M608" i="35" s="1"/>
  <c r="L607" i="35"/>
  <c r="M607" i="35" s="1"/>
  <c r="L606" i="35"/>
  <c r="M606" i="35" s="1"/>
  <c r="L605" i="35"/>
  <c r="M605" i="35" s="1"/>
  <c r="L604" i="35"/>
  <c r="M604" i="35" s="1"/>
  <c r="L603" i="35"/>
  <c r="L602" i="35"/>
  <c r="M602" i="35" s="1"/>
  <c r="L601" i="35"/>
  <c r="L600" i="35"/>
  <c r="K599" i="35"/>
  <c r="J599" i="35"/>
  <c r="I599" i="35"/>
  <c r="H599" i="35"/>
  <c r="G599" i="35"/>
  <c r="K597" i="35"/>
  <c r="J597" i="35"/>
  <c r="I597" i="35"/>
  <c r="H597" i="35"/>
  <c r="G597" i="35"/>
  <c r="G596" i="35"/>
  <c r="H596" i="35" s="1"/>
  <c r="I596" i="35" s="1"/>
  <c r="J596" i="35" s="1"/>
  <c r="K596" i="35" s="1"/>
  <c r="L596" i="35" s="1"/>
  <c r="M596" i="35" s="1"/>
  <c r="S595" i="35"/>
  <c r="G595" i="35"/>
  <c r="H595" i="35" s="1"/>
  <c r="I595" i="35" s="1"/>
  <c r="J595" i="35" s="1"/>
  <c r="K595" i="35" s="1"/>
  <c r="L595" i="35" s="1"/>
  <c r="M595" i="35" s="1"/>
  <c r="L592" i="35"/>
  <c r="M592" i="35" s="1"/>
  <c r="L591" i="35"/>
  <c r="M591" i="35" s="1"/>
  <c r="L590" i="35"/>
  <c r="M590" i="35" s="1"/>
  <c r="L589" i="35"/>
  <c r="M589" i="35" s="1"/>
  <c r="L588" i="35"/>
  <c r="M588" i="35" s="1"/>
  <c r="L587" i="35"/>
  <c r="M586" i="35"/>
  <c r="L586" i="35"/>
  <c r="L585" i="35"/>
  <c r="L584" i="35"/>
  <c r="M584" i="35" s="1"/>
  <c r="K583" i="35"/>
  <c r="J583" i="35"/>
  <c r="I583" i="35"/>
  <c r="H583" i="35"/>
  <c r="G583" i="35"/>
  <c r="K581" i="35"/>
  <c r="J581" i="35"/>
  <c r="I581" i="35"/>
  <c r="H581" i="35"/>
  <c r="G581" i="35"/>
  <c r="G580" i="35"/>
  <c r="H580" i="35" s="1"/>
  <c r="I580" i="35" s="1"/>
  <c r="J580" i="35" s="1"/>
  <c r="K580" i="35" s="1"/>
  <c r="L580" i="35" s="1"/>
  <c r="M580" i="35" s="1"/>
  <c r="X579" i="35"/>
  <c r="W579" i="35"/>
  <c r="S579" i="35"/>
  <c r="G579" i="35"/>
  <c r="H579" i="35" s="1"/>
  <c r="I579" i="35" s="1"/>
  <c r="J579" i="35" s="1"/>
  <c r="K579" i="35" s="1"/>
  <c r="L579" i="35" s="1"/>
  <c r="M579" i="35" s="1"/>
  <c r="L576" i="35"/>
  <c r="M576" i="35" s="1"/>
  <c r="L575" i="35"/>
  <c r="M575" i="35" s="1"/>
  <c r="L574" i="35"/>
  <c r="M574" i="35" s="1"/>
  <c r="L573" i="35"/>
  <c r="M573" i="35" s="1"/>
  <c r="L572" i="35"/>
  <c r="M572" i="35" s="1"/>
  <c r="L571" i="35"/>
  <c r="M571" i="35" s="1"/>
  <c r="L570" i="35"/>
  <c r="M570" i="35" s="1"/>
  <c r="L569" i="35"/>
  <c r="M569" i="35" s="1"/>
  <c r="L568" i="35"/>
  <c r="K567" i="35"/>
  <c r="J567" i="35"/>
  <c r="I567" i="35"/>
  <c r="H567" i="35"/>
  <c r="G567" i="35"/>
  <c r="K565" i="35"/>
  <c r="J565" i="35"/>
  <c r="I565" i="35"/>
  <c r="H565" i="35"/>
  <c r="G565" i="35"/>
  <c r="G564" i="35"/>
  <c r="H564" i="35" s="1"/>
  <c r="I564" i="35" s="1"/>
  <c r="J564" i="35" s="1"/>
  <c r="K564" i="35" s="1"/>
  <c r="L564" i="35" s="1"/>
  <c r="M564" i="35" s="1"/>
  <c r="X563" i="35"/>
  <c r="S563" i="35"/>
  <c r="G563" i="35"/>
  <c r="H563" i="35" s="1"/>
  <c r="I563" i="35" s="1"/>
  <c r="J563" i="35" s="1"/>
  <c r="K563" i="35" s="1"/>
  <c r="L563" i="35" s="1"/>
  <c r="M563" i="35" s="1"/>
  <c r="L560" i="35"/>
  <c r="M560" i="35" s="1"/>
  <c r="L559" i="35"/>
  <c r="M559" i="35" s="1"/>
  <c r="L558" i="35"/>
  <c r="M558" i="35" s="1"/>
  <c r="L557" i="35"/>
  <c r="M557" i="35" s="1"/>
  <c r="L556" i="35"/>
  <c r="M556" i="35" s="1"/>
  <c r="L555" i="35"/>
  <c r="L554" i="35"/>
  <c r="M554" i="35" s="1"/>
  <c r="L553" i="35"/>
  <c r="U547" i="35" s="1"/>
  <c r="L552" i="35"/>
  <c r="M552" i="35" s="1"/>
  <c r="K551" i="35"/>
  <c r="J551" i="35"/>
  <c r="I551" i="35"/>
  <c r="H551" i="35"/>
  <c r="G551" i="35"/>
  <c r="K549" i="35"/>
  <c r="J549" i="35"/>
  <c r="I549" i="35"/>
  <c r="H549" i="35"/>
  <c r="G549" i="35"/>
  <c r="G548" i="35"/>
  <c r="H548" i="35" s="1"/>
  <c r="I548" i="35" s="1"/>
  <c r="J548" i="35" s="1"/>
  <c r="K548" i="35" s="1"/>
  <c r="L548" i="35" s="1"/>
  <c r="M548" i="35" s="1"/>
  <c r="S547" i="35"/>
  <c r="G547" i="35"/>
  <c r="H547" i="35" s="1"/>
  <c r="I547" i="35" s="1"/>
  <c r="J547" i="35" s="1"/>
  <c r="K547" i="35" s="1"/>
  <c r="L547" i="35" s="1"/>
  <c r="M547" i="35" s="1"/>
  <c r="M544" i="35"/>
  <c r="L544" i="35"/>
  <c r="L543" i="35"/>
  <c r="M543" i="35" s="1"/>
  <c r="L542" i="35"/>
  <c r="M542" i="35" s="1"/>
  <c r="L541" i="35"/>
  <c r="M541" i="35" s="1"/>
  <c r="L540" i="35"/>
  <c r="X531" i="35" s="1"/>
  <c r="L539" i="35"/>
  <c r="L538" i="35"/>
  <c r="M538" i="35" s="1"/>
  <c r="L537" i="35"/>
  <c r="M536" i="35"/>
  <c r="L536" i="35"/>
  <c r="L535" i="35"/>
  <c r="K535" i="35"/>
  <c r="J535" i="35"/>
  <c r="I535" i="35"/>
  <c r="H535" i="35"/>
  <c r="G535" i="35"/>
  <c r="K533" i="35"/>
  <c r="J533" i="35"/>
  <c r="I533" i="35"/>
  <c r="H533" i="35"/>
  <c r="G533" i="35"/>
  <c r="G532" i="35"/>
  <c r="H532" i="35" s="1"/>
  <c r="I532" i="35" s="1"/>
  <c r="J532" i="35" s="1"/>
  <c r="K532" i="35" s="1"/>
  <c r="L532" i="35" s="1"/>
  <c r="M532" i="35" s="1"/>
  <c r="S531" i="35"/>
  <c r="G531" i="35"/>
  <c r="H531" i="35" s="1"/>
  <c r="I531" i="35" s="1"/>
  <c r="J531" i="35" s="1"/>
  <c r="K531" i="35" s="1"/>
  <c r="L531" i="35" s="1"/>
  <c r="M531" i="35" s="1"/>
  <c r="L528" i="35"/>
  <c r="M528" i="35" s="1"/>
  <c r="L527" i="35"/>
  <c r="M527" i="35" s="1"/>
  <c r="M526" i="35"/>
  <c r="L526" i="35"/>
  <c r="L525" i="35"/>
  <c r="M525" i="35" s="1"/>
  <c r="L524" i="35"/>
  <c r="M524" i="35" s="1"/>
  <c r="L523" i="35"/>
  <c r="M522" i="35"/>
  <c r="L522" i="35"/>
  <c r="L521" i="35"/>
  <c r="L520" i="35"/>
  <c r="M520" i="35" s="1"/>
  <c r="K519" i="35"/>
  <c r="J519" i="35"/>
  <c r="I519" i="35"/>
  <c r="H519" i="35"/>
  <c r="G519" i="35"/>
  <c r="K517" i="35"/>
  <c r="J517" i="35"/>
  <c r="I517" i="35"/>
  <c r="H517" i="35"/>
  <c r="G517" i="35"/>
  <c r="G516" i="35"/>
  <c r="H516" i="35" s="1"/>
  <c r="I516" i="35" s="1"/>
  <c r="J516" i="35" s="1"/>
  <c r="K516" i="35" s="1"/>
  <c r="L516" i="35" s="1"/>
  <c r="M516" i="35" s="1"/>
  <c r="W515" i="35"/>
  <c r="S515" i="35"/>
  <c r="G515" i="35"/>
  <c r="H515" i="35" s="1"/>
  <c r="I515" i="35" s="1"/>
  <c r="J515" i="35" s="1"/>
  <c r="K515" i="35" s="1"/>
  <c r="L515" i="35" s="1"/>
  <c r="M515" i="35" s="1"/>
  <c r="L512" i="35"/>
  <c r="M512" i="35" s="1"/>
  <c r="L511" i="35"/>
  <c r="M511" i="35" s="1"/>
  <c r="L510" i="35"/>
  <c r="M510" i="35" s="1"/>
  <c r="L509" i="35"/>
  <c r="M509" i="35" s="1"/>
  <c r="L508" i="35"/>
  <c r="M508" i="35" s="1"/>
  <c r="L507" i="35"/>
  <c r="L506" i="35"/>
  <c r="M506" i="35" s="1"/>
  <c r="L505" i="35"/>
  <c r="L504" i="35"/>
  <c r="K503" i="35"/>
  <c r="J503" i="35"/>
  <c r="I503" i="35"/>
  <c r="H503" i="35"/>
  <c r="G503" i="35"/>
  <c r="K501" i="35"/>
  <c r="J501" i="35"/>
  <c r="I501" i="35"/>
  <c r="H501" i="35"/>
  <c r="G501" i="35"/>
  <c r="H500" i="35"/>
  <c r="I500" i="35" s="1"/>
  <c r="J500" i="35" s="1"/>
  <c r="K500" i="35" s="1"/>
  <c r="L500" i="35" s="1"/>
  <c r="M500" i="35" s="1"/>
  <c r="G500" i="35"/>
  <c r="W499" i="35"/>
  <c r="S499" i="35"/>
  <c r="G499" i="35"/>
  <c r="H499" i="35" s="1"/>
  <c r="I499" i="35" s="1"/>
  <c r="J499" i="35" s="1"/>
  <c r="K499" i="35" s="1"/>
  <c r="L499" i="35" s="1"/>
  <c r="M499" i="35" s="1"/>
  <c r="L496" i="35"/>
  <c r="M496" i="35" s="1"/>
  <c r="L495" i="35"/>
  <c r="M495" i="35" s="1"/>
  <c r="L494" i="35"/>
  <c r="M494" i="35" s="1"/>
  <c r="L493" i="35"/>
  <c r="M493" i="35" s="1"/>
  <c r="L492" i="35"/>
  <c r="X483" i="35" s="1"/>
  <c r="L491" i="35"/>
  <c r="M491" i="35" s="1"/>
  <c r="L490" i="35"/>
  <c r="M490" i="35" s="1"/>
  <c r="L489" i="35"/>
  <c r="M489" i="35" s="1"/>
  <c r="L488" i="35"/>
  <c r="K487" i="35"/>
  <c r="J487" i="35"/>
  <c r="I487" i="35"/>
  <c r="H487" i="35"/>
  <c r="G487" i="35"/>
  <c r="K485" i="35"/>
  <c r="J485" i="35"/>
  <c r="I485" i="35"/>
  <c r="H485" i="35"/>
  <c r="G485" i="35"/>
  <c r="G484" i="35"/>
  <c r="H484" i="35" s="1"/>
  <c r="I484" i="35" s="1"/>
  <c r="J484" i="35" s="1"/>
  <c r="K484" i="35" s="1"/>
  <c r="L484" i="35" s="1"/>
  <c r="M484" i="35" s="1"/>
  <c r="W483" i="35"/>
  <c r="S483" i="35"/>
  <c r="G483" i="35"/>
  <c r="H483" i="35" s="1"/>
  <c r="I483" i="35" s="1"/>
  <c r="J483" i="35" s="1"/>
  <c r="K483" i="35" s="1"/>
  <c r="L483" i="35" s="1"/>
  <c r="M483" i="35" s="1"/>
  <c r="L480" i="35"/>
  <c r="M480" i="35" s="1"/>
  <c r="L479" i="35"/>
  <c r="M479" i="35" s="1"/>
  <c r="L478" i="35"/>
  <c r="M478" i="35" s="1"/>
  <c r="L477" i="35"/>
  <c r="M477" i="35" s="1"/>
  <c r="L476" i="35"/>
  <c r="X467" i="35" s="1"/>
  <c r="L475" i="35"/>
  <c r="L474" i="35"/>
  <c r="M474" i="35" s="1"/>
  <c r="L473" i="35"/>
  <c r="L472" i="35"/>
  <c r="K471" i="35"/>
  <c r="J471" i="35"/>
  <c r="I471" i="35"/>
  <c r="H471" i="35"/>
  <c r="G471" i="35"/>
  <c r="K469" i="35"/>
  <c r="J469" i="35"/>
  <c r="I469" i="35"/>
  <c r="H469" i="35"/>
  <c r="G469" i="35"/>
  <c r="G468" i="35"/>
  <c r="H468" i="35" s="1"/>
  <c r="I468" i="35" s="1"/>
  <c r="J468" i="35" s="1"/>
  <c r="K468" i="35" s="1"/>
  <c r="L468" i="35" s="1"/>
  <c r="M468" i="35" s="1"/>
  <c r="S467" i="35"/>
  <c r="G467" i="35"/>
  <c r="H467" i="35" s="1"/>
  <c r="I467" i="35" s="1"/>
  <c r="J467" i="35" s="1"/>
  <c r="K467" i="35" s="1"/>
  <c r="L467" i="35" s="1"/>
  <c r="M467" i="35" s="1"/>
  <c r="L464" i="35"/>
  <c r="M464" i="35" s="1"/>
  <c r="L463" i="35"/>
  <c r="M463" i="35" s="1"/>
  <c r="L462" i="35"/>
  <c r="M462" i="35" s="1"/>
  <c r="L461" i="35"/>
  <c r="M461" i="35" s="1"/>
  <c r="L460" i="35"/>
  <c r="M460" i="35" s="1"/>
  <c r="L459" i="35"/>
  <c r="L458" i="35"/>
  <c r="M458" i="35" s="1"/>
  <c r="L457" i="35"/>
  <c r="L456" i="35"/>
  <c r="M456" i="35" s="1"/>
  <c r="K455" i="35"/>
  <c r="J455" i="35"/>
  <c r="I455" i="35"/>
  <c r="H455" i="35"/>
  <c r="G455" i="35"/>
  <c r="K453" i="35"/>
  <c r="J453" i="35"/>
  <c r="I453" i="35"/>
  <c r="H453" i="35"/>
  <c r="G453" i="35"/>
  <c r="G452" i="35"/>
  <c r="H452" i="35" s="1"/>
  <c r="I452" i="35" s="1"/>
  <c r="J452" i="35" s="1"/>
  <c r="K452" i="35" s="1"/>
  <c r="L452" i="35" s="1"/>
  <c r="M452" i="35" s="1"/>
  <c r="W451" i="35"/>
  <c r="S451" i="35"/>
  <c r="G451" i="35"/>
  <c r="H451" i="35" s="1"/>
  <c r="I451" i="35" s="1"/>
  <c r="J451" i="35" s="1"/>
  <c r="K451" i="35" s="1"/>
  <c r="L451" i="35" s="1"/>
  <c r="M451" i="35" s="1"/>
  <c r="L448" i="35"/>
  <c r="M448" i="35" s="1"/>
  <c r="L447" i="35"/>
  <c r="M447" i="35" s="1"/>
  <c r="L446" i="35"/>
  <c r="M446" i="35" s="1"/>
  <c r="L445" i="35"/>
  <c r="M445" i="35" s="1"/>
  <c r="L444" i="35"/>
  <c r="M444" i="35" s="1"/>
  <c r="L443" i="35"/>
  <c r="V435" i="35" s="1"/>
  <c r="L442" i="35"/>
  <c r="M442" i="35" s="1"/>
  <c r="L441" i="35"/>
  <c r="L440" i="35"/>
  <c r="M440" i="35" s="1"/>
  <c r="K439" i="35"/>
  <c r="J439" i="35"/>
  <c r="I439" i="35"/>
  <c r="H439" i="35"/>
  <c r="G439" i="35"/>
  <c r="K437" i="35"/>
  <c r="J437" i="35"/>
  <c r="I437" i="35"/>
  <c r="H437" i="35"/>
  <c r="G437" i="35"/>
  <c r="G436" i="35"/>
  <c r="H436" i="35" s="1"/>
  <c r="I436" i="35" s="1"/>
  <c r="J436" i="35" s="1"/>
  <c r="K436" i="35" s="1"/>
  <c r="L436" i="35" s="1"/>
  <c r="M436" i="35" s="1"/>
  <c r="X435" i="35"/>
  <c r="S435" i="35"/>
  <c r="G435" i="35"/>
  <c r="H435" i="35" s="1"/>
  <c r="I435" i="35" s="1"/>
  <c r="J435" i="35" s="1"/>
  <c r="K435" i="35" s="1"/>
  <c r="L435" i="35" s="1"/>
  <c r="M435" i="35" s="1"/>
  <c r="L432" i="35"/>
  <c r="M432" i="35" s="1"/>
  <c r="L431" i="35"/>
  <c r="M431" i="35" s="1"/>
  <c r="L430" i="35"/>
  <c r="M430" i="35" s="1"/>
  <c r="L429" i="35"/>
  <c r="M429" i="35" s="1"/>
  <c r="L428" i="35"/>
  <c r="X419" i="35" s="1"/>
  <c r="L427" i="35"/>
  <c r="M427" i="35" s="1"/>
  <c r="L426" i="35"/>
  <c r="M426" i="35" s="1"/>
  <c r="L425" i="35"/>
  <c r="M425" i="35" s="1"/>
  <c r="L424" i="35"/>
  <c r="K423" i="35"/>
  <c r="J423" i="35"/>
  <c r="I423" i="35"/>
  <c r="H423" i="35"/>
  <c r="G423" i="35"/>
  <c r="K421" i="35"/>
  <c r="J421" i="35"/>
  <c r="I421" i="35"/>
  <c r="H421" i="35"/>
  <c r="G421" i="35"/>
  <c r="G420" i="35"/>
  <c r="H420" i="35" s="1"/>
  <c r="I420" i="35" s="1"/>
  <c r="J420" i="35" s="1"/>
  <c r="K420" i="35" s="1"/>
  <c r="L420" i="35" s="1"/>
  <c r="M420" i="35" s="1"/>
  <c r="S419" i="35"/>
  <c r="G419" i="35"/>
  <c r="H419" i="35" s="1"/>
  <c r="I419" i="35" s="1"/>
  <c r="J419" i="35" s="1"/>
  <c r="K419" i="35" s="1"/>
  <c r="L419" i="35" s="1"/>
  <c r="M419" i="35" s="1"/>
  <c r="L416" i="35"/>
  <c r="M416" i="35" s="1"/>
  <c r="L415" i="35"/>
  <c r="M415" i="35" s="1"/>
  <c r="L414" i="35"/>
  <c r="M414" i="35" s="1"/>
  <c r="L413" i="35"/>
  <c r="M413" i="35" s="1"/>
  <c r="M412" i="35"/>
  <c r="L412" i="35"/>
  <c r="L411" i="35"/>
  <c r="L410" i="35"/>
  <c r="M410" i="35" s="1"/>
  <c r="L409" i="35"/>
  <c r="L408" i="35"/>
  <c r="M408" i="35" s="1"/>
  <c r="K407" i="35"/>
  <c r="J407" i="35"/>
  <c r="I407" i="35"/>
  <c r="H407" i="35"/>
  <c r="G407" i="35"/>
  <c r="K405" i="35"/>
  <c r="J405" i="35"/>
  <c r="I405" i="35"/>
  <c r="H405" i="35"/>
  <c r="G405" i="35"/>
  <c r="G404" i="35"/>
  <c r="H404" i="35" s="1"/>
  <c r="I404" i="35" s="1"/>
  <c r="J404" i="35" s="1"/>
  <c r="K404" i="35" s="1"/>
  <c r="L404" i="35" s="1"/>
  <c r="M404" i="35" s="1"/>
  <c r="X403" i="35"/>
  <c r="S403" i="35"/>
  <c r="G403" i="35"/>
  <c r="H403" i="35" s="1"/>
  <c r="I403" i="35" s="1"/>
  <c r="J403" i="35" s="1"/>
  <c r="K403" i="35" s="1"/>
  <c r="L403" i="35" s="1"/>
  <c r="M403" i="35" s="1"/>
  <c r="M400" i="35"/>
  <c r="L400" i="35"/>
  <c r="L399" i="35"/>
  <c r="M399" i="35" s="1"/>
  <c r="L398" i="35"/>
  <c r="M398" i="35" s="1"/>
  <c r="L397" i="35"/>
  <c r="M397" i="35" s="1"/>
  <c r="L396" i="35"/>
  <c r="M396" i="35" s="1"/>
  <c r="L395" i="35"/>
  <c r="L394" i="35"/>
  <c r="M394" i="35" s="1"/>
  <c r="L393" i="35"/>
  <c r="L392" i="35"/>
  <c r="K391" i="35"/>
  <c r="J391" i="35"/>
  <c r="I391" i="35"/>
  <c r="H391" i="35"/>
  <c r="G391" i="35"/>
  <c r="K389" i="35"/>
  <c r="J389" i="35"/>
  <c r="I389" i="35"/>
  <c r="H389" i="35"/>
  <c r="G389" i="35"/>
  <c r="G388" i="35"/>
  <c r="H388" i="35" s="1"/>
  <c r="I388" i="35" s="1"/>
  <c r="J388" i="35" s="1"/>
  <c r="K388" i="35" s="1"/>
  <c r="L388" i="35" s="1"/>
  <c r="M388" i="35" s="1"/>
  <c r="X387" i="35"/>
  <c r="S387" i="35"/>
  <c r="G387" i="35"/>
  <c r="H387" i="35" s="1"/>
  <c r="I387" i="35" s="1"/>
  <c r="J387" i="35" s="1"/>
  <c r="K387" i="35" s="1"/>
  <c r="L387" i="35" s="1"/>
  <c r="M387" i="35" s="1"/>
  <c r="L384" i="35"/>
  <c r="M384" i="35" s="1"/>
  <c r="L383" i="35"/>
  <c r="M383" i="35" s="1"/>
  <c r="L382" i="35"/>
  <c r="W371" i="35" s="1"/>
  <c r="L381" i="35"/>
  <c r="M381" i="35" s="1"/>
  <c r="L380" i="35"/>
  <c r="X371" i="35" s="1"/>
  <c r="L379" i="35"/>
  <c r="M379" i="35" s="1"/>
  <c r="L378" i="35"/>
  <c r="M378" i="35" s="1"/>
  <c r="L377" i="35"/>
  <c r="M377" i="35" s="1"/>
  <c r="L376" i="35"/>
  <c r="K375" i="35"/>
  <c r="J375" i="35"/>
  <c r="I375" i="35"/>
  <c r="H375" i="35"/>
  <c r="G375" i="35"/>
  <c r="K373" i="35"/>
  <c r="J373" i="35"/>
  <c r="I373" i="35"/>
  <c r="H373" i="35"/>
  <c r="G373" i="35"/>
  <c r="G372" i="35"/>
  <c r="H372" i="35" s="1"/>
  <c r="I372" i="35" s="1"/>
  <c r="J372" i="35" s="1"/>
  <c r="K372" i="35" s="1"/>
  <c r="L372" i="35" s="1"/>
  <c r="M372" i="35" s="1"/>
  <c r="S371" i="35"/>
  <c r="G371" i="35"/>
  <c r="H371" i="35" s="1"/>
  <c r="I371" i="35" s="1"/>
  <c r="J371" i="35" s="1"/>
  <c r="K371" i="35" s="1"/>
  <c r="L371" i="35" s="1"/>
  <c r="M371" i="35" s="1"/>
  <c r="L368" i="35"/>
  <c r="M368" i="35" s="1"/>
  <c r="L367" i="35"/>
  <c r="M367" i="35" s="1"/>
  <c r="L366" i="35"/>
  <c r="W355" i="35" s="1"/>
  <c r="L365" i="35"/>
  <c r="M365" i="35" s="1"/>
  <c r="L364" i="35"/>
  <c r="X355" i="35" s="1"/>
  <c r="L363" i="35"/>
  <c r="M363" i="35" s="1"/>
  <c r="L362" i="35"/>
  <c r="M362" i="35" s="1"/>
  <c r="L361" i="35"/>
  <c r="L360" i="35"/>
  <c r="K359" i="35"/>
  <c r="J359" i="35"/>
  <c r="I359" i="35"/>
  <c r="H359" i="35"/>
  <c r="G359" i="35"/>
  <c r="K357" i="35"/>
  <c r="J357" i="35"/>
  <c r="I357" i="35"/>
  <c r="H357" i="35"/>
  <c r="G357" i="35"/>
  <c r="G356" i="35"/>
  <c r="H356" i="35" s="1"/>
  <c r="I356" i="35" s="1"/>
  <c r="J356" i="35" s="1"/>
  <c r="K356" i="35" s="1"/>
  <c r="L356" i="35" s="1"/>
  <c r="M356" i="35" s="1"/>
  <c r="S355" i="35"/>
  <c r="G355" i="35"/>
  <c r="H355" i="35" s="1"/>
  <c r="I355" i="35" s="1"/>
  <c r="J355" i="35" s="1"/>
  <c r="K355" i="35" s="1"/>
  <c r="L355" i="35" s="1"/>
  <c r="M355" i="35" s="1"/>
  <c r="L352" i="35"/>
  <c r="M352" i="35" s="1"/>
  <c r="L351" i="35"/>
  <c r="M351" i="35" s="1"/>
  <c r="L350" i="35"/>
  <c r="W339" i="35" s="1"/>
  <c r="L349" i="35"/>
  <c r="M349" i="35" s="1"/>
  <c r="L348" i="35"/>
  <c r="X339" i="35" s="1"/>
  <c r="L347" i="35"/>
  <c r="M347" i="35" s="1"/>
  <c r="L346" i="35"/>
  <c r="M346" i="35" s="1"/>
  <c r="L345" i="35"/>
  <c r="M345" i="35" s="1"/>
  <c r="L344" i="35"/>
  <c r="K343" i="35"/>
  <c r="J343" i="35"/>
  <c r="I343" i="35"/>
  <c r="H343" i="35"/>
  <c r="G343" i="35"/>
  <c r="K341" i="35"/>
  <c r="J341" i="35"/>
  <c r="I341" i="35"/>
  <c r="H341" i="35"/>
  <c r="G341" i="35"/>
  <c r="G340" i="35"/>
  <c r="H340" i="35" s="1"/>
  <c r="I340" i="35" s="1"/>
  <c r="J340" i="35" s="1"/>
  <c r="K340" i="35" s="1"/>
  <c r="L340" i="35" s="1"/>
  <c r="M340" i="35" s="1"/>
  <c r="S339" i="35"/>
  <c r="G339" i="35"/>
  <c r="H339" i="35" s="1"/>
  <c r="I339" i="35" s="1"/>
  <c r="J339" i="35" s="1"/>
  <c r="K339" i="35" s="1"/>
  <c r="L339" i="35" s="1"/>
  <c r="M339" i="35" s="1"/>
  <c r="L336" i="35"/>
  <c r="M336" i="35" s="1"/>
  <c r="L335" i="35"/>
  <c r="M335" i="35" s="1"/>
  <c r="L334" i="35"/>
  <c r="W323" i="35" s="1"/>
  <c r="L333" i="35"/>
  <c r="M333" i="35" s="1"/>
  <c r="L332" i="35"/>
  <c r="X323" i="35" s="1"/>
  <c r="L331" i="35"/>
  <c r="L330" i="35"/>
  <c r="M330" i="35" s="1"/>
  <c r="L329" i="35"/>
  <c r="M329" i="35" s="1"/>
  <c r="L328" i="35"/>
  <c r="K327" i="35"/>
  <c r="J327" i="35"/>
  <c r="I327" i="35"/>
  <c r="H327" i="35"/>
  <c r="G327" i="35"/>
  <c r="K325" i="35"/>
  <c r="J325" i="35"/>
  <c r="I325" i="35"/>
  <c r="H325" i="35"/>
  <c r="G325" i="35"/>
  <c r="G324" i="35"/>
  <c r="H324" i="35" s="1"/>
  <c r="I324" i="35" s="1"/>
  <c r="J324" i="35" s="1"/>
  <c r="K324" i="35" s="1"/>
  <c r="L324" i="35" s="1"/>
  <c r="M324" i="35" s="1"/>
  <c r="S323" i="35"/>
  <c r="G323" i="35"/>
  <c r="H323" i="35" s="1"/>
  <c r="I323" i="35" s="1"/>
  <c r="J323" i="35" s="1"/>
  <c r="K323" i="35" s="1"/>
  <c r="L323" i="35" s="1"/>
  <c r="M323" i="35" s="1"/>
  <c r="L320" i="35"/>
  <c r="M320" i="35" s="1"/>
  <c r="L319" i="35"/>
  <c r="M319" i="35" s="1"/>
  <c r="L318" i="35"/>
  <c r="W307" i="35" s="1"/>
  <c r="L317" i="35"/>
  <c r="M317" i="35" s="1"/>
  <c r="L316" i="35"/>
  <c r="X307" i="35" s="1"/>
  <c r="L315" i="35"/>
  <c r="M315" i="35" s="1"/>
  <c r="L314" i="35"/>
  <c r="M314" i="35" s="1"/>
  <c r="L313" i="35"/>
  <c r="M313" i="35" s="1"/>
  <c r="L312" i="35"/>
  <c r="K311" i="35"/>
  <c r="J311" i="35"/>
  <c r="I311" i="35"/>
  <c r="H311" i="35"/>
  <c r="G311" i="35"/>
  <c r="K309" i="35"/>
  <c r="J309" i="35"/>
  <c r="I309" i="35"/>
  <c r="H309" i="35"/>
  <c r="G309" i="35"/>
  <c r="G308" i="35"/>
  <c r="H308" i="35" s="1"/>
  <c r="I308" i="35" s="1"/>
  <c r="J308" i="35" s="1"/>
  <c r="K308" i="35" s="1"/>
  <c r="L308" i="35" s="1"/>
  <c r="M308" i="35" s="1"/>
  <c r="S307" i="35"/>
  <c r="G307" i="35"/>
  <c r="H307" i="35" s="1"/>
  <c r="I307" i="35" s="1"/>
  <c r="J307" i="35" s="1"/>
  <c r="K307" i="35" s="1"/>
  <c r="L307" i="35" s="1"/>
  <c r="M307" i="35" s="1"/>
  <c r="L304" i="35"/>
  <c r="M304" i="35" s="1"/>
  <c r="L303" i="35"/>
  <c r="M303" i="35" s="1"/>
  <c r="L302" i="35"/>
  <c r="W291" i="35" s="1"/>
  <c r="L301" i="35"/>
  <c r="M301" i="35" s="1"/>
  <c r="L300" i="35"/>
  <c r="X291" i="35" s="1"/>
  <c r="L299" i="35"/>
  <c r="L298" i="35"/>
  <c r="M298" i="35" s="1"/>
  <c r="L297" i="35"/>
  <c r="M297" i="35" s="1"/>
  <c r="L296" i="35"/>
  <c r="K295" i="35"/>
  <c r="J295" i="35"/>
  <c r="I295" i="35"/>
  <c r="H295" i="35"/>
  <c r="G295" i="35"/>
  <c r="K293" i="35"/>
  <c r="J293" i="35"/>
  <c r="I293" i="35"/>
  <c r="H293" i="35"/>
  <c r="G293" i="35"/>
  <c r="G292" i="35"/>
  <c r="H292" i="35" s="1"/>
  <c r="I292" i="35" s="1"/>
  <c r="J292" i="35" s="1"/>
  <c r="K292" i="35" s="1"/>
  <c r="L292" i="35" s="1"/>
  <c r="M292" i="35" s="1"/>
  <c r="S291" i="35"/>
  <c r="G291" i="35"/>
  <c r="H291" i="35" s="1"/>
  <c r="I291" i="35" s="1"/>
  <c r="J291" i="35" s="1"/>
  <c r="K291" i="35" s="1"/>
  <c r="L291" i="35" s="1"/>
  <c r="M291" i="35" s="1"/>
  <c r="L288" i="35"/>
  <c r="M288" i="35" s="1"/>
  <c r="L287" i="35"/>
  <c r="M287" i="35" s="1"/>
  <c r="L286" i="35"/>
  <c r="W275" i="35" s="1"/>
  <c r="L285" i="35"/>
  <c r="M285" i="35" s="1"/>
  <c r="L284" i="35"/>
  <c r="X275" i="35" s="1"/>
  <c r="L283" i="35"/>
  <c r="M283" i="35" s="1"/>
  <c r="L282" i="35"/>
  <c r="M282" i="35" s="1"/>
  <c r="L281" i="35"/>
  <c r="M281" i="35" s="1"/>
  <c r="L280" i="35"/>
  <c r="M280" i="35" s="1"/>
  <c r="K279" i="35"/>
  <c r="J279" i="35"/>
  <c r="I279" i="35"/>
  <c r="H279" i="35"/>
  <c r="G279" i="35"/>
  <c r="K277" i="35"/>
  <c r="J277" i="35"/>
  <c r="I277" i="35"/>
  <c r="H277" i="35"/>
  <c r="G277" i="35"/>
  <c r="G276" i="35"/>
  <c r="H276" i="35" s="1"/>
  <c r="I276" i="35" s="1"/>
  <c r="J276" i="35" s="1"/>
  <c r="K276" i="35" s="1"/>
  <c r="L276" i="35" s="1"/>
  <c r="M276" i="35" s="1"/>
  <c r="S275" i="35"/>
  <c r="G275" i="35"/>
  <c r="H275" i="35" s="1"/>
  <c r="I275" i="35" s="1"/>
  <c r="J275" i="35" s="1"/>
  <c r="K275" i="35" s="1"/>
  <c r="L275" i="35" s="1"/>
  <c r="M275" i="35" s="1"/>
  <c r="L272" i="35"/>
  <c r="M272" i="35" s="1"/>
  <c r="L271" i="35"/>
  <c r="M271" i="35" s="1"/>
  <c r="L270" i="35"/>
  <c r="W259" i="35" s="1"/>
  <c r="L269" i="35"/>
  <c r="M269" i="35" s="1"/>
  <c r="L268" i="35"/>
  <c r="X259" i="35" s="1"/>
  <c r="L267" i="35"/>
  <c r="L266" i="35"/>
  <c r="M266" i="35" s="1"/>
  <c r="L265" i="35"/>
  <c r="M265" i="35" s="1"/>
  <c r="L264" i="35"/>
  <c r="K263" i="35"/>
  <c r="J263" i="35"/>
  <c r="I263" i="35"/>
  <c r="H263" i="35"/>
  <c r="G263" i="35"/>
  <c r="K261" i="35"/>
  <c r="J261" i="35"/>
  <c r="I261" i="35"/>
  <c r="H261" i="35"/>
  <c r="G261" i="35"/>
  <c r="G260" i="35"/>
  <c r="H260" i="35" s="1"/>
  <c r="I260" i="35" s="1"/>
  <c r="J260" i="35" s="1"/>
  <c r="K260" i="35" s="1"/>
  <c r="L260" i="35" s="1"/>
  <c r="M260" i="35" s="1"/>
  <c r="S259" i="35"/>
  <c r="G259" i="35"/>
  <c r="H259" i="35" s="1"/>
  <c r="I259" i="35" s="1"/>
  <c r="J259" i="35" s="1"/>
  <c r="K259" i="35" s="1"/>
  <c r="L259" i="35" s="1"/>
  <c r="M259" i="35" s="1"/>
  <c r="L256" i="35"/>
  <c r="M256" i="35" s="1"/>
  <c r="L255" i="35"/>
  <c r="M255" i="35" s="1"/>
  <c r="L254" i="35"/>
  <c r="W243" i="35" s="1"/>
  <c r="L253" i="35"/>
  <c r="M253" i="35" s="1"/>
  <c r="L252" i="35"/>
  <c r="X243" i="35" s="1"/>
  <c r="L251" i="35"/>
  <c r="M251" i="35" s="1"/>
  <c r="L250" i="35"/>
  <c r="M250" i="35" s="1"/>
  <c r="L249" i="35"/>
  <c r="M249" i="35" s="1"/>
  <c r="L248" i="35"/>
  <c r="K247" i="35"/>
  <c r="J247" i="35"/>
  <c r="I247" i="35"/>
  <c r="H247" i="35"/>
  <c r="G247" i="35"/>
  <c r="K245" i="35"/>
  <c r="J245" i="35"/>
  <c r="I245" i="35"/>
  <c r="H245" i="35"/>
  <c r="G245" i="35"/>
  <c r="G244" i="35"/>
  <c r="H244" i="35" s="1"/>
  <c r="I244" i="35" s="1"/>
  <c r="J244" i="35" s="1"/>
  <c r="K244" i="35" s="1"/>
  <c r="L244" i="35" s="1"/>
  <c r="M244" i="35" s="1"/>
  <c r="S243" i="35"/>
  <c r="G243" i="35"/>
  <c r="H243" i="35" s="1"/>
  <c r="I243" i="35" s="1"/>
  <c r="J243" i="35" s="1"/>
  <c r="K243" i="35" s="1"/>
  <c r="L243" i="35" s="1"/>
  <c r="M243" i="35" s="1"/>
  <c r="L240" i="35"/>
  <c r="M240" i="35" s="1"/>
  <c r="L239" i="35"/>
  <c r="M239" i="35" s="1"/>
  <c r="L238" i="35"/>
  <c r="W227" i="35" s="1"/>
  <c r="L237" i="35"/>
  <c r="M237" i="35" s="1"/>
  <c r="M236" i="35"/>
  <c r="L236" i="35"/>
  <c r="L235" i="35"/>
  <c r="M235" i="35" s="1"/>
  <c r="L234" i="35"/>
  <c r="M234" i="35" s="1"/>
  <c r="L233" i="35"/>
  <c r="M233" i="35" s="1"/>
  <c r="L232" i="35"/>
  <c r="M232" i="35" s="1"/>
  <c r="K231" i="35"/>
  <c r="J231" i="35"/>
  <c r="I231" i="35"/>
  <c r="H231" i="35"/>
  <c r="G231" i="35"/>
  <c r="K229" i="35"/>
  <c r="J229" i="35"/>
  <c r="I229" i="35"/>
  <c r="H229" i="35"/>
  <c r="G229" i="35"/>
  <c r="G228" i="35"/>
  <c r="H228" i="35" s="1"/>
  <c r="I228" i="35" s="1"/>
  <c r="J228" i="35" s="1"/>
  <c r="K228" i="35" s="1"/>
  <c r="L228" i="35" s="1"/>
  <c r="M228" i="35" s="1"/>
  <c r="X227" i="35"/>
  <c r="V227" i="35"/>
  <c r="S227" i="35"/>
  <c r="G227" i="35"/>
  <c r="H227" i="35" s="1"/>
  <c r="I227" i="35" s="1"/>
  <c r="J227" i="35" s="1"/>
  <c r="K227" i="35" s="1"/>
  <c r="L227" i="35" s="1"/>
  <c r="M227" i="35" s="1"/>
  <c r="L224" i="35"/>
  <c r="M224" i="35" s="1"/>
  <c r="L223" i="35"/>
  <c r="M223" i="35" s="1"/>
  <c r="L222" i="35"/>
  <c r="L221" i="35"/>
  <c r="M221" i="35" s="1"/>
  <c r="L220" i="35"/>
  <c r="L219" i="35"/>
  <c r="M219" i="35" s="1"/>
  <c r="L218" i="35"/>
  <c r="L217" i="35"/>
  <c r="M217" i="35" s="1"/>
  <c r="L216" i="35"/>
  <c r="K215" i="35"/>
  <c r="J215" i="35"/>
  <c r="I215" i="35"/>
  <c r="H215" i="35"/>
  <c r="G215" i="35"/>
  <c r="K213" i="35"/>
  <c r="J213" i="35"/>
  <c r="I213" i="35"/>
  <c r="H213" i="35"/>
  <c r="G213" i="35"/>
  <c r="G212" i="35"/>
  <c r="H212" i="35" s="1"/>
  <c r="I212" i="35" s="1"/>
  <c r="J212" i="35" s="1"/>
  <c r="K212" i="35" s="1"/>
  <c r="L212" i="35" s="1"/>
  <c r="M212" i="35" s="1"/>
  <c r="S211" i="35"/>
  <c r="G211" i="35"/>
  <c r="H211" i="35" s="1"/>
  <c r="I211" i="35" s="1"/>
  <c r="J211" i="35" s="1"/>
  <c r="K211" i="35" s="1"/>
  <c r="L211" i="35" s="1"/>
  <c r="M211" i="35" s="1"/>
  <c r="L208" i="35"/>
  <c r="M208" i="35" s="1"/>
  <c r="L207" i="35"/>
  <c r="M207" i="35" s="1"/>
  <c r="L206" i="35"/>
  <c r="L205" i="35"/>
  <c r="M205" i="35" s="1"/>
  <c r="L204" i="35"/>
  <c r="L203" i="35"/>
  <c r="M203" i="35" s="1"/>
  <c r="L202" i="35"/>
  <c r="L201" i="35"/>
  <c r="M201" i="35" s="1"/>
  <c r="L200" i="35"/>
  <c r="K199" i="35"/>
  <c r="J199" i="35"/>
  <c r="I199" i="35"/>
  <c r="H199" i="35"/>
  <c r="G199" i="35"/>
  <c r="K197" i="35"/>
  <c r="J197" i="35"/>
  <c r="I197" i="35"/>
  <c r="H197" i="35"/>
  <c r="G197" i="35"/>
  <c r="G196" i="35"/>
  <c r="H196" i="35" s="1"/>
  <c r="I196" i="35" s="1"/>
  <c r="J196" i="35" s="1"/>
  <c r="K196" i="35" s="1"/>
  <c r="L196" i="35" s="1"/>
  <c r="M196" i="35" s="1"/>
  <c r="S195" i="35"/>
  <c r="G195" i="35"/>
  <c r="H195" i="35" s="1"/>
  <c r="I195" i="35" s="1"/>
  <c r="J195" i="35" s="1"/>
  <c r="K195" i="35" s="1"/>
  <c r="L195" i="35" s="1"/>
  <c r="M195" i="35" s="1"/>
  <c r="L192" i="35"/>
  <c r="M192" i="35" s="1"/>
  <c r="L191" i="35"/>
  <c r="M191" i="35" s="1"/>
  <c r="L190" i="35"/>
  <c r="L189" i="35"/>
  <c r="M189" i="35" s="1"/>
  <c r="L188" i="35"/>
  <c r="L187" i="35"/>
  <c r="M187" i="35" s="1"/>
  <c r="L186" i="35"/>
  <c r="L185" i="35"/>
  <c r="L184" i="35"/>
  <c r="K183" i="35"/>
  <c r="J183" i="35"/>
  <c r="I183" i="35"/>
  <c r="H183" i="35"/>
  <c r="G183" i="35"/>
  <c r="K181" i="35"/>
  <c r="J181" i="35"/>
  <c r="I181" i="35"/>
  <c r="H181" i="35"/>
  <c r="G181" i="35"/>
  <c r="G180" i="35"/>
  <c r="H180" i="35" s="1"/>
  <c r="I180" i="35" s="1"/>
  <c r="J180" i="35" s="1"/>
  <c r="K180" i="35" s="1"/>
  <c r="L180" i="35" s="1"/>
  <c r="M180" i="35" s="1"/>
  <c r="S179" i="35"/>
  <c r="G179" i="35"/>
  <c r="H179" i="35" s="1"/>
  <c r="I179" i="35" s="1"/>
  <c r="J179" i="35" s="1"/>
  <c r="K179" i="35" s="1"/>
  <c r="L179" i="35" s="1"/>
  <c r="M179" i="35" s="1"/>
  <c r="L176" i="35"/>
  <c r="M176" i="35" s="1"/>
  <c r="L175" i="35"/>
  <c r="M175" i="35" s="1"/>
  <c r="L174" i="35"/>
  <c r="L173" i="35"/>
  <c r="M173" i="35" s="1"/>
  <c r="L172" i="35"/>
  <c r="L171" i="35"/>
  <c r="M171" i="35" s="1"/>
  <c r="L170" i="35"/>
  <c r="L169" i="35"/>
  <c r="M169" i="35" s="1"/>
  <c r="L168" i="35"/>
  <c r="K167" i="35"/>
  <c r="J167" i="35"/>
  <c r="I167" i="35"/>
  <c r="H167" i="35"/>
  <c r="G167" i="35"/>
  <c r="K165" i="35"/>
  <c r="J165" i="35"/>
  <c r="I165" i="35"/>
  <c r="H165" i="35"/>
  <c r="G165" i="35"/>
  <c r="J164" i="35"/>
  <c r="K164" i="35" s="1"/>
  <c r="L164" i="35" s="1"/>
  <c r="M164" i="35" s="1"/>
  <c r="G164" i="35"/>
  <c r="H164" i="35" s="1"/>
  <c r="I164" i="35" s="1"/>
  <c r="S163" i="35"/>
  <c r="G163" i="35"/>
  <c r="H163" i="35" s="1"/>
  <c r="I163" i="35" s="1"/>
  <c r="J163" i="35" s="1"/>
  <c r="K163" i="35" s="1"/>
  <c r="L163" i="35" s="1"/>
  <c r="M163" i="35" s="1"/>
  <c r="L160" i="35"/>
  <c r="M160" i="35" s="1"/>
  <c r="L159" i="35"/>
  <c r="M159" i="35" s="1"/>
  <c r="L158" i="35"/>
  <c r="L157" i="35"/>
  <c r="M157" i="35" s="1"/>
  <c r="L156" i="35"/>
  <c r="L155" i="35"/>
  <c r="M155" i="35" s="1"/>
  <c r="L154" i="35"/>
  <c r="L153" i="35"/>
  <c r="M153" i="35" s="1"/>
  <c r="L152" i="35"/>
  <c r="K151" i="35"/>
  <c r="J151" i="35"/>
  <c r="I151" i="35"/>
  <c r="H151" i="35"/>
  <c r="G151" i="35"/>
  <c r="K149" i="35"/>
  <c r="J149" i="35"/>
  <c r="I149" i="35"/>
  <c r="H149" i="35"/>
  <c r="G149" i="35"/>
  <c r="G148" i="35"/>
  <c r="H148" i="35" s="1"/>
  <c r="I148" i="35" s="1"/>
  <c r="J148" i="35" s="1"/>
  <c r="K148" i="35" s="1"/>
  <c r="L148" i="35" s="1"/>
  <c r="M148" i="35" s="1"/>
  <c r="S147" i="35"/>
  <c r="G147" i="35"/>
  <c r="H147" i="35" s="1"/>
  <c r="I147" i="35" s="1"/>
  <c r="J147" i="35" s="1"/>
  <c r="K147" i="35" s="1"/>
  <c r="L147" i="35" s="1"/>
  <c r="M147" i="35" s="1"/>
  <c r="L144" i="35"/>
  <c r="M144" i="35" s="1"/>
  <c r="L143" i="35"/>
  <c r="M143" i="35" s="1"/>
  <c r="L142" i="35"/>
  <c r="L141" i="35"/>
  <c r="M141" i="35" s="1"/>
  <c r="L140" i="35"/>
  <c r="L139" i="35"/>
  <c r="M139" i="35" s="1"/>
  <c r="L138" i="35"/>
  <c r="L137" i="35"/>
  <c r="M137" i="35" s="1"/>
  <c r="L136" i="35"/>
  <c r="K135" i="35"/>
  <c r="J135" i="35"/>
  <c r="I135" i="35"/>
  <c r="H135" i="35"/>
  <c r="G135" i="35"/>
  <c r="K133" i="35"/>
  <c r="J133" i="35"/>
  <c r="I133" i="35"/>
  <c r="H133" i="35"/>
  <c r="G133" i="35"/>
  <c r="G132" i="35"/>
  <c r="H132" i="35" s="1"/>
  <c r="I132" i="35" s="1"/>
  <c r="J132" i="35" s="1"/>
  <c r="K132" i="35" s="1"/>
  <c r="L132" i="35" s="1"/>
  <c r="M132" i="35" s="1"/>
  <c r="S131" i="35"/>
  <c r="G131" i="35"/>
  <c r="H131" i="35" s="1"/>
  <c r="I131" i="35" s="1"/>
  <c r="J131" i="35" s="1"/>
  <c r="K131" i="35" s="1"/>
  <c r="L131" i="35" s="1"/>
  <c r="M131" i="35" s="1"/>
  <c r="L128" i="35"/>
  <c r="M128" i="35" s="1"/>
  <c r="L127" i="35"/>
  <c r="M127" i="35" s="1"/>
  <c r="L126" i="35"/>
  <c r="L125" i="35"/>
  <c r="M125" i="35" s="1"/>
  <c r="L124" i="35"/>
  <c r="L123" i="35"/>
  <c r="M123" i="35" s="1"/>
  <c r="L122" i="35"/>
  <c r="L121" i="35"/>
  <c r="L120" i="35"/>
  <c r="K119" i="35"/>
  <c r="J119" i="35"/>
  <c r="I119" i="35"/>
  <c r="H119" i="35"/>
  <c r="G119" i="35"/>
  <c r="K117" i="35"/>
  <c r="J117" i="35"/>
  <c r="I117" i="35"/>
  <c r="H117" i="35"/>
  <c r="G117" i="35"/>
  <c r="G116" i="35"/>
  <c r="H116" i="35" s="1"/>
  <c r="I116" i="35" s="1"/>
  <c r="J116" i="35" s="1"/>
  <c r="K116" i="35" s="1"/>
  <c r="L116" i="35" s="1"/>
  <c r="M116" i="35" s="1"/>
  <c r="S115" i="35"/>
  <c r="G115" i="35"/>
  <c r="H115" i="35" s="1"/>
  <c r="I115" i="35" s="1"/>
  <c r="J115" i="35" s="1"/>
  <c r="K115" i="35" s="1"/>
  <c r="L115" i="35" s="1"/>
  <c r="M115" i="35" s="1"/>
  <c r="L112" i="35"/>
  <c r="M112" i="35" s="1"/>
  <c r="L111" i="35"/>
  <c r="M111" i="35" s="1"/>
  <c r="L110" i="35"/>
  <c r="W99" i="35" s="1"/>
  <c r="L109" i="35"/>
  <c r="M109" i="35" s="1"/>
  <c r="L108" i="35"/>
  <c r="X99" i="35" s="1"/>
  <c r="L107" i="35"/>
  <c r="V99" i="35" s="1"/>
  <c r="L106" i="35"/>
  <c r="M106" i="35" s="1"/>
  <c r="L105" i="35"/>
  <c r="M105" i="35" s="1"/>
  <c r="L104" i="35"/>
  <c r="K103" i="35"/>
  <c r="J103" i="35"/>
  <c r="I103" i="35"/>
  <c r="H103" i="35"/>
  <c r="G103" i="35"/>
  <c r="K101" i="35"/>
  <c r="J101" i="35"/>
  <c r="I101" i="35"/>
  <c r="H101" i="35"/>
  <c r="G101" i="35"/>
  <c r="G100" i="35"/>
  <c r="H100" i="35" s="1"/>
  <c r="I100" i="35" s="1"/>
  <c r="J100" i="35" s="1"/>
  <c r="K100" i="35" s="1"/>
  <c r="L100" i="35" s="1"/>
  <c r="M100" i="35" s="1"/>
  <c r="S99" i="35"/>
  <c r="G99" i="35"/>
  <c r="H99" i="35" s="1"/>
  <c r="I99" i="35" s="1"/>
  <c r="J99" i="35" s="1"/>
  <c r="K99" i="35" s="1"/>
  <c r="L99" i="35" s="1"/>
  <c r="M99" i="35" s="1"/>
  <c r="L96" i="35"/>
  <c r="M96" i="35" s="1"/>
  <c r="L95" i="35"/>
  <c r="M95" i="35" s="1"/>
  <c r="L94" i="35"/>
  <c r="W83" i="35" s="1"/>
  <c r="L93" i="35"/>
  <c r="M93" i="35" s="1"/>
  <c r="L92" i="35"/>
  <c r="X83" i="35" s="1"/>
  <c r="L91" i="35"/>
  <c r="V83" i="35" s="1"/>
  <c r="L90" i="35"/>
  <c r="M90" i="35" s="1"/>
  <c r="L89" i="35"/>
  <c r="M89" i="35" s="1"/>
  <c r="L88" i="35"/>
  <c r="K87" i="35"/>
  <c r="J87" i="35"/>
  <c r="I87" i="35"/>
  <c r="H87" i="35"/>
  <c r="G87" i="35"/>
  <c r="K85" i="35"/>
  <c r="J85" i="35"/>
  <c r="I85" i="35"/>
  <c r="H85" i="35"/>
  <c r="G85" i="35"/>
  <c r="G84" i="35"/>
  <c r="H84" i="35" s="1"/>
  <c r="I84" i="35" s="1"/>
  <c r="J84" i="35" s="1"/>
  <c r="K84" i="35" s="1"/>
  <c r="L84" i="35" s="1"/>
  <c r="M84" i="35" s="1"/>
  <c r="S83" i="35"/>
  <c r="H83" i="35"/>
  <c r="I83" i="35" s="1"/>
  <c r="J83" i="35" s="1"/>
  <c r="K83" i="35" s="1"/>
  <c r="L83" i="35" s="1"/>
  <c r="M83" i="35" s="1"/>
  <c r="G83" i="35"/>
  <c r="L80" i="35"/>
  <c r="M80" i="35" s="1"/>
  <c r="L79" i="35"/>
  <c r="M79" i="35" s="1"/>
  <c r="L78" i="35"/>
  <c r="W67" i="35" s="1"/>
  <c r="L77" i="35"/>
  <c r="M77" i="35" s="1"/>
  <c r="L76" i="35"/>
  <c r="X67" i="35" s="1"/>
  <c r="L75" i="35"/>
  <c r="L74" i="35"/>
  <c r="M74" i="35" s="1"/>
  <c r="L73" i="35"/>
  <c r="M73" i="35" s="1"/>
  <c r="L72" i="35"/>
  <c r="K71" i="35"/>
  <c r="J71" i="35"/>
  <c r="I71" i="35"/>
  <c r="H71" i="35"/>
  <c r="G71" i="35"/>
  <c r="K69" i="35"/>
  <c r="J69" i="35"/>
  <c r="I69" i="35"/>
  <c r="H69" i="35"/>
  <c r="G69" i="35"/>
  <c r="G68" i="35"/>
  <c r="H68" i="35" s="1"/>
  <c r="I68" i="35" s="1"/>
  <c r="J68" i="35" s="1"/>
  <c r="K68" i="35" s="1"/>
  <c r="L68" i="35" s="1"/>
  <c r="M68" i="35" s="1"/>
  <c r="S67" i="35"/>
  <c r="G67" i="35"/>
  <c r="H67" i="35" s="1"/>
  <c r="I67" i="35" s="1"/>
  <c r="J67" i="35" s="1"/>
  <c r="K67" i="35" s="1"/>
  <c r="L67" i="35" s="1"/>
  <c r="M67" i="35" s="1"/>
  <c r="L64" i="35"/>
  <c r="M64" i="35" s="1"/>
  <c r="L63" i="35"/>
  <c r="M63" i="35" s="1"/>
  <c r="L62" i="35"/>
  <c r="W51" i="35" s="1"/>
  <c r="L61" i="35"/>
  <c r="M61" i="35" s="1"/>
  <c r="L60" i="35"/>
  <c r="X51" i="35" s="1"/>
  <c r="L59" i="35"/>
  <c r="M59" i="35" s="1"/>
  <c r="L58" i="35"/>
  <c r="M58" i="35" s="1"/>
  <c r="L57" i="35"/>
  <c r="M57" i="35" s="1"/>
  <c r="L56" i="35"/>
  <c r="K55" i="35"/>
  <c r="J55" i="35"/>
  <c r="I55" i="35"/>
  <c r="H55" i="35"/>
  <c r="G55" i="35"/>
  <c r="K53" i="35"/>
  <c r="J53" i="35"/>
  <c r="I53" i="35"/>
  <c r="H53" i="35"/>
  <c r="G53" i="35"/>
  <c r="G52" i="35"/>
  <c r="H52" i="35" s="1"/>
  <c r="I52" i="35" s="1"/>
  <c r="J52" i="35" s="1"/>
  <c r="K52" i="35" s="1"/>
  <c r="L52" i="35" s="1"/>
  <c r="M52" i="35" s="1"/>
  <c r="S51" i="35"/>
  <c r="G51" i="35"/>
  <c r="H51" i="35" s="1"/>
  <c r="I51" i="35" s="1"/>
  <c r="J51" i="35" s="1"/>
  <c r="K51" i="35" s="1"/>
  <c r="L51" i="35" s="1"/>
  <c r="M51" i="35" s="1"/>
  <c r="L48" i="35"/>
  <c r="M48" i="35" s="1"/>
  <c r="L47" i="35"/>
  <c r="M47" i="35" s="1"/>
  <c r="L46" i="35"/>
  <c r="W35" i="35" s="1"/>
  <c r="L45" i="35"/>
  <c r="M45" i="35" s="1"/>
  <c r="L44" i="35"/>
  <c r="X35" i="35" s="1"/>
  <c r="L43" i="35"/>
  <c r="L42" i="35"/>
  <c r="M42" i="35" s="1"/>
  <c r="L41" i="35"/>
  <c r="M41" i="35" s="1"/>
  <c r="L40" i="35"/>
  <c r="K39" i="35"/>
  <c r="J39" i="35"/>
  <c r="I39" i="35"/>
  <c r="H39" i="35"/>
  <c r="G39" i="35"/>
  <c r="K37" i="35"/>
  <c r="J37" i="35"/>
  <c r="I37" i="35"/>
  <c r="H37" i="35"/>
  <c r="G37" i="35"/>
  <c r="G36" i="35"/>
  <c r="H36" i="35" s="1"/>
  <c r="I36" i="35" s="1"/>
  <c r="J36" i="35" s="1"/>
  <c r="K36" i="35" s="1"/>
  <c r="L36" i="35" s="1"/>
  <c r="M36" i="35" s="1"/>
  <c r="S35" i="35"/>
  <c r="G35" i="35"/>
  <c r="H35" i="35" s="1"/>
  <c r="I35" i="35" s="1"/>
  <c r="J35" i="35" s="1"/>
  <c r="K35" i="35" s="1"/>
  <c r="L35" i="35" s="1"/>
  <c r="M35" i="35" s="1"/>
  <c r="A35" i="35"/>
  <c r="A51" i="35" s="1"/>
  <c r="A67" i="35" s="1"/>
  <c r="A83" i="35" s="1"/>
  <c r="A99" i="35" s="1"/>
  <c r="A115" i="35" s="1"/>
  <c r="A131" i="35" s="1"/>
  <c r="A147" i="35" s="1"/>
  <c r="A163" i="35" s="1"/>
  <c r="A179" i="35" s="1"/>
  <c r="A195" i="35" s="1"/>
  <c r="A211" i="35" s="1"/>
  <c r="A227" i="35" s="1"/>
  <c r="A243" i="35" s="1"/>
  <c r="A259" i="35" s="1"/>
  <c r="A275" i="35" s="1"/>
  <c r="A291" i="35" s="1"/>
  <c r="A307" i="35" s="1"/>
  <c r="A323" i="35" s="1"/>
  <c r="A339" i="35" s="1"/>
  <c r="A355" i="35" s="1"/>
  <c r="A371" i="35" s="1"/>
  <c r="A387" i="35" s="1"/>
  <c r="A403" i="35" s="1"/>
  <c r="A419" i="35" s="1"/>
  <c r="A435" i="35" s="1"/>
  <c r="A451" i="35" s="1"/>
  <c r="A467" i="35" s="1"/>
  <c r="A483" i="35" s="1"/>
  <c r="A499" i="35" s="1"/>
  <c r="A515" i="35" s="1"/>
  <c r="A531" i="35" s="1"/>
  <c r="A547" i="35" s="1"/>
  <c r="A563" i="35" s="1"/>
  <c r="A579" i="35" s="1"/>
  <c r="A595" i="35" s="1"/>
  <c r="A611" i="35" s="1"/>
  <c r="A627" i="35" s="1"/>
  <c r="A643" i="35" s="1"/>
  <c r="L32" i="35"/>
  <c r="M32" i="35" s="1"/>
  <c r="L31" i="35"/>
  <c r="M31" i="35" s="1"/>
  <c r="L30" i="35"/>
  <c r="W19" i="35" s="1"/>
  <c r="L29" i="35"/>
  <c r="M29" i="35" s="1"/>
  <c r="L28" i="35"/>
  <c r="X19" i="35" s="1"/>
  <c r="L27" i="35"/>
  <c r="M27" i="35" s="1"/>
  <c r="L26" i="35"/>
  <c r="L25" i="35"/>
  <c r="M25" i="35" s="1"/>
  <c r="L24" i="35"/>
  <c r="K23" i="35"/>
  <c r="J23" i="35"/>
  <c r="I23" i="35"/>
  <c r="H23" i="35"/>
  <c r="G23" i="35"/>
  <c r="K21" i="35"/>
  <c r="J21" i="35"/>
  <c r="I21" i="35"/>
  <c r="H21" i="35"/>
  <c r="G21" i="35"/>
  <c r="G20" i="35"/>
  <c r="H20" i="35" s="1"/>
  <c r="I20" i="35" s="1"/>
  <c r="J20" i="35" s="1"/>
  <c r="K20" i="35" s="1"/>
  <c r="L20" i="35" s="1"/>
  <c r="M20" i="35" s="1"/>
  <c r="C20" i="35"/>
  <c r="C36" i="35" s="1"/>
  <c r="C52" i="35" s="1"/>
  <c r="C68" i="35" s="1"/>
  <c r="C84" i="35" s="1"/>
  <c r="C100" i="35" s="1"/>
  <c r="C116" i="35" s="1"/>
  <c r="C132" i="35" s="1"/>
  <c r="C148" i="35" s="1"/>
  <c r="C164" i="35" s="1"/>
  <c r="C180" i="35" s="1"/>
  <c r="C196" i="35" s="1"/>
  <c r="C212" i="35" s="1"/>
  <c r="C228" i="35" s="1"/>
  <c r="C244" i="35" s="1"/>
  <c r="C260" i="35" s="1"/>
  <c r="C276" i="35" s="1"/>
  <c r="C292" i="35" s="1"/>
  <c r="C308" i="35" s="1"/>
  <c r="C324" i="35" s="1"/>
  <c r="C340" i="35" s="1"/>
  <c r="C356" i="35" s="1"/>
  <c r="C372" i="35" s="1"/>
  <c r="C388" i="35" s="1"/>
  <c r="C404" i="35" s="1"/>
  <c r="C420" i="35" s="1"/>
  <c r="C436" i="35" s="1"/>
  <c r="C452" i="35" s="1"/>
  <c r="C468" i="35" s="1"/>
  <c r="C484" i="35" s="1"/>
  <c r="C500" i="35" s="1"/>
  <c r="C516" i="35" s="1"/>
  <c r="C532" i="35" s="1"/>
  <c r="C548" i="35" s="1"/>
  <c r="C564" i="35" s="1"/>
  <c r="C580" i="35" s="1"/>
  <c r="C596" i="35" s="1"/>
  <c r="C612" i="35" s="1"/>
  <c r="C628" i="35" s="1"/>
  <c r="C644" i="35" s="1"/>
  <c r="S19" i="35"/>
  <c r="G19" i="35"/>
  <c r="H19" i="35" s="1"/>
  <c r="I19" i="35" s="1"/>
  <c r="J19" i="35" s="1"/>
  <c r="K19" i="35" s="1"/>
  <c r="L19" i="35" s="1"/>
  <c r="M19" i="35" s="1"/>
  <c r="K16" i="35"/>
  <c r="J16" i="35"/>
  <c r="I16" i="35"/>
  <c r="H16" i="35"/>
  <c r="G16" i="35"/>
  <c r="K15" i="35"/>
  <c r="J15" i="35"/>
  <c r="I15" i="35"/>
  <c r="H15" i="35"/>
  <c r="G15" i="35"/>
  <c r="K14" i="35"/>
  <c r="J14" i="35"/>
  <c r="I14" i="35"/>
  <c r="H14" i="35"/>
  <c r="G14" i="35"/>
  <c r="K13" i="35"/>
  <c r="J13" i="35"/>
  <c r="I13" i="35"/>
  <c r="H13" i="35"/>
  <c r="G13" i="35"/>
  <c r="K12" i="35"/>
  <c r="J12" i="35"/>
  <c r="I12" i="35"/>
  <c r="H12" i="35"/>
  <c r="G12" i="35"/>
  <c r="K11" i="35"/>
  <c r="J11" i="35"/>
  <c r="I11" i="35"/>
  <c r="H11" i="35"/>
  <c r="G11" i="35"/>
  <c r="K10" i="35"/>
  <c r="J10" i="35"/>
  <c r="I10" i="35"/>
  <c r="H10" i="35"/>
  <c r="G10" i="35"/>
  <c r="K9" i="35"/>
  <c r="J9" i="35"/>
  <c r="I9" i="35"/>
  <c r="H9" i="35"/>
  <c r="G9" i="35"/>
  <c r="K8" i="35"/>
  <c r="J8" i="35"/>
  <c r="I8" i="35"/>
  <c r="H8" i="35"/>
  <c r="G8" i="35"/>
  <c r="H4" i="35"/>
  <c r="I4" i="35" s="1"/>
  <c r="J4" i="35" s="1"/>
  <c r="K4" i="35" s="1"/>
  <c r="L4" i="35" s="1"/>
  <c r="M4" i="35" s="1"/>
  <c r="S3" i="35"/>
  <c r="H3" i="35"/>
  <c r="I3" i="35" s="1"/>
  <c r="J3" i="35" s="1"/>
  <c r="K3" i="35" s="1"/>
  <c r="L3" i="35" s="1"/>
  <c r="M3" i="35" s="1"/>
  <c r="X1" i="35"/>
  <c r="T1" i="35"/>
  <c r="U99" i="35" l="1"/>
  <c r="U227" i="35"/>
  <c r="U259" i="35"/>
  <c r="V291" i="35"/>
  <c r="V307" i="35"/>
  <c r="L311" i="35"/>
  <c r="W419" i="35"/>
  <c r="L423" i="35"/>
  <c r="M423" i="35" s="1"/>
  <c r="W531" i="35"/>
  <c r="M540" i="35"/>
  <c r="W547" i="35"/>
  <c r="L551" i="35"/>
  <c r="M551" i="35" s="1"/>
  <c r="V547" i="35"/>
  <c r="L567" i="35"/>
  <c r="T611" i="35"/>
  <c r="M617" i="35"/>
  <c r="M619" i="35"/>
  <c r="L407" i="35"/>
  <c r="T403" i="35" s="1"/>
  <c r="W595" i="35"/>
  <c r="L599" i="35"/>
  <c r="T595" i="35" s="1"/>
  <c r="W627" i="35"/>
  <c r="L631" i="35"/>
  <c r="V19" i="35"/>
  <c r="V35" i="35"/>
  <c r="V243" i="35"/>
  <c r="U627" i="35"/>
  <c r="T563" i="35"/>
  <c r="M567" i="35"/>
  <c r="M631" i="35"/>
  <c r="T627" i="35"/>
  <c r="U163" i="35"/>
  <c r="U179" i="35"/>
  <c r="U211" i="35"/>
  <c r="V419" i="35"/>
  <c r="V467" i="35"/>
  <c r="L487" i="35"/>
  <c r="L503" i="35"/>
  <c r="X515" i="35"/>
  <c r="M553" i="35"/>
  <c r="M555" i="35"/>
  <c r="X595" i="35"/>
  <c r="M600" i="35"/>
  <c r="M632" i="35"/>
  <c r="V627" i="35"/>
  <c r="L647" i="35"/>
  <c r="T643" i="35" s="1"/>
  <c r="V643" i="35"/>
  <c r="U19" i="35"/>
  <c r="U595" i="35"/>
  <c r="V595" i="35"/>
  <c r="L247" i="35"/>
  <c r="U291" i="35"/>
  <c r="V323" i="35"/>
  <c r="W403" i="35"/>
  <c r="X451" i="35"/>
  <c r="X547" i="35"/>
  <c r="W563" i="35"/>
  <c r="M568" i="35"/>
  <c r="M601" i="35"/>
  <c r="M603" i="35"/>
  <c r="X627" i="35"/>
  <c r="U643" i="35"/>
  <c r="V67" i="35"/>
  <c r="U83" i="35"/>
  <c r="U563" i="35"/>
  <c r="V563" i="35"/>
  <c r="M7" i="36"/>
  <c r="T3" i="36"/>
  <c r="U115" i="35"/>
  <c r="M488" i="35"/>
  <c r="M492" i="35"/>
  <c r="M476" i="35"/>
  <c r="L471" i="35"/>
  <c r="T467" i="35" s="1"/>
  <c r="L455" i="35"/>
  <c r="M455" i="35" s="1"/>
  <c r="U435" i="35"/>
  <c r="W435" i="35"/>
  <c r="M424" i="35"/>
  <c r="M428" i="35"/>
  <c r="V403" i="35"/>
  <c r="U403" i="35"/>
  <c r="L391" i="35"/>
  <c r="M391" i="35" s="1"/>
  <c r="M392" i="35"/>
  <c r="V371" i="35"/>
  <c r="L375" i="35"/>
  <c r="U355" i="35"/>
  <c r="V259" i="35"/>
  <c r="U243" i="35"/>
  <c r="M238" i="35"/>
  <c r="L231" i="35"/>
  <c r="M121" i="35"/>
  <c r="U35" i="35"/>
  <c r="M24" i="35"/>
  <c r="M26" i="35"/>
  <c r="M28" i="35"/>
  <c r="M30" i="35"/>
  <c r="M503" i="35"/>
  <c r="T499" i="35"/>
  <c r="X499" i="35"/>
  <c r="M504" i="35"/>
  <c r="U499" i="35"/>
  <c r="V499" i="35"/>
  <c r="M505" i="35"/>
  <c r="M507" i="35"/>
  <c r="T483" i="35"/>
  <c r="M487" i="35"/>
  <c r="U483" i="35"/>
  <c r="V483" i="35"/>
  <c r="W467" i="35"/>
  <c r="U467" i="35"/>
  <c r="M472" i="35"/>
  <c r="L439" i="35"/>
  <c r="M441" i="35"/>
  <c r="M443" i="35"/>
  <c r="U419" i="35"/>
  <c r="M407" i="35"/>
  <c r="M409" i="35"/>
  <c r="M411" i="35"/>
  <c r="W387" i="35"/>
  <c r="M376" i="35"/>
  <c r="M380" i="35"/>
  <c r="M382" i="35"/>
  <c r="U371" i="35"/>
  <c r="M361" i="35"/>
  <c r="V355" i="35"/>
  <c r="L359" i="35"/>
  <c r="T355" i="35" s="1"/>
  <c r="M360" i="35"/>
  <c r="M364" i="35"/>
  <c r="M366" i="35"/>
  <c r="V339" i="35"/>
  <c r="L343" i="35"/>
  <c r="M343" i="35" s="1"/>
  <c r="M344" i="35"/>
  <c r="M348" i="35"/>
  <c r="M350" i="35"/>
  <c r="U339" i="35"/>
  <c r="U323" i="35"/>
  <c r="M331" i="35"/>
  <c r="L327" i="35"/>
  <c r="M327" i="35" s="1"/>
  <c r="M328" i="35"/>
  <c r="M332" i="35"/>
  <c r="M334" i="35"/>
  <c r="M312" i="35"/>
  <c r="M316" i="35"/>
  <c r="M318" i="35"/>
  <c r="U307" i="35"/>
  <c r="M299" i="35"/>
  <c r="L295" i="35"/>
  <c r="T291" i="35" s="1"/>
  <c r="M296" i="35"/>
  <c r="M300" i="35"/>
  <c r="M302" i="35"/>
  <c r="V275" i="35"/>
  <c r="M284" i="35"/>
  <c r="M286" i="35"/>
  <c r="L279" i="35"/>
  <c r="M279" i="35" s="1"/>
  <c r="U275" i="35"/>
  <c r="M267" i="35"/>
  <c r="L263" i="35"/>
  <c r="M264" i="35"/>
  <c r="M268" i="35"/>
  <c r="M270" i="35"/>
  <c r="M248" i="35"/>
  <c r="M252" i="35"/>
  <c r="M254" i="35"/>
  <c r="M185" i="35"/>
  <c r="U147" i="35"/>
  <c r="M107" i="35"/>
  <c r="L103" i="35"/>
  <c r="T99" i="35" s="1"/>
  <c r="M104" i="35"/>
  <c r="M108" i="35"/>
  <c r="M110" i="35"/>
  <c r="M91" i="35"/>
  <c r="L87" i="35"/>
  <c r="M88" i="35"/>
  <c r="M92" i="35"/>
  <c r="M94" i="35"/>
  <c r="U67" i="35"/>
  <c r="M75" i="35"/>
  <c r="L71" i="35"/>
  <c r="T67" i="35" s="1"/>
  <c r="M72" i="35"/>
  <c r="M76" i="35"/>
  <c r="M78" i="35"/>
  <c r="V51" i="35"/>
  <c r="L55" i="35"/>
  <c r="T51" i="35" s="1"/>
  <c r="U51" i="35"/>
  <c r="K7" i="35"/>
  <c r="L12" i="35"/>
  <c r="L16" i="35"/>
  <c r="M16" i="35" s="1"/>
  <c r="M56" i="35"/>
  <c r="M60" i="35"/>
  <c r="M62" i="35"/>
  <c r="M43" i="35"/>
  <c r="L39" i="35"/>
  <c r="M40" i="35"/>
  <c r="M44" i="35"/>
  <c r="M46" i="35"/>
  <c r="I7" i="35"/>
  <c r="L9" i="35"/>
  <c r="J7" i="35"/>
  <c r="L13" i="35"/>
  <c r="L23" i="35"/>
  <c r="X115" i="35"/>
  <c r="M124" i="35"/>
  <c r="W163" i="35"/>
  <c r="M174" i="35"/>
  <c r="M202" i="35"/>
  <c r="V195" i="35"/>
  <c r="L135" i="35"/>
  <c r="M136" i="35"/>
  <c r="X163" i="35"/>
  <c r="M172" i="35"/>
  <c r="V179" i="35"/>
  <c r="M186" i="35"/>
  <c r="M200" i="35"/>
  <c r="L199" i="35"/>
  <c r="M222" i="35"/>
  <c r="W211" i="35"/>
  <c r="L583" i="35"/>
  <c r="M647" i="35"/>
  <c r="M138" i="35"/>
  <c r="V131" i="35"/>
  <c r="T531" i="35"/>
  <c r="M535" i="35"/>
  <c r="V579" i="35"/>
  <c r="M587" i="35"/>
  <c r="L11" i="35"/>
  <c r="L15" i="35"/>
  <c r="V115" i="35"/>
  <c r="M122" i="35"/>
  <c r="M158" i="35"/>
  <c r="W147" i="35"/>
  <c r="M23" i="35"/>
  <c r="T19" i="35"/>
  <c r="L119" i="35"/>
  <c r="M120" i="35"/>
  <c r="M142" i="35"/>
  <c r="W131" i="35"/>
  <c r="X147" i="35"/>
  <c r="M156" i="35"/>
  <c r="M170" i="35"/>
  <c r="V163" i="35"/>
  <c r="M184" i="35"/>
  <c r="L183" i="35"/>
  <c r="W195" i="35"/>
  <c r="M206" i="35"/>
  <c r="X211" i="35"/>
  <c r="M220" i="35"/>
  <c r="V531" i="35"/>
  <c r="M539" i="35"/>
  <c r="L151" i="35"/>
  <c r="M152" i="35"/>
  <c r="X179" i="35"/>
  <c r="M188" i="35"/>
  <c r="L215" i="35"/>
  <c r="M216" i="35"/>
  <c r="G7" i="35"/>
  <c r="H7" i="35"/>
  <c r="L8" i="35"/>
  <c r="L10" i="35"/>
  <c r="L14" i="35"/>
  <c r="M39" i="35"/>
  <c r="T35" i="35"/>
  <c r="M55" i="35"/>
  <c r="M71" i="35"/>
  <c r="M87" i="35"/>
  <c r="T83" i="35"/>
  <c r="M103" i="35"/>
  <c r="W115" i="35"/>
  <c r="M126" i="35"/>
  <c r="U131" i="35"/>
  <c r="X131" i="35"/>
  <c r="M140" i="35"/>
  <c r="M154" i="35"/>
  <c r="V147" i="35"/>
  <c r="L167" i="35"/>
  <c r="M168" i="35"/>
  <c r="M190" i="35"/>
  <c r="W179" i="35"/>
  <c r="U195" i="35"/>
  <c r="X195" i="35"/>
  <c r="M204" i="35"/>
  <c r="M218" i="35"/>
  <c r="V211" i="35"/>
  <c r="T387" i="35"/>
  <c r="U531" i="35"/>
  <c r="M537" i="35"/>
  <c r="V515" i="35"/>
  <c r="M523" i="35"/>
  <c r="M247" i="35"/>
  <c r="T243" i="35"/>
  <c r="M263" i="35"/>
  <c r="T259" i="35"/>
  <c r="M311" i="35"/>
  <c r="T307" i="35"/>
  <c r="T323" i="35"/>
  <c r="T339" i="35"/>
  <c r="M375" i="35"/>
  <c r="T371" i="35"/>
  <c r="M395" i="35"/>
  <c r="V387" i="35"/>
  <c r="M459" i="35"/>
  <c r="V451" i="35"/>
  <c r="M471" i="35"/>
  <c r="M473" i="35"/>
  <c r="M475" i="35"/>
  <c r="U515" i="35"/>
  <c r="M521" i="35"/>
  <c r="U579" i="35"/>
  <c r="M585" i="35"/>
  <c r="U387" i="35"/>
  <c r="M393" i="35"/>
  <c r="U451" i="35"/>
  <c r="M457" i="35"/>
  <c r="L519" i="35"/>
  <c r="M649" i="35"/>
  <c r="M633" i="35"/>
  <c r="M635" i="35"/>
  <c r="T419" i="35" l="1"/>
  <c r="M295" i="35"/>
  <c r="T451" i="35"/>
  <c r="M599" i="35"/>
  <c r="T547" i="35"/>
  <c r="M11" i="35"/>
  <c r="M12" i="35"/>
  <c r="M9" i="35"/>
  <c r="M15" i="35"/>
  <c r="M13" i="35"/>
  <c r="M359" i="35"/>
  <c r="M231" i="35"/>
  <c r="T227" i="35"/>
  <c r="M439" i="35"/>
  <c r="T435" i="35"/>
  <c r="T275" i="35"/>
  <c r="X3" i="35"/>
  <c r="M151" i="35"/>
  <c r="T147" i="35"/>
  <c r="T515" i="35"/>
  <c r="M519" i="35"/>
  <c r="T579" i="35"/>
  <c r="M583" i="35"/>
  <c r="U3" i="35"/>
  <c r="M8" i="35"/>
  <c r="L7" i="35"/>
  <c r="M215" i="35"/>
  <c r="T211" i="35"/>
  <c r="M119" i="35"/>
  <c r="T115" i="35"/>
  <c r="M14" i="35"/>
  <c r="W3" i="35"/>
  <c r="M167" i="35"/>
  <c r="T163" i="35"/>
  <c r="M199" i="35"/>
  <c r="T195" i="35"/>
  <c r="V3" i="35"/>
  <c r="M10" i="35"/>
  <c r="M183" i="35"/>
  <c r="T179" i="35"/>
  <c r="M135" i="35"/>
  <c r="T131" i="35"/>
  <c r="L656" i="34"/>
  <c r="M656" i="34" s="1"/>
  <c r="L655" i="34"/>
  <c r="M655" i="34" s="1"/>
  <c r="L654" i="34"/>
  <c r="M654" i="34" s="1"/>
  <c r="L653" i="34"/>
  <c r="M653" i="34" s="1"/>
  <c r="L652" i="34"/>
  <c r="M652" i="34" s="1"/>
  <c r="L651" i="34"/>
  <c r="M651" i="34" s="1"/>
  <c r="L650" i="34"/>
  <c r="M650" i="34" s="1"/>
  <c r="L649" i="34"/>
  <c r="L648" i="34"/>
  <c r="M648" i="34" s="1"/>
  <c r="K647" i="34"/>
  <c r="J647" i="34"/>
  <c r="I647" i="34"/>
  <c r="H647" i="34"/>
  <c r="G647" i="34"/>
  <c r="K645" i="34"/>
  <c r="J645" i="34"/>
  <c r="I645" i="34"/>
  <c r="H645" i="34"/>
  <c r="G645" i="34"/>
  <c r="G644" i="34"/>
  <c r="H644" i="34" s="1"/>
  <c r="I644" i="34" s="1"/>
  <c r="J644" i="34" s="1"/>
  <c r="K644" i="34" s="1"/>
  <c r="L644" i="34" s="1"/>
  <c r="M644" i="34" s="1"/>
  <c r="X643" i="34"/>
  <c r="W643" i="34"/>
  <c r="S643" i="34"/>
  <c r="G643" i="34"/>
  <c r="H643" i="34" s="1"/>
  <c r="I643" i="34" s="1"/>
  <c r="J643" i="34" s="1"/>
  <c r="K643" i="34" s="1"/>
  <c r="L643" i="34" s="1"/>
  <c r="M643" i="34" s="1"/>
  <c r="L640" i="34"/>
  <c r="M640" i="34" s="1"/>
  <c r="L639" i="34"/>
  <c r="M639" i="34" s="1"/>
  <c r="M638" i="34"/>
  <c r="L638" i="34"/>
  <c r="L637" i="34"/>
  <c r="M637" i="34" s="1"/>
  <c r="L636" i="34"/>
  <c r="M636" i="34" s="1"/>
  <c r="L635" i="34"/>
  <c r="L634" i="34"/>
  <c r="M634" i="34" s="1"/>
  <c r="L633" i="34"/>
  <c r="L632" i="34"/>
  <c r="M632" i="34" s="1"/>
  <c r="K631" i="34"/>
  <c r="J631" i="34"/>
  <c r="I631" i="34"/>
  <c r="H631" i="34"/>
  <c r="G631" i="34"/>
  <c r="K629" i="34"/>
  <c r="J629" i="34"/>
  <c r="I629" i="34"/>
  <c r="H629" i="34"/>
  <c r="G629" i="34"/>
  <c r="G628" i="34"/>
  <c r="H628" i="34" s="1"/>
  <c r="I628" i="34" s="1"/>
  <c r="J628" i="34" s="1"/>
  <c r="K628" i="34" s="1"/>
  <c r="L628" i="34" s="1"/>
  <c r="M628" i="34" s="1"/>
  <c r="X627" i="34"/>
  <c r="W627" i="34"/>
  <c r="S627" i="34"/>
  <c r="G627" i="34"/>
  <c r="H627" i="34" s="1"/>
  <c r="I627" i="34" s="1"/>
  <c r="J627" i="34" s="1"/>
  <c r="K627" i="34" s="1"/>
  <c r="L627" i="34" s="1"/>
  <c r="M627" i="34" s="1"/>
  <c r="M624" i="34"/>
  <c r="L624" i="34"/>
  <c r="L623" i="34"/>
  <c r="M623" i="34" s="1"/>
  <c r="M622" i="34"/>
  <c r="L622" i="34"/>
  <c r="L621" i="34"/>
  <c r="M621" i="34" s="1"/>
  <c r="M620" i="34"/>
  <c r="L620" i="34"/>
  <c r="L619" i="34"/>
  <c r="M619" i="34" s="1"/>
  <c r="L618" i="34"/>
  <c r="M618" i="34" s="1"/>
  <c r="L617" i="34"/>
  <c r="U611" i="34" s="1"/>
  <c r="M616" i="34"/>
  <c r="L616" i="34"/>
  <c r="L615" i="34"/>
  <c r="M615" i="34" s="1"/>
  <c r="K615" i="34"/>
  <c r="J615" i="34"/>
  <c r="I615" i="34"/>
  <c r="H615" i="34"/>
  <c r="G615" i="34"/>
  <c r="K613" i="34"/>
  <c r="J613" i="34"/>
  <c r="I613" i="34"/>
  <c r="H613" i="34"/>
  <c r="G613" i="34"/>
  <c r="G612" i="34"/>
  <c r="H612" i="34" s="1"/>
  <c r="I612" i="34" s="1"/>
  <c r="J612" i="34" s="1"/>
  <c r="K612" i="34" s="1"/>
  <c r="L612" i="34" s="1"/>
  <c r="M612" i="34" s="1"/>
  <c r="X611" i="34"/>
  <c r="W611" i="34"/>
  <c r="S611" i="34"/>
  <c r="G611" i="34"/>
  <c r="H611" i="34" s="1"/>
  <c r="I611" i="34" s="1"/>
  <c r="J611" i="34" s="1"/>
  <c r="K611" i="34" s="1"/>
  <c r="L611" i="34" s="1"/>
  <c r="M611" i="34" s="1"/>
  <c r="L608" i="34"/>
  <c r="M608" i="34" s="1"/>
  <c r="L607" i="34"/>
  <c r="M607" i="34" s="1"/>
  <c r="L606" i="34"/>
  <c r="M606" i="34" s="1"/>
  <c r="M605" i="34"/>
  <c r="L605" i="34"/>
  <c r="L604" i="34"/>
  <c r="M604" i="34" s="1"/>
  <c r="M603" i="34"/>
  <c r="L603" i="34"/>
  <c r="V595" i="34" s="1"/>
  <c r="L602" i="34"/>
  <c r="M602" i="34" s="1"/>
  <c r="L601" i="34"/>
  <c r="M601" i="34" s="1"/>
  <c r="L600" i="34"/>
  <c r="K599" i="34"/>
  <c r="J599" i="34"/>
  <c r="I599" i="34"/>
  <c r="H599" i="34"/>
  <c r="G599" i="34"/>
  <c r="K597" i="34"/>
  <c r="J597" i="34"/>
  <c r="I597" i="34"/>
  <c r="H597" i="34"/>
  <c r="G597" i="34"/>
  <c r="H596" i="34"/>
  <c r="I596" i="34" s="1"/>
  <c r="J596" i="34" s="1"/>
  <c r="K596" i="34" s="1"/>
  <c r="L596" i="34" s="1"/>
  <c r="M596" i="34" s="1"/>
  <c r="G596" i="34"/>
  <c r="S595" i="34"/>
  <c r="G595" i="34"/>
  <c r="H595" i="34" s="1"/>
  <c r="I595" i="34" s="1"/>
  <c r="J595" i="34" s="1"/>
  <c r="K595" i="34" s="1"/>
  <c r="L595" i="34" s="1"/>
  <c r="M595" i="34" s="1"/>
  <c r="L592" i="34"/>
  <c r="M592" i="34" s="1"/>
  <c r="L591" i="34"/>
  <c r="M591" i="34" s="1"/>
  <c r="M590" i="34"/>
  <c r="L590" i="34"/>
  <c r="L589" i="34"/>
  <c r="M589" i="34" s="1"/>
  <c r="M588" i="34"/>
  <c r="L588" i="34"/>
  <c r="L587" i="34"/>
  <c r="M587" i="34" s="1"/>
  <c r="L586" i="34"/>
  <c r="M586" i="34" s="1"/>
  <c r="L585" i="34"/>
  <c r="U579" i="34" s="1"/>
  <c r="L584" i="34"/>
  <c r="M584" i="34" s="1"/>
  <c r="L583" i="34"/>
  <c r="M583" i="34" s="1"/>
  <c r="K583" i="34"/>
  <c r="J583" i="34"/>
  <c r="I583" i="34"/>
  <c r="H583" i="34"/>
  <c r="G583" i="34"/>
  <c r="K581" i="34"/>
  <c r="J581" i="34"/>
  <c r="I581" i="34"/>
  <c r="H581" i="34"/>
  <c r="G581" i="34"/>
  <c r="G580" i="34"/>
  <c r="H580" i="34" s="1"/>
  <c r="I580" i="34" s="1"/>
  <c r="J580" i="34" s="1"/>
  <c r="K580" i="34" s="1"/>
  <c r="L580" i="34" s="1"/>
  <c r="M580" i="34" s="1"/>
  <c r="X579" i="34"/>
  <c r="W579" i="34"/>
  <c r="S579" i="34"/>
  <c r="G579" i="34"/>
  <c r="H579" i="34" s="1"/>
  <c r="I579" i="34" s="1"/>
  <c r="J579" i="34" s="1"/>
  <c r="K579" i="34" s="1"/>
  <c r="L579" i="34" s="1"/>
  <c r="M579" i="34" s="1"/>
  <c r="M576" i="34"/>
  <c r="L576" i="34"/>
  <c r="L575" i="34"/>
  <c r="M575" i="34" s="1"/>
  <c r="L574" i="34"/>
  <c r="M574" i="34" s="1"/>
  <c r="L573" i="34"/>
  <c r="M573" i="34" s="1"/>
  <c r="L572" i="34"/>
  <c r="X563" i="34" s="1"/>
  <c r="L571" i="34"/>
  <c r="M570" i="34"/>
  <c r="L570" i="34"/>
  <c r="L569" i="34"/>
  <c r="L568" i="34"/>
  <c r="M568" i="34" s="1"/>
  <c r="K567" i="34"/>
  <c r="J567" i="34"/>
  <c r="I567" i="34"/>
  <c r="H567" i="34"/>
  <c r="G567" i="34"/>
  <c r="K565" i="34"/>
  <c r="J565" i="34"/>
  <c r="I565" i="34"/>
  <c r="H565" i="34"/>
  <c r="G565" i="34"/>
  <c r="G564" i="34"/>
  <c r="H564" i="34" s="1"/>
  <c r="I564" i="34" s="1"/>
  <c r="J564" i="34" s="1"/>
  <c r="K564" i="34" s="1"/>
  <c r="L564" i="34" s="1"/>
  <c r="M564" i="34" s="1"/>
  <c r="S563" i="34"/>
  <c r="I563" i="34"/>
  <c r="J563" i="34" s="1"/>
  <c r="K563" i="34" s="1"/>
  <c r="L563" i="34" s="1"/>
  <c r="M563" i="34" s="1"/>
  <c r="G563" i="34"/>
  <c r="H563" i="34" s="1"/>
  <c r="L560" i="34"/>
  <c r="M560" i="34" s="1"/>
  <c r="M559" i="34"/>
  <c r="L559" i="34"/>
  <c r="L558" i="34"/>
  <c r="W547" i="34" s="1"/>
  <c r="L557" i="34"/>
  <c r="M557" i="34" s="1"/>
  <c r="L556" i="34"/>
  <c r="M556" i="34" s="1"/>
  <c r="L555" i="34"/>
  <c r="M555" i="34" s="1"/>
  <c r="L554" i="34"/>
  <c r="M554" i="34" s="1"/>
  <c r="M553" i="34"/>
  <c r="L553" i="34"/>
  <c r="L552" i="34"/>
  <c r="M552" i="34" s="1"/>
  <c r="L551" i="34"/>
  <c r="M551" i="34" s="1"/>
  <c r="K551" i="34"/>
  <c r="J551" i="34"/>
  <c r="I551" i="34"/>
  <c r="H551" i="34"/>
  <c r="G551" i="34"/>
  <c r="K549" i="34"/>
  <c r="J549" i="34"/>
  <c r="I549" i="34"/>
  <c r="H549" i="34"/>
  <c r="G549" i="34"/>
  <c r="G548" i="34"/>
  <c r="H548" i="34" s="1"/>
  <c r="I548" i="34" s="1"/>
  <c r="J548" i="34" s="1"/>
  <c r="K548" i="34" s="1"/>
  <c r="L548" i="34" s="1"/>
  <c r="M548" i="34" s="1"/>
  <c r="X547" i="34"/>
  <c r="S547" i="34"/>
  <c r="G547" i="34"/>
  <c r="H547" i="34" s="1"/>
  <c r="I547" i="34" s="1"/>
  <c r="J547" i="34" s="1"/>
  <c r="K547" i="34" s="1"/>
  <c r="L547" i="34" s="1"/>
  <c r="M547" i="34" s="1"/>
  <c r="L544" i="34"/>
  <c r="M544" i="34" s="1"/>
  <c r="M543" i="34"/>
  <c r="L543" i="34"/>
  <c r="L542" i="34"/>
  <c r="M542" i="34" s="1"/>
  <c r="M541" i="34"/>
  <c r="L541" i="34"/>
  <c r="L540" i="34"/>
  <c r="M540" i="34" s="1"/>
  <c r="L539" i="34"/>
  <c r="M539" i="34" s="1"/>
  <c r="L538" i="34"/>
  <c r="M538" i="34" s="1"/>
  <c r="L537" i="34"/>
  <c r="M537" i="34" s="1"/>
  <c r="L536" i="34"/>
  <c r="M536" i="34" s="1"/>
  <c r="K535" i="34"/>
  <c r="J535" i="34"/>
  <c r="I535" i="34"/>
  <c r="H535" i="34"/>
  <c r="G535" i="34"/>
  <c r="K533" i="34"/>
  <c r="J533" i="34"/>
  <c r="I533" i="34"/>
  <c r="H533" i="34"/>
  <c r="G533" i="34"/>
  <c r="G532" i="34"/>
  <c r="H532" i="34" s="1"/>
  <c r="I532" i="34" s="1"/>
  <c r="J532" i="34" s="1"/>
  <c r="K532" i="34" s="1"/>
  <c r="L532" i="34" s="1"/>
  <c r="M532" i="34" s="1"/>
  <c r="S531" i="34"/>
  <c r="G531" i="34"/>
  <c r="H531" i="34" s="1"/>
  <c r="I531" i="34" s="1"/>
  <c r="J531" i="34" s="1"/>
  <c r="K531" i="34" s="1"/>
  <c r="L531" i="34" s="1"/>
  <c r="M531" i="34" s="1"/>
  <c r="L528" i="34"/>
  <c r="M528" i="34" s="1"/>
  <c r="L527" i="34"/>
  <c r="M527" i="34" s="1"/>
  <c r="L526" i="34"/>
  <c r="M526" i="34" s="1"/>
  <c r="M525" i="34"/>
  <c r="L525" i="34"/>
  <c r="L524" i="34"/>
  <c r="M524" i="34" s="1"/>
  <c r="M523" i="34"/>
  <c r="L523" i="34"/>
  <c r="L522" i="34"/>
  <c r="M522" i="34" s="1"/>
  <c r="L521" i="34"/>
  <c r="M521" i="34" s="1"/>
  <c r="L520" i="34"/>
  <c r="K519" i="34"/>
  <c r="J519" i="34"/>
  <c r="I519" i="34"/>
  <c r="H519" i="34"/>
  <c r="G519" i="34"/>
  <c r="K517" i="34"/>
  <c r="J517" i="34"/>
  <c r="I517" i="34"/>
  <c r="H517" i="34"/>
  <c r="G517" i="34"/>
  <c r="H516" i="34"/>
  <c r="I516" i="34" s="1"/>
  <c r="J516" i="34" s="1"/>
  <c r="K516" i="34" s="1"/>
  <c r="L516" i="34" s="1"/>
  <c r="M516" i="34" s="1"/>
  <c r="G516" i="34"/>
  <c r="V515" i="34"/>
  <c r="S515" i="34"/>
  <c r="I515" i="34"/>
  <c r="J515" i="34" s="1"/>
  <c r="K515" i="34" s="1"/>
  <c r="L515" i="34" s="1"/>
  <c r="M515" i="34" s="1"/>
  <c r="G515" i="34"/>
  <c r="H515" i="34" s="1"/>
  <c r="L512" i="34"/>
  <c r="M512" i="34" s="1"/>
  <c r="L511" i="34"/>
  <c r="M511" i="34" s="1"/>
  <c r="L510" i="34"/>
  <c r="M510" i="34" s="1"/>
  <c r="L509" i="34"/>
  <c r="M509" i="34" s="1"/>
  <c r="L508" i="34"/>
  <c r="M508" i="34" s="1"/>
  <c r="L507" i="34"/>
  <c r="L506" i="34"/>
  <c r="M506" i="34" s="1"/>
  <c r="L505" i="34"/>
  <c r="L504" i="34"/>
  <c r="M504" i="34" s="1"/>
  <c r="K503" i="34"/>
  <c r="J503" i="34"/>
  <c r="I503" i="34"/>
  <c r="H503" i="34"/>
  <c r="G503" i="34"/>
  <c r="K501" i="34"/>
  <c r="J501" i="34"/>
  <c r="I501" i="34"/>
  <c r="H501" i="34"/>
  <c r="G501" i="34"/>
  <c r="G500" i="34"/>
  <c r="H500" i="34" s="1"/>
  <c r="I500" i="34" s="1"/>
  <c r="J500" i="34" s="1"/>
  <c r="K500" i="34" s="1"/>
  <c r="L500" i="34" s="1"/>
  <c r="M500" i="34" s="1"/>
  <c r="S499" i="34"/>
  <c r="G499" i="34"/>
  <c r="H499" i="34" s="1"/>
  <c r="I499" i="34" s="1"/>
  <c r="J499" i="34" s="1"/>
  <c r="K499" i="34" s="1"/>
  <c r="L499" i="34" s="1"/>
  <c r="M499" i="34" s="1"/>
  <c r="L496" i="34"/>
  <c r="M496" i="34" s="1"/>
  <c r="L495" i="34"/>
  <c r="M495" i="34" s="1"/>
  <c r="L494" i="34"/>
  <c r="M494" i="34" s="1"/>
  <c r="L493" i="34"/>
  <c r="M493" i="34" s="1"/>
  <c r="L492" i="34"/>
  <c r="X483" i="34" s="1"/>
  <c r="L491" i="34"/>
  <c r="M491" i="34" s="1"/>
  <c r="L490" i="34"/>
  <c r="M490" i="34" s="1"/>
  <c r="L489" i="34"/>
  <c r="L488" i="34"/>
  <c r="M488" i="34" s="1"/>
  <c r="K487" i="34"/>
  <c r="J487" i="34"/>
  <c r="I487" i="34"/>
  <c r="H487" i="34"/>
  <c r="G487" i="34"/>
  <c r="K485" i="34"/>
  <c r="J485" i="34"/>
  <c r="I485" i="34"/>
  <c r="H485" i="34"/>
  <c r="G485" i="34"/>
  <c r="K484" i="34"/>
  <c r="L484" i="34" s="1"/>
  <c r="M484" i="34" s="1"/>
  <c r="G484" i="34"/>
  <c r="H484" i="34" s="1"/>
  <c r="I484" i="34" s="1"/>
  <c r="J484" i="34" s="1"/>
  <c r="S483" i="34"/>
  <c r="G483" i="34"/>
  <c r="H483" i="34" s="1"/>
  <c r="I483" i="34" s="1"/>
  <c r="J483" i="34" s="1"/>
  <c r="K483" i="34" s="1"/>
  <c r="L483" i="34" s="1"/>
  <c r="M483" i="34" s="1"/>
  <c r="M480" i="34"/>
  <c r="L480" i="34"/>
  <c r="L479" i="34"/>
  <c r="M479" i="34" s="1"/>
  <c r="L478" i="34"/>
  <c r="M478" i="34" s="1"/>
  <c r="L477" i="34"/>
  <c r="M477" i="34" s="1"/>
  <c r="L476" i="34"/>
  <c r="M476" i="34" s="1"/>
  <c r="L475" i="34"/>
  <c r="M475" i="34" s="1"/>
  <c r="L474" i="34"/>
  <c r="L473" i="34"/>
  <c r="U467" i="34" s="1"/>
  <c r="L472" i="34"/>
  <c r="M472" i="34" s="1"/>
  <c r="K471" i="34"/>
  <c r="J471" i="34"/>
  <c r="I471" i="34"/>
  <c r="H471" i="34"/>
  <c r="G471" i="34"/>
  <c r="K469" i="34"/>
  <c r="J469" i="34"/>
  <c r="I469" i="34"/>
  <c r="H469" i="34"/>
  <c r="G469" i="34"/>
  <c r="G468" i="34"/>
  <c r="H468" i="34" s="1"/>
  <c r="I468" i="34" s="1"/>
  <c r="J468" i="34" s="1"/>
  <c r="K468" i="34" s="1"/>
  <c r="L468" i="34" s="1"/>
  <c r="M468" i="34" s="1"/>
  <c r="X467" i="34"/>
  <c r="S467" i="34"/>
  <c r="G467" i="34"/>
  <c r="H467" i="34" s="1"/>
  <c r="I467" i="34" s="1"/>
  <c r="J467" i="34" s="1"/>
  <c r="K467" i="34" s="1"/>
  <c r="L467" i="34" s="1"/>
  <c r="M467" i="34" s="1"/>
  <c r="M464" i="34"/>
  <c r="L464" i="34"/>
  <c r="L463" i="34"/>
  <c r="M463" i="34" s="1"/>
  <c r="L462" i="34"/>
  <c r="M462" i="34" s="1"/>
  <c r="L461" i="34"/>
  <c r="M461" i="34" s="1"/>
  <c r="L460" i="34"/>
  <c r="M460" i="34" s="1"/>
  <c r="L459" i="34"/>
  <c r="M459" i="34" s="1"/>
  <c r="L458" i="34"/>
  <c r="M458" i="34" s="1"/>
  <c r="L457" i="34"/>
  <c r="L456" i="34"/>
  <c r="K455" i="34"/>
  <c r="J455" i="34"/>
  <c r="I455" i="34"/>
  <c r="H455" i="34"/>
  <c r="G455" i="34"/>
  <c r="K453" i="34"/>
  <c r="J453" i="34"/>
  <c r="I453" i="34"/>
  <c r="H453" i="34"/>
  <c r="G453" i="34"/>
  <c r="G452" i="34"/>
  <c r="H452" i="34" s="1"/>
  <c r="I452" i="34" s="1"/>
  <c r="J452" i="34" s="1"/>
  <c r="K452" i="34" s="1"/>
  <c r="L452" i="34" s="1"/>
  <c r="M452" i="34" s="1"/>
  <c r="X451" i="34"/>
  <c r="S451" i="34"/>
  <c r="G451" i="34"/>
  <c r="H451" i="34" s="1"/>
  <c r="I451" i="34" s="1"/>
  <c r="J451" i="34" s="1"/>
  <c r="K451" i="34" s="1"/>
  <c r="L451" i="34" s="1"/>
  <c r="M451" i="34" s="1"/>
  <c r="L448" i="34"/>
  <c r="M448" i="34" s="1"/>
  <c r="L447" i="34"/>
  <c r="M447" i="34" s="1"/>
  <c r="L446" i="34"/>
  <c r="M446" i="34" s="1"/>
  <c r="L445" i="34"/>
  <c r="M445" i="34" s="1"/>
  <c r="L444" i="34"/>
  <c r="M444" i="34" s="1"/>
  <c r="L443" i="34"/>
  <c r="L442" i="34"/>
  <c r="M442" i="34" s="1"/>
  <c r="L441" i="34"/>
  <c r="L440" i="34"/>
  <c r="K439" i="34"/>
  <c r="J439" i="34"/>
  <c r="I439" i="34"/>
  <c r="H439" i="34"/>
  <c r="G439" i="34"/>
  <c r="K437" i="34"/>
  <c r="J437" i="34"/>
  <c r="I437" i="34"/>
  <c r="H437" i="34"/>
  <c r="G437" i="34"/>
  <c r="G436" i="34"/>
  <c r="H436" i="34" s="1"/>
  <c r="I436" i="34" s="1"/>
  <c r="J436" i="34" s="1"/>
  <c r="K436" i="34" s="1"/>
  <c r="L436" i="34" s="1"/>
  <c r="M436" i="34" s="1"/>
  <c r="S435" i="34"/>
  <c r="G435" i="34"/>
  <c r="H435" i="34" s="1"/>
  <c r="I435" i="34" s="1"/>
  <c r="J435" i="34" s="1"/>
  <c r="K435" i="34" s="1"/>
  <c r="L435" i="34" s="1"/>
  <c r="M435" i="34" s="1"/>
  <c r="L432" i="34"/>
  <c r="M432" i="34" s="1"/>
  <c r="L431" i="34"/>
  <c r="M431" i="34" s="1"/>
  <c r="L430" i="34"/>
  <c r="M430" i="34" s="1"/>
  <c r="L429" i="34"/>
  <c r="M429" i="34" s="1"/>
  <c r="L428" i="34"/>
  <c r="M428" i="34" s="1"/>
  <c r="L427" i="34"/>
  <c r="M427" i="34" s="1"/>
  <c r="L426" i="34"/>
  <c r="L425" i="34"/>
  <c r="L424" i="34"/>
  <c r="K423" i="34"/>
  <c r="J423" i="34"/>
  <c r="I423" i="34"/>
  <c r="H423" i="34"/>
  <c r="G423" i="34"/>
  <c r="K421" i="34"/>
  <c r="J421" i="34"/>
  <c r="I421" i="34"/>
  <c r="H421" i="34"/>
  <c r="G421" i="34"/>
  <c r="G420" i="34"/>
  <c r="H420" i="34" s="1"/>
  <c r="I420" i="34" s="1"/>
  <c r="J420" i="34" s="1"/>
  <c r="K420" i="34" s="1"/>
  <c r="L420" i="34" s="1"/>
  <c r="M420" i="34" s="1"/>
  <c r="X419" i="34"/>
  <c r="W419" i="34"/>
  <c r="S419" i="34"/>
  <c r="G419" i="34"/>
  <c r="H419" i="34" s="1"/>
  <c r="I419" i="34" s="1"/>
  <c r="J419" i="34" s="1"/>
  <c r="K419" i="34" s="1"/>
  <c r="L419" i="34" s="1"/>
  <c r="M419" i="34" s="1"/>
  <c r="L416" i="34"/>
  <c r="M416" i="34" s="1"/>
  <c r="L415" i="34"/>
  <c r="M415" i="34" s="1"/>
  <c r="L414" i="34"/>
  <c r="M414" i="34" s="1"/>
  <c r="L413" i="34"/>
  <c r="M413" i="34" s="1"/>
  <c r="L412" i="34"/>
  <c r="X403" i="34" s="1"/>
  <c r="M411" i="34"/>
  <c r="L411" i="34"/>
  <c r="L410" i="34"/>
  <c r="M410" i="34" s="1"/>
  <c r="L409" i="34"/>
  <c r="M409" i="34" s="1"/>
  <c r="L408" i="34"/>
  <c r="K407" i="34"/>
  <c r="J407" i="34"/>
  <c r="I407" i="34"/>
  <c r="H407" i="34"/>
  <c r="G407" i="34"/>
  <c r="K405" i="34"/>
  <c r="J405" i="34"/>
  <c r="I405" i="34"/>
  <c r="H405" i="34"/>
  <c r="G405" i="34"/>
  <c r="G404" i="34"/>
  <c r="H404" i="34" s="1"/>
  <c r="I404" i="34" s="1"/>
  <c r="J404" i="34" s="1"/>
  <c r="K404" i="34" s="1"/>
  <c r="L404" i="34" s="1"/>
  <c r="M404" i="34" s="1"/>
  <c r="S403" i="34"/>
  <c r="G403" i="34"/>
  <c r="H403" i="34" s="1"/>
  <c r="I403" i="34" s="1"/>
  <c r="J403" i="34" s="1"/>
  <c r="K403" i="34" s="1"/>
  <c r="L403" i="34" s="1"/>
  <c r="M403" i="34" s="1"/>
  <c r="L400" i="34"/>
  <c r="M400" i="34" s="1"/>
  <c r="L399" i="34"/>
  <c r="M399" i="34" s="1"/>
  <c r="L398" i="34"/>
  <c r="M398" i="34" s="1"/>
  <c r="L397" i="34"/>
  <c r="M397" i="34" s="1"/>
  <c r="L396" i="34"/>
  <c r="M396" i="34" s="1"/>
  <c r="L395" i="34"/>
  <c r="M395" i="34" s="1"/>
  <c r="L394" i="34"/>
  <c r="M394" i="34" s="1"/>
  <c r="L393" i="34"/>
  <c r="L392" i="34"/>
  <c r="M392" i="34" s="1"/>
  <c r="K391" i="34"/>
  <c r="J391" i="34"/>
  <c r="I391" i="34"/>
  <c r="H391" i="34"/>
  <c r="G391" i="34"/>
  <c r="K389" i="34"/>
  <c r="J389" i="34"/>
  <c r="I389" i="34"/>
  <c r="H389" i="34"/>
  <c r="G389" i="34"/>
  <c r="G388" i="34"/>
  <c r="H388" i="34" s="1"/>
  <c r="I388" i="34" s="1"/>
  <c r="J388" i="34" s="1"/>
  <c r="K388" i="34" s="1"/>
  <c r="L388" i="34" s="1"/>
  <c r="M388" i="34" s="1"/>
  <c r="X387" i="34"/>
  <c r="W387" i="34"/>
  <c r="S387" i="34"/>
  <c r="G387" i="34"/>
  <c r="H387" i="34" s="1"/>
  <c r="I387" i="34" s="1"/>
  <c r="J387" i="34" s="1"/>
  <c r="K387" i="34" s="1"/>
  <c r="L387" i="34" s="1"/>
  <c r="M387" i="34" s="1"/>
  <c r="L384" i="34"/>
  <c r="M384" i="34" s="1"/>
  <c r="L383" i="34"/>
  <c r="M383" i="34" s="1"/>
  <c r="L382" i="34"/>
  <c r="M382" i="34" s="1"/>
  <c r="L381" i="34"/>
  <c r="M381" i="34" s="1"/>
  <c r="M380" i="34"/>
  <c r="L380" i="34"/>
  <c r="L379" i="34"/>
  <c r="M379" i="34" s="1"/>
  <c r="L378" i="34"/>
  <c r="L377" i="34"/>
  <c r="L376" i="34"/>
  <c r="M376" i="34" s="1"/>
  <c r="K375" i="34"/>
  <c r="J375" i="34"/>
  <c r="I375" i="34"/>
  <c r="H375" i="34"/>
  <c r="G375" i="34"/>
  <c r="K373" i="34"/>
  <c r="J373" i="34"/>
  <c r="I373" i="34"/>
  <c r="H373" i="34"/>
  <c r="G373" i="34"/>
  <c r="G372" i="34"/>
  <c r="H372" i="34" s="1"/>
  <c r="I372" i="34" s="1"/>
  <c r="J372" i="34" s="1"/>
  <c r="K372" i="34" s="1"/>
  <c r="L372" i="34" s="1"/>
  <c r="M372" i="34" s="1"/>
  <c r="X371" i="34"/>
  <c r="W371" i="34"/>
  <c r="S371" i="34"/>
  <c r="G371" i="34"/>
  <c r="H371" i="34" s="1"/>
  <c r="I371" i="34" s="1"/>
  <c r="J371" i="34" s="1"/>
  <c r="K371" i="34" s="1"/>
  <c r="L371" i="34" s="1"/>
  <c r="M371" i="34" s="1"/>
  <c r="L368" i="34"/>
  <c r="M368" i="34" s="1"/>
  <c r="L367" i="34"/>
  <c r="M367" i="34" s="1"/>
  <c r="L366" i="34"/>
  <c r="M366" i="34" s="1"/>
  <c r="L365" i="34"/>
  <c r="M365" i="34" s="1"/>
  <c r="L364" i="34"/>
  <c r="X355" i="34" s="1"/>
  <c r="L363" i="34"/>
  <c r="M363" i="34" s="1"/>
  <c r="L362" i="34"/>
  <c r="L361" i="34"/>
  <c r="L360" i="34"/>
  <c r="M360" i="34" s="1"/>
  <c r="K359" i="34"/>
  <c r="J359" i="34"/>
  <c r="I359" i="34"/>
  <c r="H359" i="34"/>
  <c r="G359" i="34"/>
  <c r="K357" i="34"/>
  <c r="J357" i="34"/>
  <c r="I357" i="34"/>
  <c r="H357" i="34"/>
  <c r="G357" i="34"/>
  <c r="G356" i="34"/>
  <c r="H356" i="34" s="1"/>
  <c r="I356" i="34" s="1"/>
  <c r="J356" i="34" s="1"/>
  <c r="K356" i="34" s="1"/>
  <c r="L356" i="34" s="1"/>
  <c r="M356" i="34" s="1"/>
  <c r="S355" i="34"/>
  <c r="G355" i="34"/>
  <c r="H355" i="34" s="1"/>
  <c r="I355" i="34" s="1"/>
  <c r="J355" i="34" s="1"/>
  <c r="K355" i="34" s="1"/>
  <c r="L355" i="34" s="1"/>
  <c r="M355" i="34" s="1"/>
  <c r="L352" i="34"/>
  <c r="M352" i="34" s="1"/>
  <c r="L351" i="34"/>
  <c r="M351" i="34" s="1"/>
  <c r="L350" i="34"/>
  <c r="M350" i="34" s="1"/>
  <c r="L349" i="34"/>
  <c r="M349" i="34" s="1"/>
  <c r="L348" i="34"/>
  <c r="M348" i="34" s="1"/>
  <c r="L347" i="34"/>
  <c r="M347" i="34" s="1"/>
  <c r="L346" i="34"/>
  <c r="M346" i="34" s="1"/>
  <c r="L345" i="34"/>
  <c r="M345" i="34" s="1"/>
  <c r="L344" i="34"/>
  <c r="M344" i="34" s="1"/>
  <c r="K343" i="34"/>
  <c r="J343" i="34"/>
  <c r="I343" i="34"/>
  <c r="H343" i="34"/>
  <c r="G343" i="34"/>
  <c r="K341" i="34"/>
  <c r="J341" i="34"/>
  <c r="I341" i="34"/>
  <c r="H341" i="34"/>
  <c r="G341" i="34"/>
  <c r="G340" i="34"/>
  <c r="H340" i="34" s="1"/>
  <c r="I340" i="34" s="1"/>
  <c r="J340" i="34" s="1"/>
  <c r="K340" i="34" s="1"/>
  <c r="L340" i="34" s="1"/>
  <c r="M340" i="34" s="1"/>
  <c r="W339" i="34"/>
  <c r="V339" i="34"/>
  <c r="S339" i="34"/>
  <c r="G339" i="34"/>
  <c r="H339" i="34" s="1"/>
  <c r="I339" i="34" s="1"/>
  <c r="J339" i="34" s="1"/>
  <c r="K339" i="34" s="1"/>
  <c r="L339" i="34" s="1"/>
  <c r="M339" i="34" s="1"/>
  <c r="L336" i="34"/>
  <c r="M336" i="34" s="1"/>
  <c r="L335" i="34"/>
  <c r="M335" i="34" s="1"/>
  <c r="L334" i="34"/>
  <c r="M334" i="34" s="1"/>
  <c r="L333" i="34"/>
  <c r="M333" i="34" s="1"/>
  <c r="L332" i="34"/>
  <c r="M332" i="34" s="1"/>
  <c r="L331" i="34"/>
  <c r="M331" i="34" s="1"/>
  <c r="L330" i="34"/>
  <c r="M330" i="34" s="1"/>
  <c r="L329" i="34"/>
  <c r="M329" i="34" s="1"/>
  <c r="L328" i="34"/>
  <c r="K327" i="34"/>
  <c r="J327" i="34"/>
  <c r="I327" i="34"/>
  <c r="H327" i="34"/>
  <c r="G327" i="34"/>
  <c r="K325" i="34"/>
  <c r="J325" i="34"/>
  <c r="I325" i="34"/>
  <c r="H325" i="34"/>
  <c r="G325" i="34"/>
  <c r="G324" i="34"/>
  <c r="H324" i="34" s="1"/>
  <c r="I324" i="34" s="1"/>
  <c r="J324" i="34" s="1"/>
  <c r="K324" i="34" s="1"/>
  <c r="L324" i="34" s="1"/>
  <c r="M324" i="34" s="1"/>
  <c r="X323" i="34"/>
  <c r="V323" i="34"/>
  <c r="S323" i="34"/>
  <c r="G323" i="34"/>
  <c r="H323" i="34" s="1"/>
  <c r="I323" i="34" s="1"/>
  <c r="J323" i="34" s="1"/>
  <c r="K323" i="34" s="1"/>
  <c r="L323" i="34" s="1"/>
  <c r="M323" i="34" s="1"/>
  <c r="L320" i="34"/>
  <c r="M320" i="34" s="1"/>
  <c r="L319" i="34"/>
  <c r="M319" i="34" s="1"/>
  <c r="L318" i="34"/>
  <c r="M318" i="34" s="1"/>
  <c r="L317" i="34"/>
  <c r="M317" i="34" s="1"/>
  <c r="L316" i="34"/>
  <c r="X307" i="34" s="1"/>
  <c r="L315" i="34"/>
  <c r="M315" i="34" s="1"/>
  <c r="L314" i="34"/>
  <c r="M314" i="34" s="1"/>
  <c r="L313" i="34"/>
  <c r="M313" i="34" s="1"/>
  <c r="L312" i="34"/>
  <c r="K311" i="34"/>
  <c r="J311" i="34"/>
  <c r="I311" i="34"/>
  <c r="H311" i="34"/>
  <c r="G311" i="34"/>
  <c r="K309" i="34"/>
  <c r="J309" i="34"/>
  <c r="I309" i="34"/>
  <c r="H309" i="34"/>
  <c r="G309" i="34"/>
  <c r="G308" i="34"/>
  <c r="H308" i="34" s="1"/>
  <c r="I308" i="34" s="1"/>
  <c r="J308" i="34" s="1"/>
  <c r="K308" i="34" s="1"/>
  <c r="L308" i="34" s="1"/>
  <c r="M308" i="34" s="1"/>
  <c r="S307" i="34"/>
  <c r="G307" i="34"/>
  <c r="H307" i="34" s="1"/>
  <c r="I307" i="34" s="1"/>
  <c r="J307" i="34" s="1"/>
  <c r="K307" i="34" s="1"/>
  <c r="L307" i="34" s="1"/>
  <c r="M307" i="34" s="1"/>
  <c r="L304" i="34"/>
  <c r="M304" i="34" s="1"/>
  <c r="L303" i="34"/>
  <c r="M303" i="34" s="1"/>
  <c r="L302" i="34"/>
  <c r="M302" i="34" s="1"/>
  <c r="L301" i="34"/>
  <c r="M301" i="34" s="1"/>
  <c r="L300" i="34"/>
  <c r="M300" i="34" s="1"/>
  <c r="L299" i="34"/>
  <c r="M299" i="34" s="1"/>
  <c r="L298" i="34"/>
  <c r="M298" i="34" s="1"/>
  <c r="L297" i="34"/>
  <c r="M297" i="34" s="1"/>
  <c r="L296" i="34"/>
  <c r="M296" i="34" s="1"/>
  <c r="K295" i="34"/>
  <c r="J295" i="34"/>
  <c r="I295" i="34"/>
  <c r="H295" i="34"/>
  <c r="G295" i="34"/>
  <c r="K293" i="34"/>
  <c r="J293" i="34"/>
  <c r="I293" i="34"/>
  <c r="H293" i="34"/>
  <c r="G293" i="34"/>
  <c r="G292" i="34"/>
  <c r="H292" i="34" s="1"/>
  <c r="I292" i="34" s="1"/>
  <c r="J292" i="34" s="1"/>
  <c r="K292" i="34" s="1"/>
  <c r="L292" i="34" s="1"/>
  <c r="M292" i="34" s="1"/>
  <c r="S291" i="34"/>
  <c r="G291" i="34"/>
  <c r="H291" i="34" s="1"/>
  <c r="I291" i="34" s="1"/>
  <c r="J291" i="34" s="1"/>
  <c r="K291" i="34" s="1"/>
  <c r="L291" i="34" s="1"/>
  <c r="M291" i="34" s="1"/>
  <c r="M288" i="34"/>
  <c r="L288" i="34"/>
  <c r="L287" i="34"/>
  <c r="M287" i="34" s="1"/>
  <c r="L286" i="34"/>
  <c r="W275" i="34" s="1"/>
  <c r="L285" i="34"/>
  <c r="M285" i="34" s="1"/>
  <c r="L284" i="34"/>
  <c r="M284" i="34" s="1"/>
  <c r="L283" i="34"/>
  <c r="V275" i="34" s="1"/>
  <c r="L282" i="34"/>
  <c r="M282" i="34" s="1"/>
  <c r="L281" i="34"/>
  <c r="M281" i="34" s="1"/>
  <c r="L280" i="34"/>
  <c r="M280" i="34" s="1"/>
  <c r="K279" i="34"/>
  <c r="J279" i="34"/>
  <c r="I279" i="34"/>
  <c r="H279" i="34"/>
  <c r="G279" i="34"/>
  <c r="K277" i="34"/>
  <c r="J277" i="34"/>
  <c r="I277" i="34"/>
  <c r="H277" i="34"/>
  <c r="G277" i="34"/>
  <c r="G276" i="34"/>
  <c r="H276" i="34" s="1"/>
  <c r="I276" i="34" s="1"/>
  <c r="J276" i="34" s="1"/>
  <c r="K276" i="34" s="1"/>
  <c r="L276" i="34" s="1"/>
  <c r="M276" i="34" s="1"/>
  <c r="S275" i="34"/>
  <c r="G275" i="34"/>
  <c r="H275" i="34" s="1"/>
  <c r="I275" i="34" s="1"/>
  <c r="J275" i="34" s="1"/>
  <c r="K275" i="34" s="1"/>
  <c r="L275" i="34" s="1"/>
  <c r="M275" i="34" s="1"/>
  <c r="L272" i="34"/>
  <c r="M272" i="34" s="1"/>
  <c r="L271" i="34"/>
  <c r="M271" i="34" s="1"/>
  <c r="L270" i="34"/>
  <c r="M270" i="34" s="1"/>
  <c r="L269" i="34"/>
  <c r="M269" i="34" s="1"/>
  <c r="L268" i="34"/>
  <c r="M268" i="34" s="1"/>
  <c r="L267" i="34"/>
  <c r="M267" i="34" s="1"/>
  <c r="L266" i="34"/>
  <c r="L265" i="34"/>
  <c r="M265" i="34" s="1"/>
  <c r="L264" i="34"/>
  <c r="K263" i="34"/>
  <c r="J263" i="34"/>
  <c r="I263" i="34"/>
  <c r="H263" i="34"/>
  <c r="G263" i="34"/>
  <c r="K261" i="34"/>
  <c r="J261" i="34"/>
  <c r="I261" i="34"/>
  <c r="H261" i="34"/>
  <c r="G261" i="34"/>
  <c r="G260" i="34"/>
  <c r="H260" i="34" s="1"/>
  <c r="I260" i="34" s="1"/>
  <c r="J260" i="34" s="1"/>
  <c r="K260" i="34" s="1"/>
  <c r="L260" i="34" s="1"/>
  <c r="M260" i="34" s="1"/>
  <c r="S259" i="34"/>
  <c r="G259" i="34"/>
  <c r="H259" i="34" s="1"/>
  <c r="I259" i="34" s="1"/>
  <c r="J259" i="34" s="1"/>
  <c r="K259" i="34" s="1"/>
  <c r="L259" i="34" s="1"/>
  <c r="M259" i="34" s="1"/>
  <c r="L256" i="34"/>
  <c r="M256" i="34" s="1"/>
  <c r="L255" i="34"/>
  <c r="M255" i="34" s="1"/>
  <c r="L254" i="34"/>
  <c r="M254" i="34" s="1"/>
  <c r="L253" i="34"/>
  <c r="M253" i="34" s="1"/>
  <c r="L252" i="34"/>
  <c r="X243" i="34" s="1"/>
  <c r="L251" i="34"/>
  <c r="M251" i="34" s="1"/>
  <c r="L250" i="34"/>
  <c r="M250" i="34" s="1"/>
  <c r="L249" i="34"/>
  <c r="M249" i="34" s="1"/>
  <c r="L248" i="34"/>
  <c r="K247" i="34"/>
  <c r="J247" i="34"/>
  <c r="I247" i="34"/>
  <c r="H247" i="34"/>
  <c r="G247" i="34"/>
  <c r="K245" i="34"/>
  <c r="J245" i="34"/>
  <c r="I245" i="34"/>
  <c r="H245" i="34"/>
  <c r="G245" i="34"/>
  <c r="G244" i="34"/>
  <c r="H244" i="34" s="1"/>
  <c r="I244" i="34" s="1"/>
  <c r="J244" i="34" s="1"/>
  <c r="K244" i="34" s="1"/>
  <c r="L244" i="34" s="1"/>
  <c r="M244" i="34" s="1"/>
  <c r="S243" i="34"/>
  <c r="G243" i="34"/>
  <c r="H243" i="34" s="1"/>
  <c r="I243" i="34" s="1"/>
  <c r="J243" i="34" s="1"/>
  <c r="K243" i="34" s="1"/>
  <c r="L243" i="34" s="1"/>
  <c r="M243" i="34" s="1"/>
  <c r="L240" i="34"/>
  <c r="M240" i="34" s="1"/>
  <c r="L239" i="34"/>
  <c r="M239" i="34" s="1"/>
  <c r="L238" i="34"/>
  <c r="M238" i="34" s="1"/>
  <c r="L237" i="34"/>
  <c r="M237" i="34" s="1"/>
  <c r="L236" i="34"/>
  <c r="M236" i="34" s="1"/>
  <c r="L235" i="34"/>
  <c r="M235" i="34" s="1"/>
  <c r="L234" i="34"/>
  <c r="M234" i="34" s="1"/>
  <c r="L233" i="34"/>
  <c r="L232" i="34"/>
  <c r="M232" i="34" s="1"/>
  <c r="K231" i="34"/>
  <c r="J231" i="34"/>
  <c r="I231" i="34"/>
  <c r="H231" i="34"/>
  <c r="G231" i="34"/>
  <c r="K229" i="34"/>
  <c r="J229" i="34"/>
  <c r="I229" i="34"/>
  <c r="H229" i="34"/>
  <c r="G229" i="34"/>
  <c r="I228" i="34"/>
  <c r="J228" i="34" s="1"/>
  <c r="K228" i="34" s="1"/>
  <c r="L228" i="34" s="1"/>
  <c r="M228" i="34" s="1"/>
  <c r="G228" i="34"/>
  <c r="H228" i="34" s="1"/>
  <c r="W227" i="34"/>
  <c r="S227" i="34"/>
  <c r="G227" i="34"/>
  <c r="H227" i="34" s="1"/>
  <c r="I227" i="34" s="1"/>
  <c r="J227" i="34" s="1"/>
  <c r="K227" i="34" s="1"/>
  <c r="L227" i="34" s="1"/>
  <c r="M227" i="34" s="1"/>
  <c r="L224" i="34"/>
  <c r="M224" i="34" s="1"/>
  <c r="L223" i="34"/>
  <c r="M223" i="34" s="1"/>
  <c r="L222" i="34"/>
  <c r="M222" i="34" s="1"/>
  <c r="L221" i="34"/>
  <c r="M221" i="34" s="1"/>
  <c r="L220" i="34"/>
  <c r="M220" i="34" s="1"/>
  <c r="L219" i="34"/>
  <c r="M219" i="34" s="1"/>
  <c r="L218" i="34"/>
  <c r="M218" i="34" s="1"/>
  <c r="L217" i="34"/>
  <c r="L216" i="34"/>
  <c r="K215" i="34"/>
  <c r="J215" i="34"/>
  <c r="I215" i="34"/>
  <c r="H215" i="34"/>
  <c r="G215" i="34"/>
  <c r="K213" i="34"/>
  <c r="J213" i="34"/>
  <c r="I213" i="34"/>
  <c r="H213" i="34"/>
  <c r="G213" i="34"/>
  <c r="G212" i="34"/>
  <c r="H212" i="34" s="1"/>
  <c r="I212" i="34" s="1"/>
  <c r="J212" i="34" s="1"/>
  <c r="K212" i="34" s="1"/>
  <c r="L212" i="34" s="1"/>
  <c r="M212" i="34" s="1"/>
  <c r="X211" i="34"/>
  <c r="W211" i="34"/>
  <c r="S211" i="34"/>
  <c r="K211" i="34"/>
  <c r="L211" i="34" s="1"/>
  <c r="M211" i="34" s="1"/>
  <c r="G211" i="34"/>
  <c r="H211" i="34" s="1"/>
  <c r="I211" i="34" s="1"/>
  <c r="J211" i="34" s="1"/>
  <c r="L208" i="34"/>
  <c r="M208" i="34" s="1"/>
  <c r="L207" i="34"/>
  <c r="M207" i="34" s="1"/>
  <c r="L206" i="34"/>
  <c r="M206" i="34" s="1"/>
  <c r="L205" i="34"/>
  <c r="M205" i="34" s="1"/>
  <c r="L204" i="34"/>
  <c r="X195" i="34" s="1"/>
  <c r="L203" i="34"/>
  <c r="M203" i="34" s="1"/>
  <c r="L202" i="34"/>
  <c r="M202" i="34" s="1"/>
  <c r="L201" i="34"/>
  <c r="M201" i="34" s="1"/>
  <c r="L200" i="34"/>
  <c r="K199" i="34"/>
  <c r="J199" i="34"/>
  <c r="I199" i="34"/>
  <c r="H199" i="34"/>
  <c r="G199" i="34"/>
  <c r="K197" i="34"/>
  <c r="J197" i="34"/>
  <c r="I197" i="34"/>
  <c r="H197" i="34"/>
  <c r="G197" i="34"/>
  <c r="G196" i="34"/>
  <c r="H196" i="34" s="1"/>
  <c r="I196" i="34" s="1"/>
  <c r="J196" i="34" s="1"/>
  <c r="K196" i="34" s="1"/>
  <c r="L196" i="34" s="1"/>
  <c r="M196" i="34" s="1"/>
  <c r="S195" i="34"/>
  <c r="G195" i="34"/>
  <c r="H195" i="34" s="1"/>
  <c r="I195" i="34" s="1"/>
  <c r="J195" i="34" s="1"/>
  <c r="K195" i="34" s="1"/>
  <c r="L195" i="34" s="1"/>
  <c r="M195" i="34" s="1"/>
  <c r="L192" i="34"/>
  <c r="M192" i="34" s="1"/>
  <c r="L191" i="34"/>
  <c r="M191" i="34" s="1"/>
  <c r="L190" i="34"/>
  <c r="M190" i="34" s="1"/>
  <c r="L189" i="34"/>
  <c r="M189" i="34" s="1"/>
  <c r="L188" i="34"/>
  <c r="M188" i="34" s="1"/>
  <c r="L187" i="34"/>
  <c r="M187" i="34" s="1"/>
  <c r="L186" i="34"/>
  <c r="M186" i="34" s="1"/>
  <c r="L185" i="34"/>
  <c r="L184" i="34"/>
  <c r="K183" i="34"/>
  <c r="J183" i="34"/>
  <c r="I183" i="34"/>
  <c r="H183" i="34"/>
  <c r="G183" i="34"/>
  <c r="K181" i="34"/>
  <c r="J181" i="34"/>
  <c r="I181" i="34"/>
  <c r="H181" i="34"/>
  <c r="G181" i="34"/>
  <c r="G180" i="34"/>
  <c r="H180" i="34" s="1"/>
  <c r="I180" i="34" s="1"/>
  <c r="J180" i="34" s="1"/>
  <c r="K180" i="34" s="1"/>
  <c r="L180" i="34" s="1"/>
  <c r="M180" i="34" s="1"/>
  <c r="S179" i="34"/>
  <c r="G179" i="34"/>
  <c r="H179" i="34" s="1"/>
  <c r="I179" i="34" s="1"/>
  <c r="J179" i="34" s="1"/>
  <c r="K179" i="34" s="1"/>
  <c r="L179" i="34" s="1"/>
  <c r="M179" i="34" s="1"/>
  <c r="L176" i="34"/>
  <c r="M176" i="34" s="1"/>
  <c r="L175" i="34"/>
  <c r="M175" i="34" s="1"/>
  <c r="L174" i="34"/>
  <c r="M174" i="34" s="1"/>
  <c r="L173" i="34"/>
  <c r="M173" i="34" s="1"/>
  <c r="L172" i="34"/>
  <c r="X163" i="34" s="1"/>
  <c r="L171" i="34"/>
  <c r="M171" i="34" s="1"/>
  <c r="L170" i="34"/>
  <c r="M170" i="34" s="1"/>
  <c r="L169" i="34"/>
  <c r="M169" i="34" s="1"/>
  <c r="L168" i="34"/>
  <c r="K167" i="34"/>
  <c r="J167" i="34"/>
  <c r="I167" i="34"/>
  <c r="H167" i="34"/>
  <c r="G167" i="34"/>
  <c r="K165" i="34"/>
  <c r="J165" i="34"/>
  <c r="I165" i="34"/>
  <c r="H165" i="34"/>
  <c r="G165" i="34"/>
  <c r="G164" i="34"/>
  <c r="H164" i="34" s="1"/>
  <c r="I164" i="34" s="1"/>
  <c r="J164" i="34" s="1"/>
  <c r="K164" i="34" s="1"/>
  <c r="L164" i="34" s="1"/>
  <c r="M164" i="34" s="1"/>
  <c r="S163" i="34"/>
  <c r="G163" i="34"/>
  <c r="H163" i="34" s="1"/>
  <c r="I163" i="34" s="1"/>
  <c r="J163" i="34" s="1"/>
  <c r="K163" i="34" s="1"/>
  <c r="L163" i="34" s="1"/>
  <c r="M163" i="34" s="1"/>
  <c r="L160" i="34"/>
  <c r="M160" i="34" s="1"/>
  <c r="L159" i="34"/>
  <c r="M159" i="34" s="1"/>
  <c r="L158" i="34"/>
  <c r="M158" i="34" s="1"/>
  <c r="L157" i="34"/>
  <c r="M157" i="34" s="1"/>
  <c r="L156" i="34"/>
  <c r="M156" i="34" s="1"/>
  <c r="L155" i="34"/>
  <c r="L154" i="34"/>
  <c r="M154" i="34" s="1"/>
  <c r="L153" i="34"/>
  <c r="L152" i="34"/>
  <c r="M152" i="34" s="1"/>
  <c r="K151" i="34"/>
  <c r="J151" i="34"/>
  <c r="I151" i="34"/>
  <c r="H151" i="34"/>
  <c r="G151" i="34"/>
  <c r="K149" i="34"/>
  <c r="J149" i="34"/>
  <c r="I149" i="34"/>
  <c r="H149" i="34"/>
  <c r="G149" i="34"/>
  <c r="G148" i="34"/>
  <c r="H148" i="34" s="1"/>
  <c r="I148" i="34" s="1"/>
  <c r="J148" i="34" s="1"/>
  <c r="K148" i="34" s="1"/>
  <c r="L148" i="34" s="1"/>
  <c r="M148" i="34" s="1"/>
  <c r="X147" i="34"/>
  <c r="S147" i="34"/>
  <c r="G147" i="34"/>
  <c r="H147" i="34" s="1"/>
  <c r="I147" i="34" s="1"/>
  <c r="J147" i="34" s="1"/>
  <c r="K147" i="34" s="1"/>
  <c r="L147" i="34" s="1"/>
  <c r="M147" i="34" s="1"/>
  <c r="L144" i="34"/>
  <c r="M144" i="34" s="1"/>
  <c r="L143" i="34"/>
  <c r="M143" i="34" s="1"/>
  <c r="L142" i="34"/>
  <c r="M142" i="34" s="1"/>
  <c r="L141" i="34"/>
  <c r="M141" i="34" s="1"/>
  <c r="L140" i="34"/>
  <c r="X131" i="34" s="1"/>
  <c r="L139" i="34"/>
  <c r="M139" i="34" s="1"/>
  <c r="L138" i="34"/>
  <c r="M138" i="34" s="1"/>
  <c r="L137" i="34"/>
  <c r="M137" i="34" s="1"/>
  <c r="L136" i="34"/>
  <c r="K135" i="34"/>
  <c r="J135" i="34"/>
  <c r="I135" i="34"/>
  <c r="H135" i="34"/>
  <c r="G135" i="34"/>
  <c r="K133" i="34"/>
  <c r="J133" i="34"/>
  <c r="I133" i="34"/>
  <c r="H133" i="34"/>
  <c r="G133" i="34"/>
  <c r="G132" i="34"/>
  <c r="H132" i="34" s="1"/>
  <c r="I132" i="34" s="1"/>
  <c r="J132" i="34" s="1"/>
  <c r="K132" i="34" s="1"/>
  <c r="L132" i="34" s="1"/>
  <c r="M132" i="34" s="1"/>
  <c r="S131" i="34"/>
  <c r="G131" i="34"/>
  <c r="H131" i="34" s="1"/>
  <c r="I131" i="34" s="1"/>
  <c r="J131" i="34" s="1"/>
  <c r="K131" i="34" s="1"/>
  <c r="L131" i="34" s="1"/>
  <c r="M131" i="34" s="1"/>
  <c r="L128" i="34"/>
  <c r="M128" i="34" s="1"/>
  <c r="L127" i="34"/>
  <c r="M127" i="34" s="1"/>
  <c r="L126" i="34"/>
  <c r="M126" i="34" s="1"/>
  <c r="L125" i="34"/>
  <c r="M125" i="34" s="1"/>
  <c r="L124" i="34"/>
  <c r="M124" i="34" s="1"/>
  <c r="L123" i="34"/>
  <c r="M123" i="34" s="1"/>
  <c r="L122" i="34"/>
  <c r="M122" i="34" s="1"/>
  <c r="L121" i="34"/>
  <c r="M121" i="34" s="1"/>
  <c r="L120" i="34"/>
  <c r="M120" i="34" s="1"/>
  <c r="K119" i="34"/>
  <c r="J119" i="34"/>
  <c r="I119" i="34"/>
  <c r="H119" i="34"/>
  <c r="G119" i="34"/>
  <c r="K117" i="34"/>
  <c r="J117" i="34"/>
  <c r="I117" i="34"/>
  <c r="H117" i="34"/>
  <c r="G117" i="34"/>
  <c r="G116" i="34"/>
  <c r="H116" i="34" s="1"/>
  <c r="I116" i="34" s="1"/>
  <c r="J116" i="34" s="1"/>
  <c r="K116" i="34" s="1"/>
  <c r="L116" i="34" s="1"/>
  <c r="M116" i="34" s="1"/>
  <c r="S115" i="34"/>
  <c r="G115" i="34"/>
  <c r="H115" i="34" s="1"/>
  <c r="I115" i="34" s="1"/>
  <c r="J115" i="34" s="1"/>
  <c r="K115" i="34" s="1"/>
  <c r="L115" i="34" s="1"/>
  <c r="M115" i="34" s="1"/>
  <c r="L112" i="34"/>
  <c r="M112" i="34" s="1"/>
  <c r="L111" i="34"/>
  <c r="M111" i="34" s="1"/>
  <c r="L110" i="34"/>
  <c r="M110" i="34" s="1"/>
  <c r="L109" i="34"/>
  <c r="M109" i="34" s="1"/>
  <c r="L108" i="34"/>
  <c r="M108" i="34" s="1"/>
  <c r="L107" i="34"/>
  <c r="L106" i="34"/>
  <c r="M106" i="34" s="1"/>
  <c r="L105" i="34"/>
  <c r="M105" i="34" s="1"/>
  <c r="L104" i="34"/>
  <c r="K103" i="34"/>
  <c r="J103" i="34"/>
  <c r="I103" i="34"/>
  <c r="H103" i="34"/>
  <c r="G103" i="34"/>
  <c r="K101" i="34"/>
  <c r="J101" i="34"/>
  <c r="I101" i="34"/>
  <c r="H101" i="34"/>
  <c r="G101" i="34"/>
  <c r="G100" i="34"/>
  <c r="H100" i="34" s="1"/>
  <c r="I100" i="34" s="1"/>
  <c r="J100" i="34" s="1"/>
  <c r="K100" i="34" s="1"/>
  <c r="L100" i="34" s="1"/>
  <c r="M100" i="34" s="1"/>
  <c r="W99" i="34"/>
  <c r="S99" i="34"/>
  <c r="G99" i="34"/>
  <c r="H99" i="34" s="1"/>
  <c r="I99" i="34" s="1"/>
  <c r="J99" i="34" s="1"/>
  <c r="K99" i="34" s="1"/>
  <c r="L99" i="34" s="1"/>
  <c r="M99" i="34" s="1"/>
  <c r="L96" i="34"/>
  <c r="M96" i="34" s="1"/>
  <c r="L95" i="34"/>
  <c r="M95" i="34" s="1"/>
  <c r="L94" i="34"/>
  <c r="M94" i="34" s="1"/>
  <c r="L93" i="34"/>
  <c r="M93" i="34" s="1"/>
  <c r="L92" i="34"/>
  <c r="X83" i="34" s="1"/>
  <c r="L91" i="34"/>
  <c r="M91" i="34" s="1"/>
  <c r="L90" i="34"/>
  <c r="M90" i="34" s="1"/>
  <c r="L89" i="34"/>
  <c r="M89" i="34" s="1"/>
  <c r="L88" i="34"/>
  <c r="K87" i="34"/>
  <c r="J87" i="34"/>
  <c r="I87" i="34"/>
  <c r="H87" i="34"/>
  <c r="G87" i="34"/>
  <c r="K85" i="34"/>
  <c r="J85" i="34"/>
  <c r="I85" i="34"/>
  <c r="H85" i="34"/>
  <c r="G85" i="34"/>
  <c r="G84" i="34"/>
  <c r="H84" i="34" s="1"/>
  <c r="I84" i="34" s="1"/>
  <c r="J84" i="34" s="1"/>
  <c r="K84" i="34" s="1"/>
  <c r="L84" i="34" s="1"/>
  <c r="M84" i="34" s="1"/>
  <c r="S83" i="34"/>
  <c r="G83" i="34"/>
  <c r="H83" i="34" s="1"/>
  <c r="I83" i="34" s="1"/>
  <c r="J83" i="34" s="1"/>
  <c r="K83" i="34" s="1"/>
  <c r="L83" i="34" s="1"/>
  <c r="M83" i="34" s="1"/>
  <c r="L80" i="34"/>
  <c r="M80" i="34" s="1"/>
  <c r="L79" i="34"/>
  <c r="M79" i="34" s="1"/>
  <c r="L78" i="34"/>
  <c r="M78" i="34" s="1"/>
  <c r="L77" i="34"/>
  <c r="M77" i="34" s="1"/>
  <c r="L76" i="34"/>
  <c r="X67" i="34" s="1"/>
  <c r="L75" i="34"/>
  <c r="M75" i="34" s="1"/>
  <c r="L74" i="34"/>
  <c r="M74" i="34" s="1"/>
  <c r="L73" i="34"/>
  <c r="M73" i="34" s="1"/>
  <c r="L72" i="34"/>
  <c r="M72" i="34" s="1"/>
  <c r="K71" i="34"/>
  <c r="J71" i="34"/>
  <c r="I71" i="34"/>
  <c r="H71" i="34"/>
  <c r="G71" i="34"/>
  <c r="K69" i="34"/>
  <c r="J69" i="34"/>
  <c r="I69" i="34"/>
  <c r="H69" i="34"/>
  <c r="G69" i="34"/>
  <c r="G68" i="34"/>
  <c r="H68" i="34" s="1"/>
  <c r="I68" i="34" s="1"/>
  <c r="J68" i="34" s="1"/>
  <c r="K68" i="34" s="1"/>
  <c r="L68" i="34" s="1"/>
  <c r="M68" i="34" s="1"/>
  <c r="W67" i="34"/>
  <c r="S67" i="34"/>
  <c r="G67" i="34"/>
  <c r="H67" i="34" s="1"/>
  <c r="I67" i="34" s="1"/>
  <c r="J67" i="34" s="1"/>
  <c r="K67" i="34" s="1"/>
  <c r="L67" i="34" s="1"/>
  <c r="M67" i="34" s="1"/>
  <c r="L64" i="34"/>
  <c r="M64" i="34" s="1"/>
  <c r="L63" i="34"/>
  <c r="M63" i="34" s="1"/>
  <c r="L62" i="34"/>
  <c r="W51" i="34" s="1"/>
  <c r="L61" i="34"/>
  <c r="M61" i="34" s="1"/>
  <c r="L60" i="34"/>
  <c r="X51" i="34" s="1"/>
  <c r="L59" i="34"/>
  <c r="M59" i="34" s="1"/>
  <c r="L58" i="34"/>
  <c r="M58" i="34" s="1"/>
  <c r="L57" i="34"/>
  <c r="M57" i="34" s="1"/>
  <c r="L56" i="34"/>
  <c r="K55" i="34"/>
  <c r="J55" i="34"/>
  <c r="I55" i="34"/>
  <c r="H55" i="34"/>
  <c r="G55" i="34"/>
  <c r="K53" i="34"/>
  <c r="J53" i="34"/>
  <c r="I53" i="34"/>
  <c r="H53" i="34"/>
  <c r="G53" i="34"/>
  <c r="G52" i="34"/>
  <c r="H52" i="34" s="1"/>
  <c r="I52" i="34" s="1"/>
  <c r="J52" i="34" s="1"/>
  <c r="K52" i="34" s="1"/>
  <c r="L52" i="34" s="1"/>
  <c r="M52" i="34" s="1"/>
  <c r="S51" i="34"/>
  <c r="G51" i="34"/>
  <c r="H51" i="34" s="1"/>
  <c r="I51" i="34" s="1"/>
  <c r="J51" i="34" s="1"/>
  <c r="K51" i="34" s="1"/>
  <c r="L51" i="34" s="1"/>
  <c r="M51" i="34" s="1"/>
  <c r="L48" i="34"/>
  <c r="M48" i="34" s="1"/>
  <c r="L47" i="34"/>
  <c r="M47" i="34" s="1"/>
  <c r="L46" i="34"/>
  <c r="W35" i="34" s="1"/>
  <c r="L45" i="34"/>
  <c r="M45" i="34" s="1"/>
  <c r="L44" i="34"/>
  <c r="X35" i="34" s="1"/>
  <c r="L43" i="34"/>
  <c r="M43" i="34" s="1"/>
  <c r="L42" i="34"/>
  <c r="M42" i="34" s="1"/>
  <c r="L41" i="34"/>
  <c r="M41" i="34" s="1"/>
  <c r="L40" i="34"/>
  <c r="M40" i="34" s="1"/>
  <c r="K39" i="34"/>
  <c r="J39" i="34"/>
  <c r="I39" i="34"/>
  <c r="H39" i="34"/>
  <c r="G39" i="34"/>
  <c r="K37" i="34"/>
  <c r="J37" i="34"/>
  <c r="I37" i="34"/>
  <c r="H37" i="34"/>
  <c r="G37" i="34"/>
  <c r="G36" i="34"/>
  <c r="H36" i="34" s="1"/>
  <c r="I36" i="34" s="1"/>
  <c r="J36" i="34" s="1"/>
  <c r="K36" i="34" s="1"/>
  <c r="L36" i="34" s="1"/>
  <c r="M36" i="34" s="1"/>
  <c r="S35" i="34"/>
  <c r="G35" i="34"/>
  <c r="H35" i="34" s="1"/>
  <c r="I35" i="34" s="1"/>
  <c r="J35" i="34" s="1"/>
  <c r="K35" i="34" s="1"/>
  <c r="L35" i="34" s="1"/>
  <c r="M35" i="34" s="1"/>
  <c r="A35" i="34"/>
  <c r="A51" i="34" s="1"/>
  <c r="A67" i="34" s="1"/>
  <c r="A83" i="34" s="1"/>
  <c r="A99" i="34" s="1"/>
  <c r="A115" i="34" s="1"/>
  <c r="A131" i="34" s="1"/>
  <c r="A147" i="34" s="1"/>
  <c r="A163" i="34" s="1"/>
  <c r="A179" i="34" s="1"/>
  <c r="A195" i="34" s="1"/>
  <c r="A211" i="34" s="1"/>
  <c r="A227" i="34" s="1"/>
  <c r="A243" i="34" s="1"/>
  <c r="A259" i="34" s="1"/>
  <c r="A275" i="34" s="1"/>
  <c r="A291" i="34" s="1"/>
  <c r="A307" i="34" s="1"/>
  <c r="A323" i="34" s="1"/>
  <c r="A339" i="34" s="1"/>
  <c r="A355" i="34" s="1"/>
  <c r="A371" i="34" s="1"/>
  <c r="A387" i="34" s="1"/>
  <c r="A403" i="34" s="1"/>
  <c r="A419" i="34" s="1"/>
  <c r="A435" i="34" s="1"/>
  <c r="A451" i="34" s="1"/>
  <c r="A467" i="34" s="1"/>
  <c r="A483" i="34" s="1"/>
  <c r="A499" i="34" s="1"/>
  <c r="A515" i="34" s="1"/>
  <c r="A531" i="34" s="1"/>
  <c r="A547" i="34" s="1"/>
  <c r="A563" i="34" s="1"/>
  <c r="A579" i="34" s="1"/>
  <c r="A595" i="34" s="1"/>
  <c r="A611" i="34" s="1"/>
  <c r="A627" i="34" s="1"/>
  <c r="A643" i="34" s="1"/>
  <c r="L32" i="34"/>
  <c r="M32" i="34" s="1"/>
  <c r="L31" i="34"/>
  <c r="M31" i="34" s="1"/>
  <c r="L30" i="34"/>
  <c r="W19" i="34" s="1"/>
  <c r="L29" i="34"/>
  <c r="M29" i="34" s="1"/>
  <c r="L28" i="34"/>
  <c r="X19" i="34" s="1"/>
  <c r="L27" i="34"/>
  <c r="M27" i="34" s="1"/>
  <c r="L26" i="34"/>
  <c r="M26" i="34" s="1"/>
  <c r="L25" i="34"/>
  <c r="M25" i="34" s="1"/>
  <c r="L24" i="34"/>
  <c r="M24" i="34" s="1"/>
  <c r="K23" i="34"/>
  <c r="J23" i="34"/>
  <c r="I23" i="34"/>
  <c r="H23" i="34"/>
  <c r="G23" i="34"/>
  <c r="K21" i="34"/>
  <c r="J21" i="34"/>
  <c r="I21" i="34"/>
  <c r="H21" i="34"/>
  <c r="G21" i="34"/>
  <c r="G20" i="34"/>
  <c r="H20" i="34" s="1"/>
  <c r="I20" i="34" s="1"/>
  <c r="J20" i="34" s="1"/>
  <c r="K20" i="34" s="1"/>
  <c r="L20" i="34" s="1"/>
  <c r="M20" i="34" s="1"/>
  <c r="C20" i="34"/>
  <c r="C36" i="34" s="1"/>
  <c r="C52" i="34" s="1"/>
  <c r="C68" i="34" s="1"/>
  <c r="C84" i="34" s="1"/>
  <c r="C100" i="34" s="1"/>
  <c r="C116" i="34" s="1"/>
  <c r="C132" i="34" s="1"/>
  <c r="C148" i="34" s="1"/>
  <c r="C164" i="34" s="1"/>
  <c r="C180" i="34" s="1"/>
  <c r="C196" i="34" s="1"/>
  <c r="C212" i="34" s="1"/>
  <c r="C228" i="34" s="1"/>
  <c r="C244" i="34" s="1"/>
  <c r="C260" i="34" s="1"/>
  <c r="C276" i="34" s="1"/>
  <c r="C292" i="34" s="1"/>
  <c r="C308" i="34" s="1"/>
  <c r="C324" i="34" s="1"/>
  <c r="C340" i="34" s="1"/>
  <c r="C356" i="34" s="1"/>
  <c r="C372" i="34" s="1"/>
  <c r="C388" i="34" s="1"/>
  <c r="C404" i="34" s="1"/>
  <c r="C420" i="34" s="1"/>
  <c r="C436" i="34" s="1"/>
  <c r="C452" i="34" s="1"/>
  <c r="C468" i="34" s="1"/>
  <c r="C484" i="34" s="1"/>
  <c r="C500" i="34" s="1"/>
  <c r="C516" i="34" s="1"/>
  <c r="C532" i="34" s="1"/>
  <c r="C548" i="34" s="1"/>
  <c r="C564" i="34" s="1"/>
  <c r="C580" i="34" s="1"/>
  <c r="C596" i="34" s="1"/>
  <c r="C612" i="34" s="1"/>
  <c r="C628" i="34" s="1"/>
  <c r="C644" i="34" s="1"/>
  <c r="S19" i="34"/>
  <c r="G19" i="34"/>
  <c r="H19" i="34" s="1"/>
  <c r="I19" i="34" s="1"/>
  <c r="J19" i="34" s="1"/>
  <c r="K19" i="34" s="1"/>
  <c r="L19" i="34" s="1"/>
  <c r="M19" i="34" s="1"/>
  <c r="K16" i="34"/>
  <c r="J16" i="34"/>
  <c r="I16" i="34"/>
  <c r="H16" i="34"/>
  <c r="G16" i="34"/>
  <c r="K15" i="34"/>
  <c r="J15" i="34"/>
  <c r="I15" i="34"/>
  <c r="H15" i="34"/>
  <c r="G15" i="34"/>
  <c r="K14" i="34"/>
  <c r="J14" i="34"/>
  <c r="I14" i="34"/>
  <c r="H14" i="34"/>
  <c r="G14" i="34"/>
  <c r="K13" i="34"/>
  <c r="J13" i="34"/>
  <c r="I13" i="34"/>
  <c r="H13" i="34"/>
  <c r="G13" i="34"/>
  <c r="K12" i="34"/>
  <c r="J12" i="34"/>
  <c r="I12" i="34"/>
  <c r="H12" i="34"/>
  <c r="G12" i="34"/>
  <c r="K11" i="34"/>
  <c r="J11" i="34"/>
  <c r="I11" i="34"/>
  <c r="H11" i="34"/>
  <c r="G11" i="34"/>
  <c r="K10" i="34"/>
  <c r="J10" i="34"/>
  <c r="I10" i="34"/>
  <c r="H10" i="34"/>
  <c r="G10" i="34"/>
  <c r="K9" i="34"/>
  <c r="J9" i="34"/>
  <c r="I9" i="34"/>
  <c r="H9" i="34"/>
  <c r="G9" i="34"/>
  <c r="K8" i="34"/>
  <c r="J8" i="34"/>
  <c r="I8" i="34"/>
  <c r="H8" i="34"/>
  <c r="G8" i="34"/>
  <c r="H4" i="34"/>
  <c r="I4" i="34" s="1"/>
  <c r="J4" i="34" s="1"/>
  <c r="K4" i="34" s="1"/>
  <c r="L4" i="34" s="1"/>
  <c r="M4" i="34" s="1"/>
  <c r="S3" i="34"/>
  <c r="H3" i="34"/>
  <c r="I3" i="34" s="1"/>
  <c r="J3" i="34" s="1"/>
  <c r="K3" i="34" s="1"/>
  <c r="L3" i="34" s="1"/>
  <c r="M3" i="34" s="1"/>
  <c r="X1" i="34"/>
  <c r="T1" i="34"/>
  <c r="V131" i="34" l="1"/>
  <c r="U131" i="34"/>
  <c r="V179" i="34"/>
  <c r="L455" i="34"/>
  <c r="T451" i="34" s="1"/>
  <c r="W115" i="34"/>
  <c r="V403" i="34"/>
  <c r="M456" i="34"/>
  <c r="W515" i="34"/>
  <c r="T579" i="34"/>
  <c r="W595" i="34"/>
  <c r="T611" i="34"/>
  <c r="U643" i="34"/>
  <c r="U67" i="34"/>
  <c r="V83" i="34"/>
  <c r="V259" i="34"/>
  <c r="X339" i="34"/>
  <c r="W355" i="34"/>
  <c r="V419" i="34"/>
  <c r="W451" i="34"/>
  <c r="L519" i="34"/>
  <c r="T515" i="34" s="1"/>
  <c r="W531" i="34"/>
  <c r="L599" i="34"/>
  <c r="V643" i="34"/>
  <c r="M599" i="34"/>
  <c r="T595" i="34"/>
  <c r="M455" i="34"/>
  <c r="L327" i="34"/>
  <c r="U387" i="34"/>
  <c r="W483" i="34"/>
  <c r="W499" i="34"/>
  <c r="X515" i="34"/>
  <c r="M520" i="34"/>
  <c r="L535" i="34"/>
  <c r="U531" i="34"/>
  <c r="V547" i="34"/>
  <c r="M558" i="34"/>
  <c r="W563" i="34"/>
  <c r="M572" i="34"/>
  <c r="V579" i="34"/>
  <c r="M585" i="34"/>
  <c r="X595" i="34"/>
  <c r="M600" i="34"/>
  <c r="V611" i="34"/>
  <c r="M617" i="34"/>
  <c r="X99" i="34"/>
  <c r="V99" i="34"/>
  <c r="W147" i="34"/>
  <c r="V163" i="34"/>
  <c r="U179" i="34"/>
  <c r="V195" i="34"/>
  <c r="W259" i="34"/>
  <c r="V291" i="34"/>
  <c r="V387" i="34"/>
  <c r="W403" i="34"/>
  <c r="L407" i="34"/>
  <c r="X435" i="34"/>
  <c r="L439" i="34"/>
  <c r="T435" i="34" s="1"/>
  <c r="W467" i="34"/>
  <c r="U515" i="34"/>
  <c r="V531" i="34"/>
  <c r="U547" i="34"/>
  <c r="U595" i="34"/>
  <c r="L119" i="34"/>
  <c r="T115" i="34" s="1"/>
  <c r="V51" i="34"/>
  <c r="V67" i="34"/>
  <c r="U307" i="34"/>
  <c r="L311" i="34"/>
  <c r="W323" i="34"/>
  <c r="L343" i="34"/>
  <c r="M343" i="34" s="1"/>
  <c r="U451" i="34"/>
  <c r="X531" i="34"/>
  <c r="T547" i="34"/>
  <c r="M7" i="35"/>
  <c r="T3" i="35"/>
  <c r="X499" i="34"/>
  <c r="M492" i="34"/>
  <c r="L487" i="34"/>
  <c r="L471" i="34"/>
  <c r="V467" i="34"/>
  <c r="M474" i="34"/>
  <c r="V451" i="34"/>
  <c r="M457" i="34"/>
  <c r="M426" i="34"/>
  <c r="L423" i="34"/>
  <c r="M408" i="34"/>
  <c r="M412" i="34"/>
  <c r="L391" i="34"/>
  <c r="M393" i="34"/>
  <c r="V371" i="34"/>
  <c r="M364" i="34"/>
  <c r="V355" i="34"/>
  <c r="U323" i="34"/>
  <c r="M328" i="34"/>
  <c r="M311" i="34"/>
  <c r="T307" i="34"/>
  <c r="W307" i="34"/>
  <c r="M312" i="34"/>
  <c r="M316" i="34"/>
  <c r="V307" i="34"/>
  <c r="U291" i="34"/>
  <c r="L295" i="34"/>
  <c r="W291" i="34"/>
  <c r="X291" i="34"/>
  <c r="M286" i="34"/>
  <c r="X275" i="34"/>
  <c r="L279" i="34"/>
  <c r="L263" i="34"/>
  <c r="V243" i="34"/>
  <c r="U243" i="34"/>
  <c r="U227" i="34"/>
  <c r="L231" i="34"/>
  <c r="T227" i="34" s="1"/>
  <c r="X227" i="34"/>
  <c r="U211" i="34"/>
  <c r="L199" i="34"/>
  <c r="M199" i="34" s="1"/>
  <c r="X179" i="34"/>
  <c r="W179" i="34"/>
  <c r="M185" i="34"/>
  <c r="L183" i="34"/>
  <c r="U163" i="34"/>
  <c r="L151" i="34"/>
  <c r="T147" i="34" s="1"/>
  <c r="V147" i="34"/>
  <c r="U115" i="34"/>
  <c r="M107" i="34"/>
  <c r="L103" i="34"/>
  <c r="T99" i="34" s="1"/>
  <c r="M104" i="34"/>
  <c r="L87" i="34"/>
  <c r="M87" i="34" s="1"/>
  <c r="M62" i="34"/>
  <c r="M28" i="34"/>
  <c r="U19" i="34"/>
  <c r="V483" i="34"/>
  <c r="U483" i="34"/>
  <c r="M473" i="34"/>
  <c r="M440" i="34"/>
  <c r="W435" i="34"/>
  <c r="M423" i="34"/>
  <c r="T419" i="34"/>
  <c r="M424" i="34"/>
  <c r="U419" i="34"/>
  <c r="M407" i="34"/>
  <c r="T403" i="34"/>
  <c r="U403" i="34"/>
  <c r="M378" i="34"/>
  <c r="M362" i="34"/>
  <c r="U339" i="34"/>
  <c r="M327" i="34"/>
  <c r="T323" i="34"/>
  <c r="T291" i="34"/>
  <c r="M295" i="34"/>
  <c r="U275" i="34"/>
  <c r="M283" i="34"/>
  <c r="M263" i="34"/>
  <c r="T259" i="34"/>
  <c r="X259" i="34"/>
  <c r="M264" i="34"/>
  <c r="M266" i="34"/>
  <c r="U259" i="34"/>
  <c r="W243" i="34"/>
  <c r="M248" i="34"/>
  <c r="M252" i="34"/>
  <c r="L247" i="34"/>
  <c r="V227" i="34"/>
  <c r="M233" i="34"/>
  <c r="M217" i="34"/>
  <c r="L215" i="34"/>
  <c r="V211" i="34"/>
  <c r="M216" i="34"/>
  <c r="W195" i="34"/>
  <c r="M200" i="34"/>
  <c r="M204" i="34"/>
  <c r="U195" i="34"/>
  <c r="M184" i="34"/>
  <c r="W163" i="34"/>
  <c r="M168" i="34"/>
  <c r="M172" i="34"/>
  <c r="L167" i="34"/>
  <c r="M151" i="34"/>
  <c r="U147" i="34"/>
  <c r="M153" i="34"/>
  <c r="M155" i="34"/>
  <c r="W131" i="34"/>
  <c r="M136" i="34"/>
  <c r="M140" i="34"/>
  <c r="L135" i="34"/>
  <c r="V115" i="34"/>
  <c r="M119" i="34"/>
  <c r="X115" i="34"/>
  <c r="U99" i="34"/>
  <c r="W83" i="34"/>
  <c r="M88" i="34"/>
  <c r="M92" i="34"/>
  <c r="T83" i="34"/>
  <c r="U83" i="34"/>
  <c r="M76" i="34"/>
  <c r="L71" i="34"/>
  <c r="M71" i="34" s="1"/>
  <c r="H7" i="34"/>
  <c r="L9" i="34"/>
  <c r="M9" i="34" s="1"/>
  <c r="K7" i="34"/>
  <c r="J7" i="34"/>
  <c r="L12" i="34"/>
  <c r="M12" i="34" s="1"/>
  <c r="L13" i="34"/>
  <c r="M13" i="34" s="1"/>
  <c r="L16" i="34"/>
  <c r="M16" i="34" s="1"/>
  <c r="U51" i="34"/>
  <c r="M60" i="34"/>
  <c r="L55" i="34"/>
  <c r="T51" i="34" s="1"/>
  <c r="M56" i="34"/>
  <c r="M46" i="34"/>
  <c r="U35" i="34"/>
  <c r="M44" i="34"/>
  <c r="G7" i="34"/>
  <c r="V35" i="34"/>
  <c r="L39" i="34"/>
  <c r="T35" i="34" s="1"/>
  <c r="L10" i="34"/>
  <c r="M10" i="34" s="1"/>
  <c r="L14" i="34"/>
  <c r="W3" i="34" s="1"/>
  <c r="V19" i="34"/>
  <c r="M30" i="34"/>
  <c r="I7" i="34"/>
  <c r="L11" i="34"/>
  <c r="M11" i="34" s="1"/>
  <c r="L15" i="34"/>
  <c r="M15" i="34" s="1"/>
  <c r="L23" i="34"/>
  <c r="M23" i="34" s="1"/>
  <c r="M55" i="34"/>
  <c r="M39" i="34"/>
  <c r="L8" i="34"/>
  <c r="M635" i="34"/>
  <c r="V627" i="34"/>
  <c r="L631" i="34"/>
  <c r="U371" i="34"/>
  <c r="M377" i="34"/>
  <c r="L375" i="34"/>
  <c r="M571" i="34"/>
  <c r="V563" i="34"/>
  <c r="L567" i="34"/>
  <c r="M507" i="34"/>
  <c r="V499" i="34"/>
  <c r="U563" i="34"/>
  <c r="M569" i="34"/>
  <c r="U627" i="34"/>
  <c r="M633" i="34"/>
  <c r="U355" i="34"/>
  <c r="M361" i="34"/>
  <c r="M443" i="34"/>
  <c r="V435" i="34"/>
  <c r="U499" i="34"/>
  <c r="M505" i="34"/>
  <c r="L359" i="34"/>
  <c r="U435" i="34"/>
  <c r="M441" i="34"/>
  <c r="L503" i="34"/>
  <c r="M425" i="34"/>
  <c r="M489" i="34"/>
  <c r="L647" i="34"/>
  <c r="M649" i="34"/>
  <c r="P6" i="25"/>
  <c r="M519" i="34" l="1"/>
  <c r="M103" i="34"/>
  <c r="T339" i="34"/>
  <c r="M439" i="34"/>
  <c r="T67" i="34"/>
  <c r="T19" i="34"/>
  <c r="M535" i="34"/>
  <c r="T531" i="34"/>
  <c r="M487" i="34"/>
  <c r="T483" i="34"/>
  <c r="M471" i="34"/>
  <c r="T467" i="34"/>
  <c r="M391" i="34"/>
  <c r="T387" i="34"/>
  <c r="M279" i="34"/>
  <c r="T275" i="34"/>
  <c r="M231" i="34"/>
  <c r="T195" i="34"/>
  <c r="M183" i="34"/>
  <c r="T179" i="34"/>
  <c r="M247" i="34"/>
  <c r="T243" i="34"/>
  <c r="M215" i="34"/>
  <c r="T211" i="34"/>
  <c r="M167" i="34"/>
  <c r="T163" i="34"/>
  <c r="M135" i="34"/>
  <c r="T131" i="34"/>
  <c r="X3" i="34"/>
  <c r="M14" i="34"/>
  <c r="V3" i="34"/>
  <c r="M631" i="34"/>
  <c r="T627" i="34"/>
  <c r="M359" i="34"/>
  <c r="T355" i="34"/>
  <c r="M375" i="34"/>
  <c r="T371" i="34"/>
  <c r="M503" i="34"/>
  <c r="T499" i="34"/>
  <c r="M567" i="34"/>
  <c r="T563" i="34"/>
  <c r="M647" i="34"/>
  <c r="T643" i="34"/>
  <c r="U3" i="34"/>
  <c r="M8" i="34"/>
  <c r="L7" i="34"/>
  <c r="L656" i="33"/>
  <c r="M656" i="33" s="1"/>
  <c r="L655" i="33"/>
  <c r="M655" i="33" s="1"/>
  <c r="L654" i="33"/>
  <c r="M654" i="33" s="1"/>
  <c r="L653" i="33"/>
  <c r="M653" i="33" s="1"/>
  <c r="L652" i="33"/>
  <c r="X643" i="33" s="1"/>
  <c r="L651" i="33"/>
  <c r="L650" i="33"/>
  <c r="M650" i="33" s="1"/>
  <c r="L649" i="33"/>
  <c r="M648" i="33"/>
  <c r="L648" i="33"/>
  <c r="K647" i="33"/>
  <c r="J647" i="33"/>
  <c r="I647" i="33"/>
  <c r="H647" i="33"/>
  <c r="G647" i="33"/>
  <c r="K645" i="33"/>
  <c r="J645" i="33"/>
  <c r="I645" i="33"/>
  <c r="H645" i="33"/>
  <c r="G645" i="33"/>
  <c r="G644" i="33"/>
  <c r="H644" i="33" s="1"/>
  <c r="I644" i="33" s="1"/>
  <c r="J644" i="33" s="1"/>
  <c r="K644" i="33" s="1"/>
  <c r="L644" i="33" s="1"/>
  <c r="M644" i="33" s="1"/>
  <c r="W643" i="33"/>
  <c r="S643" i="33"/>
  <c r="G643" i="33"/>
  <c r="H643" i="33" s="1"/>
  <c r="I643" i="33" s="1"/>
  <c r="J643" i="33" s="1"/>
  <c r="K643" i="33" s="1"/>
  <c r="L643" i="33" s="1"/>
  <c r="M643" i="33" s="1"/>
  <c r="L640" i="33"/>
  <c r="M640" i="33" s="1"/>
  <c r="L639" i="33"/>
  <c r="M639" i="33" s="1"/>
  <c r="L638" i="33"/>
  <c r="M638" i="33" s="1"/>
  <c r="L637" i="33"/>
  <c r="M637" i="33" s="1"/>
  <c r="L636" i="33"/>
  <c r="M636" i="33" s="1"/>
  <c r="L635" i="33"/>
  <c r="L634" i="33"/>
  <c r="M634" i="33" s="1"/>
  <c r="L633" i="33"/>
  <c r="L632" i="33"/>
  <c r="M632" i="33" s="1"/>
  <c r="K631" i="33"/>
  <c r="J631" i="33"/>
  <c r="I631" i="33"/>
  <c r="H631" i="33"/>
  <c r="G631" i="33"/>
  <c r="K629" i="33"/>
  <c r="J629" i="33"/>
  <c r="I629" i="33"/>
  <c r="H629" i="33"/>
  <c r="G629" i="33"/>
  <c r="G628" i="33"/>
  <c r="H628" i="33" s="1"/>
  <c r="I628" i="33" s="1"/>
  <c r="J628" i="33" s="1"/>
  <c r="K628" i="33" s="1"/>
  <c r="L628" i="33" s="1"/>
  <c r="M628" i="33" s="1"/>
  <c r="X627" i="33"/>
  <c r="S627" i="33"/>
  <c r="G627" i="33"/>
  <c r="H627" i="33" s="1"/>
  <c r="I627" i="33" s="1"/>
  <c r="J627" i="33" s="1"/>
  <c r="K627" i="33" s="1"/>
  <c r="L627" i="33" s="1"/>
  <c r="M627" i="33" s="1"/>
  <c r="L624" i="33"/>
  <c r="M624" i="33" s="1"/>
  <c r="L623" i="33"/>
  <c r="M623" i="33" s="1"/>
  <c r="L622" i="33"/>
  <c r="W611" i="33" s="1"/>
  <c r="L621" i="33"/>
  <c r="M621" i="33" s="1"/>
  <c r="L620" i="33"/>
  <c r="M620" i="33" s="1"/>
  <c r="L619" i="33"/>
  <c r="M619" i="33" s="1"/>
  <c r="M618" i="33"/>
  <c r="L618" i="33"/>
  <c r="L617" i="33"/>
  <c r="L616" i="33"/>
  <c r="M616" i="33" s="1"/>
  <c r="K615" i="33"/>
  <c r="J615" i="33"/>
  <c r="I615" i="33"/>
  <c r="H615" i="33"/>
  <c r="G615" i="33"/>
  <c r="K613" i="33"/>
  <c r="J613" i="33"/>
  <c r="I613" i="33"/>
  <c r="H613" i="33"/>
  <c r="G613" i="33"/>
  <c r="G612" i="33"/>
  <c r="H612" i="33" s="1"/>
  <c r="I612" i="33" s="1"/>
  <c r="J612" i="33" s="1"/>
  <c r="K612" i="33" s="1"/>
  <c r="L612" i="33" s="1"/>
  <c r="M612" i="33" s="1"/>
  <c r="X611" i="33"/>
  <c r="V611" i="33"/>
  <c r="S611" i="33"/>
  <c r="G611" i="33"/>
  <c r="H611" i="33" s="1"/>
  <c r="I611" i="33" s="1"/>
  <c r="J611" i="33" s="1"/>
  <c r="K611" i="33" s="1"/>
  <c r="L611" i="33" s="1"/>
  <c r="M611" i="33" s="1"/>
  <c r="L608" i="33"/>
  <c r="M608" i="33" s="1"/>
  <c r="L607" i="33"/>
  <c r="M607" i="33" s="1"/>
  <c r="L606" i="33"/>
  <c r="M606" i="33" s="1"/>
  <c r="L605" i="33"/>
  <c r="M605" i="33" s="1"/>
  <c r="M604" i="33"/>
  <c r="L604" i="33"/>
  <c r="X595" i="33" s="1"/>
  <c r="L603" i="33"/>
  <c r="L602" i="33"/>
  <c r="M602" i="33" s="1"/>
  <c r="L601" i="33"/>
  <c r="L600" i="33"/>
  <c r="M600" i="33" s="1"/>
  <c r="K599" i="33"/>
  <c r="J599" i="33"/>
  <c r="I599" i="33"/>
  <c r="H599" i="33"/>
  <c r="G599" i="33"/>
  <c r="K597" i="33"/>
  <c r="J597" i="33"/>
  <c r="I597" i="33"/>
  <c r="H597" i="33"/>
  <c r="G597" i="33"/>
  <c r="G596" i="33"/>
  <c r="H596" i="33" s="1"/>
  <c r="I596" i="33" s="1"/>
  <c r="J596" i="33" s="1"/>
  <c r="K596" i="33" s="1"/>
  <c r="L596" i="33" s="1"/>
  <c r="M596" i="33" s="1"/>
  <c r="S595" i="33"/>
  <c r="G595" i="33"/>
  <c r="H595" i="33" s="1"/>
  <c r="I595" i="33" s="1"/>
  <c r="J595" i="33" s="1"/>
  <c r="K595" i="33" s="1"/>
  <c r="L595" i="33" s="1"/>
  <c r="M595" i="33" s="1"/>
  <c r="L592" i="33"/>
  <c r="M592" i="33" s="1"/>
  <c r="L591" i="33"/>
  <c r="M591" i="33" s="1"/>
  <c r="M590" i="33"/>
  <c r="L590" i="33"/>
  <c r="L589" i="33"/>
  <c r="M589" i="33" s="1"/>
  <c r="L588" i="33"/>
  <c r="M588" i="33" s="1"/>
  <c r="L587" i="33"/>
  <c r="M587" i="33" s="1"/>
  <c r="L586" i="33"/>
  <c r="M586" i="33" s="1"/>
  <c r="L585" i="33"/>
  <c r="L584" i="33"/>
  <c r="K583" i="33"/>
  <c r="J583" i="33"/>
  <c r="I583" i="33"/>
  <c r="H583" i="33"/>
  <c r="G583" i="33"/>
  <c r="K581" i="33"/>
  <c r="J581" i="33"/>
  <c r="I581" i="33"/>
  <c r="H581" i="33"/>
  <c r="G581" i="33"/>
  <c r="G580" i="33"/>
  <c r="H580" i="33" s="1"/>
  <c r="I580" i="33" s="1"/>
  <c r="J580" i="33" s="1"/>
  <c r="K580" i="33" s="1"/>
  <c r="L580" i="33" s="1"/>
  <c r="M580" i="33" s="1"/>
  <c r="X579" i="33"/>
  <c r="W579" i="33"/>
  <c r="S579" i="33"/>
  <c r="G579" i="33"/>
  <c r="H579" i="33" s="1"/>
  <c r="I579" i="33" s="1"/>
  <c r="J579" i="33" s="1"/>
  <c r="K579" i="33" s="1"/>
  <c r="L579" i="33" s="1"/>
  <c r="M579" i="33" s="1"/>
  <c r="L576" i="33"/>
  <c r="M576" i="33" s="1"/>
  <c r="L575" i="33"/>
  <c r="M575" i="33" s="1"/>
  <c r="M574" i="33"/>
  <c r="L574" i="33"/>
  <c r="L573" i="33"/>
  <c r="M573" i="33" s="1"/>
  <c r="L572" i="33"/>
  <c r="X563" i="33" s="1"/>
  <c r="L571" i="33"/>
  <c r="L570" i="33"/>
  <c r="M570" i="33" s="1"/>
  <c r="L569" i="33"/>
  <c r="L568" i="33"/>
  <c r="M568" i="33" s="1"/>
  <c r="K567" i="33"/>
  <c r="J567" i="33"/>
  <c r="I567" i="33"/>
  <c r="H567" i="33"/>
  <c r="G567" i="33"/>
  <c r="K565" i="33"/>
  <c r="J565" i="33"/>
  <c r="I565" i="33"/>
  <c r="H565" i="33"/>
  <c r="G565" i="33"/>
  <c r="G564" i="33"/>
  <c r="H564" i="33" s="1"/>
  <c r="I564" i="33" s="1"/>
  <c r="J564" i="33" s="1"/>
  <c r="K564" i="33" s="1"/>
  <c r="L564" i="33" s="1"/>
  <c r="M564" i="33" s="1"/>
  <c r="W563" i="33"/>
  <c r="S563" i="33"/>
  <c r="G563" i="33"/>
  <c r="H563" i="33" s="1"/>
  <c r="I563" i="33" s="1"/>
  <c r="J563" i="33" s="1"/>
  <c r="K563" i="33" s="1"/>
  <c r="L563" i="33" s="1"/>
  <c r="M563" i="33" s="1"/>
  <c r="L560" i="33"/>
  <c r="M560" i="33" s="1"/>
  <c r="L559" i="33"/>
  <c r="M559" i="33" s="1"/>
  <c r="M558" i="33"/>
  <c r="L558" i="33"/>
  <c r="L557" i="33"/>
  <c r="M557" i="33" s="1"/>
  <c r="L556" i="33"/>
  <c r="M556" i="33" s="1"/>
  <c r="L555" i="33"/>
  <c r="M555" i="33" s="1"/>
  <c r="L554" i="33"/>
  <c r="V547" i="33" s="1"/>
  <c r="L553" i="33"/>
  <c r="M552" i="33"/>
  <c r="L552" i="33"/>
  <c r="K551" i="33"/>
  <c r="J551" i="33"/>
  <c r="I551" i="33"/>
  <c r="H551" i="33"/>
  <c r="G551" i="33"/>
  <c r="K549" i="33"/>
  <c r="J549" i="33"/>
  <c r="I549" i="33"/>
  <c r="H549" i="33"/>
  <c r="G549" i="33"/>
  <c r="H548" i="33"/>
  <c r="I548" i="33" s="1"/>
  <c r="J548" i="33" s="1"/>
  <c r="K548" i="33" s="1"/>
  <c r="L548" i="33" s="1"/>
  <c r="M548" i="33" s="1"/>
  <c r="G548" i="33"/>
  <c r="X547" i="33"/>
  <c r="W547" i="33"/>
  <c r="S547" i="33"/>
  <c r="G547" i="33"/>
  <c r="H547" i="33" s="1"/>
  <c r="I547" i="33" s="1"/>
  <c r="J547" i="33" s="1"/>
  <c r="K547" i="33" s="1"/>
  <c r="L547" i="33" s="1"/>
  <c r="M547" i="33" s="1"/>
  <c r="L544" i="33"/>
  <c r="M544" i="33" s="1"/>
  <c r="L543" i="33"/>
  <c r="M543" i="33" s="1"/>
  <c r="M542" i="33"/>
  <c r="L542" i="33"/>
  <c r="W531" i="33" s="1"/>
  <c r="L541" i="33"/>
  <c r="M541" i="33" s="1"/>
  <c r="L540" i="33"/>
  <c r="X531" i="33" s="1"/>
  <c r="L539" i="33"/>
  <c r="M539" i="33" s="1"/>
  <c r="L538" i="33"/>
  <c r="V531" i="33" s="1"/>
  <c r="L537" i="33"/>
  <c r="L536" i="33"/>
  <c r="M536" i="33" s="1"/>
  <c r="K535" i="33"/>
  <c r="J535" i="33"/>
  <c r="I535" i="33"/>
  <c r="H535" i="33"/>
  <c r="G535" i="33"/>
  <c r="K533" i="33"/>
  <c r="J533" i="33"/>
  <c r="I533" i="33"/>
  <c r="H533" i="33"/>
  <c r="G533" i="33"/>
  <c r="G532" i="33"/>
  <c r="H532" i="33" s="1"/>
  <c r="I532" i="33" s="1"/>
  <c r="J532" i="33" s="1"/>
  <c r="K532" i="33" s="1"/>
  <c r="L532" i="33" s="1"/>
  <c r="M532" i="33" s="1"/>
  <c r="S531" i="33"/>
  <c r="G531" i="33"/>
  <c r="H531" i="33" s="1"/>
  <c r="I531" i="33" s="1"/>
  <c r="J531" i="33" s="1"/>
  <c r="K531" i="33" s="1"/>
  <c r="L531" i="33" s="1"/>
  <c r="M531" i="33" s="1"/>
  <c r="L528" i="33"/>
  <c r="M528" i="33" s="1"/>
  <c r="L527" i="33"/>
  <c r="M527" i="33" s="1"/>
  <c r="L526" i="33"/>
  <c r="W515" i="33" s="1"/>
  <c r="L525" i="33"/>
  <c r="M525" i="33" s="1"/>
  <c r="M524" i="33"/>
  <c r="L524" i="33"/>
  <c r="L523" i="33"/>
  <c r="M523" i="33" s="1"/>
  <c r="L522" i="33"/>
  <c r="L521" i="33"/>
  <c r="L520" i="33"/>
  <c r="M520" i="33" s="1"/>
  <c r="K519" i="33"/>
  <c r="J519" i="33"/>
  <c r="I519" i="33"/>
  <c r="H519" i="33"/>
  <c r="G519" i="33"/>
  <c r="K517" i="33"/>
  <c r="J517" i="33"/>
  <c r="I517" i="33"/>
  <c r="H517" i="33"/>
  <c r="G517" i="33"/>
  <c r="G516" i="33"/>
  <c r="H516" i="33" s="1"/>
  <c r="I516" i="33" s="1"/>
  <c r="J516" i="33" s="1"/>
  <c r="K516" i="33" s="1"/>
  <c r="L516" i="33" s="1"/>
  <c r="M516" i="33" s="1"/>
  <c r="X515" i="33"/>
  <c r="S515" i="33"/>
  <c r="G515" i="33"/>
  <c r="H515" i="33" s="1"/>
  <c r="I515" i="33" s="1"/>
  <c r="J515" i="33" s="1"/>
  <c r="K515" i="33" s="1"/>
  <c r="L515" i="33" s="1"/>
  <c r="M515" i="33" s="1"/>
  <c r="L512" i="33"/>
  <c r="M512" i="33" s="1"/>
  <c r="L511" i="33"/>
  <c r="M511" i="33" s="1"/>
  <c r="M510" i="33"/>
  <c r="L510" i="33"/>
  <c r="L509" i="33"/>
  <c r="M509" i="33" s="1"/>
  <c r="L508" i="33"/>
  <c r="X499" i="33" s="1"/>
  <c r="L507" i="33"/>
  <c r="M507" i="33" s="1"/>
  <c r="L506" i="33"/>
  <c r="L505" i="33"/>
  <c r="M505" i="33" s="1"/>
  <c r="L504" i="33"/>
  <c r="M504" i="33" s="1"/>
  <c r="K503" i="33"/>
  <c r="J503" i="33"/>
  <c r="I503" i="33"/>
  <c r="H503" i="33"/>
  <c r="G503" i="33"/>
  <c r="K501" i="33"/>
  <c r="J501" i="33"/>
  <c r="I501" i="33"/>
  <c r="H501" i="33"/>
  <c r="G501" i="33"/>
  <c r="I500" i="33"/>
  <c r="J500" i="33" s="1"/>
  <c r="K500" i="33" s="1"/>
  <c r="L500" i="33" s="1"/>
  <c r="M500" i="33" s="1"/>
  <c r="G500" i="33"/>
  <c r="H500" i="33" s="1"/>
  <c r="W499" i="33"/>
  <c r="S499" i="33"/>
  <c r="G499" i="33"/>
  <c r="H499" i="33" s="1"/>
  <c r="I499" i="33" s="1"/>
  <c r="J499" i="33" s="1"/>
  <c r="K499" i="33" s="1"/>
  <c r="L499" i="33" s="1"/>
  <c r="M499" i="33" s="1"/>
  <c r="L496" i="33"/>
  <c r="M496" i="33" s="1"/>
  <c r="M495" i="33"/>
  <c r="L495" i="33"/>
  <c r="L494" i="33"/>
  <c r="M494" i="33" s="1"/>
  <c r="L493" i="33"/>
  <c r="M493" i="33" s="1"/>
  <c r="L492" i="33"/>
  <c r="X483" i="33" s="1"/>
  <c r="L491" i="33"/>
  <c r="M491" i="33" s="1"/>
  <c r="L490" i="33"/>
  <c r="M490" i="33" s="1"/>
  <c r="L489" i="33"/>
  <c r="M489" i="33" s="1"/>
  <c r="L488" i="33"/>
  <c r="K487" i="33"/>
  <c r="J487" i="33"/>
  <c r="I487" i="33"/>
  <c r="H487" i="33"/>
  <c r="G487" i="33"/>
  <c r="K485" i="33"/>
  <c r="J485" i="33"/>
  <c r="I485" i="33"/>
  <c r="H485" i="33"/>
  <c r="G485" i="33"/>
  <c r="G484" i="33"/>
  <c r="H484" i="33" s="1"/>
  <c r="I484" i="33" s="1"/>
  <c r="J484" i="33" s="1"/>
  <c r="K484" i="33" s="1"/>
  <c r="L484" i="33" s="1"/>
  <c r="M484" i="33" s="1"/>
  <c r="S483" i="33"/>
  <c r="G483" i="33"/>
  <c r="H483" i="33" s="1"/>
  <c r="I483" i="33" s="1"/>
  <c r="J483" i="33" s="1"/>
  <c r="K483" i="33" s="1"/>
  <c r="L483" i="33" s="1"/>
  <c r="M483" i="33" s="1"/>
  <c r="L480" i="33"/>
  <c r="M480" i="33" s="1"/>
  <c r="L479" i="33"/>
  <c r="M479" i="33" s="1"/>
  <c r="L478" i="33"/>
  <c r="M478" i="33" s="1"/>
  <c r="L477" i="33"/>
  <c r="M477" i="33" s="1"/>
  <c r="L476" i="33"/>
  <c r="X467" i="33" s="1"/>
  <c r="L475" i="33"/>
  <c r="M475" i="33" s="1"/>
  <c r="L474" i="33"/>
  <c r="M474" i="33" s="1"/>
  <c r="L473" i="33"/>
  <c r="L472" i="33"/>
  <c r="K471" i="33"/>
  <c r="J471" i="33"/>
  <c r="I471" i="33"/>
  <c r="H471" i="33"/>
  <c r="G471" i="33"/>
  <c r="K469" i="33"/>
  <c r="J469" i="33"/>
  <c r="I469" i="33"/>
  <c r="H469" i="33"/>
  <c r="G469" i="33"/>
  <c r="G468" i="33"/>
  <c r="H468" i="33" s="1"/>
  <c r="I468" i="33" s="1"/>
  <c r="J468" i="33" s="1"/>
  <c r="K468" i="33" s="1"/>
  <c r="L468" i="33" s="1"/>
  <c r="M468" i="33" s="1"/>
  <c r="S467" i="33"/>
  <c r="G467" i="33"/>
  <c r="H467" i="33" s="1"/>
  <c r="I467" i="33" s="1"/>
  <c r="J467" i="33" s="1"/>
  <c r="K467" i="33" s="1"/>
  <c r="L467" i="33" s="1"/>
  <c r="M467" i="33" s="1"/>
  <c r="M464" i="33"/>
  <c r="L464" i="33"/>
  <c r="M463" i="33"/>
  <c r="L463" i="33"/>
  <c r="M462" i="33"/>
  <c r="L462" i="33"/>
  <c r="M461" i="33"/>
  <c r="L461" i="33"/>
  <c r="M460" i="33"/>
  <c r="L460" i="33"/>
  <c r="X451" i="33" s="1"/>
  <c r="M459" i="33"/>
  <c r="L459" i="33"/>
  <c r="L458" i="33"/>
  <c r="M458" i="33" s="1"/>
  <c r="L457" i="33"/>
  <c r="M457" i="33" s="1"/>
  <c r="L456" i="33"/>
  <c r="K455" i="33"/>
  <c r="J455" i="33"/>
  <c r="I455" i="33"/>
  <c r="H455" i="33"/>
  <c r="G455" i="33"/>
  <c r="K453" i="33"/>
  <c r="J453" i="33"/>
  <c r="I453" i="33"/>
  <c r="H453" i="33"/>
  <c r="G453" i="33"/>
  <c r="G452" i="33"/>
  <c r="H452" i="33" s="1"/>
  <c r="I452" i="33" s="1"/>
  <c r="J452" i="33" s="1"/>
  <c r="K452" i="33" s="1"/>
  <c r="L452" i="33" s="1"/>
  <c r="M452" i="33" s="1"/>
  <c r="W451" i="33"/>
  <c r="S451" i="33"/>
  <c r="G451" i="33"/>
  <c r="H451" i="33" s="1"/>
  <c r="I451" i="33" s="1"/>
  <c r="J451" i="33" s="1"/>
  <c r="K451" i="33" s="1"/>
  <c r="L451" i="33" s="1"/>
  <c r="M451" i="33" s="1"/>
  <c r="L448" i="33"/>
  <c r="M448" i="33" s="1"/>
  <c r="L447" i="33"/>
  <c r="M447" i="33" s="1"/>
  <c r="L446" i="33"/>
  <c r="M446" i="33" s="1"/>
  <c r="L445" i="33"/>
  <c r="M445" i="33" s="1"/>
  <c r="L444" i="33"/>
  <c r="M444" i="33" s="1"/>
  <c r="L443" i="33"/>
  <c r="L442" i="33"/>
  <c r="M442" i="33" s="1"/>
  <c r="L441" i="33"/>
  <c r="L440" i="33"/>
  <c r="M440" i="33" s="1"/>
  <c r="K439" i="33"/>
  <c r="J439" i="33"/>
  <c r="I439" i="33"/>
  <c r="H439" i="33"/>
  <c r="G439" i="33"/>
  <c r="K437" i="33"/>
  <c r="J437" i="33"/>
  <c r="I437" i="33"/>
  <c r="H437" i="33"/>
  <c r="G437" i="33"/>
  <c r="G436" i="33"/>
  <c r="H436" i="33" s="1"/>
  <c r="I436" i="33" s="1"/>
  <c r="J436" i="33" s="1"/>
  <c r="K436" i="33" s="1"/>
  <c r="L436" i="33" s="1"/>
  <c r="M436" i="33" s="1"/>
  <c r="X435" i="33"/>
  <c r="S435" i="33"/>
  <c r="G435" i="33"/>
  <c r="H435" i="33" s="1"/>
  <c r="I435" i="33" s="1"/>
  <c r="J435" i="33" s="1"/>
  <c r="K435" i="33" s="1"/>
  <c r="L435" i="33" s="1"/>
  <c r="M435" i="33" s="1"/>
  <c r="L432" i="33"/>
  <c r="M432" i="33" s="1"/>
  <c r="L431" i="33"/>
  <c r="M431" i="33" s="1"/>
  <c r="L430" i="33"/>
  <c r="M430" i="33" s="1"/>
  <c r="L429" i="33"/>
  <c r="M429" i="33" s="1"/>
  <c r="L428" i="33"/>
  <c r="X419" i="33" s="1"/>
  <c r="L427" i="33"/>
  <c r="M427" i="33" s="1"/>
  <c r="L426" i="33"/>
  <c r="M426" i="33" s="1"/>
  <c r="L425" i="33"/>
  <c r="L424" i="33"/>
  <c r="K423" i="33"/>
  <c r="J423" i="33"/>
  <c r="I423" i="33"/>
  <c r="H423" i="33"/>
  <c r="G423" i="33"/>
  <c r="K421" i="33"/>
  <c r="J421" i="33"/>
  <c r="I421" i="33"/>
  <c r="H421" i="33"/>
  <c r="G421" i="33"/>
  <c r="G420" i="33"/>
  <c r="H420" i="33" s="1"/>
  <c r="I420" i="33" s="1"/>
  <c r="J420" i="33" s="1"/>
  <c r="K420" i="33" s="1"/>
  <c r="L420" i="33" s="1"/>
  <c r="M420" i="33" s="1"/>
  <c r="S419" i="33"/>
  <c r="G419" i="33"/>
  <c r="H419" i="33" s="1"/>
  <c r="I419" i="33" s="1"/>
  <c r="J419" i="33" s="1"/>
  <c r="K419" i="33" s="1"/>
  <c r="L419" i="33" s="1"/>
  <c r="M419" i="33" s="1"/>
  <c r="L416" i="33"/>
  <c r="M416" i="33" s="1"/>
  <c r="L415" i="33"/>
  <c r="M415" i="33" s="1"/>
  <c r="L414" i="33"/>
  <c r="M414" i="33" s="1"/>
  <c r="L413" i="33"/>
  <c r="M413" i="33" s="1"/>
  <c r="L412" i="33"/>
  <c r="M412" i="33" s="1"/>
  <c r="L411" i="33"/>
  <c r="M411" i="33" s="1"/>
  <c r="L410" i="33"/>
  <c r="M410" i="33" s="1"/>
  <c r="L409" i="33"/>
  <c r="L408" i="33"/>
  <c r="M408" i="33" s="1"/>
  <c r="K407" i="33"/>
  <c r="J407" i="33"/>
  <c r="I407" i="33"/>
  <c r="H407" i="33"/>
  <c r="G407" i="33"/>
  <c r="K405" i="33"/>
  <c r="J405" i="33"/>
  <c r="I405" i="33"/>
  <c r="H405" i="33"/>
  <c r="G405" i="33"/>
  <c r="G404" i="33"/>
  <c r="H404" i="33" s="1"/>
  <c r="I404" i="33" s="1"/>
  <c r="J404" i="33" s="1"/>
  <c r="K404" i="33" s="1"/>
  <c r="L404" i="33" s="1"/>
  <c r="M404" i="33" s="1"/>
  <c r="X403" i="33"/>
  <c r="S403" i="33"/>
  <c r="G403" i="33"/>
  <c r="H403" i="33" s="1"/>
  <c r="I403" i="33" s="1"/>
  <c r="J403" i="33" s="1"/>
  <c r="K403" i="33" s="1"/>
  <c r="L403" i="33" s="1"/>
  <c r="M403" i="33" s="1"/>
  <c r="L400" i="33"/>
  <c r="M400" i="33" s="1"/>
  <c r="L399" i="33"/>
  <c r="M399" i="33" s="1"/>
  <c r="L398" i="33"/>
  <c r="M398" i="33" s="1"/>
  <c r="L397" i="33"/>
  <c r="M397" i="33" s="1"/>
  <c r="L396" i="33"/>
  <c r="X387" i="33" s="1"/>
  <c r="L395" i="33"/>
  <c r="M395" i="33" s="1"/>
  <c r="L394" i="33"/>
  <c r="M394" i="33" s="1"/>
  <c r="L393" i="33"/>
  <c r="L392" i="33"/>
  <c r="K391" i="33"/>
  <c r="J391" i="33"/>
  <c r="I391" i="33"/>
  <c r="H391" i="33"/>
  <c r="G391" i="33"/>
  <c r="K389" i="33"/>
  <c r="J389" i="33"/>
  <c r="I389" i="33"/>
  <c r="H389" i="33"/>
  <c r="G389" i="33"/>
  <c r="G388" i="33"/>
  <c r="H388" i="33" s="1"/>
  <c r="I388" i="33" s="1"/>
  <c r="J388" i="33" s="1"/>
  <c r="K388" i="33" s="1"/>
  <c r="L388" i="33" s="1"/>
  <c r="M388" i="33" s="1"/>
  <c r="S387" i="33"/>
  <c r="G387" i="33"/>
  <c r="H387" i="33" s="1"/>
  <c r="I387" i="33" s="1"/>
  <c r="J387" i="33" s="1"/>
  <c r="K387" i="33" s="1"/>
  <c r="L387" i="33" s="1"/>
  <c r="M387" i="33" s="1"/>
  <c r="L384" i="33"/>
  <c r="M384" i="33" s="1"/>
  <c r="L383" i="33"/>
  <c r="M383" i="33" s="1"/>
  <c r="L382" i="33"/>
  <c r="M382" i="33" s="1"/>
  <c r="L381" i="33"/>
  <c r="M381" i="33" s="1"/>
  <c r="L380" i="33"/>
  <c r="M380" i="33" s="1"/>
  <c r="L379" i="33"/>
  <c r="L378" i="33"/>
  <c r="M378" i="33" s="1"/>
  <c r="L377" i="33"/>
  <c r="L376" i="33"/>
  <c r="M376" i="33" s="1"/>
  <c r="K375" i="33"/>
  <c r="J375" i="33"/>
  <c r="I375" i="33"/>
  <c r="H375" i="33"/>
  <c r="G375" i="33"/>
  <c r="K373" i="33"/>
  <c r="J373" i="33"/>
  <c r="I373" i="33"/>
  <c r="H373" i="33"/>
  <c r="G373" i="33"/>
  <c r="G372" i="33"/>
  <c r="H372" i="33" s="1"/>
  <c r="I372" i="33" s="1"/>
  <c r="J372" i="33" s="1"/>
  <c r="K372" i="33" s="1"/>
  <c r="L372" i="33" s="1"/>
  <c r="M372" i="33" s="1"/>
  <c r="X371" i="33"/>
  <c r="W371" i="33"/>
  <c r="S371" i="33"/>
  <c r="G371" i="33"/>
  <c r="H371" i="33" s="1"/>
  <c r="I371" i="33" s="1"/>
  <c r="J371" i="33" s="1"/>
  <c r="K371" i="33" s="1"/>
  <c r="L371" i="33" s="1"/>
  <c r="M371" i="33" s="1"/>
  <c r="L368" i="33"/>
  <c r="M368" i="33" s="1"/>
  <c r="L367" i="33"/>
  <c r="M367" i="33" s="1"/>
  <c r="L366" i="33"/>
  <c r="M366" i="33" s="1"/>
  <c r="L365" i="33"/>
  <c r="M365" i="33" s="1"/>
  <c r="L364" i="33"/>
  <c r="X355" i="33" s="1"/>
  <c r="L363" i="33"/>
  <c r="M363" i="33" s="1"/>
  <c r="L362" i="33"/>
  <c r="M362" i="33" s="1"/>
  <c r="L361" i="33"/>
  <c r="L360" i="33"/>
  <c r="K359" i="33"/>
  <c r="J359" i="33"/>
  <c r="I359" i="33"/>
  <c r="H359" i="33"/>
  <c r="G359" i="33"/>
  <c r="K357" i="33"/>
  <c r="J357" i="33"/>
  <c r="I357" i="33"/>
  <c r="H357" i="33"/>
  <c r="G357" i="33"/>
  <c r="G356" i="33"/>
  <c r="H356" i="33" s="1"/>
  <c r="I356" i="33" s="1"/>
  <c r="J356" i="33" s="1"/>
  <c r="K356" i="33" s="1"/>
  <c r="L356" i="33" s="1"/>
  <c r="M356" i="33" s="1"/>
  <c r="V355" i="33"/>
  <c r="S355" i="33"/>
  <c r="G355" i="33"/>
  <c r="H355" i="33" s="1"/>
  <c r="I355" i="33" s="1"/>
  <c r="J355" i="33" s="1"/>
  <c r="K355" i="33" s="1"/>
  <c r="L355" i="33" s="1"/>
  <c r="M355" i="33" s="1"/>
  <c r="L352" i="33"/>
  <c r="M352" i="33" s="1"/>
  <c r="L351" i="33"/>
  <c r="M351" i="33" s="1"/>
  <c r="L350" i="33"/>
  <c r="M350" i="33" s="1"/>
  <c r="L349" i="33"/>
  <c r="M349" i="33" s="1"/>
  <c r="L348" i="33"/>
  <c r="M348" i="33" s="1"/>
  <c r="L347" i="33"/>
  <c r="L346" i="33"/>
  <c r="M346" i="33" s="1"/>
  <c r="L345" i="33"/>
  <c r="L344" i="33"/>
  <c r="M344" i="33" s="1"/>
  <c r="K343" i="33"/>
  <c r="J343" i="33"/>
  <c r="I343" i="33"/>
  <c r="H343" i="33"/>
  <c r="G343" i="33"/>
  <c r="K341" i="33"/>
  <c r="J341" i="33"/>
  <c r="I341" i="33"/>
  <c r="H341" i="33"/>
  <c r="G341" i="33"/>
  <c r="G340" i="33"/>
  <c r="H340" i="33" s="1"/>
  <c r="I340" i="33" s="1"/>
  <c r="J340" i="33" s="1"/>
  <c r="K340" i="33" s="1"/>
  <c r="L340" i="33" s="1"/>
  <c r="M340" i="33" s="1"/>
  <c r="X339" i="33"/>
  <c r="W339" i="33"/>
  <c r="S339" i="33"/>
  <c r="G339" i="33"/>
  <c r="H339" i="33" s="1"/>
  <c r="I339" i="33" s="1"/>
  <c r="J339" i="33" s="1"/>
  <c r="K339" i="33" s="1"/>
  <c r="L339" i="33" s="1"/>
  <c r="M339" i="33" s="1"/>
  <c r="L336" i="33"/>
  <c r="M336" i="33" s="1"/>
  <c r="L335" i="33"/>
  <c r="M335" i="33" s="1"/>
  <c r="L334" i="33"/>
  <c r="W323" i="33" s="1"/>
  <c r="L333" i="33"/>
  <c r="M333" i="33" s="1"/>
  <c r="L332" i="33"/>
  <c r="X323" i="33" s="1"/>
  <c r="L331" i="33"/>
  <c r="M331" i="33" s="1"/>
  <c r="L330" i="33"/>
  <c r="M330" i="33" s="1"/>
  <c r="L329" i="33"/>
  <c r="L328" i="33"/>
  <c r="K327" i="33"/>
  <c r="J327" i="33"/>
  <c r="I327" i="33"/>
  <c r="H327" i="33"/>
  <c r="G327" i="33"/>
  <c r="K325" i="33"/>
  <c r="J325" i="33"/>
  <c r="I325" i="33"/>
  <c r="H325" i="33"/>
  <c r="G325" i="33"/>
  <c r="G324" i="33"/>
  <c r="H324" i="33" s="1"/>
  <c r="I324" i="33" s="1"/>
  <c r="J324" i="33" s="1"/>
  <c r="K324" i="33" s="1"/>
  <c r="L324" i="33" s="1"/>
  <c r="M324" i="33" s="1"/>
  <c r="V323" i="33"/>
  <c r="S323" i="33"/>
  <c r="G323" i="33"/>
  <c r="H323" i="33" s="1"/>
  <c r="I323" i="33" s="1"/>
  <c r="J323" i="33" s="1"/>
  <c r="K323" i="33" s="1"/>
  <c r="L323" i="33" s="1"/>
  <c r="M323" i="33" s="1"/>
  <c r="L320" i="33"/>
  <c r="M320" i="33" s="1"/>
  <c r="L319" i="33"/>
  <c r="M319" i="33" s="1"/>
  <c r="L318" i="33"/>
  <c r="M318" i="33" s="1"/>
  <c r="L317" i="33"/>
  <c r="M317" i="33" s="1"/>
  <c r="L316" i="33"/>
  <c r="M316" i="33" s="1"/>
  <c r="L315" i="33"/>
  <c r="M315" i="33" s="1"/>
  <c r="L314" i="33"/>
  <c r="M314" i="33" s="1"/>
  <c r="L313" i="33"/>
  <c r="L312" i="33"/>
  <c r="M312" i="33" s="1"/>
  <c r="K311" i="33"/>
  <c r="J311" i="33"/>
  <c r="I311" i="33"/>
  <c r="H311" i="33"/>
  <c r="G311" i="33"/>
  <c r="K309" i="33"/>
  <c r="J309" i="33"/>
  <c r="I309" i="33"/>
  <c r="H309" i="33"/>
  <c r="G309" i="33"/>
  <c r="G308" i="33"/>
  <c r="H308" i="33" s="1"/>
  <c r="I308" i="33" s="1"/>
  <c r="J308" i="33" s="1"/>
  <c r="K308" i="33" s="1"/>
  <c r="L308" i="33" s="1"/>
  <c r="M308" i="33" s="1"/>
  <c r="X307" i="33"/>
  <c r="S307" i="33"/>
  <c r="G307" i="33"/>
  <c r="H307" i="33" s="1"/>
  <c r="I307" i="33" s="1"/>
  <c r="J307" i="33" s="1"/>
  <c r="K307" i="33" s="1"/>
  <c r="L307" i="33" s="1"/>
  <c r="M307" i="33" s="1"/>
  <c r="L304" i="33"/>
  <c r="M304" i="33" s="1"/>
  <c r="L303" i="33"/>
  <c r="M303" i="33" s="1"/>
  <c r="L302" i="33"/>
  <c r="M302" i="33" s="1"/>
  <c r="L301" i="33"/>
  <c r="M301" i="33" s="1"/>
  <c r="L300" i="33"/>
  <c r="X291" i="33" s="1"/>
  <c r="L299" i="33"/>
  <c r="M299" i="33" s="1"/>
  <c r="L298" i="33"/>
  <c r="M298" i="33" s="1"/>
  <c r="L297" i="33"/>
  <c r="L296" i="33"/>
  <c r="M296" i="33" s="1"/>
  <c r="K295" i="33"/>
  <c r="J295" i="33"/>
  <c r="I295" i="33"/>
  <c r="H295" i="33"/>
  <c r="G295" i="33"/>
  <c r="K293" i="33"/>
  <c r="J293" i="33"/>
  <c r="I293" i="33"/>
  <c r="H293" i="33"/>
  <c r="G293" i="33"/>
  <c r="G292" i="33"/>
  <c r="H292" i="33" s="1"/>
  <c r="I292" i="33" s="1"/>
  <c r="J292" i="33" s="1"/>
  <c r="K292" i="33" s="1"/>
  <c r="L292" i="33" s="1"/>
  <c r="M292" i="33" s="1"/>
  <c r="W291" i="33"/>
  <c r="S291" i="33"/>
  <c r="G291" i="33"/>
  <c r="H291" i="33" s="1"/>
  <c r="I291" i="33" s="1"/>
  <c r="J291" i="33" s="1"/>
  <c r="K291" i="33" s="1"/>
  <c r="L291" i="33" s="1"/>
  <c r="M291" i="33" s="1"/>
  <c r="L288" i="33"/>
  <c r="M288" i="33" s="1"/>
  <c r="L287" i="33"/>
  <c r="M287" i="33" s="1"/>
  <c r="L286" i="33"/>
  <c r="M286" i="33" s="1"/>
  <c r="L285" i="33"/>
  <c r="M285" i="33" s="1"/>
  <c r="L284" i="33"/>
  <c r="M284" i="33" s="1"/>
  <c r="L283" i="33"/>
  <c r="M283" i="33" s="1"/>
  <c r="L282" i="33"/>
  <c r="L281" i="33"/>
  <c r="L280" i="33"/>
  <c r="K279" i="33"/>
  <c r="J279" i="33"/>
  <c r="I279" i="33"/>
  <c r="H279" i="33"/>
  <c r="G279" i="33"/>
  <c r="K277" i="33"/>
  <c r="J277" i="33"/>
  <c r="I277" i="33"/>
  <c r="H277" i="33"/>
  <c r="G277" i="33"/>
  <c r="G276" i="33"/>
  <c r="H276" i="33" s="1"/>
  <c r="I276" i="33" s="1"/>
  <c r="J276" i="33" s="1"/>
  <c r="K276" i="33" s="1"/>
  <c r="L276" i="33" s="1"/>
  <c r="M276" i="33" s="1"/>
  <c r="S275" i="33"/>
  <c r="G275" i="33"/>
  <c r="H275" i="33" s="1"/>
  <c r="I275" i="33" s="1"/>
  <c r="J275" i="33" s="1"/>
  <c r="K275" i="33" s="1"/>
  <c r="L275" i="33" s="1"/>
  <c r="M275" i="33" s="1"/>
  <c r="L272" i="33"/>
  <c r="M272" i="33" s="1"/>
  <c r="L271" i="33"/>
  <c r="M271" i="33" s="1"/>
  <c r="L270" i="33"/>
  <c r="M270" i="33" s="1"/>
  <c r="L269" i="33"/>
  <c r="M269" i="33" s="1"/>
  <c r="L268" i="33"/>
  <c r="M268" i="33" s="1"/>
  <c r="L267" i="33"/>
  <c r="L266" i="33"/>
  <c r="M266" i="33" s="1"/>
  <c r="L265" i="33"/>
  <c r="L264" i="33"/>
  <c r="M264" i="33" s="1"/>
  <c r="K263" i="33"/>
  <c r="J263" i="33"/>
  <c r="I263" i="33"/>
  <c r="H263" i="33"/>
  <c r="G263" i="33"/>
  <c r="K261" i="33"/>
  <c r="J261" i="33"/>
  <c r="I261" i="33"/>
  <c r="H261" i="33"/>
  <c r="G261" i="33"/>
  <c r="G260" i="33"/>
  <c r="H260" i="33" s="1"/>
  <c r="I260" i="33" s="1"/>
  <c r="J260" i="33" s="1"/>
  <c r="K260" i="33" s="1"/>
  <c r="L260" i="33" s="1"/>
  <c r="M260" i="33" s="1"/>
  <c r="S259" i="33"/>
  <c r="G259" i="33"/>
  <c r="H259" i="33" s="1"/>
  <c r="I259" i="33" s="1"/>
  <c r="J259" i="33" s="1"/>
  <c r="K259" i="33" s="1"/>
  <c r="L259" i="33" s="1"/>
  <c r="M259" i="33" s="1"/>
  <c r="L256" i="33"/>
  <c r="M256" i="33" s="1"/>
  <c r="L255" i="33"/>
  <c r="M255" i="33" s="1"/>
  <c r="L254" i="33"/>
  <c r="W243" i="33" s="1"/>
  <c r="L253" i="33"/>
  <c r="M253" i="33" s="1"/>
  <c r="L252" i="33"/>
  <c r="M252" i="33" s="1"/>
  <c r="L251" i="33"/>
  <c r="M251" i="33" s="1"/>
  <c r="L250" i="33"/>
  <c r="M250" i="33" s="1"/>
  <c r="L249" i="33"/>
  <c r="M249" i="33" s="1"/>
  <c r="L248" i="33"/>
  <c r="K247" i="33"/>
  <c r="J247" i="33"/>
  <c r="I247" i="33"/>
  <c r="H247" i="33"/>
  <c r="G247" i="33"/>
  <c r="K245" i="33"/>
  <c r="J245" i="33"/>
  <c r="I245" i="33"/>
  <c r="H245" i="33"/>
  <c r="G245" i="33"/>
  <c r="G244" i="33"/>
  <c r="H244" i="33" s="1"/>
  <c r="I244" i="33" s="1"/>
  <c r="J244" i="33" s="1"/>
  <c r="K244" i="33" s="1"/>
  <c r="L244" i="33" s="1"/>
  <c r="M244" i="33" s="1"/>
  <c r="X243" i="33"/>
  <c r="S243" i="33"/>
  <c r="G243" i="33"/>
  <c r="H243" i="33" s="1"/>
  <c r="I243" i="33" s="1"/>
  <c r="J243" i="33" s="1"/>
  <c r="K243" i="33" s="1"/>
  <c r="L243" i="33" s="1"/>
  <c r="M243" i="33" s="1"/>
  <c r="L240" i="33"/>
  <c r="M240" i="33" s="1"/>
  <c r="L239" i="33"/>
  <c r="M239" i="33" s="1"/>
  <c r="L238" i="33"/>
  <c r="M238" i="33" s="1"/>
  <c r="L237" i="33"/>
  <c r="M237" i="33" s="1"/>
  <c r="L236" i="33"/>
  <c r="M236" i="33" s="1"/>
  <c r="L235" i="33"/>
  <c r="L234" i="33"/>
  <c r="M234" i="33" s="1"/>
  <c r="L233" i="33"/>
  <c r="L232" i="33"/>
  <c r="M232" i="33" s="1"/>
  <c r="K231" i="33"/>
  <c r="J231" i="33"/>
  <c r="I231" i="33"/>
  <c r="H231" i="33"/>
  <c r="G231" i="33"/>
  <c r="K229" i="33"/>
  <c r="J229" i="33"/>
  <c r="I229" i="33"/>
  <c r="H229" i="33"/>
  <c r="G229" i="33"/>
  <c r="G228" i="33"/>
  <c r="H228" i="33" s="1"/>
  <c r="I228" i="33" s="1"/>
  <c r="J228" i="33" s="1"/>
  <c r="K228" i="33" s="1"/>
  <c r="L228" i="33" s="1"/>
  <c r="M228" i="33" s="1"/>
  <c r="X227" i="33"/>
  <c r="S227" i="33"/>
  <c r="G227" i="33"/>
  <c r="H227" i="33" s="1"/>
  <c r="I227" i="33" s="1"/>
  <c r="J227" i="33" s="1"/>
  <c r="K227" i="33" s="1"/>
  <c r="L227" i="33" s="1"/>
  <c r="M227" i="33" s="1"/>
  <c r="L224" i="33"/>
  <c r="M224" i="33" s="1"/>
  <c r="L223" i="33"/>
  <c r="M223" i="33" s="1"/>
  <c r="L222" i="33"/>
  <c r="M222" i="33" s="1"/>
  <c r="L221" i="33"/>
  <c r="M221" i="33" s="1"/>
  <c r="L220" i="33"/>
  <c r="M220" i="33" s="1"/>
  <c r="L219" i="33"/>
  <c r="M219" i="33" s="1"/>
  <c r="L218" i="33"/>
  <c r="M218" i="33" s="1"/>
  <c r="L217" i="33"/>
  <c r="L216" i="33"/>
  <c r="M216" i="33" s="1"/>
  <c r="K215" i="33"/>
  <c r="J215" i="33"/>
  <c r="I215" i="33"/>
  <c r="H215" i="33"/>
  <c r="G215" i="33"/>
  <c r="K213" i="33"/>
  <c r="J213" i="33"/>
  <c r="I213" i="33"/>
  <c r="H213" i="33"/>
  <c r="G213" i="33"/>
  <c r="G212" i="33"/>
  <c r="H212" i="33" s="1"/>
  <c r="I212" i="33" s="1"/>
  <c r="J212" i="33" s="1"/>
  <c r="K212" i="33" s="1"/>
  <c r="L212" i="33" s="1"/>
  <c r="M212" i="33" s="1"/>
  <c r="S211" i="33"/>
  <c r="G211" i="33"/>
  <c r="H211" i="33" s="1"/>
  <c r="I211" i="33" s="1"/>
  <c r="J211" i="33" s="1"/>
  <c r="K211" i="33" s="1"/>
  <c r="L211" i="33" s="1"/>
  <c r="M211" i="33" s="1"/>
  <c r="L208" i="33"/>
  <c r="M208" i="33" s="1"/>
  <c r="L207" i="33"/>
  <c r="M207" i="33" s="1"/>
  <c r="L206" i="33"/>
  <c r="L205" i="33"/>
  <c r="M205" i="33" s="1"/>
  <c r="L204" i="33"/>
  <c r="L203" i="33"/>
  <c r="M203" i="33" s="1"/>
  <c r="L202" i="33"/>
  <c r="L201" i="33"/>
  <c r="M201" i="33" s="1"/>
  <c r="L200" i="33"/>
  <c r="K199" i="33"/>
  <c r="J199" i="33"/>
  <c r="I199" i="33"/>
  <c r="H199" i="33"/>
  <c r="G199" i="33"/>
  <c r="K197" i="33"/>
  <c r="J197" i="33"/>
  <c r="I197" i="33"/>
  <c r="H197" i="33"/>
  <c r="G197" i="33"/>
  <c r="G196" i="33"/>
  <c r="H196" i="33" s="1"/>
  <c r="I196" i="33" s="1"/>
  <c r="J196" i="33" s="1"/>
  <c r="K196" i="33" s="1"/>
  <c r="L196" i="33" s="1"/>
  <c r="M196" i="33" s="1"/>
  <c r="S195" i="33"/>
  <c r="G195" i="33"/>
  <c r="H195" i="33" s="1"/>
  <c r="I195" i="33" s="1"/>
  <c r="J195" i="33" s="1"/>
  <c r="K195" i="33" s="1"/>
  <c r="L195" i="33" s="1"/>
  <c r="M195" i="33" s="1"/>
  <c r="L192" i="33"/>
  <c r="M192" i="33" s="1"/>
  <c r="L191" i="33"/>
  <c r="M191" i="33" s="1"/>
  <c r="L190" i="33"/>
  <c r="L189" i="33"/>
  <c r="M189" i="33" s="1"/>
  <c r="L188" i="33"/>
  <c r="L187" i="33"/>
  <c r="M187" i="33" s="1"/>
  <c r="L186" i="33"/>
  <c r="L185" i="33"/>
  <c r="M185" i="33" s="1"/>
  <c r="L184" i="33"/>
  <c r="K183" i="33"/>
  <c r="J183" i="33"/>
  <c r="I183" i="33"/>
  <c r="H183" i="33"/>
  <c r="G183" i="33"/>
  <c r="K181" i="33"/>
  <c r="J181" i="33"/>
  <c r="I181" i="33"/>
  <c r="H181" i="33"/>
  <c r="G181" i="33"/>
  <c r="G180" i="33"/>
  <c r="H180" i="33" s="1"/>
  <c r="I180" i="33" s="1"/>
  <c r="J180" i="33" s="1"/>
  <c r="K180" i="33" s="1"/>
  <c r="L180" i="33" s="1"/>
  <c r="M180" i="33" s="1"/>
  <c r="S179" i="33"/>
  <c r="G179" i="33"/>
  <c r="H179" i="33" s="1"/>
  <c r="I179" i="33" s="1"/>
  <c r="J179" i="33" s="1"/>
  <c r="K179" i="33" s="1"/>
  <c r="L179" i="33" s="1"/>
  <c r="M179" i="33" s="1"/>
  <c r="L176" i="33"/>
  <c r="M176" i="33" s="1"/>
  <c r="L175" i="33"/>
  <c r="M175" i="33" s="1"/>
  <c r="L174" i="33"/>
  <c r="L173" i="33"/>
  <c r="M173" i="33" s="1"/>
  <c r="L172" i="33"/>
  <c r="L171" i="33"/>
  <c r="M171" i="33" s="1"/>
  <c r="L170" i="33"/>
  <c r="L169" i="33"/>
  <c r="M169" i="33" s="1"/>
  <c r="L168" i="33"/>
  <c r="K167" i="33"/>
  <c r="J167" i="33"/>
  <c r="I167" i="33"/>
  <c r="H167" i="33"/>
  <c r="G167" i="33"/>
  <c r="K165" i="33"/>
  <c r="J165" i="33"/>
  <c r="I165" i="33"/>
  <c r="H165" i="33"/>
  <c r="G165" i="33"/>
  <c r="G164" i="33"/>
  <c r="H164" i="33" s="1"/>
  <c r="I164" i="33" s="1"/>
  <c r="J164" i="33" s="1"/>
  <c r="K164" i="33" s="1"/>
  <c r="L164" i="33" s="1"/>
  <c r="M164" i="33" s="1"/>
  <c r="S163" i="33"/>
  <c r="G163" i="33"/>
  <c r="H163" i="33" s="1"/>
  <c r="I163" i="33" s="1"/>
  <c r="J163" i="33" s="1"/>
  <c r="K163" i="33" s="1"/>
  <c r="L163" i="33" s="1"/>
  <c r="M163" i="33" s="1"/>
  <c r="L160" i="33"/>
  <c r="M160" i="33" s="1"/>
  <c r="L159" i="33"/>
  <c r="M159" i="33" s="1"/>
  <c r="L158" i="33"/>
  <c r="L157" i="33"/>
  <c r="M157" i="33" s="1"/>
  <c r="L156" i="33"/>
  <c r="L155" i="33"/>
  <c r="M155" i="33" s="1"/>
  <c r="L154" i="33"/>
  <c r="L153" i="33"/>
  <c r="M153" i="33" s="1"/>
  <c r="L152" i="33"/>
  <c r="K151" i="33"/>
  <c r="J151" i="33"/>
  <c r="I151" i="33"/>
  <c r="H151" i="33"/>
  <c r="G151" i="33"/>
  <c r="K149" i="33"/>
  <c r="J149" i="33"/>
  <c r="I149" i="33"/>
  <c r="H149" i="33"/>
  <c r="G149" i="33"/>
  <c r="H148" i="33"/>
  <c r="I148" i="33" s="1"/>
  <c r="J148" i="33" s="1"/>
  <c r="K148" i="33" s="1"/>
  <c r="L148" i="33" s="1"/>
  <c r="M148" i="33" s="1"/>
  <c r="G148" i="33"/>
  <c r="S147" i="33"/>
  <c r="G147" i="33"/>
  <c r="H147" i="33" s="1"/>
  <c r="I147" i="33" s="1"/>
  <c r="J147" i="33" s="1"/>
  <c r="K147" i="33" s="1"/>
  <c r="L147" i="33" s="1"/>
  <c r="M147" i="33" s="1"/>
  <c r="L144" i="33"/>
  <c r="M144" i="33" s="1"/>
  <c r="L143" i="33"/>
  <c r="M143" i="33" s="1"/>
  <c r="L142" i="33"/>
  <c r="L141" i="33"/>
  <c r="M141" i="33" s="1"/>
  <c r="L140" i="33"/>
  <c r="L139" i="33"/>
  <c r="M139" i="33" s="1"/>
  <c r="L138" i="33"/>
  <c r="L137" i="33"/>
  <c r="M137" i="33" s="1"/>
  <c r="L136" i="33"/>
  <c r="K135" i="33"/>
  <c r="J135" i="33"/>
  <c r="I135" i="33"/>
  <c r="H135" i="33"/>
  <c r="G135" i="33"/>
  <c r="K133" i="33"/>
  <c r="J133" i="33"/>
  <c r="I133" i="33"/>
  <c r="H133" i="33"/>
  <c r="G133" i="33"/>
  <c r="G132" i="33"/>
  <c r="H132" i="33" s="1"/>
  <c r="I132" i="33" s="1"/>
  <c r="J132" i="33" s="1"/>
  <c r="K132" i="33" s="1"/>
  <c r="L132" i="33" s="1"/>
  <c r="M132" i="33" s="1"/>
  <c r="S131" i="33"/>
  <c r="G131" i="33"/>
  <c r="H131" i="33" s="1"/>
  <c r="I131" i="33" s="1"/>
  <c r="J131" i="33" s="1"/>
  <c r="K131" i="33" s="1"/>
  <c r="L131" i="33" s="1"/>
  <c r="M131" i="33" s="1"/>
  <c r="L128" i="33"/>
  <c r="M128" i="33" s="1"/>
  <c r="L127" i="33"/>
  <c r="M127" i="33" s="1"/>
  <c r="L126" i="33"/>
  <c r="L125" i="33"/>
  <c r="M125" i="33" s="1"/>
  <c r="L124" i="33"/>
  <c r="L123" i="33"/>
  <c r="M123" i="33" s="1"/>
  <c r="L122" i="33"/>
  <c r="L121" i="33"/>
  <c r="M121" i="33" s="1"/>
  <c r="L120" i="33"/>
  <c r="K119" i="33"/>
  <c r="J119" i="33"/>
  <c r="I119" i="33"/>
  <c r="H119" i="33"/>
  <c r="G119" i="33"/>
  <c r="K117" i="33"/>
  <c r="J117" i="33"/>
  <c r="I117" i="33"/>
  <c r="H117" i="33"/>
  <c r="G117" i="33"/>
  <c r="G116" i="33"/>
  <c r="H116" i="33" s="1"/>
  <c r="I116" i="33" s="1"/>
  <c r="J116" i="33" s="1"/>
  <c r="K116" i="33" s="1"/>
  <c r="L116" i="33" s="1"/>
  <c r="M116" i="33" s="1"/>
  <c r="S115" i="33"/>
  <c r="G115" i="33"/>
  <c r="H115" i="33" s="1"/>
  <c r="I115" i="33" s="1"/>
  <c r="J115" i="33" s="1"/>
  <c r="K115" i="33" s="1"/>
  <c r="L115" i="33" s="1"/>
  <c r="M115" i="33" s="1"/>
  <c r="L112" i="33"/>
  <c r="M112" i="33" s="1"/>
  <c r="L111" i="33"/>
  <c r="M111" i="33" s="1"/>
  <c r="L110" i="33"/>
  <c r="L109" i="33"/>
  <c r="M109" i="33" s="1"/>
  <c r="L108" i="33"/>
  <c r="L107" i="33"/>
  <c r="M107" i="33" s="1"/>
  <c r="L106" i="33"/>
  <c r="L105" i="33"/>
  <c r="M105" i="33" s="1"/>
  <c r="L104" i="33"/>
  <c r="K103" i="33"/>
  <c r="J103" i="33"/>
  <c r="I103" i="33"/>
  <c r="H103" i="33"/>
  <c r="G103" i="33"/>
  <c r="K101" i="33"/>
  <c r="J101" i="33"/>
  <c r="I101" i="33"/>
  <c r="H101" i="33"/>
  <c r="G101" i="33"/>
  <c r="G100" i="33"/>
  <c r="H100" i="33" s="1"/>
  <c r="I100" i="33" s="1"/>
  <c r="J100" i="33" s="1"/>
  <c r="K100" i="33" s="1"/>
  <c r="L100" i="33" s="1"/>
  <c r="M100" i="33" s="1"/>
  <c r="S99" i="33"/>
  <c r="G99" i="33"/>
  <c r="H99" i="33" s="1"/>
  <c r="I99" i="33" s="1"/>
  <c r="J99" i="33" s="1"/>
  <c r="K99" i="33" s="1"/>
  <c r="L99" i="33" s="1"/>
  <c r="M99" i="33" s="1"/>
  <c r="L96" i="33"/>
  <c r="M96" i="33" s="1"/>
  <c r="L95" i="33"/>
  <c r="M95" i="33" s="1"/>
  <c r="L94" i="33"/>
  <c r="L93" i="33"/>
  <c r="M93" i="33" s="1"/>
  <c r="L92" i="33"/>
  <c r="L91" i="33"/>
  <c r="M91" i="33" s="1"/>
  <c r="L90" i="33"/>
  <c r="L89" i="33"/>
  <c r="M89" i="33" s="1"/>
  <c r="L88" i="33"/>
  <c r="K87" i="33"/>
  <c r="J87" i="33"/>
  <c r="I87" i="33"/>
  <c r="H87" i="33"/>
  <c r="G87" i="33"/>
  <c r="K85" i="33"/>
  <c r="J85" i="33"/>
  <c r="I85" i="33"/>
  <c r="H85" i="33"/>
  <c r="G85" i="33"/>
  <c r="H84" i="33"/>
  <c r="I84" i="33" s="1"/>
  <c r="J84" i="33" s="1"/>
  <c r="K84" i="33" s="1"/>
  <c r="L84" i="33" s="1"/>
  <c r="M84" i="33" s="1"/>
  <c r="G84" i="33"/>
  <c r="S83" i="33"/>
  <c r="G83" i="33"/>
  <c r="H83" i="33" s="1"/>
  <c r="I83" i="33" s="1"/>
  <c r="J83" i="33" s="1"/>
  <c r="K83" i="33" s="1"/>
  <c r="L83" i="33" s="1"/>
  <c r="M83" i="33" s="1"/>
  <c r="L80" i="33"/>
  <c r="M80" i="33" s="1"/>
  <c r="L79" i="33"/>
  <c r="M79" i="33" s="1"/>
  <c r="L78" i="33"/>
  <c r="L77" i="33"/>
  <c r="M77" i="33" s="1"/>
  <c r="L76" i="33"/>
  <c r="L75" i="33"/>
  <c r="M75" i="33" s="1"/>
  <c r="L74" i="33"/>
  <c r="L73" i="33"/>
  <c r="M73" i="33" s="1"/>
  <c r="L72" i="33"/>
  <c r="K71" i="33"/>
  <c r="J71" i="33"/>
  <c r="I71" i="33"/>
  <c r="H71" i="33"/>
  <c r="G71" i="33"/>
  <c r="K69" i="33"/>
  <c r="J69" i="33"/>
  <c r="I69" i="33"/>
  <c r="H69" i="33"/>
  <c r="G69" i="33"/>
  <c r="G68" i="33"/>
  <c r="H68" i="33" s="1"/>
  <c r="I68" i="33" s="1"/>
  <c r="J68" i="33" s="1"/>
  <c r="K68" i="33" s="1"/>
  <c r="L68" i="33" s="1"/>
  <c r="M68" i="33" s="1"/>
  <c r="S67" i="33"/>
  <c r="G67" i="33"/>
  <c r="H67" i="33" s="1"/>
  <c r="I67" i="33" s="1"/>
  <c r="J67" i="33" s="1"/>
  <c r="K67" i="33" s="1"/>
  <c r="L67" i="33" s="1"/>
  <c r="M67" i="33" s="1"/>
  <c r="L64" i="33"/>
  <c r="M64" i="33" s="1"/>
  <c r="L63" i="33"/>
  <c r="M63" i="33" s="1"/>
  <c r="L62" i="33"/>
  <c r="L61" i="33"/>
  <c r="M61" i="33" s="1"/>
  <c r="L60" i="33"/>
  <c r="L59" i="33"/>
  <c r="M59" i="33" s="1"/>
  <c r="L58" i="33"/>
  <c r="L57" i="33"/>
  <c r="M57" i="33" s="1"/>
  <c r="L56" i="33"/>
  <c r="K55" i="33"/>
  <c r="J55" i="33"/>
  <c r="I55" i="33"/>
  <c r="H55" i="33"/>
  <c r="G55" i="33"/>
  <c r="K53" i="33"/>
  <c r="J53" i="33"/>
  <c r="I53" i="33"/>
  <c r="H53" i="33"/>
  <c r="G53" i="33"/>
  <c r="G52" i="33"/>
  <c r="H52" i="33" s="1"/>
  <c r="I52" i="33" s="1"/>
  <c r="J52" i="33" s="1"/>
  <c r="K52" i="33" s="1"/>
  <c r="L52" i="33" s="1"/>
  <c r="M52" i="33" s="1"/>
  <c r="S51" i="33"/>
  <c r="G51" i="33"/>
  <c r="H51" i="33" s="1"/>
  <c r="I51" i="33" s="1"/>
  <c r="J51" i="33" s="1"/>
  <c r="K51" i="33" s="1"/>
  <c r="L51" i="33" s="1"/>
  <c r="M51" i="33" s="1"/>
  <c r="L48" i="33"/>
  <c r="M48" i="33" s="1"/>
  <c r="L47" i="33"/>
  <c r="M47" i="33" s="1"/>
  <c r="L46" i="33"/>
  <c r="L45" i="33"/>
  <c r="M45" i="33" s="1"/>
  <c r="L44" i="33"/>
  <c r="L43" i="33"/>
  <c r="M43" i="33" s="1"/>
  <c r="L42" i="33"/>
  <c r="L41" i="33"/>
  <c r="M41" i="33" s="1"/>
  <c r="L40" i="33"/>
  <c r="K39" i="33"/>
  <c r="J39" i="33"/>
  <c r="I39" i="33"/>
  <c r="H39" i="33"/>
  <c r="G39" i="33"/>
  <c r="K37" i="33"/>
  <c r="J37" i="33"/>
  <c r="I37" i="33"/>
  <c r="H37" i="33"/>
  <c r="G37" i="33"/>
  <c r="G36" i="33"/>
  <c r="H36" i="33" s="1"/>
  <c r="I36" i="33" s="1"/>
  <c r="J36" i="33" s="1"/>
  <c r="K36" i="33" s="1"/>
  <c r="L36" i="33" s="1"/>
  <c r="M36" i="33" s="1"/>
  <c r="S35" i="33"/>
  <c r="G35" i="33"/>
  <c r="H35" i="33" s="1"/>
  <c r="I35" i="33" s="1"/>
  <c r="J35" i="33" s="1"/>
  <c r="K35" i="33" s="1"/>
  <c r="L35" i="33" s="1"/>
  <c r="M35" i="33" s="1"/>
  <c r="A35" i="33"/>
  <c r="A51" i="33" s="1"/>
  <c r="A67" i="33" s="1"/>
  <c r="A83" i="33" s="1"/>
  <c r="A99" i="33" s="1"/>
  <c r="A115" i="33" s="1"/>
  <c r="A131" i="33" s="1"/>
  <c r="A147" i="33" s="1"/>
  <c r="A163" i="33" s="1"/>
  <c r="A179" i="33" s="1"/>
  <c r="A195" i="33" s="1"/>
  <c r="A211" i="33" s="1"/>
  <c r="A227" i="33" s="1"/>
  <c r="A243" i="33" s="1"/>
  <c r="A259" i="33" s="1"/>
  <c r="A275" i="33" s="1"/>
  <c r="A291" i="33" s="1"/>
  <c r="A307" i="33" s="1"/>
  <c r="A323" i="33" s="1"/>
  <c r="A339" i="33" s="1"/>
  <c r="A355" i="33" s="1"/>
  <c r="A371" i="33" s="1"/>
  <c r="A387" i="33" s="1"/>
  <c r="A403" i="33" s="1"/>
  <c r="A419" i="33" s="1"/>
  <c r="A435" i="33" s="1"/>
  <c r="A451" i="33" s="1"/>
  <c r="A467" i="33" s="1"/>
  <c r="A483" i="33" s="1"/>
  <c r="A499" i="33" s="1"/>
  <c r="A515" i="33" s="1"/>
  <c r="A531" i="33" s="1"/>
  <c r="A547" i="33" s="1"/>
  <c r="A563" i="33" s="1"/>
  <c r="A579" i="33" s="1"/>
  <c r="A595" i="33" s="1"/>
  <c r="A611" i="33" s="1"/>
  <c r="A627" i="33" s="1"/>
  <c r="A643" i="33" s="1"/>
  <c r="L32" i="33"/>
  <c r="M32" i="33" s="1"/>
  <c r="L31" i="33"/>
  <c r="M31" i="33" s="1"/>
  <c r="L30" i="33"/>
  <c r="L29" i="33"/>
  <c r="M29" i="33" s="1"/>
  <c r="L28" i="33"/>
  <c r="L27" i="33"/>
  <c r="M27" i="33" s="1"/>
  <c r="L26" i="33"/>
  <c r="L25" i="33"/>
  <c r="M25" i="33" s="1"/>
  <c r="L24" i="33"/>
  <c r="K23" i="33"/>
  <c r="J23" i="33"/>
  <c r="I23" i="33"/>
  <c r="H23" i="33"/>
  <c r="G23" i="33"/>
  <c r="K21" i="33"/>
  <c r="J21" i="33"/>
  <c r="I21" i="33"/>
  <c r="H21" i="33"/>
  <c r="G21" i="33"/>
  <c r="G20" i="33"/>
  <c r="H20" i="33" s="1"/>
  <c r="I20" i="33" s="1"/>
  <c r="J20" i="33" s="1"/>
  <c r="K20" i="33" s="1"/>
  <c r="L20" i="33" s="1"/>
  <c r="M20" i="33" s="1"/>
  <c r="C20" i="33"/>
  <c r="C36" i="33" s="1"/>
  <c r="C52" i="33" s="1"/>
  <c r="C68" i="33" s="1"/>
  <c r="C84" i="33" s="1"/>
  <c r="C100" i="33" s="1"/>
  <c r="C116" i="33" s="1"/>
  <c r="C132" i="33" s="1"/>
  <c r="C148" i="33" s="1"/>
  <c r="C164" i="33" s="1"/>
  <c r="C180" i="33" s="1"/>
  <c r="C196" i="33" s="1"/>
  <c r="C212" i="33" s="1"/>
  <c r="C228" i="33" s="1"/>
  <c r="C244" i="33" s="1"/>
  <c r="C260" i="33" s="1"/>
  <c r="C276" i="33" s="1"/>
  <c r="C292" i="33" s="1"/>
  <c r="C308" i="33" s="1"/>
  <c r="C324" i="33" s="1"/>
  <c r="C340" i="33" s="1"/>
  <c r="C356" i="33" s="1"/>
  <c r="C372" i="33" s="1"/>
  <c r="C388" i="33" s="1"/>
  <c r="C404" i="33" s="1"/>
  <c r="C420" i="33" s="1"/>
  <c r="C436" i="33" s="1"/>
  <c r="C452" i="33" s="1"/>
  <c r="C468" i="33" s="1"/>
  <c r="C484" i="33" s="1"/>
  <c r="C500" i="33" s="1"/>
  <c r="C516" i="33" s="1"/>
  <c r="C532" i="33" s="1"/>
  <c r="C548" i="33" s="1"/>
  <c r="C564" i="33" s="1"/>
  <c r="C580" i="33" s="1"/>
  <c r="C596" i="33" s="1"/>
  <c r="C612" i="33" s="1"/>
  <c r="C628" i="33" s="1"/>
  <c r="C644" i="33" s="1"/>
  <c r="S19" i="33"/>
  <c r="G19" i="33"/>
  <c r="H19" i="33" s="1"/>
  <c r="I19" i="33" s="1"/>
  <c r="J19" i="33" s="1"/>
  <c r="K19" i="33" s="1"/>
  <c r="L19" i="33" s="1"/>
  <c r="M19" i="33" s="1"/>
  <c r="K16" i="33"/>
  <c r="J16" i="33"/>
  <c r="I16" i="33"/>
  <c r="H16" i="33"/>
  <c r="G16" i="33"/>
  <c r="K15" i="33"/>
  <c r="J15" i="33"/>
  <c r="I15" i="33"/>
  <c r="H15" i="33"/>
  <c r="G15" i="33"/>
  <c r="K14" i="33"/>
  <c r="J14" i="33"/>
  <c r="I14" i="33"/>
  <c r="H14" i="33"/>
  <c r="G14" i="33"/>
  <c r="K13" i="33"/>
  <c r="J13" i="33"/>
  <c r="I13" i="33"/>
  <c r="H13" i="33"/>
  <c r="G13" i="33"/>
  <c r="K12" i="33"/>
  <c r="J12" i="33"/>
  <c r="I12" i="33"/>
  <c r="H12" i="33"/>
  <c r="G12" i="33"/>
  <c r="K11" i="33"/>
  <c r="J11" i="33"/>
  <c r="I11" i="33"/>
  <c r="H11" i="33"/>
  <c r="G11" i="33"/>
  <c r="K10" i="33"/>
  <c r="J10" i="33"/>
  <c r="I10" i="33"/>
  <c r="H10" i="33"/>
  <c r="G10" i="33"/>
  <c r="K9" i="33"/>
  <c r="J9" i="33"/>
  <c r="I9" i="33"/>
  <c r="H9" i="33"/>
  <c r="G9" i="33"/>
  <c r="K8" i="33"/>
  <c r="J8" i="33"/>
  <c r="I8" i="33"/>
  <c r="H8" i="33"/>
  <c r="G8" i="33"/>
  <c r="H4" i="33"/>
  <c r="I4" i="33" s="1"/>
  <c r="J4" i="33" s="1"/>
  <c r="K4" i="33" s="1"/>
  <c r="L4" i="33" s="1"/>
  <c r="M4" i="33" s="1"/>
  <c r="S3" i="33"/>
  <c r="H3" i="33"/>
  <c r="I3" i="33" s="1"/>
  <c r="J3" i="33" s="1"/>
  <c r="K3" i="33" s="1"/>
  <c r="L3" i="33" s="1"/>
  <c r="M3" i="33" s="1"/>
  <c r="X1" i="33"/>
  <c r="T1" i="33"/>
  <c r="U19" i="33" l="1"/>
  <c r="W227" i="33"/>
  <c r="M300" i="33"/>
  <c r="M526" i="33"/>
  <c r="M538" i="33"/>
  <c r="W627" i="33"/>
  <c r="V515" i="33"/>
  <c r="L583" i="33"/>
  <c r="M583" i="33" s="1"/>
  <c r="V259" i="33"/>
  <c r="W275" i="33"/>
  <c r="M522" i="33"/>
  <c r="W595" i="33"/>
  <c r="L359" i="33"/>
  <c r="L215" i="33"/>
  <c r="T211" i="33" s="1"/>
  <c r="U435" i="33"/>
  <c r="M540" i="33"/>
  <c r="M554" i="33"/>
  <c r="M572" i="33"/>
  <c r="M584" i="33"/>
  <c r="M622" i="33"/>
  <c r="M652" i="33"/>
  <c r="U35" i="33"/>
  <c r="U403" i="33"/>
  <c r="W435" i="33"/>
  <c r="V435" i="33"/>
  <c r="V451" i="33"/>
  <c r="V483" i="33"/>
  <c r="L487" i="33"/>
  <c r="M487" i="33" s="1"/>
  <c r="M7" i="34"/>
  <c r="T3" i="34"/>
  <c r="L471" i="33"/>
  <c r="V467" i="33"/>
  <c r="L455" i="33"/>
  <c r="M456" i="33"/>
  <c r="L439" i="33"/>
  <c r="M439" i="33" s="1"/>
  <c r="V419" i="33"/>
  <c r="L423" i="33"/>
  <c r="W403" i="33"/>
  <c r="V387" i="33"/>
  <c r="L391" i="33"/>
  <c r="M391" i="33" s="1"/>
  <c r="L375" i="33"/>
  <c r="M375" i="33" s="1"/>
  <c r="V371" i="33"/>
  <c r="U371" i="33"/>
  <c r="U339" i="33"/>
  <c r="V339" i="33"/>
  <c r="L327" i="33"/>
  <c r="T323" i="33" s="1"/>
  <c r="U307" i="33"/>
  <c r="V307" i="33"/>
  <c r="U291" i="33"/>
  <c r="L295" i="33"/>
  <c r="V275" i="33"/>
  <c r="L279" i="33"/>
  <c r="M279" i="33" s="1"/>
  <c r="X259" i="33"/>
  <c r="W259" i="33"/>
  <c r="U259" i="33"/>
  <c r="L263" i="33"/>
  <c r="M263" i="33" s="1"/>
  <c r="L247" i="33"/>
  <c r="L231" i="33"/>
  <c r="M231" i="33" s="1"/>
  <c r="V211" i="33"/>
  <c r="W211" i="33"/>
  <c r="U211" i="33"/>
  <c r="X211" i="33"/>
  <c r="U179" i="33"/>
  <c r="U131" i="33"/>
  <c r="M508" i="33"/>
  <c r="W483" i="33"/>
  <c r="M488" i="33"/>
  <c r="M492" i="33"/>
  <c r="U483" i="33"/>
  <c r="M471" i="33"/>
  <c r="T467" i="33"/>
  <c r="W467" i="33"/>
  <c r="M472" i="33"/>
  <c r="M476" i="33"/>
  <c r="U467" i="33"/>
  <c r="M473" i="33"/>
  <c r="M455" i="33"/>
  <c r="T451" i="33"/>
  <c r="U451" i="33"/>
  <c r="T435" i="33"/>
  <c r="M441" i="33"/>
  <c r="M443" i="33"/>
  <c r="M423" i="33"/>
  <c r="T419" i="33"/>
  <c r="W419" i="33"/>
  <c r="M424" i="33"/>
  <c r="M428" i="33"/>
  <c r="U419" i="33"/>
  <c r="M425" i="33"/>
  <c r="V403" i="33"/>
  <c r="L407" i="33"/>
  <c r="M409" i="33"/>
  <c r="T387" i="33"/>
  <c r="W387" i="33"/>
  <c r="M392" i="33"/>
  <c r="M396" i="33"/>
  <c r="U387" i="33"/>
  <c r="M393" i="33"/>
  <c r="T371" i="33"/>
  <c r="M377" i="33"/>
  <c r="M379" i="33"/>
  <c r="M359" i="33"/>
  <c r="T355" i="33"/>
  <c r="W355" i="33"/>
  <c r="M360" i="33"/>
  <c r="M364" i="33"/>
  <c r="U355" i="33"/>
  <c r="M361" i="33"/>
  <c r="L343" i="33"/>
  <c r="M345" i="33"/>
  <c r="M347" i="33"/>
  <c r="M327" i="33"/>
  <c r="M328" i="33"/>
  <c r="M332" i="33"/>
  <c r="M334" i="33"/>
  <c r="U323" i="33"/>
  <c r="M329" i="33"/>
  <c r="W307" i="33"/>
  <c r="M313" i="33"/>
  <c r="L311" i="33"/>
  <c r="V291" i="33"/>
  <c r="M297" i="33"/>
  <c r="X275" i="33"/>
  <c r="M280" i="33"/>
  <c r="M282" i="33"/>
  <c r="U275" i="33"/>
  <c r="M281" i="33"/>
  <c r="T259" i="33"/>
  <c r="M265" i="33"/>
  <c r="M267" i="33"/>
  <c r="M247" i="33"/>
  <c r="T243" i="33"/>
  <c r="M248" i="33"/>
  <c r="M254" i="33"/>
  <c r="V243" i="33"/>
  <c r="U243" i="33"/>
  <c r="L8" i="33"/>
  <c r="M217" i="33"/>
  <c r="J7" i="33"/>
  <c r="M215" i="33"/>
  <c r="U195" i="33"/>
  <c r="U147" i="33"/>
  <c r="G7" i="33"/>
  <c r="K7" i="33"/>
  <c r="L9" i="33"/>
  <c r="L13" i="33"/>
  <c r="I7" i="33"/>
  <c r="L11" i="33"/>
  <c r="L15" i="33"/>
  <c r="M15" i="33" s="1"/>
  <c r="L55" i="33"/>
  <c r="M56" i="33"/>
  <c r="X51" i="33"/>
  <c r="M60" i="33"/>
  <c r="L87" i="33"/>
  <c r="M88" i="33"/>
  <c r="L103" i="33"/>
  <c r="M104" i="33"/>
  <c r="L119" i="33"/>
  <c r="M120" i="33"/>
  <c r="X179" i="33"/>
  <c r="M188" i="33"/>
  <c r="U643" i="33"/>
  <c r="M649" i="33"/>
  <c r="L647" i="33"/>
  <c r="L71" i="33"/>
  <c r="M72" i="33"/>
  <c r="X67" i="33"/>
  <c r="M76" i="33"/>
  <c r="X83" i="33"/>
  <c r="M92" i="33"/>
  <c r="X131" i="33"/>
  <c r="M140" i="33"/>
  <c r="X147" i="33"/>
  <c r="M156" i="33"/>
  <c r="L167" i="33"/>
  <c r="M168" i="33"/>
  <c r="H7" i="33"/>
  <c r="L10" i="33"/>
  <c r="L12" i="33"/>
  <c r="L14" i="33"/>
  <c r="L16" i="33"/>
  <c r="M16" i="33" s="1"/>
  <c r="M26" i="33"/>
  <c r="V19" i="33"/>
  <c r="W19" i="33"/>
  <c r="M30" i="33"/>
  <c r="U51" i="33"/>
  <c r="U67" i="33"/>
  <c r="U83" i="33"/>
  <c r="U99" i="33"/>
  <c r="U115" i="33"/>
  <c r="U163" i="33"/>
  <c r="T227" i="33"/>
  <c r="L39" i="33"/>
  <c r="M40" i="33"/>
  <c r="X99" i="33"/>
  <c r="M108" i="33"/>
  <c r="L151" i="33"/>
  <c r="M152" i="33"/>
  <c r="L183" i="33"/>
  <c r="M184" i="33"/>
  <c r="L199" i="33"/>
  <c r="M200" i="33"/>
  <c r="X195" i="33"/>
  <c r="M204" i="33"/>
  <c r="M42" i="33"/>
  <c r="V35" i="33"/>
  <c r="W35" i="33"/>
  <c r="M46" i="33"/>
  <c r="M58" i="33"/>
  <c r="V51" i="33"/>
  <c r="W51" i="33"/>
  <c r="M62" i="33"/>
  <c r="M74" i="33"/>
  <c r="V67" i="33"/>
  <c r="W67" i="33"/>
  <c r="M78" i="33"/>
  <c r="M90" i="33"/>
  <c r="V83" i="33"/>
  <c r="W83" i="33"/>
  <c r="M94" i="33"/>
  <c r="M106" i="33"/>
  <c r="V99" i="33"/>
  <c r="W99" i="33"/>
  <c r="M110" i="33"/>
  <c r="M122" i="33"/>
  <c r="V115" i="33"/>
  <c r="W115" i="33"/>
  <c r="M126" i="33"/>
  <c r="M138" i="33"/>
  <c r="V131" i="33"/>
  <c r="W131" i="33"/>
  <c r="M142" i="33"/>
  <c r="M154" i="33"/>
  <c r="V147" i="33"/>
  <c r="W147" i="33"/>
  <c r="M158" i="33"/>
  <c r="M170" i="33"/>
  <c r="V163" i="33"/>
  <c r="W163" i="33"/>
  <c r="M174" i="33"/>
  <c r="M186" i="33"/>
  <c r="V179" i="33"/>
  <c r="W179" i="33"/>
  <c r="M190" i="33"/>
  <c r="M202" i="33"/>
  <c r="V195" i="33"/>
  <c r="W195" i="33"/>
  <c r="M206" i="33"/>
  <c r="M235" i="33"/>
  <c r="V227" i="33"/>
  <c r="L503" i="33"/>
  <c r="V499" i="33"/>
  <c r="M506" i="33"/>
  <c r="M603" i="33"/>
  <c r="L599" i="33"/>
  <c r="V595" i="33"/>
  <c r="X35" i="33"/>
  <c r="M44" i="33"/>
  <c r="X115" i="33"/>
  <c r="M124" i="33"/>
  <c r="L135" i="33"/>
  <c r="M136" i="33"/>
  <c r="X163" i="33"/>
  <c r="M172" i="33"/>
  <c r="L23" i="33"/>
  <c r="M24" i="33"/>
  <c r="X19" i="33"/>
  <c r="M28" i="33"/>
  <c r="U227" i="33"/>
  <c r="M233" i="33"/>
  <c r="U531" i="33"/>
  <c r="M537" i="33"/>
  <c r="L535" i="33"/>
  <c r="U627" i="33"/>
  <c r="M633" i="33"/>
  <c r="L631" i="33"/>
  <c r="U611" i="33"/>
  <c r="M617" i="33"/>
  <c r="L615" i="33"/>
  <c r="M571" i="33"/>
  <c r="L567" i="33"/>
  <c r="V563" i="33"/>
  <c r="U499" i="33"/>
  <c r="U563" i="33"/>
  <c r="M569" i="33"/>
  <c r="U595" i="33"/>
  <c r="M601" i="33"/>
  <c r="U515" i="33"/>
  <c r="M521" i="33"/>
  <c r="U547" i="33"/>
  <c r="M553" i="33"/>
  <c r="L519" i="33"/>
  <c r="L551" i="33"/>
  <c r="V579" i="33"/>
  <c r="U579" i="33"/>
  <c r="M585" i="33"/>
  <c r="V627" i="33"/>
  <c r="M635" i="33"/>
  <c r="V643" i="33"/>
  <c r="M651" i="33"/>
  <c r="T579" i="33" l="1"/>
  <c r="T483" i="33"/>
  <c r="T275" i="33"/>
  <c r="M13" i="33"/>
  <c r="M9" i="33"/>
  <c r="M8" i="33"/>
  <c r="M11" i="33"/>
  <c r="M295" i="33"/>
  <c r="T291" i="33"/>
  <c r="M407" i="33"/>
  <c r="T403" i="33"/>
  <c r="M343" i="33"/>
  <c r="T339" i="33"/>
  <c r="T307" i="33"/>
  <c r="M311" i="33"/>
  <c r="U3" i="33"/>
  <c r="L7" i="33"/>
  <c r="M615" i="33"/>
  <c r="T611" i="33"/>
  <c r="M551" i="33"/>
  <c r="T547" i="33"/>
  <c r="M567" i="33"/>
  <c r="T563" i="33"/>
  <c r="M599" i="33"/>
  <c r="T595" i="33"/>
  <c r="T499" i="33"/>
  <c r="M503" i="33"/>
  <c r="M183" i="33"/>
  <c r="T179" i="33"/>
  <c r="M12" i="33"/>
  <c r="X3" i="33"/>
  <c r="M167" i="33"/>
  <c r="T163" i="33"/>
  <c r="M519" i="33"/>
  <c r="T515" i="33"/>
  <c r="M631" i="33"/>
  <c r="T627" i="33"/>
  <c r="V3" i="33"/>
  <c r="M10" i="33"/>
  <c r="M119" i="33"/>
  <c r="T115" i="33"/>
  <c r="M87" i="33"/>
  <c r="T83" i="33"/>
  <c r="M55" i="33"/>
  <c r="T51" i="33"/>
  <c r="M535" i="33"/>
  <c r="T531" i="33"/>
  <c r="M23" i="33"/>
  <c r="T19" i="33"/>
  <c r="M135" i="33"/>
  <c r="T131" i="33"/>
  <c r="M199" i="33"/>
  <c r="T195" i="33"/>
  <c r="M151" i="33"/>
  <c r="T147" i="33"/>
  <c r="M39" i="33"/>
  <c r="T35" i="33"/>
  <c r="M71" i="33"/>
  <c r="T67" i="33"/>
  <c r="W3" i="33"/>
  <c r="M14" i="33"/>
  <c r="M647" i="33"/>
  <c r="T643" i="33"/>
  <c r="M103" i="33"/>
  <c r="T99" i="33"/>
  <c r="L368" i="32"/>
  <c r="L232" i="32"/>
  <c r="L233" i="32"/>
  <c r="L234" i="32"/>
  <c r="L235" i="32"/>
  <c r="L236" i="32"/>
  <c r="L237" i="32"/>
  <c r="L238" i="32"/>
  <c r="L239" i="32"/>
  <c r="L240" i="32"/>
  <c r="M7" i="33" l="1"/>
  <c r="T3" i="33"/>
  <c r="L656" i="32"/>
  <c r="M656" i="32" s="1"/>
  <c r="L655" i="32"/>
  <c r="M655" i="32" s="1"/>
  <c r="L654" i="32"/>
  <c r="M654" i="32" s="1"/>
  <c r="L653" i="32"/>
  <c r="M653" i="32" s="1"/>
  <c r="L652" i="32"/>
  <c r="M652" i="32" s="1"/>
  <c r="L651" i="32"/>
  <c r="M651" i="32" s="1"/>
  <c r="L650" i="32"/>
  <c r="M650" i="32" s="1"/>
  <c r="L649" i="32"/>
  <c r="L648" i="32"/>
  <c r="M648" i="32" s="1"/>
  <c r="K647" i="32"/>
  <c r="J647" i="32"/>
  <c r="I647" i="32"/>
  <c r="H647" i="32"/>
  <c r="G647" i="32"/>
  <c r="K645" i="32"/>
  <c r="J645" i="32"/>
  <c r="I645" i="32"/>
  <c r="H645" i="32"/>
  <c r="G645" i="32"/>
  <c r="G644" i="32"/>
  <c r="H644" i="32" s="1"/>
  <c r="I644" i="32" s="1"/>
  <c r="J644" i="32" s="1"/>
  <c r="K644" i="32" s="1"/>
  <c r="L644" i="32" s="1"/>
  <c r="M644" i="32" s="1"/>
  <c r="W643" i="32"/>
  <c r="S643" i="32"/>
  <c r="G643" i="32"/>
  <c r="H643" i="32" s="1"/>
  <c r="I643" i="32" s="1"/>
  <c r="J643" i="32" s="1"/>
  <c r="K643" i="32" s="1"/>
  <c r="L643" i="32" s="1"/>
  <c r="M643" i="32" s="1"/>
  <c r="L640" i="32"/>
  <c r="M640" i="32" s="1"/>
  <c r="L639" i="32"/>
  <c r="M639" i="32" s="1"/>
  <c r="L638" i="32"/>
  <c r="M638" i="32" s="1"/>
  <c r="L637" i="32"/>
  <c r="M637" i="32" s="1"/>
  <c r="L636" i="32"/>
  <c r="M636" i="32" s="1"/>
  <c r="L635" i="32"/>
  <c r="M635" i="32" s="1"/>
  <c r="L634" i="32"/>
  <c r="M634" i="32" s="1"/>
  <c r="L633" i="32"/>
  <c r="L632" i="32"/>
  <c r="M632" i="32" s="1"/>
  <c r="K631" i="32"/>
  <c r="J631" i="32"/>
  <c r="I631" i="32"/>
  <c r="H631" i="32"/>
  <c r="G631" i="32"/>
  <c r="K629" i="32"/>
  <c r="J629" i="32"/>
  <c r="I629" i="32"/>
  <c r="H629" i="32"/>
  <c r="G629" i="32"/>
  <c r="G628" i="32"/>
  <c r="H628" i="32" s="1"/>
  <c r="I628" i="32" s="1"/>
  <c r="J628" i="32" s="1"/>
  <c r="K628" i="32" s="1"/>
  <c r="L628" i="32" s="1"/>
  <c r="M628" i="32" s="1"/>
  <c r="S627" i="32"/>
  <c r="G627" i="32"/>
  <c r="H627" i="32" s="1"/>
  <c r="I627" i="32" s="1"/>
  <c r="J627" i="32" s="1"/>
  <c r="K627" i="32" s="1"/>
  <c r="L627" i="32" s="1"/>
  <c r="M627" i="32" s="1"/>
  <c r="L624" i="32"/>
  <c r="M624" i="32" s="1"/>
  <c r="L623" i="32"/>
  <c r="M623" i="32" s="1"/>
  <c r="L622" i="32"/>
  <c r="M622" i="32" s="1"/>
  <c r="L621" i="32"/>
  <c r="M621" i="32" s="1"/>
  <c r="L620" i="32"/>
  <c r="M620" i="32" s="1"/>
  <c r="L619" i="32"/>
  <c r="M619" i="32" s="1"/>
  <c r="L618" i="32"/>
  <c r="M618" i="32" s="1"/>
  <c r="L617" i="32"/>
  <c r="L616" i="32"/>
  <c r="M616" i="32" s="1"/>
  <c r="K615" i="32"/>
  <c r="J615" i="32"/>
  <c r="I615" i="32"/>
  <c r="H615" i="32"/>
  <c r="G615" i="32"/>
  <c r="K613" i="32"/>
  <c r="J613" i="32"/>
  <c r="I613" i="32"/>
  <c r="H613" i="32"/>
  <c r="G613" i="32"/>
  <c r="H612" i="32"/>
  <c r="I612" i="32" s="1"/>
  <c r="J612" i="32" s="1"/>
  <c r="K612" i="32" s="1"/>
  <c r="L612" i="32" s="1"/>
  <c r="M612" i="32" s="1"/>
  <c r="G612" i="32"/>
  <c r="W611" i="32"/>
  <c r="S611" i="32"/>
  <c r="G611" i="32"/>
  <c r="H611" i="32" s="1"/>
  <c r="I611" i="32" s="1"/>
  <c r="J611" i="32" s="1"/>
  <c r="K611" i="32" s="1"/>
  <c r="L611" i="32" s="1"/>
  <c r="M611" i="32" s="1"/>
  <c r="L608" i="32"/>
  <c r="M608" i="32" s="1"/>
  <c r="L607" i="32"/>
  <c r="M607" i="32" s="1"/>
  <c r="L606" i="32"/>
  <c r="M606" i="32" s="1"/>
  <c r="L605" i="32"/>
  <c r="M605" i="32" s="1"/>
  <c r="L604" i="32"/>
  <c r="M604" i="32" s="1"/>
  <c r="L603" i="32"/>
  <c r="M603" i="32" s="1"/>
  <c r="L602" i="32"/>
  <c r="M602" i="32" s="1"/>
  <c r="L601" i="32"/>
  <c r="L600" i="32"/>
  <c r="M600" i="32" s="1"/>
  <c r="K599" i="32"/>
  <c r="J599" i="32"/>
  <c r="I599" i="32"/>
  <c r="H599" i="32"/>
  <c r="G599" i="32"/>
  <c r="K597" i="32"/>
  <c r="J597" i="32"/>
  <c r="I597" i="32"/>
  <c r="H597" i="32"/>
  <c r="G597" i="32"/>
  <c r="H596" i="32"/>
  <c r="I596" i="32" s="1"/>
  <c r="J596" i="32" s="1"/>
  <c r="K596" i="32" s="1"/>
  <c r="L596" i="32" s="1"/>
  <c r="M596" i="32" s="1"/>
  <c r="G596" i="32"/>
  <c r="W595" i="32"/>
  <c r="S595" i="32"/>
  <c r="G595" i="32"/>
  <c r="H595" i="32" s="1"/>
  <c r="I595" i="32" s="1"/>
  <c r="J595" i="32" s="1"/>
  <c r="K595" i="32" s="1"/>
  <c r="L595" i="32" s="1"/>
  <c r="M595" i="32" s="1"/>
  <c r="L592" i="32"/>
  <c r="M592" i="32" s="1"/>
  <c r="L591" i="32"/>
  <c r="M591" i="32" s="1"/>
  <c r="L590" i="32"/>
  <c r="M590" i="32" s="1"/>
  <c r="L589" i="32"/>
  <c r="M589" i="32" s="1"/>
  <c r="L588" i="32"/>
  <c r="M588" i="32" s="1"/>
  <c r="L587" i="32"/>
  <c r="M587" i="32" s="1"/>
  <c r="L586" i="32"/>
  <c r="M586" i="32" s="1"/>
  <c r="L585" i="32"/>
  <c r="L584" i="32"/>
  <c r="M584" i="32" s="1"/>
  <c r="K583" i="32"/>
  <c r="J583" i="32"/>
  <c r="I583" i="32"/>
  <c r="H583" i="32"/>
  <c r="G583" i="32"/>
  <c r="K581" i="32"/>
  <c r="J581" i="32"/>
  <c r="I581" i="32"/>
  <c r="H581" i="32"/>
  <c r="G581" i="32"/>
  <c r="H580" i="32"/>
  <c r="I580" i="32" s="1"/>
  <c r="J580" i="32" s="1"/>
  <c r="K580" i="32" s="1"/>
  <c r="L580" i="32" s="1"/>
  <c r="M580" i="32" s="1"/>
  <c r="G580" i="32"/>
  <c r="W579" i="32"/>
  <c r="S579" i="32"/>
  <c r="G579" i="32"/>
  <c r="H579" i="32" s="1"/>
  <c r="I579" i="32" s="1"/>
  <c r="J579" i="32" s="1"/>
  <c r="K579" i="32" s="1"/>
  <c r="L579" i="32" s="1"/>
  <c r="M579" i="32" s="1"/>
  <c r="L576" i="32"/>
  <c r="M576" i="32" s="1"/>
  <c r="L575" i="32"/>
  <c r="M575" i="32" s="1"/>
  <c r="L574" i="32"/>
  <c r="M574" i="32" s="1"/>
  <c r="L573" i="32"/>
  <c r="M573" i="32" s="1"/>
  <c r="L572" i="32"/>
  <c r="M572" i="32" s="1"/>
  <c r="L571" i="32"/>
  <c r="M571" i="32" s="1"/>
  <c r="L570" i="32"/>
  <c r="M570" i="32" s="1"/>
  <c r="L569" i="32"/>
  <c r="L567" i="32" s="1"/>
  <c r="L568" i="32"/>
  <c r="M568" i="32" s="1"/>
  <c r="K567" i="32"/>
  <c r="J567" i="32"/>
  <c r="I567" i="32"/>
  <c r="H567" i="32"/>
  <c r="G567" i="32"/>
  <c r="K565" i="32"/>
  <c r="J565" i="32"/>
  <c r="I565" i="32"/>
  <c r="H565" i="32"/>
  <c r="G565" i="32"/>
  <c r="H564" i="32"/>
  <c r="I564" i="32" s="1"/>
  <c r="J564" i="32" s="1"/>
  <c r="K564" i="32" s="1"/>
  <c r="L564" i="32" s="1"/>
  <c r="M564" i="32" s="1"/>
  <c r="G564" i="32"/>
  <c r="W563" i="32"/>
  <c r="S563" i="32"/>
  <c r="G563" i="32"/>
  <c r="H563" i="32" s="1"/>
  <c r="I563" i="32" s="1"/>
  <c r="J563" i="32" s="1"/>
  <c r="K563" i="32" s="1"/>
  <c r="L563" i="32" s="1"/>
  <c r="M563" i="32" s="1"/>
  <c r="L560" i="32"/>
  <c r="M560" i="32" s="1"/>
  <c r="L559" i="32"/>
  <c r="M559" i="32" s="1"/>
  <c r="L558" i="32"/>
  <c r="M558" i="32" s="1"/>
  <c r="L557" i="32"/>
  <c r="M557" i="32" s="1"/>
  <c r="L556" i="32"/>
  <c r="M556" i="32" s="1"/>
  <c r="L555" i="32"/>
  <c r="M555" i="32" s="1"/>
  <c r="L554" i="32"/>
  <c r="M554" i="32" s="1"/>
  <c r="L553" i="32"/>
  <c r="M553" i="32" s="1"/>
  <c r="L552" i="32"/>
  <c r="M552" i="32" s="1"/>
  <c r="K551" i="32"/>
  <c r="J551" i="32"/>
  <c r="I551" i="32"/>
  <c r="H551" i="32"/>
  <c r="G551" i="32"/>
  <c r="K549" i="32"/>
  <c r="J549" i="32"/>
  <c r="I549" i="32"/>
  <c r="H549" i="32"/>
  <c r="G549" i="32"/>
  <c r="G548" i="32"/>
  <c r="H548" i="32" s="1"/>
  <c r="I548" i="32" s="1"/>
  <c r="J548" i="32" s="1"/>
  <c r="K548" i="32" s="1"/>
  <c r="L548" i="32" s="1"/>
  <c r="M548" i="32" s="1"/>
  <c r="W547" i="32"/>
  <c r="S547" i="32"/>
  <c r="G547" i="32"/>
  <c r="H547" i="32" s="1"/>
  <c r="I547" i="32" s="1"/>
  <c r="J547" i="32" s="1"/>
  <c r="K547" i="32" s="1"/>
  <c r="L547" i="32" s="1"/>
  <c r="M547" i="32" s="1"/>
  <c r="L544" i="32"/>
  <c r="M544" i="32" s="1"/>
  <c r="L543" i="32"/>
  <c r="M543" i="32" s="1"/>
  <c r="L542" i="32"/>
  <c r="M542" i="32" s="1"/>
  <c r="L541" i="32"/>
  <c r="M541" i="32" s="1"/>
  <c r="L540" i="32"/>
  <c r="L539" i="32"/>
  <c r="M539" i="32" s="1"/>
  <c r="L538" i="32"/>
  <c r="L537" i="32"/>
  <c r="M537" i="32" s="1"/>
  <c r="L536" i="32"/>
  <c r="K535" i="32"/>
  <c r="J535" i="32"/>
  <c r="I535" i="32"/>
  <c r="H535" i="32"/>
  <c r="G535" i="32"/>
  <c r="K533" i="32"/>
  <c r="J533" i="32"/>
  <c r="I533" i="32"/>
  <c r="H533" i="32"/>
  <c r="G533" i="32"/>
  <c r="H532" i="32"/>
  <c r="I532" i="32" s="1"/>
  <c r="J532" i="32" s="1"/>
  <c r="K532" i="32" s="1"/>
  <c r="L532" i="32" s="1"/>
  <c r="M532" i="32" s="1"/>
  <c r="G532" i="32"/>
  <c r="S531" i="32"/>
  <c r="G531" i="32"/>
  <c r="H531" i="32" s="1"/>
  <c r="I531" i="32" s="1"/>
  <c r="J531" i="32" s="1"/>
  <c r="K531" i="32" s="1"/>
  <c r="L531" i="32" s="1"/>
  <c r="M531" i="32" s="1"/>
  <c r="L528" i="32"/>
  <c r="M528" i="32" s="1"/>
  <c r="L527" i="32"/>
  <c r="M527" i="32" s="1"/>
  <c r="L526" i="32"/>
  <c r="M526" i="32" s="1"/>
  <c r="L525" i="32"/>
  <c r="M525" i="32" s="1"/>
  <c r="L524" i="32"/>
  <c r="M524" i="32" s="1"/>
  <c r="L523" i="32"/>
  <c r="M523" i="32" s="1"/>
  <c r="L522" i="32"/>
  <c r="M522" i="32" s="1"/>
  <c r="L521" i="32"/>
  <c r="L520" i="32"/>
  <c r="M520" i="32" s="1"/>
  <c r="K519" i="32"/>
  <c r="J519" i="32"/>
  <c r="I519" i="32"/>
  <c r="H519" i="32"/>
  <c r="G519" i="32"/>
  <c r="K517" i="32"/>
  <c r="J517" i="32"/>
  <c r="I517" i="32"/>
  <c r="H517" i="32"/>
  <c r="G517" i="32"/>
  <c r="H516" i="32"/>
  <c r="I516" i="32" s="1"/>
  <c r="J516" i="32" s="1"/>
  <c r="K516" i="32" s="1"/>
  <c r="L516" i="32" s="1"/>
  <c r="M516" i="32" s="1"/>
  <c r="G516" i="32"/>
  <c r="X515" i="32"/>
  <c r="W515" i="32"/>
  <c r="U515" i="32"/>
  <c r="S515" i="32"/>
  <c r="G515" i="32"/>
  <c r="H515" i="32" s="1"/>
  <c r="I515" i="32" s="1"/>
  <c r="J515" i="32" s="1"/>
  <c r="K515" i="32" s="1"/>
  <c r="L515" i="32" s="1"/>
  <c r="M515" i="32" s="1"/>
  <c r="L512" i="32"/>
  <c r="M512" i="32" s="1"/>
  <c r="L511" i="32"/>
  <c r="M511" i="32" s="1"/>
  <c r="L510" i="32"/>
  <c r="L509" i="32"/>
  <c r="M509" i="32" s="1"/>
  <c r="L508" i="32"/>
  <c r="L507" i="32"/>
  <c r="M507" i="32" s="1"/>
  <c r="L506" i="32"/>
  <c r="L505" i="32"/>
  <c r="M505" i="32" s="1"/>
  <c r="L504" i="32"/>
  <c r="K503" i="32"/>
  <c r="J503" i="32"/>
  <c r="I503" i="32"/>
  <c r="H503" i="32"/>
  <c r="G503" i="32"/>
  <c r="K501" i="32"/>
  <c r="J501" i="32"/>
  <c r="I501" i="32"/>
  <c r="H501" i="32"/>
  <c r="G501" i="32"/>
  <c r="H500" i="32"/>
  <c r="I500" i="32" s="1"/>
  <c r="J500" i="32" s="1"/>
  <c r="K500" i="32" s="1"/>
  <c r="L500" i="32" s="1"/>
  <c r="M500" i="32" s="1"/>
  <c r="G500" i="32"/>
  <c r="S499" i="32"/>
  <c r="G499" i="32"/>
  <c r="H499" i="32" s="1"/>
  <c r="I499" i="32" s="1"/>
  <c r="J499" i="32" s="1"/>
  <c r="K499" i="32" s="1"/>
  <c r="L499" i="32" s="1"/>
  <c r="M499" i="32" s="1"/>
  <c r="L496" i="32"/>
  <c r="M496" i="32" s="1"/>
  <c r="L495" i="32"/>
  <c r="M495" i="32" s="1"/>
  <c r="L494" i="32"/>
  <c r="L493" i="32"/>
  <c r="M493" i="32" s="1"/>
  <c r="L492" i="32"/>
  <c r="L491" i="32"/>
  <c r="M491" i="32" s="1"/>
  <c r="L490" i="32"/>
  <c r="L489" i="32"/>
  <c r="M489" i="32" s="1"/>
  <c r="L488" i="32"/>
  <c r="K487" i="32"/>
  <c r="J487" i="32"/>
  <c r="I487" i="32"/>
  <c r="H487" i="32"/>
  <c r="G487" i="32"/>
  <c r="K485" i="32"/>
  <c r="J485" i="32"/>
  <c r="I485" i="32"/>
  <c r="H485" i="32"/>
  <c r="G485" i="32"/>
  <c r="G484" i="32"/>
  <c r="H484" i="32" s="1"/>
  <c r="I484" i="32" s="1"/>
  <c r="J484" i="32" s="1"/>
  <c r="K484" i="32" s="1"/>
  <c r="L484" i="32" s="1"/>
  <c r="M484" i="32" s="1"/>
  <c r="S483" i="32"/>
  <c r="G483" i="32"/>
  <c r="H483" i="32" s="1"/>
  <c r="I483" i="32" s="1"/>
  <c r="J483" i="32" s="1"/>
  <c r="K483" i="32" s="1"/>
  <c r="L483" i="32" s="1"/>
  <c r="M483" i="32" s="1"/>
  <c r="L480" i="32"/>
  <c r="M480" i="32" s="1"/>
  <c r="L479" i="32"/>
  <c r="M479" i="32" s="1"/>
  <c r="L478" i="32"/>
  <c r="M478" i="32" s="1"/>
  <c r="L477" i="32"/>
  <c r="M477" i="32" s="1"/>
  <c r="L476" i="32"/>
  <c r="L475" i="32"/>
  <c r="M475" i="32" s="1"/>
  <c r="L474" i="32"/>
  <c r="L473" i="32"/>
  <c r="L472" i="32"/>
  <c r="M472" i="32" s="1"/>
  <c r="K471" i="32"/>
  <c r="J471" i="32"/>
  <c r="I471" i="32"/>
  <c r="H471" i="32"/>
  <c r="G471" i="32"/>
  <c r="K469" i="32"/>
  <c r="J469" i="32"/>
  <c r="I469" i="32"/>
  <c r="H469" i="32"/>
  <c r="G469" i="32"/>
  <c r="G468" i="32"/>
  <c r="H468" i="32" s="1"/>
  <c r="I468" i="32" s="1"/>
  <c r="J468" i="32" s="1"/>
  <c r="K468" i="32" s="1"/>
  <c r="L468" i="32" s="1"/>
  <c r="M468" i="32" s="1"/>
  <c r="W467" i="32"/>
  <c r="S467" i="32"/>
  <c r="G467" i="32"/>
  <c r="H467" i="32" s="1"/>
  <c r="I467" i="32" s="1"/>
  <c r="J467" i="32" s="1"/>
  <c r="K467" i="32" s="1"/>
  <c r="L467" i="32" s="1"/>
  <c r="M467" i="32" s="1"/>
  <c r="L464" i="32"/>
  <c r="M464" i="32" s="1"/>
  <c r="L463" i="32"/>
  <c r="M463" i="32" s="1"/>
  <c r="L462" i="32"/>
  <c r="L461" i="32"/>
  <c r="M461" i="32" s="1"/>
  <c r="L460" i="32"/>
  <c r="L459" i="32"/>
  <c r="M459" i="32" s="1"/>
  <c r="L458" i="32"/>
  <c r="L457" i="32"/>
  <c r="M457" i="32" s="1"/>
  <c r="L456" i="32"/>
  <c r="M456" i="32" s="1"/>
  <c r="K455" i="32"/>
  <c r="J455" i="32"/>
  <c r="I455" i="32"/>
  <c r="H455" i="32"/>
  <c r="G455" i="32"/>
  <c r="K453" i="32"/>
  <c r="J453" i="32"/>
  <c r="I453" i="32"/>
  <c r="H453" i="32"/>
  <c r="G453" i="32"/>
  <c r="G452" i="32"/>
  <c r="H452" i="32" s="1"/>
  <c r="I452" i="32" s="1"/>
  <c r="J452" i="32" s="1"/>
  <c r="K452" i="32" s="1"/>
  <c r="L452" i="32" s="1"/>
  <c r="M452" i="32" s="1"/>
  <c r="S451" i="32"/>
  <c r="H451" i="32"/>
  <c r="I451" i="32" s="1"/>
  <c r="J451" i="32" s="1"/>
  <c r="K451" i="32" s="1"/>
  <c r="L451" i="32" s="1"/>
  <c r="M451" i="32" s="1"/>
  <c r="G451" i="32"/>
  <c r="L448" i="32"/>
  <c r="M448" i="32" s="1"/>
  <c r="L447" i="32"/>
  <c r="M447" i="32" s="1"/>
  <c r="L446" i="32"/>
  <c r="M446" i="32" s="1"/>
  <c r="L445" i="32"/>
  <c r="M445" i="32" s="1"/>
  <c r="L444" i="32"/>
  <c r="L443" i="32"/>
  <c r="M443" i="32" s="1"/>
  <c r="L442" i="32"/>
  <c r="L441" i="32"/>
  <c r="M441" i="32" s="1"/>
  <c r="L440" i="32"/>
  <c r="M440" i="32" s="1"/>
  <c r="K439" i="32"/>
  <c r="J439" i="32"/>
  <c r="I439" i="32"/>
  <c r="H439" i="32"/>
  <c r="G439" i="32"/>
  <c r="K437" i="32"/>
  <c r="J437" i="32"/>
  <c r="I437" i="32"/>
  <c r="H437" i="32"/>
  <c r="G437" i="32"/>
  <c r="G436" i="32"/>
  <c r="H436" i="32" s="1"/>
  <c r="I436" i="32" s="1"/>
  <c r="J436" i="32" s="1"/>
  <c r="K436" i="32" s="1"/>
  <c r="L436" i="32" s="1"/>
  <c r="M436" i="32" s="1"/>
  <c r="W435" i="32"/>
  <c r="S435" i="32"/>
  <c r="G435" i="32"/>
  <c r="H435" i="32" s="1"/>
  <c r="I435" i="32" s="1"/>
  <c r="J435" i="32" s="1"/>
  <c r="K435" i="32" s="1"/>
  <c r="L435" i="32" s="1"/>
  <c r="M435" i="32" s="1"/>
  <c r="L432" i="32"/>
  <c r="M432" i="32" s="1"/>
  <c r="L431" i="32"/>
  <c r="M431" i="32" s="1"/>
  <c r="L430" i="32"/>
  <c r="M430" i="32" s="1"/>
  <c r="L429" i="32"/>
  <c r="M429" i="32" s="1"/>
  <c r="L428" i="32"/>
  <c r="L427" i="32"/>
  <c r="M427" i="32" s="1"/>
  <c r="L426" i="32"/>
  <c r="L425" i="32"/>
  <c r="M425" i="32" s="1"/>
  <c r="L424" i="32"/>
  <c r="K423" i="32"/>
  <c r="J423" i="32"/>
  <c r="I423" i="32"/>
  <c r="H423" i="32"/>
  <c r="G423" i="32"/>
  <c r="K421" i="32"/>
  <c r="J421" i="32"/>
  <c r="I421" i="32"/>
  <c r="H421" i="32"/>
  <c r="G421" i="32"/>
  <c r="G420" i="32"/>
  <c r="H420" i="32" s="1"/>
  <c r="I420" i="32" s="1"/>
  <c r="J420" i="32" s="1"/>
  <c r="K420" i="32" s="1"/>
  <c r="L420" i="32" s="1"/>
  <c r="M420" i="32" s="1"/>
  <c r="S419" i="32"/>
  <c r="G419" i="32"/>
  <c r="H419" i="32" s="1"/>
  <c r="I419" i="32" s="1"/>
  <c r="J419" i="32" s="1"/>
  <c r="K419" i="32" s="1"/>
  <c r="L419" i="32" s="1"/>
  <c r="M419" i="32" s="1"/>
  <c r="L416" i="32"/>
  <c r="M416" i="32" s="1"/>
  <c r="L415" i="32"/>
  <c r="M415" i="32" s="1"/>
  <c r="L414" i="32"/>
  <c r="M414" i="32" s="1"/>
  <c r="L413" i="32"/>
  <c r="M413" i="32" s="1"/>
  <c r="L412" i="32"/>
  <c r="L411" i="32"/>
  <c r="M411" i="32" s="1"/>
  <c r="L410" i="32"/>
  <c r="L409" i="32"/>
  <c r="L408" i="32"/>
  <c r="M408" i="32" s="1"/>
  <c r="K407" i="32"/>
  <c r="J407" i="32"/>
  <c r="I407" i="32"/>
  <c r="H407" i="32"/>
  <c r="G407" i="32"/>
  <c r="K405" i="32"/>
  <c r="J405" i="32"/>
  <c r="I405" i="32"/>
  <c r="H405" i="32"/>
  <c r="G405" i="32"/>
  <c r="G404" i="32"/>
  <c r="H404" i="32" s="1"/>
  <c r="I404" i="32" s="1"/>
  <c r="J404" i="32" s="1"/>
  <c r="K404" i="32" s="1"/>
  <c r="L404" i="32" s="1"/>
  <c r="M404" i="32" s="1"/>
  <c r="S403" i="32"/>
  <c r="G403" i="32"/>
  <c r="H403" i="32" s="1"/>
  <c r="I403" i="32" s="1"/>
  <c r="J403" i="32" s="1"/>
  <c r="K403" i="32" s="1"/>
  <c r="L403" i="32" s="1"/>
  <c r="M403" i="32" s="1"/>
  <c r="L400" i="32"/>
  <c r="M400" i="32" s="1"/>
  <c r="L399" i="32"/>
  <c r="M399" i="32" s="1"/>
  <c r="L398" i="32"/>
  <c r="M398" i="32" s="1"/>
  <c r="L397" i="32"/>
  <c r="M397" i="32" s="1"/>
  <c r="L396" i="32"/>
  <c r="M396" i="32" s="1"/>
  <c r="L395" i="32"/>
  <c r="L394" i="32"/>
  <c r="M394" i="32" s="1"/>
  <c r="L393" i="32"/>
  <c r="L392" i="32"/>
  <c r="M392" i="32" s="1"/>
  <c r="K391" i="32"/>
  <c r="J391" i="32"/>
  <c r="I391" i="32"/>
  <c r="H391" i="32"/>
  <c r="G391" i="32"/>
  <c r="K389" i="32"/>
  <c r="J389" i="32"/>
  <c r="I389" i="32"/>
  <c r="H389" i="32"/>
  <c r="G389" i="32"/>
  <c r="G388" i="32"/>
  <c r="H388" i="32" s="1"/>
  <c r="I388" i="32" s="1"/>
  <c r="J388" i="32" s="1"/>
  <c r="K388" i="32" s="1"/>
  <c r="L388" i="32" s="1"/>
  <c r="M388" i="32" s="1"/>
  <c r="X387" i="32"/>
  <c r="W387" i="32"/>
  <c r="S387" i="32"/>
  <c r="G387" i="32"/>
  <c r="H387" i="32" s="1"/>
  <c r="I387" i="32" s="1"/>
  <c r="J387" i="32" s="1"/>
  <c r="K387" i="32" s="1"/>
  <c r="L387" i="32" s="1"/>
  <c r="M387" i="32" s="1"/>
  <c r="L384" i="32"/>
  <c r="M384" i="32" s="1"/>
  <c r="L383" i="32"/>
  <c r="M383" i="32" s="1"/>
  <c r="L382" i="32"/>
  <c r="M382" i="32" s="1"/>
  <c r="L381" i="32"/>
  <c r="M381" i="32" s="1"/>
  <c r="L380" i="32"/>
  <c r="M380" i="32" s="1"/>
  <c r="L379" i="32"/>
  <c r="L378" i="32"/>
  <c r="M378" i="32" s="1"/>
  <c r="L377" i="32"/>
  <c r="L376" i="32"/>
  <c r="M376" i="32" s="1"/>
  <c r="K375" i="32"/>
  <c r="J375" i="32"/>
  <c r="I375" i="32"/>
  <c r="H375" i="32"/>
  <c r="G375" i="32"/>
  <c r="K373" i="32"/>
  <c r="J373" i="32"/>
  <c r="I373" i="32"/>
  <c r="H373" i="32"/>
  <c r="G373" i="32"/>
  <c r="H372" i="32"/>
  <c r="I372" i="32" s="1"/>
  <c r="J372" i="32" s="1"/>
  <c r="K372" i="32" s="1"/>
  <c r="L372" i="32" s="1"/>
  <c r="M372" i="32" s="1"/>
  <c r="G372" i="32"/>
  <c r="S371" i="32"/>
  <c r="G371" i="32"/>
  <c r="H371" i="32" s="1"/>
  <c r="I371" i="32" s="1"/>
  <c r="J371" i="32" s="1"/>
  <c r="K371" i="32" s="1"/>
  <c r="L371" i="32" s="1"/>
  <c r="M371" i="32" s="1"/>
  <c r="M368" i="32"/>
  <c r="L367" i="32"/>
  <c r="M367" i="32" s="1"/>
  <c r="L366" i="32"/>
  <c r="M366" i="32" s="1"/>
  <c r="L365" i="32"/>
  <c r="M365" i="32" s="1"/>
  <c r="L364" i="32"/>
  <c r="M364" i="32" s="1"/>
  <c r="L363" i="32"/>
  <c r="L362" i="32"/>
  <c r="M362" i="32" s="1"/>
  <c r="L361" i="32"/>
  <c r="L360" i="32"/>
  <c r="M360" i="32" s="1"/>
  <c r="K359" i="32"/>
  <c r="J359" i="32"/>
  <c r="I359" i="32"/>
  <c r="H359" i="32"/>
  <c r="G359" i="32"/>
  <c r="K357" i="32"/>
  <c r="J357" i="32"/>
  <c r="I357" i="32"/>
  <c r="H357" i="32"/>
  <c r="G357" i="32"/>
  <c r="G356" i="32"/>
  <c r="H356" i="32" s="1"/>
  <c r="I356" i="32" s="1"/>
  <c r="J356" i="32" s="1"/>
  <c r="K356" i="32" s="1"/>
  <c r="L356" i="32" s="1"/>
  <c r="M356" i="32" s="1"/>
  <c r="X355" i="32"/>
  <c r="S355" i="32"/>
  <c r="G355" i="32"/>
  <c r="H355" i="32" s="1"/>
  <c r="I355" i="32" s="1"/>
  <c r="J355" i="32" s="1"/>
  <c r="K355" i="32" s="1"/>
  <c r="L355" i="32" s="1"/>
  <c r="M355" i="32" s="1"/>
  <c r="L352" i="32"/>
  <c r="M352" i="32" s="1"/>
  <c r="L351" i="32"/>
  <c r="M351" i="32" s="1"/>
  <c r="L350" i="32"/>
  <c r="M350" i="32" s="1"/>
  <c r="L349" i="32"/>
  <c r="M349" i="32" s="1"/>
  <c r="L348" i="32"/>
  <c r="M348" i="32" s="1"/>
  <c r="L347" i="32"/>
  <c r="M347" i="32" s="1"/>
  <c r="L346" i="32"/>
  <c r="M346" i="32" s="1"/>
  <c r="L345" i="32"/>
  <c r="L344" i="32"/>
  <c r="M344" i="32" s="1"/>
  <c r="K343" i="32"/>
  <c r="J343" i="32"/>
  <c r="I343" i="32"/>
  <c r="H343" i="32"/>
  <c r="G343" i="32"/>
  <c r="K341" i="32"/>
  <c r="J341" i="32"/>
  <c r="I341" i="32"/>
  <c r="H341" i="32"/>
  <c r="G341" i="32"/>
  <c r="G340" i="32"/>
  <c r="H340" i="32" s="1"/>
  <c r="I340" i="32" s="1"/>
  <c r="J340" i="32" s="1"/>
  <c r="K340" i="32" s="1"/>
  <c r="L340" i="32" s="1"/>
  <c r="M340" i="32" s="1"/>
  <c r="S339" i="32"/>
  <c r="G339" i="32"/>
  <c r="H339" i="32" s="1"/>
  <c r="I339" i="32" s="1"/>
  <c r="J339" i="32" s="1"/>
  <c r="K339" i="32" s="1"/>
  <c r="L339" i="32" s="1"/>
  <c r="M339" i="32" s="1"/>
  <c r="L336" i="32"/>
  <c r="M336" i="32" s="1"/>
  <c r="L335" i="32"/>
  <c r="M335" i="32" s="1"/>
  <c r="L334" i="32"/>
  <c r="M334" i="32" s="1"/>
  <c r="L333" i="32"/>
  <c r="M333" i="32" s="1"/>
  <c r="L332" i="32"/>
  <c r="M332" i="32" s="1"/>
  <c r="L331" i="32"/>
  <c r="M331" i="32" s="1"/>
  <c r="L330" i="32"/>
  <c r="M330" i="32" s="1"/>
  <c r="L329" i="32"/>
  <c r="L328" i="32"/>
  <c r="M328" i="32" s="1"/>
  <c r="K327" i="32"/>
  <c r="J327" i="32"/>
  <c r="I327" i="32"/>
  <c r="H327" i="32"/>
  <c r="G327" i="32"/>
  <c r="K325" i="32"/>
  <c r="J325" i="32"/>
  <c r="I325" i="32"/>
  <c r="H325" i="32"/>
  <c r="G325" i="32"/>
  <c r="G324" i="32"/>
  <c r="H324" i="32" s="1"/>
  <c r="I324" i="32" s="1"/>
  <c r="J324" i="32" s="1"/>
  <c r="K324" i="32" s="1"/>
  <c r="L324" i="32" s="1"/>
  <c r="M324" i="32" s="1"/>
  <c r="W323" i="32"/>
  <c r="S323" i="32"/>
  <c r="G323" i="32"/>
  <c r="H323" i="32" s="1"/>
  <c r="I323" i="32" s="1"/>
  <c r="J323" i="32" s="1"/>
  <c r="K323" i="32" s="1"/>
  <c r="L323" i="32" s="1"/>
  <c r="M323" i="32" s="1"/>
  <c r="L320" i="32"/>
  <c r="M320" i="32" s="1"/>
  <c r="L319" i="32"/>
  <c r="M319" i="32" s="1"/>
  <c r="L318" i="32"/>
  <c r="M318" i="32" s="1"/>
  <c r="L317" i="32"/>
  <c r="M317" i="32" s="1"/>
  <c r="L316" i="32"/>
  <c r="M316" i="32" s="1"/>
  <c r="L315" i="32"/>
  <c r="M315" i="32" s="1"/>
  <c r="L314" i="32"/>
  <c r="M314" i="32" s="1"/>
  <c r="L313" i="32"/>
  <c r="L312" i="32"/>
  <c r="M312" i="32" s="1"/>
  <c r="K311" i="32"/>
  <c r="J311" i="32"/>
  <c r="I311" i="32"/>
  <c r="H311" i="32"/>
  <c r="G311" i="32"/>
  <c r="K309" i="32"/>
  <c r="J309" i="32"/>
  <c r="I309" i="32"/>
  <c r="H309" i="32"/>
  <c r="G309" i="32"/>
  <c r="G308" i="32"/>
  <c r="H308" i="32" s="1"/>
  <c r="I308" i="32" s="1"/>
  <c r="J308" i="32" s="1"/>
  <c r="K308" i="32" s="1"/>
  <c r="L308" i="32" s="1"/>
  <c r="M308" i="32" s="1"/>
  <c r="S307" i="32"/>
  <c r="G307" i="32"/>
  <c r="H307" i="32" s="1"/>
  <c r="I307" i="32" s="1"/>
  <c r="J307" i="32" s="1"/>
  <c r="K307" i="32" s="1"/>
  <c r="L307" i="32" s="1"/>
  <c r="M307" i="32" s="1"/>
  <c r="L304" i="32"/>
  <c r="M304" i="32" s="1"/>
  <c r="L303" i="32"/>
  <c r="M303" i="32" s="1"/>
  <c r="L302" i="32"/>
  <c r="M302" i="32" s="1"/>
  <c r="L301" i="32"/>
  <c r="M301" i="32" s="1"/>
  <c r="L300" i="32"/>
  <c r="M300" i="32" s="1"/>
  <c r="L299" i="32"/>
  <c r="M299" i="32" s="1"/>
  <c r="L298" i="32"/>
  <c r="M298" i="32" s="1"/>
  <c r="L297" i="32"/>
  <c r="L296" i="32"/>
  <c r="M296" i="32" s="1"/>
  <c r="K295" i="32"/>
  <c r="J295" i="32"/>
  <c r="I295" i="32"/>
  <c r="H295" i="32"/>
  <c r="G295" i="32"/>
  <c r="K293" i="32"/>
  <c r="J293" i="32"/>
  <c r="I293" i="32"/>
  <c r="H293" i="32"/>
  <c r="G293" i="32"/>
  <c r="G292" i="32"/>
  <c r="H292" i="32" s="1"/>
  <c r="I292" i="32" s="1"/>
  <c r="J292" i="32" s="1"/>
  <c r="K292" i="32" s="1"/>
  <c r="L292" i="32" s="1"/>
  <c r="M292" i="32" s="1"/>
  <c r="S291" i="32"/>
  <c r="G291" i="32"/>
  <c r="H291" i="32" s="1"/>
  <c r="I291" i="32" s="1"/>
  <c r="J291" i="32" s="1"/>
  <c r="K291" i="32" s="1"/>
  <c r="L291" i="32" s="1"/>
  <c r="M291" i="32" s="1"/>
  <c r="L288" i="32"/>
  <c r="M288" i="32" s="1"/>
  <c r="L287" i="32"/>
  <c r="M287" i="32" s="1"/>
  <c r="L286" i="32"/>
  <c r="M286" i="32" s="1"/>
  <c r="L285" i="32"/>
  <c r="M285" i="32" s="1"/>
  <c r="L284" i="32"/>
  <c r="M284" i="32" s="1"/>
  <c r="L283" i="32"/>
  <c r="M283" i="32" s="1"/>
  <c r="L282" i="32"/>
  <c r="M282" i="32" s="1"/>
  <c r="L281" i="32"/>
  <c r="L280" i="32"/>
  <c r="M280" i="32" s="1"/>
  <c r="K279" i="32"/>
  <c r="J279" i="32"/>
  <c r="I279" i="32"/>
  <c r="H279" i="32"/>
  <c r="G279" i="32"/>
  <c r="K277" i="32"/>
  <c r="J277" i="32"/>
  <c r="I277" i="32"/>
  <c r="H277" i="32"/>
  <c r="G277" i="32"/>
  <c r="G276" i="32"/>
  <c r="H276" i="32" s="1"/>
  <c r="I276" i="32" s="1"/>
  <c r="J276" i="32" s="1"/>
  <c r="K276" i="32" s="1"/>
  <c r="L276" i="32" s="1"/>
  <c r="M276" i="32" s="1"/>
  <c r="S275" i="32"/>
  <c r="G275" i="32"/>
  <c r="H275" i="32" s="1"/>
  <c r="I275" i="32" s="1"/>
  <c r="J275" i="32" s="1"/>
  <c r="K275" i="32" s="1"/>
  <c r="L275" i="32" s="1"/>
  <c r="M275" i="32" s="1"/>
  <c r="L272" i="32"/>
  <c r="M272" i="32" s="1"/>
  <c r="L271" i="32"/>
  <c r="M271" i="32" s="1"/>
  <c r="L270" i="32"/>
  <c r="M270" i="32" s="1"/>
  <c r="L269" i="32"/>
  <c r="M269" i="32" s="1"/>
  <c r="L268" i="32"/>
  <c r="M268" i="32" s="1"/>
  <c r="L267" i="32"/>
  <c r="M267" i="32" s="1"/>
  <c r="L266" i="32"/>
  <c r="M266" i="32" s="1"/>
  <c r="L265" i="32"/>
  <c r="L264" i="32"/>
  <c r="M264" i="32" s="1"/>
  <c r="K263" i="32"/>
  <c r="J263" i="32"/>
  <c r="I263" i="32"/>
  <c r="H263" i="32"/>
  <c r="G263" i="32"/>
  <c r="K261" i="32"/>
  <c r="J261" i="32"/>
  <c r="I261" i="32"/>
  <c r="H261" i="32"/>
  <c r="G261" i="32"/>
  <c r="G260" i="32"/>
  <c r="H260" i="32" s="1"/>
  <c r="I260" i="32" s="1"/>
  <c r="J260" i="32" s="1"/>
  <c r="K260" i="32" s="1"/>
  <c r="L260" i="32" s="1"/>
  <c r="M260" i="32" s="1"/>
  <c r="S259" i="32"/>
  <c r="G259" i="32"/>
  <c r="H259" i="32" s="1"/>
  <c r="I259" i="32" s="1"/>
  <c r="J259" i="32" s="1"/>
  <c r="K259" i="32" s="1"/>
  <c r="L259" i="32" s="1"/>
  <c r="M259" i="32" s="1"/>
  <c r="L256" i="32"/>
  <c r="M256" i="32" s="1"/>
  <c r="L255" i="32"/>
  <c r="M255" i="32" s="1"/>
  <c r="L254" i="32"/>
  <c r="M254" i="32" s="1"/>
  <c r="L253" i="32"/>
  <c r="M253" i="32" s="1"/>
  <c r="L252" i="32"/>
  <c r="M252" i="32" s="1"/>
  <c r="L251" i="32"/>
  <c r="M251" i="32" s="1"/>
  <c r="L250" i="32"/>
  <c r="M250" i="32" s="1"/>
  <c r="L249" i="32"/>
  <c r="L248" i="32"/>
  <c r="M248" i="32" s="1"/>
  <c r="K247" i="32"/>
  <c r="J247" i="32"/>
  <c r="I247" i="32"/>
  <c r="H247" i="32"/>
  <c r="G247" i="32"/>
  <c r="K245" i="32"/>
  <c r="J245" i="32"/>
  <c r="I245" i="32"/>
  <c r="H245" i="32"/>
  <c r="G245" i="32"/>
  <c r="G244" i="32"/>
  <c r="H244" i="32" s="1"/>
  <c r="I244" i="32" s="1"/>
  <c r="J244" i="32" s="1"/>
  <c r="K244" i="32" s="1"/>
  <c r="L244" i="32" s="1"/>
  <c r="M244" i="32" s="1"/>
  <c r="S243" i="32"/>
  <c r="G243" i="32"/>
  <c r="H243" i="32" s="1"/>
  <c r="I243" i="32" s="1"/>
  <c r="J243" i="32" s="1"/>
  <c r="K243" i="32" s="1"/>
  <c r="L243" i="32" s="1"/>
  <c r="M243" i="32" s="1"/>
  <c r="M240" i="32"/>
  <c r="M239" i="32"/>
  <c r="M238" i="32"/>
  <c r="M237" i="32"/>
  <c r="M236" i="32"/>
  <c r="M235" i="32"/>
  <c r="M234" i="32"/>
  <c r="M232" i="32"/>
  <c r="K231" i="32"/>
  <c r="J231" i="32"/>
  <c r="I231" i="32"/>
  <c r="H231" i="32"/>
  <c r="G231" i="32"/>
  <c r="K229" i="32"/>
  <c r="J229" i="32"/>
  <c r="I229" i="32"/>
  <c r="H229" i="32"/>
  <c r="G229" i="32"/>
  <c r="H228" i="32"/>
  <c r="I228" i="32" s="1"/>
  <c r="J228" i="32" s="1"/>
  <c r="K228" i="32" s="1"/>
  <c r="L228" i="32" s="1"/>
  <c r="M228" i="32" s="1"/>
  <c r="G228" i="32"/>
  <c r="W227" i="32"/>
  <c r="S227" i="32"/>
  <c r="G227" i="32"/>
  <c r="H227" i="32" s="1"/>
  <c r="I227" i="32" s="1"/>
  <c r="J227" i="32" s="1"/>
  <c r="K227" i="32" s="1"/>
  <c r="L227" i="32" s="1"/>
  <c r="M227" i="32" s="1"/>
  <c r="L224" i="32"/>
  <c r="M224" i="32" s="1"/>
  <c r="L223" i="32"/>
  <c r="M223" i="32" s="1"/>
  <c r="L222" i="32"/>
  <c r="M222" i="32" s="1"/>
  <c r="L221" i="32"/>
  <c r="M221" i="32" s="1"/>
  <c r="L220" i="32"/>
  <c r="M220" i="32" s="1"/>
  <c r="L219" i="32"/>
  <c r="M219" i="32" s="1"/>
  <c r="L218" i="32"/>
  <c r="M218" i="32" s="1"/>
  <c r="L217" i="32"/>
  <c r="L216" i="32"/>
  <c r="M216" i="32" s="1"/>
  <c r="K215" i="32"/>
  <c r="J215" i="32"/>
  <c r="I215" i="32"/>
  <c r="H215" i="32"/>
  <c r="G215" i="32"/>
  <c r="K213" i="32"/>
  <c r="J213" i="32"/>
  <c r="I213" i="32"/>
  <c r="H213" i="32"/>
  <c r="G213" i="32"/>
  <c r="G212" i="32"/>
  <c r="H212" i="32" s="1"/>
  <c r="I212" i="32" s="1"/>
  <c r="J212" i="32" s="1"/>
  <c r="K212" i="32" s="1"/>
  <c r="L212" i="32" s="1"/>
  <c r="M212" i="32" s="1"/>
  <c r="S211" i="32"/>
  <c r="G211" i="32"/>
  <c r="H211" i="32" s="1"/>
  <c r="I211" i="32" s="1"/>
  <c r="J211" i="32" s="1"/>
  <c r="K211" i="32" s="1"/>
  <c r="L211" i="32" s="1"/>
  <c r="M211" i="32" s="1"/>
  <c r="L208" i="32"/>
  <c r="M208" i="32" s="1"/>
  <c r="L207" i="32"/>
  <c r="M207" i="32" s="1"/>
  <c r="L206" i="32"/>
  <c r="M206" i="32" s="1"/>
  <c r="L205" i="32"/>
  <c r="M205" i="32" s="1"/>
  <c r="L204" i="32"/>
  <c r="M204" i="32" s="1"/>
  <c r="L203" i="32"/>
  <c r="M203" i="32" s="1"/>
  <c r="L202" i="32"/>
  <c r="M202" i="32" s="1"/>
  <c r="L201" i="32"/>
  <c r="L200" i="32"/>
  <c r="M200" i="32" s="1"/>
  <c r="K199" i="32"/>
  <c r="J199" i="32"/>
  <c r="I199" i="32"/>
  <c r="H199" i="32"/>
  <c r="G199" i="32"/>
  <c r="K197" i="32"/>
  <c r="J197" i="32"/>
  <c r="I197" i="32"/>
  <c r="H197" i="32"/>
  <c r="G197" i="32"/>
  <c r="G196" i="32"/>
  <c r="H196" i="32" s="1"/>
  <c r="I196" i="32" s="1"/>
  <c r="J196" i="32" s="1"/>
  <c r="K196" i="32" s="1"/>
  <c r="L196" i="32" s="1"/>
  <c r="M196" i="32" s="1"/>
  <c r="W195" i="32"/>
  <c r="S195" i="32"/>
  <c r="G195" i="32"/>
  <c r="H195" i="32" s="1"/>
  <c r="I195" i="32" s="1"/>
  <c r="J195" i="32" s="1"/>
  <c r="K195" i="32" s="1"/>
  <c r="L195" i="32" s="1"/>
  <c r="M195" i="32" s="1"/>
  <c r="L192" i="32"/>
  <c r="M192" i="32" s="1"/>
  <c r="L191" i="32"/>
  <c r="M191" i="32" s="1"/>
  <c r="L190" i="32"/>
  <c r="M190" i="32" s="1"/>
  <c r="L189" i="32"/>
  <c r="M189" i="32" s="1"/>
  <c r="L188" i="32"/>
  <c r="M188" i="32" s="1"/>
  <c r="L187" i="32"/>
  <c r="M187" i="32" s="1"/>
  <c r="L186" i="32"/>
  <c r="M186" i="32" s="1"/>
  <c r="L185" i="32"/>
  <c r="M185" i="32" s="1"/>
  <c r="L184" i="32"/>
  <c r="M184" i="32" s="1"/>
  <c r="K183" i="32"/>
  <c r="J183" i="32"/>
  <c r="I183" i="32"/>
  <c r="H183" i="32"/>
  <c r="G183" i="32"/>
  <c r="K181" i="32"/>
  <c r="J181" i="32"/>
  <c r="I181" i="32"/>
  <c r="H181" i="32"/>
  <c r="G181" i="32"/>
  <c r="G180" i="32"/>
  <c r="H180" i="32" s="1"/>
  <c r="I180" i="32" s="1"/>
  <c r="J180" i="32" s="1"/>
  <c r="K180" i="32" s="1"/>
  <c r="L180" i="32" s="1"/>
  <c r="M180" i="32" s="1"/>
  <c r="S179" i="32"/>
  <c r="G179" i="32"/>
  <c r="H179" i="32" s="1"/>
  <c r="I179" i="32" s="1"/>
  <c r="J179" i="32" s="1"/>
  <c r="K179" i="32" s="1"/>
  <c r="L179" i="32" s="1"/>
  <c r="M179" i="32" s="1"/>
  <c r="L176" i="32"/>
  <c r="M176" i="32" s="1"/>
  <c r="L175" i="32"/>
  <c r="M175" i="32" s="1"/>
  <c r="L174" i="32"/>
  <c r="M174" i="32" s="1"/>
  <c r="L173" i="32"/>
  <c r="M173" i="32" s="1"/>
  <c r="L172" i="32"/>
  <c r="L171" i="32"/>
  <c r="M171" i="32" s="1"/>
  <c r="L170" i="32"/>
  <c r="L169" i="32"/>
  <c r="M169" i="32" s="1"/>
  <c r="L168" i="32"/>
  <c r="M168" i="32" s="1"/>
  <c r="K167" i="32"/>
  <c r="J167" i="32"/>
  <c r="I167" i="32"/>
  <c r="H167" i="32"/>
  <c r="G167" i="32"/>
  <c r="K165" i="32"/>
  <c r="J165" i="32"/>
  <c r="I165" i="32"/>
  <c r="H165" i="32"/>
  <c r="G165" i="32"/>
  <c r="H164" i="32"/>
  <c r="I164" i="32" s="1"/>
  <c r="J164" i="32" s="1"/>
  <c r="K164" i="32" s="1"/>
  <c r="L164" i="32" s="1"/>
  <c r="M164" i="32" s="1"/>
  <c r="G164" i="32"/>
  <c r="S163" i="32"/>
  <c r="G163" i="32"/>
  <c r="H163" i="32" s="1"/>
  <c r="I163" i="32" s="1"/>
  <c r="J163" i="32" s="1"/>
  <c r="K163" i="32" s="1"/>
  <c r="L163" i="32" s="1"/>
  <c r="M163" i="32" s="1"/>
  <c r="L160" i="32"/>
  <c r="M160" i="32" s="1"/>
  <c r="L159" i="32"/>
  <c r="M159" i="32" s="1"/>
  <c r="L158" i="32"/>
  <c r="M158" i="32" s="1"/>
  <c r="L157" i="32"/>
  <c r="M157" i="32" s="1"/>
  <c r="L156" i="32"/>
  <c r="M156" i="32" s="1"/>
  <c r="L155" i="32"/>
  <c r="M155" i="32" s="1"/>
  <c r="L154" i="32"/>
  <c r="M154" i="32" s="1"/>
  <c r="L153" i="32"/>
  <c r="M153" i="32" s="1"/>
  <c r="L152" i="32"/>
  <c r="M152" i="32" s="1"/>
  <c r="K151" i="32"/>
  <c r="J151" i="32"/>
  <c r="I151" i="32"/>
  <c r="H151" i="32"/>
  <c r="G151" i="32"/>
  <c r="K149" i="32"/>
  <c r="J149" i="32"/>
  <c r="I149" i="32"/>
  <c r="H149" i="32"/>
  <c r="G149" i="32"/>
  <c r="G148" i="32"/>
  <c r="H148" i="32" s="1"/>
  <c r="I148" i="32" s="1"/>
  <c r="J148" i="32" s="1"/>
  <c r="K148" i="32" s="1"/>
  <c r="L148" i="32" s="1"/>
  <c r="M148" i="32" s="1"/>
  <c r="X147" i="32"/>
  <c r="V147" i="32"/>
  <c r="S147" i="32"/>
  <c r="G147" i="32"/>
  <c r="H147" i="32" s="1"/>
  <c r="I147" i="32" s="1"/>
  <c r="J147" i="32" s="1"/>
  <c r="K147" i="32" s="1"/>
  <c r="L147" i="32" s="1"/>
  <c r="M147" i="32" s="1"/>
  <c r="L144" i="32"/>
  <c r="M144" i="32" s="1"/>
  <c r="L143" i="32"/>
  <c r="M143" i="32" s="1"/>
  <c r="L142" i="32"/>
  <c r="M142" i="32" s="1"/>
  <c r="L141" i="32"/>
  <c r="M141" i="32" s="1"/>
  <c r="L140" i="32"/>
  <c r="X131" i="32" s="1"/>
  <c r="L139" i="32"/>
  <c r="M139" i="32" s="1"/>
  <c r="L138" i="32"/>
  <c r="L137" i="32"/>
  <c r="M137" i="32" s="1"/>
  <c r="L136" i="32"/>
  <c r="L135" i="32" s="1"/>
  <c r="K135" i="32"/>
  <c r="J135" i="32"/>
  <c r="I135" i="32"/>
  <c r="H135" i="32"/>
  <c r="G135" i="32"/>
  <c r="K133" i="32"/>
  <c r="J133" i="32"/>
  <c r="I133" i="32"/>
  <c r="H133" i="32"/>
  <c r="G133" i="32"/>
  <c r="G132" i="32"/>
  <c r="H132" i="32" s="1"/>
  <c r="I132" i="32" s="1"/>
  <c r="J132" i="32" s="1"/>
  <c r="K132" i="32" s="1"/>
  <c r="L132" i="32" s="1"/>
  <c r="M132" i="32" s="1"/>
  <c r="S131" i="32"/>
  <c r="G131" i="32"/>
  <c r="H131" i="32" s="1"/>
  <c r="I131" i="32" s="1"/>
  <c r="J131" i="32" s="1"/>
  <c r="K131" i="32" s="1"/>
  <c r="L131" i="32" s="1"/>
  <c r="M131" i="32" s="1"/>
  <c r="L128" i="32"/>
  <c r="M128" i="32" s="1"/>
  <c r="L127" i="32"/>
  <c r="M127" i="32" s="1"/>
  <c r="L126" i="32"/>
  <c r="M126" i="32" s="1"/>
  <c r="L125" i="32"/>
  <c r="M125" i="32" s="1"/>
  <c r="L124" i="32"/>
  <c r="M124" i="32" s="1"/>
  <c r="L123" i="32"/>
  <c r="L122" i="32"/>
  <c r="M122" i="32" s="1"/>
  <c r="L121" i="32"/>
  <c r="U115" i="32" s="1"/>
  <c r="L120" i="32"/>
  <c r="M120" i="32" s="1"/>
  <c r="K119" i="32"/>
  <c r="J119" i="32"/>
  <c r="I119" i="32"/>
  <c r="H119" i="32"/>
  <c r="G119" i="32"/>
  <c r="K117" i="32"/>
  <c r="J117" i="32"/>
  <c r="I117" i="32"/>
  <c r="H117" i="32"/>
  <c r="G117" i="32"/>
  <c r="G116" i="32"/>
  <c r="H116" i="32" s="1"/>
  <c r="I116" i="32" s="1"/>
  <c r="J116" i="32" s="1"/>
  <c r="K116" i="32" s="1"/>
  <c r="L116" i="32" s="1"/>
  <c r="M116" i="32" s="1"/>
  <c r="S115" i="32"/>
  <c r="G115" i="32"/>
  <c r="H115" i="32" s="1"/>
  <c r="I115" i="32" s="1"/>
  <c r="J115" i="32" s="1"/>
  <c r="K115" i="32" s="1"/>
  <c r="L115" i="32" s="1"/>
  <c r="M115" i="32" s="1"/>
  <c r="L112" i="32"/>
  <c r="M112" i="32" s="1"/>
  <c r="L111" i="32"/>
  <c r="M111" i="32" s="1"/>
  <c r="L110" i="32"/>
  <c r="M110" i="32" s="1"/>
  <c r="L109" i="32"/>
  <c r="M109" i="32" s="1"/>
  <c r="L108" i="32"/>
  <c r="X99" i="32" s="1"/>
  <c r="L107" i="32"/>
  <c r="L106" i="32"/>
  <c r="M106" i="32" s="1"/>
  <c r="M105" i="32"/>
  <c r="L105" i="32"/>
  <c r="L104" i="32"/>
  <c r="K103" i="32"/>
  <c r="J103" i="32"/>
  <c r="I103" i="32"/>
  <c r="H103" i="32"/>
  <c r="G103" i="32"/>
  <c r="K101" i="32"/>
  <c r="J101" i="32"/>
  <c r="I101" i="32"/>
  <c r="H101" i="32"/>
  <c r="G101" i="32"/>
  <c r="G100" i="32"/>
  <c r="H100" i="32" s="1"/>
  <c r="I100" i="32" s="1"/>
  <c r="J100" i="32" s="1"/>
  <c r="K100" i="32" s="1"/>
  <c r="L100" i="32" s="1"/>
  <c r="M100" i="32" s="1"/>
  <c r="W99" i="32"/>
  <c r="U99" i="32"/>
  <c r="S99" i="32"/>
  <c r="G99" i="32"/>
  <c r="H99" i="32" s="1"/>
  <c r="I99" i="32" s="1"/>
  <c r="J99" i="32" s="1"/>
  <c r="K99" i="32" s="1"/>
  <c r="L99" i="32" s="1"/>
  <c r="M99" i="32" s="1"/>
  <c r="L96" i="32"/>
  <c r="M96" i="32" s="1"/>
  <c r="L95" i="32"/>
  <c r="M95" i="32" s="1"/>
  <c r="M94" i="32"/>
  <c r="L94" i="32"/>
  <c r="L93" i="32"/>
  <c r="M93" i="32" s="1"/>
  <c r="L92" i="32"/>
  <c r="X83" i="32" s="1"/>
  <c r="L91" i="32"/>
  <c r="M91" i="32" s="1"/>
  <c r="M90" i="32"/>
  <c r="L90" i="32"/>
  <c r="L89" i="32"/>
  <c r="M89" i="32" s="1"/>
  <c r="L88" i="32"/>
  <c r="K87" i="32"/>
  <c r="J87" i="32"/>
  <c r="I87" i="32"/>
  <c r="H87" i="32"/>
  <c r="G87" i="32"/>
  <c r="K85" i="32"/>
  <c r="J85" i="32"/>
  <c r="I85" i="32"/>
  <c r="H85" i="32"/>
  <c r="G85" i="32"/>
  <c r="G84" i="32"/>
  <c r="H84" i="32" s="1"/>
  <c r="I84" i="32" s="1"/>
  <c r="J84" i="32" s="1"/>
  <c r="K84" i="32" s="1"/>
  <c r="L84" i="32" s="1"/>
  <c r="M84" i="32" s="1"/>
  <c r="W83" i="32"/>
  <c r="S83" i="32"/>
  <c r="G83" i="32"/>
  <c r="H83" i="32" s="1"/>
  <c r="I83" i="32" s="1"/>
  <c r="J83" i="32" s="1"/>
  <c r="K83" i="32" s="1"/>
  <c r="L83" i="32" s="1"/>
  <c r="M83" i="32" s="1"/>
  <c r="L80" i="32"/>
  <c r="M80" i="32" s="1"/>
  <c r="L79" i="32"/>
  <c r="M79" i="32" s="1"/>
  <c r="L78" i="32"/>
  <c r="W67" i="32" s="1"/>
  <c r="L77" i="32"/>
  <c r="M77" i="32" s="1"/>
  <c r="L76" i="32"/>
  <c r="X67" i="32" s="1"/>
  <c r="L75" i="32"/>
  <c r="M75" i="32" s="1"/>
  <c r="L74" i="32"/>
  <c r="M74" i="32" s="1"/>
  <c r="L73" i="32"/>
  <c r="M73" i="32" s="1"/>
  <c r="L72" i="32"/>
  <c r="M72" i="32" s="1"/>
  <c r="K71" i="32"/>
  <c r="J71" i="32"/>
  <c r="I71" i="32"/>
  <c r="H71" i="32"/>
  <c r="G71" i="32"/>
  <c r="K69" i="32"/>
  <c r="J69" i="32"/>
  <c r="I69" i="32"/>
  <c r="H69" i="32"/>
  <c r="G69" i="32"/>
  <c r="G68" i="32"/>
  <c r="H68" i="32" s="1"/>
  <c r="I68" i="32" s="1"/>
  <c r="J68" i="32" s="1"/>
  <c r="K68" i="32" s="1"/>
  <c r="L68" i="32" s="1"/>
  <c r="M68" i="32" s="1"/>
  <c r="U67" i="32"/>
  <c r="S67" i="32"/>
  <c r="G67" i="32"/>
  <c r="H67" i="32" s="1"/>
  <c r="I67" i="32" s="1"/>
  <c r="J67" i="32" s="1"/>
  <c r="K67" i="32" s="1"/>
  <c r="L67" i="32" s="1"/>
  <c r="M67" i="32" s="1"/>
  <c r="L64" i="32"/>
  <c r="M64" i="32" s="1"/>
  <c r="L63" i="32"/>
  <c r="M63" i="32" s="1"/>
  <c r="L62" i="32"/>
  <c r="M62" i="32" s="1"/>
  <c r="L61" i="32"/>
  <c r="M61" i="32" s="1"/>
  <c r="L60" i="32"/>
  <c r="X51" i="32" s="1"/>
  <c r="M59" i="32"/>
  <c r="L59" i="32"/>
  <c r="L58" i="32"/>
  <c r="M58" i="32" s="1"/>
  <c r="L57" i="32"/>
  <c r="L56" i="32"/>
  <c r="K55" i="32"/>
  <c r="J55" i="32"/>
  <c r="I55" i="32"/>
  <c r="H55" i="32"/>
  <c r="G55" i="32"/>
  <c r="K53" i="32"/>
  <c r="J53" i="32"/>
  <c r="I53" i="32"/>
  <c r="H53" i="32"/>
  <c r="G53" i="32"/>
  <c r="G52" i="32"/>
  <c r="H52" i="32" s="1"/>
  <c r="I52" i="32" s="1"/>
  <c r="J52" i="32" s="1"/>
  <c r="K52" i="32" s="1"/>
  <c r="L52" i="32" s="1"/>
  <c r="M52" i="32" s="1"/>
  <c r="S51" i="32"/>
  <c r="G51" i="32"/>
  <c r="H51" i="32" s="1"/>
  <c r="I51" i="32" s="1"/>
  <c r="J51" i="32" s="1"/>
  <c r="K51" i="32" s="1"/>
  <c r="L51" i="32" s="1"/>
  <c r="M51" i="32" s="1"/>
  <c r="L48" i="32"/>
  <c r="M48" i="32" s="1"/>
  <c r="L47" i="32"/>
  <c r="M47" i="32" s="1"/>
  <c r="L46" i="32"/>
  <c r="M46" i="32" s="1"/>
  <c r="L45" i="32"/>
  <c r="M45" i="32" s="1"/>
  <c r="L44" i="32"/>
  <c r="M44" i="32" s="1"/>
  <c r="L43" i="32"/>
  <c r="M43" i="32" s="1"/>
  <c r="L42" i="32"/>
  <c r="V35" i="32" s="1"/>
  <c r="L41" i="32"/>
  <c r="M41" i="32" s="1"/>
  <c r="L40" i="32"/>
  <c r="K39" i="32"/>
  <c r="J39" i="32"/>
  <c r="I39" i="32"/>
  <c r="H39" i="32"/>
  <c r="G39" i="32"/>
  <c r="K37" i="32"/>
  <c r="J37" i="32"/>
  <c r="I37" i="32"/>
  <c r="H37" i="32"/>
  <c r="G37" i="32"/>
  <c r="G36" i="32"/>
  <c r="H36" i="32" s="1"/>
  <c r="I36" i="32" s="1"/>
  <c r="J36" i="32" s="1"/>
  <c r="K36" i="32" s="1"/>
  <c r="L36" i="32" s="1"/>
  <c r="M36" i="32" s="1"/>
  <c r="S35" i="32"/>
  <c r="G35" i="32"/>
  <c r="H35" i="32" s="1"/>
  <c r="I35" i="32" s="1"/>
  <c r="J35" i="32" s="1"/>
  <c r="K35" i="32" s="1"/>
  <c r="L35" i="32" s="1"/>
  <c r="M35" i="32" s="1"/>
  <c r="A35" i="32"/>
  <c r="A51" i="32" s="1"/>
  <c r="A67" i="32" s="1"/>
  <c r="A83" i="32" s="1"/>
  <c r="A99" i="32" s="1"/>
  <c r="A115" i="32" s="1"/>
  <c r="A131" i="32" s="1"/>
  <c r="A147" i="32" s="1"/>
  <c r="A163" i="32" s="1"/>
  <c r="A179" i="32" s="1"/>
  <c r="A195" i="32" s="1"/>
  <c r="A211" i="32" s="1"/>
  <c r="A227" i="32" s="1"/>
  <c r="A243" i="32" s="1"/>
  <c r="A259" i="32" s="1"/>
  <c r="A275" i="32" s="1"/>
  <c r="A291" i="32" s="1"/>
  <c r="A307" i="32" s="1"/>
  <c r="A323" i="32" s="1"/>
  <c r="A339" i="32" s="1"/>
  <c r="A355" i="32" s="1"/>
  <c r="A371" i="32" s="1"/>
  <c r="A387" i="32" s="1"/>
  <c r="A403" i="32" s="1"/>
  <c r="A419" i="32" s="1"/>
  <c r="A435" i="32" s="1"/>
  <c r="A451" i="32" s="1"/>
  <c r="A467" i="32" s="1"/>
  <c r="A483" i="32" s="1"/>
  <c r="A499" i="32" s="1"/>
  <c r="A515" i="32" s="1"/>
  <c r="A531" i="32" s="1"/>
  <c r="A547" i="32" s="1"/>
  <c r="A563" i="32" s="1"/>
  <c r="A579" i="32" s="1"/>
  <c r="A595" i="32" s="1"/>
  <c r="A611" i="32" s="1"/>
  <c r="A627" i="32" s="1"/>
  <c r="A643" i="32" s="1"/>
  <c r="L32" i="32"/>
  <c r="M32" i="32" s="1"/>
  <c r="L31" i="32"/>
  <c r="M31" i="32" s="1"/>
  <c r="L30" i="32"/>
  <c r="M30" i="32" s="1"/>
  <c r="L29" i="32"/>
  <c r="M29" i="32" s="1"/>
  <c r="L28" i="32"/>
  <c r="M28" i="32" s="1"/>
  <c r="L27" i="32"/>
  <c r="M27" i="32" s="1"/>
  <c r="L26" i="32"/>
  <c r="V19" i="32" s="1"/>
  <c r="L25" i="32"/>
  <c r="M25" i="32" s="1"/>
  <c r="L24" i="32"/>
  <c r="K23" i="32"/>
  <c r="J23" i="32"/>
  <c r="I23" i="32"/>
  <c r="H23" i="32"/>
  <c r="G23" i="32"/>
  <c r="K21" i="32"/>
  <c r="J21" i="32"/>
  <c r="I21" i="32"/>
  <c r="H21" i="32"/>
  <c r="G21" i="32"/>
  <c r="G20" i="32"/>
  <c r="H20" i="32" s="1"/>
  <c r="I20" i="32" s="1"/>
  <c r="J20" i="32" s="1"/>
  <c r="K20" i="32" s="1"/>
  <c r="L20" i="32" s="1"/>
  <c r="M20" i="32" s="1"/>
  <c r="C20" i="32"/>
  <c r="C36" i="32" s="1"/>
  <c r="C52" i="32" s="1"/>
  <c r="C68" i="32" s="1"/>
  <c r="C84" i="32" s="1"/>
  <c r="C100" i="32" s="1"/>
  <c r="C116" i="32" s="1"/>
  <c r="C132" i="32" s="1"/>
  <c r="C148" i="32" s="1"/>
  <c r="C164" i="32" s="1"/>
  <c r="C180" i="32" s="1"/>
  <c r="C196" i="32" s="1"/>
  <c r="C212" i="32" s="1"/>
  <c r="C228" i="32" s="1"/>
  <c r="C244" i="32" s="1"/>
  <c r="C260" i="32" s="1"/>
  <c r="C276" i="32" s="1"/>
  <c r="C292" i="32" s="1"/>
  <c r="C308" i="32" s="1"/>
  <c r="C324" i="32" s="1"/>
  <c r="C340" i="32" s="1"/>
  <c r="C356" i="32" s="1"/>
  <c r="C372" i="32" s="1"/>
  <c r="C388" i="32" s="1"/>
  <c r="C404" i="32" s="1"/>
  <c r="C420" i="32" s="1"/>
  <c r="C436" i="32" s="1"/>
  <c r="C452" i="32" s="1"/>
  <c r="C468" i="32" s="1"/>
  <c r="C484" i="32" s="1"/>
  <c r="C500" i="32" s="1"/>
  <c r="C516" i="32" s="1"/>
  <c r="C532" i="32" s="1"/>
  <c r="C548" i="32" s="1"/>
  <c r="C564" i="32" s="1"/>
  <c r="C580" i="32" s="1"/>
  <c r="C596" i="32" s="1"/>
  <c r="C612" i="32" s="1"/>
  <c r="C628" i="32" s="1"/>
  <c r="C644" i="32" s="1"/>
  <c r="S19" i="32"/>
  <c r="G19" i="32"/>
  <c r="H19" i="32" s="1"/>
  <c r="I19" i="32" s="1"/>
  <c r="J19" i="32" s="1"/>
  <c r="K19" i="32" s="1"/>
  <c r="L19" i="32" s="1"/>
  <c r="M19" i="32" s="1"/>
  <c r="K16" i="32"/>
  <c r="J16" i="32"/>
  <c r="I16" i="32"/>
  <c r="H16" i="32"/>
  <c r="G16" i="32"/>
  <c r="K15" i="32"/>
  <c r="J15" i="32"/>
  <c r="I15" i="32"/>
  <c r="H15" i="32"/>
  <c r="G15" i="32"/>
  <c r="K14" i="32"/>
  <c r="J14" i="32"/>
  <c r="I14" i="32"/>
  <c r="H14" i="32"/>
  <c r="G14" i="32"/>
  <c r="K13" i="32"/>
  <c r="J13" i="32"/>
  <c r="I13" i="32"/>
  <c r="H13" i="32"/>
  <c r="G13" i="32"/>
  <c r="K12" i="32"/>
  <c r="J12" i="32"/>
  <c r="I12" i="32"/>
  <c r="H12" i="32"/>
  <c r="G12" i="32"/>
  <c r="K11" i="32"/>
  <c r="J11" i="32"/>
  <c r="I11" i="32"/>
  <c r="H11" i="32"/>
  <c r="G11" i="32"/>
  <c r="K10" i="32"/>
  <c r="J10" i="32"/>
  <c r="I10" i="32"/>
  <c r="H10" i="32"/>
  <c r="G10" i="32"/>
  <c r="K9" i="32"/>
  <c r="J9" i="32"/>
  <c r="I9" i="32"/>
  <c r="H9" i="32"/>
  <c r="G9" i="32"/>
  <c r="K8" i="32"/>
  <c r="J8" i="32"/>
  <c r="I8" i="32"/>
  <c r="H8" i="32"/>
  <c r="G8" i="32"/>
  <c r="H4" i="32"/>
  <c r="I4" i="32" s="1"/>
  <c r="J4" i="32" s="1"/>
  <c r="K4" i="32" s="1"/>
  <c r="L4" i="32" s="1"/>
  <c r="M4" i="32" s="1"/>
  <c r="S3" i="32"/>
  <c r="H3" i="32"/>
  <c r="I3" i="32" s="1"/>
  <c r="J3" i="32" s="1"/>
  <c r="K3" i="32" s="1"/>
  <c r="L3" i="32" s="1"/>
  <c r="M3" i="32" s="1"/>
  <c r="X1" i="32"/>
  <c r="T1" i="32"/>
  <c r="U51" i="32" l="1"/>
  <c r="L23" i="32"/>
  <c r="W35" i="32"/>
  <c r="L103" i="32"/>
  <c r="T99" i="32" s="1"/>
  <c r="V99" i="32"/>
  <c r="W627" i="32"/>
  <c r="V83" i="32"/>
  <c r="V131" i="32"/>
  <c r="W403" i="32"/>
  <c r="L551" i="32"/>
  <c r="V51" i="32"/>
  <c r="M92" i="32"/>
  <c r="M107" i="32"/>
  <c r="L615" i="32"/>
  <c r="L631" i="32"/>
  <c r="M57" i="32"/>
  <c r="L87" i="32"/>
  <c r="W115" i="32"/>
  <c r="L119" i="32"/>
  <c r="M119" i="32" s="1"/>
  <c r="V115" i="32"/>
  <c r="L279" i="32"/>
  <c r="W371" i="32"/>
  <c r="W355" i="32"/>
  <c r="L343" i="32"/>
  <c r="T339" i="32" s="1"/>
  <c r="W307" i="32"/>
  <c r="W275" i="32"/>
  <c r="W131" i="32"/>
  <c r="M136" i="32"/>
  <c r="M138" i="32"/>
  <c r="M140" i="32"/>
  <c r="U131" i="32"/>
  <c r="X115" i="32"/>
  <c r="M121" i="32"/>
  <c r="M123" i="32"/>
  <c r="M108" i="32"/>
  <c r="M104" i="32"/>
  <c r="M88" i="32"/>
  <c r="U83" i="32"/>
  <c r="V67" i="32"/>
  <c r="M78" i="32"/>
  <c r="M76" i="32"/>
  <c r="L71" i="32"/>
  <c r="M71" i="32" s="1"/>
  <c r="L55" i="32"/>
  <c r="X35" i="32"/>
  <c r="L39" i="32"/>
  <c r="M39" i="32" s="1"/>
  <c r="M42" i="32"/>
  <c r="U35" i="32"/>
  <c r="M40" i="32"/>
  <c r="W19" i="32"/>
  <c r="U499" i="32"/>
  <c r="U483" i="32"/>
  <c r="U451" i="32"/>
  <c r="L439" i="32"/>
  <c r="T435" i="32" s="1"/>
  <c r="X371" i="32"/>
  <c r="L375" i="32"/>
  <c r="W339" i="32"/>
  <c r="W291" i="32"/>
  <c r="L295" i="32"/>
  <c r="M295" i="32" s="1"/>
  <c r="W259" i="32"/>
  <c r="W243" i="32"/>
  <c r="L231" i="32"/>
  <c r="T227" i="32" s="1"/>
  <c r="W211" i="32"/>
  <c r="L215" i="32"/>
  <c r="T211" i="32" s="1"/>
  <c r="W179" i="32"/>
  <c r="W163" i="32"/>
  <c r="M135" i="32"/>
  <c r="T131" i="32"/>
  <c r="M103" i="32"/>
  <c r="T83" i="32"/>
  <c r="M87" i="32"/>
  <c r="T51" i="32"/>
  <c r="M55" i="32"/>
  <c r="W51" i="32"/>
  <c r="M56" i="32"/>
  <c r="M60" i="32"/>
  <c r="T35" i="32"/>
  <c r="L10" i="32"/>
  <c r="M10" i="32" s="1"/>
  <c r="K7" i="32"/>
  <c r="L14" i="32"/>
  <c r="M14" i="32" s="1"/>
  <c r="M23" i="32"/>
  <c r="T19" i="32"/>
  <c r="J7" i="32"/>
  <c r="I7" i="32"/>
  <c r="L11" i="32"/>
  <c r="M11" i="32" s="1"/>
  <c r="L15" i="32"/>
  <c r="M15" i="32" s="1"/>
  <c r="X19" i="32"/>
  <c r="M24" i="32"/>
  <c r="M26" i="32"/>
  <c r="G7" i="32"/>
  <c r="U19" i="32"/>
  <c r="H7" i="32"/>
  <c r="L9" i="32"/>
  <c r="M9" i="32" s="1"/>
  <c r="L12" i="32"/>
  <c r="M12" i="32" s="1"/>
  <c r="L13" i="32"/>
  <c r="M13" i="32" s="1"/>
  <c r="L16" i="32"/>
  <c r="M16" i="32" s="1"/>
  <c r="M215" i="32"/>
  <c r="U243" i="32"/>
  <c r="M249" i="32"/>
  <c r="M279" i="32"/>
  <c r="T275" i="32"/>
  <c r="U307" i="32"/>
  <c r="M313" i="32"/>
  <c r="M343" i="32"/>
  <c r="U355" i="32"/>
  <c r="M361" i="32"/>
  <c r="M375" i="32"/>
  <c r="T371" i="32"/>
  <c r="V371" i="32"/>
  <c r="M379" i="32"/>
  <c r="U387" i="32"/>
  <c r="M393" i="32"/>
  <c r="M439" i="32"/>
  <c r="M458" i="32"/>
  <c r="V451" i="32"/>
  <c r="L455" i="32"/>
  <c r="M462" i="32"/>
  <c r="W451" i="32"/>
  <c r="M473" i="32"/>
  <c r="L471" i="32"/>
  <c r="U467" i="32"/>
  <c r="U643" i="32"/>
  <c r="M649" i="32"/>
  <c r="L647" i="32"/>
  <c r="U147" i="32"/>
  <c r="L151" i="32"/>
  <c r="U163" i="32"/>
  <c r="M170" i="32"/>
  <c r="V163" i="32"/>
  <c r="U195" i="32"/>
  <c r="M201" i="32"/>
  <c r="M231" i="32"/>
  <c r="U259" i="32"/>
  <c r="M265" i="32"/>
  <c r="U323" i="32"/>
  <c r="M329" i="32"/>
  <c r="M424" i="32"/>
  <c r="L423" i="32"/>
  <c r="U419" i="32"/>
  <c r="X419" i="32"/>
  <c r="M428" i="32"/>
  <c r="M551" i="32"/>
  <c r="T547" i="32"/>
  <c r="M567" i="32"/>
  <c r="T563" i="32"/>
  <c r="L167" i="32"/>
  <c r="U179" i="32"/>
  <c r="L183" i="32"/>
  <c r="U211" i="32"/>
  <c r="M217" i="32"/>
  <c r="L247" i="32"/>
  <c r="U275" i="32"/>
  <c r="M281" i="32"/>
  <c r="L311" i="32"/>
  <c r="U339" i="32"/>
  <c r="M345" i="32"/>
  <c r="L359" i="32"/>
  <c r="V355" i="32"/>
  <c r="M363" i="32"/>
  <c r="U371" i="32"/>
  <c r="M377" i="32"/>
  <c r="L391" i="32"/>
  <c r="V387" i="32"/>
  <c r="M395" i="32"/>
  <c r="M409" i="32"/>
  <c r="L407" i="32"/>
  <c r="U403" i="32"/>
  <c r="L8" i="32"/>
  <c r="W147" i="32"/>
  <c r="M172" i="32"/>
  <c r="X163" i="32"/>
  <c r="L199" i="32"/>
  <c r="U227" i="32"/>
  <c r="M233" i="32"/>
  <c r="L263" i="32"/>
  <c r="U291" i="32"/>
  <c r="M297" i="32"/>
  <c r="L327" i="32"/>
  <c r="X179" i="32"/>
  <c r="X195" i="32"/>
  <c r="X211" i="32"/>
  <c r="X227" i="32"/>
  <c r="X243" i="32"/>
  <c r="X259" i="32"/>
  <c r="X275" i="32"/>
  <c r="X291" i="32"/>
  <c r="X307" i="32"/>
  <c r="X323" i="32"/>
  <c r="X339" i="32"/>
  <c r="M410" i="32"/>
  <c r="V403" i="32"/>
  <c r="X435" i="32"/>
  <c r="M444" i="32"/>
  <c r="M474" i="32"/>
  <c r="V467" i="32"/>
  <c r="M490" i="32"/>
  <c r="V483" i="32"/>
  <c r="W483" i="32"/>
  <c r="M494" i="32"/>
  <c r="M506" i="32"/>
  <c r="V499" i="32"/>
  <c r="W499" i="32"/>
  <c r="M510" i="32"/>
  <c r="M536" i="32"/>
  <c r="L535" i="32"/>
  <c r="U531" i="32"/>
  <c r="M540" i="32"/>
  <c r="X531" i="32"/>
  <c r="M426" i="32"/>
  <c r="V419" i="32"/>
  <c r="X451" i="32"/>
  <c r="M460" i="32"/>
  <c r="M521" i="32"/>
  <c r="L519" i="32"/>
  <c r="U579" i="32"/>
  <c r="M585" i="32"/>
  <c r="L583" i="32"/>
  <c r="M615" i="32"/>
  <c r="T611" i="32"/>
  <c r="M631" i="32"/>
  <c r="T627" i="32"/>
  <c r="V179" i="32"/>
  <c r="V195" i="32"/>
  <c r="V211" i="32"/>
  <c r="V227" i="32"/>
  <c r="V243" i="32"/>
  <c r="V259" i="32"/>
  <c r="V275" i="32"/>
  <c r="V291" i="32"/>
  <c r="V307" i="32"/>
  <c r="V323" i="32"/>
  <c r="V339" i="32"/>
  <c r="X403" i="32"/>
  <c r="M412" i="32"/>
  <c r="W419" i="32"/>
  <c r="U435" i="32"/>
  <c r="M442" i="32"/>
  <c r="V435" i="32"/>
  <c r="X467" i="32"/>
  <c r="M476" i="32"/>
  <c r="L487" i="32"/>
  <c r="M488" i="32"/>
  <c r="X483" i="32"/>
  <c r="M492" i="32"/>
  <c r="L503" i="32"/>
  <c r="M504" i="32"/>
  <c r="X499" i="32"/>
  <c r="M508" i="32"/>
  <c r="V515" i="32"/>
  <c r="U595" i="32"/>
  <c r="M601" i="32"/>
  <c r="M538" i="32"/>
  <c r="V531" i="32"/>
  <c r="U611" i="32"/>
  <c r="M617" i="32"/>
  <c r="W531" i="32"/>
  <c r="U547" i="32"/>
  <c r="U563" i="32"/>
  <c r="M569" i="32"/>
  <c r="L599" i="32"/>
  <c r="U627" i="32"/>
  <c r="M633" i="32"/>
  <c r="X547" i="32"/>
  <c r="X563" i="32"/>
  <c r="X579" i="32"/>
  <c r="X595" i="32"/>
  <c r="X611" i="32"/>
  <c r="X627" i="32"/>
  <c r="X643" i="32"/>
  <c r="V547" i="32"/>
  <c r="V563" i="32"/>
  <c r="V579" i="32"/>
  <c r="V595" i="32"/>
  <c r="V611" i="32"/>
  <c r="V627" i="32"/>
  <c r="V643" i="32"/>
  <c r="J410" i="29"/>
  <c r="J411" i="29"/>
  <c r="T115" i="32" l="1"/>
  <c r="T291" i="32"/>
  <c r="T67" i="32"/>
  <c r="W3" i="32"/>
  <c r="X3" i="32"/>
  <c r="V3" i="32"/>
  <c r="M391" i="32"/>
  <c r="T387" i="32"/>
  <c r="M311" i="32"/>
  <c r="T307" i="32"/>
  <c r="M167" i="32"/>
  <c r="T163" i="32"/>
  <c r="M423" i="32"/>
  <c r="T419" i="32"/>
  <c r="M503" i="32"/>
  <c r="T499" i="32"/>
  <c r="M487" i="32"/>
  <c r="T483" i="32"/>
  <c r="M583" i="32"/>
  <c r="T579" i="32"/>
  <c r="M359" i="32"/>
  <c r="T355" i="32"/>
  <c r="M647" i="32"/>
  <c r="T643" i="32"/>
  <c r="M599" i="32"/>
  <c r="T595" i="32"/>
  <c r="M199" i="32"/>
  <c r="T195" i="32"/>
  <c r="M8" i="32"/>
  <c r="L7" i="32"/>
  <c r="U3" i="32"/>
  <c r="M183" i="32"/>
  <c r="T179" i="32"/>
  <c r="M519" i="32"/>
  <c r="T515" i="32"/>
  <c r="M327" i="32"/>
  <c r="T323" i="32"/>
  <c r="M407" i="32"/>
  <c r="T403" i="32"/>
  <c r="M535" i="32"/>
  <c r="T531" i="32"/>
  <c r="M471" i="32"/>
  <c r="T467" i="32"/>
  <c r="M455" i="32"/>
  <c r="T451" i="32"/>
  <c r="M263" i="32"/>
  <c r="T259" i="32"/>
  <c r="M247" i="32"/>
  <c r="T243" i="32"/>
  <c r="M151" i="32"/>
  <c r="T147" i="32"/>
  <c r="M656" i="31"/>
  <c r="L656" i="31"/>
  <c r="L655" i="31"/>
  <c r="M655" i="31" s="1"/>
  <c r="L654" i="31"/>
  <c r="W643" i="31" s="1"/>
  <c r="L653" i="31"/>
  <c r="M653" i="31" s="1"/>
  <c r="L652" i="31"/>
  <c r="X643" i="31" s="1"/>
  <c r="L651" i="31"/>
  <c r="M651" i="31" s="1"/>
  <c r="M650" i="31"/>
  <c r="L650" i="31"/>
  <c r="L649" i="31"/>
  <c r="M649" i="31" s="1"/>
  <c r="M648" i="31"/>
  <c r="L648" i="31"/>
  <c r="K647" i="31"/>
  <c r="J647" i="31"/>
  <c r="I647" i="31"/>
  <c r="H647" i="31"/>
  <c r="G647" i="31"/>
  <c r="K645" i="31"/>
  <c r="J645" i="31"/>
  <c r="I645" i="31"/>
  <c r="H645" i="31"/>
  <c r="G645" i="31"/>
  <c r="G644" i="31"/>
  <c r="H644" i="31" s="1"/>
  <c r="I644" i="31" s="1"/>
  <c r="J644" i="31" s="1"/>
  <c r="K644" i="31" s="1"/>
  <c r="L644" i="31" s="1"/>
  <c r="M644" i="31" s="1"/>
  <c r="S643" i="31"/>
  <c r="H643" i="31"/>
  <c r="I643" i="31" s="1"/>
  <c r="J643" i="31" s="1"/>
  <c r="K643" i="31" s="1"/>
  <c r="L643" i="31" s="1"/>
  <c r="M643" i="31" s="1"/>
  <c r="G643" i="31"/>
  <c r="L640" i="31"/>
  <c r="M640" i="31" s="1"/>
  <c r="L639" i="31"/>
  <c r="M639" i="31" s="1"/>
  <c r="L638" i="31"/>
  <c r="W627" i="31" s="1"/>
  <c r="M637" i="31"/>
  <c r="L637" i="31"/>
  <c r="L636" i="31"/>
  <c r="X627" i="31" s="1"/>
  <c r="L635" i="31"/>
  <c r="M635" i="31" s="1"/>
  <c r="L634" i="31"/>
  <c r="M634" i="31" s="1"/>
  <c r="M633" i="31"/>
  <c r="L633" i="31"/>
  <c r="L632" i="31"/>
  <c r="L631" i="31" s="1"/>
  <c r="K631" i="31"/>
  <c r="J631" i="31"/>
  <c r="I631" i="31"/>
  <c r="H631" i="31"/>
  <c r="G631" i="31"/>
  <c r="K629" i="31"/>
  <c r="J629" i="31"/>
  <c r="I629" i="31"/>
  <c r="H629" i="31"/>
  <c r="G629" i="31"/>
  <c r="G628" i="31"/>
  <c r="H628" i="31" s="1"/>
  <c r="I628" i="31" s="1"/>
  <c r="J628" i="31" s="1"/>
  <c r="K628" i="31" s="1"/>
  <c r="L628" i="31" s="1"/>
  <c r="M628" i="31" s="1"/>
  <c r="V627" i="31"/>
  <c r="S627" i="31"/>
  <c r="G627" i="31"/>
  <c r="H627" i="31" s="1"/>
  <c r="I627" i="31" s="1"/>
  <c r="J627" i="31" s="1"/>
  <c r="K627" i="31" s="1"/>
  <c r="L627" i="31" s="1"/>
  <c r="M627" i="31" s="1"/>
  <c r="L624" i="31"/>
  <c r="M624" i="31" s="1"/>
  <c r="L623" i="31"/>
  <c r="M623" i="31" s="1"/>
  <c r="L622" i="31"/>
  <c r="W611" i="31" s="1"/>
  <c r="L621" i="31"/>
  <c r="M621" i="31" s="1"/>
  <c r="L620" i="31"/>
  <c r="M620" i="31" s="1"/>
  <c r="L619" i="31"/>
  <c r="M619" i="31" s="1"/>
  <c r="L618" i="31"/>
  <c r="L617" i="31"/>
  <c r="M617" i="31" s="1"/>
  <c r="L616" i="31"/>
  <c r="K615" i="31"/>
  <c r="J615" i="31"/>
  <c r="I615" i="31"/>
  <c r="H615" i="31"/>
  <c r="G615" i="31"/>
  <c r="K613" i="31"/>
  <c r="J613" i="31"/>
  <c r="I613" i="31"/>
  <c r="H613" i="31"/>
  <c r="G613" i="31"/>
  <c r="G612" i="31"/>
  <c r="H612" i="31" s="1"/>
  <c r="I612" i="31" s="1"/>
  <c r="J612" i="31" s="1"/>
  <c r="K612" i="31" s="1"/>
  <c r="L612" i="31" s="1"/>
  <c r="M612" i="31" s="1"/>
  <c r="X611" i="31"/>
  <c r="S611" i="31"/>
  <c r="H611" i="31"/>
  <c r="I611" i="31" s="1"/>
  <c r="J611" i="31" s="1"/>
  <c r="K611" i="31" s="1"/>
  <c r="L611" i="31" s="1"/>
  <c r="M611" i="31" s="1"/>
  <c r="G611" i="31"/>
  <c r="L608" i="31"/>
  <c r="M608" i="31" s="1"/>
  <c r="L607" i="31"/>
  <c r="M607" i="31" s="1"/>
  <c r="L606" i="31"/>
  <c r="W595" i="31" s="1"/>
  <c r="L605" i="31"/>
  <c r="M605" i="31" s="1"/>
  <c r="L604" i="31"/>
  <c r="M604" i="31" s="1"/>
  <c r="L603" i="31"/>
  <c r="M603" i="31" s="1"/>
  <c r="L602" i="31"/>
  <c r="V595" i="31" s="1"/>
  <c r="L601" i="31"/>
  <c r="M601" i="31" s="1"/>
  <c r="L600" i="31"/>
  <c r="K599" i="31"/>
  <c r="J599" i="31"/>
  <c r="I599" i="31"/>
  <c r="H599" i="31"/>
  <c r="G599" i="31"/>
  <c r="K597" i="31"/>
  <c r="J597" i="31"/>
  <c r="I597" i="31"/>
  <c r="H597" i="31"/>
  <c r="G597" i="31"/>
  <c r="G596" i="31"/>
  <c r="H596" i="31" s="1"/>
  <c r="I596" i="31" s="1"/>
  <c r="J596" i="31" s="1"/>
  <c r="K596" i="31" s="1"/>
  <c r="L596" i="31" s="1"/>
  <c r="M596" i="31" s="1"/>
  <c r="X595" i="31"/>
  <c r="S595" i="31"/>
  <c r="I595" i="31"/>
  <c r="J595" i="31" s="1"/>
  <c r="K595" i="31" s="1"/>
  <c r="L595" i="31" s="1"/>
  <c r="M595" i="31" s="1"/>
  <c r="H595" i="31"/>
  <c r="G595" i="31"/>
  <c r="L592" i="31"/>
  <c r="M592" i="31" s="1"/>
  <c r="M591" i="31"/>
  <c r="L591" i="31"/>
  <c r="L590" i="31"/>
  <c r="W579" i="31" s="1"/>
  <c r="M589" i="31"/>
  <c r="L589" i="31"/>
  <c r="L588" i="31"/>
  <c r="M588" i="31" s="1"/>
  <c r="M587" i="31"/>
  <c r="L587" i="31"/>
  <c r="L586" i="31"/>
  <c r="V579" i="31" s="1"/>
  <c r="M585" i="31"/>
  <c r="L585" i="31"/>
  <c r="L584" i="31"/>
  <c r="L583" i="31" s="1"/>
  <c r="K583" i="31"/>
  <c r="J583" i="31"/>
  <c r="I583" i="31"/>
  <c r="H583" i="31"/>
  <c r="G583" i="31"/>
  <c r="K581" i="31"/>
  <c r="J581" i="31"/>
  <c r="I581" i="31"/>
  <c r="H581" i="31"/>
  <c r="G581" i="31"/>
  <c r="G580" i="31"/>
  <c r="H580" i="31" s="1"/>
  <c r="I580" i="31" s="1"/>
  <c r="J580" i="31" s="1"/>
  <c r="K580" i="31" s="1"/>
  <c r="L580" i="31" s="1"/>
  <c r="M580" i="31" s="1"/>
  <c r="X579" i="31"/>
  <c r="S579" i="31"/>
  <c r="G579" i="31"/>
  <c r="H579" i="31" s="1"/>
  <c r="I579" i="31" s="1"/>
  <c r="J579" i="31" s="1"/>
  <c r="K579" i="31" s="1"/>
  <c r="L579" i="31" s="1"/>
  <c r="M579" i="31" s="1"/>
  <c r="L576" i="31"/>
  <c r="M576" i="31" s="1"/>
  <c r="M575" i="31"/>
  <c r="L575" i="31"/>
  <c r="L574" i="31"/>
  <c r="W563" i="31" s="1"/>
  <c r="M573" i="31"/>
  <c r="L573" i="31"/>
  <c r="L572" i="31"/>
  <c r="M572" i="31" s="1"/>
  <c r="M571" i="31"/>
  <c r="L571" i="31"/>
  <c r="L570" i="31"/>
  <c r="V563" i="31" s="1"/>
  <c r="M569" i="31"/>
  <c r="L569" i="31"/>
  <c r="L568" i="31"/>
  <c r="M568" i="31" s="1"/>
  <c r="K567" i="31"/>
  <c r="J567" i="31"/>
  <c r="I567" i="31"/>
  <c r="H567" i="31"/>
  <c r="G567" i="31"/>
  <c r="K565" i="31"/>
  <c r="J565" i="31"/>
  <c r="I565" i="31"/>
  <c r="H565" i="31"/>
  <c r="G565" i="31"/>
  <c r="G564" i="31"/>
  <c r="H564" i="31" s="1"/>
  <c r="I564" i="31" s="1"/>
  <c r="J564" i="31" s="1"/>
  <c r="K564" i="31" s="1"/>
  <c r="L564" i="31" s="1"/>
  <c r="M564" i="31" s="1"/>
  <c r="X563" i="31"/>
  <c r="S563" i="31"/>
  <c r="G563" i="31"/>
  <c r="H563" i="31" s="1"/>
  <c r="I563" i="31" s="1"/>
  <c r="J563" i="31" s="1"/>
  <c r="K563" i="31" s="1"/>
  <c r="L563" i="31" s="1"/>
  <c r="M563" i="31" s="1"/>
  <c r="L560" i="31"/>
  <c r="M560" i="31" s="1"/>
  <c r="L559" i="31"/>
  <c r="M559" i="31" s="1"/>
  <c r="L558" i="31"/>
  <c r="W547" i="31" s="1"/>
  <c r="M557" i="31"/>
  <c r="L557" i="31"/>
  <c r="L556" i="31"/>
  <c r="M556" i="31" s="1"/>
  <c r="M555" i="31"/>
  <c r="L555" i="31"/>
  <c r="V547" i="31" s="1"/>
  <c r="L554" i="31"/>
  <c r="M554" i="31" s="1"/>
  <c r="L553" i="31"/>
  <c r="M553" i="31" s="1"/>
  <c r="L552" i="31"/>
  <c r="U547" i="31" s="1"/>
  <c r="K551" i="31"/>
  <c r="J551" i="31"/>
  <c r="I551" i="31"/>
  <c r="H551" i="31"/>
  <c r="G551" i="31"/>
  <c r="K549" i="31"/>
  <c r="J549" i="31"/>
  <c r="I549" i="31"/>
  <c r="H549" i="31"/>
  <c r="G549" i="31"/>
  <c r="G548" i="31"/>
  <c r="H548" i="31" s="1"/>
  <c r="I548" i="31" s="1"/>
  <c r="J548" i="31" s="1"/>
  <c r="K548" i="31" s="1"/>
  <c r="L548" i="31" s="1"/>
  <c r="M548" i="31" s="1"/>
  <c r="X547" i="31"/>
  <c r="S547" i="31"/>
  <c r="G547" i="31"/>
  <c r="H547" i="31" s="1"/>
  <c r="I547" i="31" s="1"/>
  <c r="J547" i="31" s="1"/>
  <c r="K547" i="31" s="1"/>
  <c r="L547" i="31" s="1"/>
  <c r="M547" i="31" s="1"/>
  <c r="L544" i="31"/>
  <c r="M544" i="31" s="1"/>
  <c r="L543" i="31"/>
  <c r="M543" i="31" s="1"/>
  <c r="M542" i="31"/>
  <c r="L542" i="31"/>
  <c r="W531" i="31" s="1"/>
  <c r="L541" i="31"/>
  <c r="M541" i="31" s="1"/>
  <c r="M540" i="31"/>
  <c r="L540" i="31"/>
  <c r="X531" i="31" s="1"/>
  <c r="L539" i="31"/>
  <c r="M539" i="31" s="1"/>
  <c r="L538" i="31"/>
  <c r="V531" i="31" s="1"/>
  <c r="L537" i="31"/>
  <c r="M537" i="31" s="1"/>
  <c r="L536" i="31"/>
  <c r="M536" i="31" s="1"/>
  <c r="K535" i="31"/>
  <c r="J535" i="31"/>
  <c r="I535" i="31"/>
  <c r="H535" i="31"/>
  <c r="G535" i="31"/>
  <c r="K533" i="31"/>
  <c r="J533" i="31"/>
  <c r="I533" i="31"/>
  <c r="H533" i="31"/>
  <c r="G533" i="31"/>
  <c r="G532" i="31"/>
  <c r="H532" i="31" s="1"/>
  <c r="I532" i="31" s="1"/>
  <c r="J532" i="31" s="1"/>
  <c r="K532" i="31" s="1"/>
  <c r="L532" i="31" s="1"/>
  <c r="M532" i="31" s="1"/>
  <c r="U531" i="31"/>
  <c r="S531" i="31"/>
  <c r="G531" i="31"/>
  <c r="H531" i="31" s="1"/>
  <c r="I531" i="31" s="1"/>
  <c r="J531" i="31" s="1"/>
  <c r="K531" i="31" s="1"/>
  <c r="L531" i="31" s="1"/>
  <c r="M531" i="31" s="1"/>
  <c r="L528" i="31"/>
  <c r="M528" i="31" s="1"/>
  <c r="M527" i="31"/>
  <c r="L527" i="31"/>
  <c r="L526" i="31"/>
  <c r="W515" i="31" s="1"/>
  <c r="L525" i="31"/>
  <c r="M525" i="31" s="1"/>
  <c r="L524" i="31"/>
  <c r="M524" i="31" s="1"/>
  <c r="M523" i="31"/>
  <c r="L523" i="31"/>
  <c r="L522" i="31"/>
  <c r="M522" i="31" s="1"/>
  <c r="M521" i="31"/>
  <c r="L521" i="31"/>
  <c r="L520" i="31"/>
  <c r="K519" i="31"/>
  <c r="J519" i="31"/>
  <c r="I519" i="31"/>
  <c r="H519" i="31"/>
  <c r="G519" i="31"/>
  <c r="K517" i="31"/>
  <c r="J517" i="31"/>
  <c r="I517" i="31"/>
  <c r="H517" i="31"/>
  <c r="G517" i="31"/>
  <c r="G516" i="31"/>
  <c r="H516" i="31" s="1"/>
  <c r="I516" i="31" s="1"/>
  <c r="J516" i="31" s="1"/>
  <c r="K516" i="31" s="1"/>
  <c r="L516" i="31" s="1"/>
  <c r="M516" i="31" s="1"/>
  <c r="V515" i="31"/>
  <c r="S515" i="31"/>
  <c r="G515" i="31"/>
  <c r="H515" i="31" s="1"/>
  <c r="I515" i="31" s="1"/>
  <c r="J515" i="31" s="1"/>
  <c r="K515" i="31" s="1"/>
  <c r="L515" i="31" s="1"/>
  <c r="M515" i="31" s="1"/>
  <c r="L512" i="31"/>
  <c r="M512" i="31" s="1"/>
  <c r="L511" i="31"/>
  <c r="M511" i="31" s="1"/>
  <c r="L510" i="31"/>
  <c r="W499" i="31" s="1"/>
  <c r="L509" i="31"/>
  <c r="M509" i="31" s="1"/>
  <c r="L508" i="31"/>
  <c r="M508" i="31" s="1"/>
  <c r="L507" i="31"/>
  <c r="M507" i="31" s="1"/>
  <c r="L506" i="31"/>
  <c r="M506" i="31" s="1"/>
  <c r="L505" i="31"/>
  <c r="U499" i="31" s="1"/>
  <c r="L504" i="31"/>
  <c r="K503" i="31"/>
  <c r="J503" i="31"/>
  <c r="I503" i="31"/>
  <c r="H503" i="31"/>
  <c r="G503" i="31"/>
  <c r="K501" i="31"/>
  <c r="J501" i="31"/>
  <c r="I501" i="31"/>
  <c r="H501" i="31"/>
  <c r="G501" i="31"/>
  <c r="G500" i="31"/>
  <c r="H500" i="31" s="1"/>
  <c r="I500" i="31" s="1"/>
  <c r="J500" i="31" s="1"/>
  <c r="K500" i="31" s="1"/>
  <c r="L500" i="31" s="1"/>
  <c r="M500" i="31" s="1"/>
  <c r="S499" i="31"/>
  <c r="G499" i="31"/>
  <c r="H499" i="31" s="1"/>
  <c r="I499" i="31" s="1"/>
  <c r="J499" i="31" s="1"/>
  <c r="K499" i="31" s="1"/>
  <c r="L499" i="31" s="1"/>
  <c r="M499" i="31" s="1"/>
  <c r="L496" i="31"/>
  <c r="M496" i="31" s="1"/>
  <c r="L495" i="31"/>
  <c r="M495" i="31" s="1"/>
  <c r="L494" i="31"/>
  <c r="M494" i="31" s="1"/>
  <c r="L493" i="31"/>
  <c r="M493" i="31" s="1"/>
  <c r="L492" i="31"/>
  <c r="M492" i="31" s="1"/>
  <c r="L491" i="31"/>
  <c r="L490" i="31"/>
  <c r="M490" i="31" s="1"/>
  <c r="L489" i="31"/>
  <c r="U483" i="31" s="1"/>
  <c r="L488" i="31"/>
  <c r="K487" i="31"/>
  <c r="J487" i="31"/>
  <c r="I487" i="31"/>
  <c r="H487" i="31"/>
  <c r="G487" i="31"/>
  <c r="K485" i="31"/>
  <c r="J485" i="31"/>
  <c r="I485" i="31"/>
  <c r="H485" i="31"/>
  <c r="G485" i="31"/>
  <c r="K484" i="31"/>
  <c r="L484" i="31" s="1"/>
  <c r="M484" i="31" s="1"/>
  <c r="G484" i="31"/>
  <c r="H484" i="31" s="1"/>
  <c r="I484" i="31" s="1"/>
  <c r="J484" i="31" s="1"/>
  <c r="S483" i="31"/>
  <c r="I483" i="31"/>
  <c r="J483" i="31" s="1"/>
  <c r="K483" i="31" s="1"/>
  <c r="L483" i="31" s="1"/>
  <c r="M483" i="31" s="1"/>
  <c r="G483" i="31"/>
  <c r="H483" i="31" s="1"/>
  <c r="L480" i="31"/>
  <c r="M480" i="31" s="1"/>
  <c r="L479" i="31"/>
  <c r="M479" i="31" s="1"/>
  <c r="L478" i="31"/>
  <c r="W467" i="31" s="1"/>
  <c r="L477" i="31"/>
  <c r="M477" i="31" s="1"/>
  <c r="L476" i="31"/>
  <c r="M476" i="31" s="1"/>
  <c r="L475" i="31"/>
  <c r="M475" i="31" s="1"/>
  <c r="L474" i="31"/>
  <c r="L473" i="31"/>
  <c r="M473" i="31" s="1"/>
  <c r="L472" i="31"/>
  <c r="K471" i="31"/>
  <c r="J471" i="31"/>
  <c r="I471" i="31"/>
  <c r="H471" i="31"/>
  <c r="G471" i="31"/>
  <c r="K469" i="31"/>
  <c r="J469" i="31"/>
  <c r="I469" i="31"/>
  <c r="H469" i="31"/>
  <c r="G469" i="31"/>
  <c r="G468" i="31"/>
  <c r="H468" i="31" s="1"/>
  <c r="I468" i="31" s="1"/>
  <c r="J468" i="31" s="1"/>
  <c r="K468" i="31" s="1"/>
  <c r="L468" i="31" s="1"/>
  <c r="M468" i="31" s="1"/>
  <c r="S467" i="31"/>
  <c r="G467" i="31"/>
  <c r="H467" i="31" s="1"/>
  <c r="I467" i="31" s="1"/>
  <c r="J467" i="31" s="1"/>
  <c r="K467" i="31" s="1"/>
  <c r="L467" i="31" s="1"/>
  <c r="M467" i="31" s="1"/>
  <c r="L464" i="31"/>
  <c r="M464" i="31" s="1"/>
  <c r="L463" i="31"/>
  <c r="M463" i="31" s="1"/>
  <c r="L462" i="31"/>
  <c r="W451" i="31" s="1"/>
  <c r="L461" i="31"/>
  <c r="M461" i="31" s="1"/>
  <c r="L460" i="31"/>
  <c r="X451" i="31" s="1"/>
  <c r="L459" i="31"/>
  <c r="M459" i="31" s="1"/>
  <c r="L458" i="31"/>
  <c r="M458" i="31" s="1"/>
  <c r="L457" i="31"/>
  <c r="M457" i="31" s="1"/>
  <c r="L456" i="31"/>
  <c r="K455" i="31"/>
  <c r="J455" i="31"/>
  <c r="I455" i="31"/>
  <c r="H455" i="31"/>
  <c r="G455" i="31"/>
  <c r="K453" i="31"/>
  <c r="J453" i="31"/>
  <c r="I453" i="31"/>
  <c r="H453" i="31"/>
  <c r="G453" i="31"/>
  <c r="G452" i="31"/>
  <c r="H452" i="31" s="1"/>
  <c r="I452" i="31" s="1"/>
  <c r="J452" i="31" s="1"/>
  <c r="K452" i="31" s="1"/>
  <c r="L452" i="31" s="1"/>
  <c r="M452" i="31" s="1"/>
  <c r="S451" i="31"/>
  <c r="G451" i="31"/>
  <c r="H451" i="31" s="1"/>
  <c r="I451" i="31" s="1"/>
  <c r="J451" i="31" s="1"/>
  <c r="K451" i="31" s="1"/>
  <c r="L451" i="31" s="1"/>
  <c r="M451" i="31" s="1"/>
  <c r="L448" i="31"/>
  <c r="M448" i="31" s="1"/>
  <c r="L447" i="31"/>
  <c r="M447" i="31" s="1"/>
  <c r="L446" i="31"/>
  <c r="M446" i="31" s="1"/>
  <c r="L445" i="31"/>
  <c r="M445" i="31" s="1"/>
  <c r="L444" i="31"/>
  <c r="M444" i="31" s="1"/>
  <c r="L443" i="31"/>
  <c r="M443" i="31" s="1"/>
  <c r="L442" i="31"/>
  <c r="M442" i="31" s="1"/>
  <c r="L441" i="31"/>
  <c r="L440" i="31"/>
  <c r="K439" i="31"/>
  <c r="J439" i="31"/>
  <c r="I439" i="31"/>
  <c r="H439" i="31"/>
  <c r="G439" i="31"/>
  <c r="K437" i="31"/>
  <c r="J437" i="31"/>
  <c r="I437" i="31"/>
  <c r="H437" i="31"/>
  <c r="G437" i="31"/>
  <c r="G436" i="31"/>
  <c r="H436" i="31" s="1"/>
  <c r="I436" i="31" s="1"/>
  <c r="J436" i="31" s="1"/>
  <c r="K436" i="31" s="1"/>
  <c r="L436" i="31" s="1"/>
  <c r="M436" i="31" s="1"/>
  <c r="X435" i="31"/>
  <c r="W435" i="31"/>
  <c r="S435" i="31"/>
  <c r="I435" i="31"/>
  <c r="J435" i="31" s="1"/>
  <c r="K435" i="31" s="1"/>
  <c r="L435" i="31" s="1"/>
  <c r="M435" i="31" s="1"/>
  <c r="G435" i="31"/>
  <c r="H435" i="31" s="1"/>
  <c r="L432" i="31"/>
  <c r="M432" i="31" s="1"/>
  <c r="L431" i="31"/>
  <c r="M431" i="31" s="1"/>
  <c r="L430" i="31"/>
  <c r="M430" i="31" s="1"/>
  <c r="L429" i="31"/>
  <c r="M429" i="31" s="1"/>
  <c r="M428" i="31"/>
  <c r="L428" i="31"/>
  <c r="L427" i="31"/>
  <c r="M427" i="31" s="1"/>
  <c r="L426" i="31"/>
  <c r="L425" i="31"/>
  <c r="M425" i="31" s="1"/>
  <c r="L424" i="31"/>
  <c r="K423" i="31"/>
  <c r="J423" i="31"/>
  <c r="I423" i="31"/>
  <c r="H423" i="31"/>
  <c r="G423" i="31"/>
  <c r="K421" i="31"/>
  <c r="J421" i="31"/>
  <c r="I421" i="31"/>
  <c r="H421" i="31"/>
  <c r="G421" i="31"/>
  <c r="G420" i="31"/>
  <c r="H420" i="31" s="1"/>
  <c r="I420" i="31" s="1"/>
  <c r="J420" i="31" s="1"/>
  <c r="K420" i="31" s="1"/>
  <c r="L420" i="31" s="1"/>
  <c r="M420" i="31" s="1"/>
  <c r="X419" i="31"/>
  <c r="S419" i="31"/>
  <c r="G419" i="31"/>
  <c r="H419" i="31" s="1"/>
  <c r="I419" i="31" s="1"/>
  <c r="J419" i="31" s="1"/>
  <c r="K419" i="31" s="1"/>
  <c r="L419" i="31" s="1"/>
  <c r="M419" i="31" s="1"/>
  <c r="L416" i="31"/>
  <c r="M416" i="31" s="1"/>
  <c r="L415" i="31"/>
  <c r="M415" i="31" s="1"/>
  <c r="L414" i="31"/>
  <c r="L413" i="31"/>
  <c r="M413" i="31" s="1"/>
  <c r="L412" i="31"/>
  <c r="L411" i="31"/>
  <c r="M411" i="31" s="1"/>
  <c r="L410" i="31"/>
  <c r="L409" i="31"/>
  <c r="M409" i="31" s="1"/>
  <c r="L408" i="31"/>
  <c r="K407" i="31"/>
  <c r="J407" i="31"/>
  <c r="I407" i="31"/>
  <c r="H407" i="31"/>
  <c r="G407" i="31"/>
  <c r="K405" i="31"/>
  <c r="J405" i="31"/>
  <c r="I405" i="31"/>
  <c r="H405" i="31"/>
  <c r="G405" i="31"/>
  <c r="G404" i="31"/>
  <c r="H404" i="31" s="1"/>
  <c r="I404" i="31" s="1"/>
  <c r="J404" i="31" s="1"/>
  <c r="K404" i="31" s="1"/>
  <c r="L404" i="31" s="1"/>
  <c r="M404" i="31" s="1"/>
  <c r="S403" i="31"/>
  <c r="G403" i="31"/>
  <c r="H403" i="31" s="1"/>
  <c r="I403" i="31" s="1"/>
  <c r="J403" i="31" s="1"/>
  <c r="K403" i="31" s="1"/>
  <c r="L403" i="31" s="1"/>
  <c r="M403" i="31" s="1"/>
  <c r="L400" i="31"/>
  <c r="M400" i="31" s="1"/>
  <c r="M399" i="31"/>
  <c r="L399" i="31"/>
  <c r="L398" i="31"/>
  <c r="L397" i="31"/>
  <c r="M397" i="31" s="1"/>
  <c r="L396" i="31"/>
  <c r="L395" i="31"/>
  <c r="M395" i="31" s="1"/>
  <c r="L394" i="31"/>
  <c r="L393" i="31"/>
  <c r="M393" i="31" s="1"/>
  <c r="L392" i="31"/>
  <c r="K391" i="31"/>
  <c r="J391" i="31"/>
  <c r="I391" i="31"/>
  <c r="H391" i="31"/>
  <c r="G391" i="31"/>
  <c r="K389" i="31"/>
  <c r="J389" i="31"/>
  <c r="I389" i="31"/>
  <c r="H389" i="31"/>
  <c r="G389" i="31"/>
  <c r="G388" i="31"/>
  <c r="H388" i="31" s="1"/>
  <c r="I388" i="31" s="1"/>
  <c r="J388" i="31" s="1"/>
  <c r="K388" i="31" s="1"/>
  <c r="L388" i="31" s="1"/>
  <c r="M388" i="31" s="1"/>
  <c r="S387" i="31"/>
  <c r="G387" i="31"/>
  <c r="H387" i="31" s="1"/>
  <c r="I387" i="31" s="1"/>
  <c r="J387" i="31" s="1"/>
  <c r="K387" i="31" s="1"/>
  <c r="L387" i="31" s="1"/>
  <c r="M387" i="31" s="1"/>
  <c r="L384" i="31"/>
  <c r="M384" i="31" s="1"/>
  <c r="L383" i="31"/>
  <c r="M383" i="31" s="1"/>
  <c r="L382" i="31"/>
  <c r="L381" i="31"/>
  <c r="M381" i="31" s="1"/>
  <c r="L380" i="31"/>
  <c r="L379" i="31"/>
  <c r="M379" i="31" s="1"/>
  <c r="L378" i="31"/>
  <c r="L377" i="31"/>
  <c r="M377" i="31" s="1"/>
  <c r="L376" i="31"/>
  <c r="K375" i="31"/>
  <c r="J375" i="31"/>
  <c r="I375" i="31"/>
  <c r="H375" i="31"/>
  <c r="G375" i="31"/>
  <c r="K373" i="31"/>
  <c r="J373" i="31"/>
  <c r="I373" i="31"/>
  <c r="H373" i="31"/>
  <c r="G373" i="31"/>
  <c r="G372" i="31"/>
  <c r="H372" i="31" s="1"/>
  <c r="I372" i="31" s="1"/>
  <c r="J372" i="31" s="1"/>
  <c r="K372" i="31" s="1"/>
  <c r="L372" i="31" s="1"/>
  <c r="M372" i="31" s="1"/>
  <c r="S371" i="31"/>
  <c r="G371" i="31"/>
  <c r="H371" i="31" s="1"/>
  <c r="I371" i="31" s="1"/>
  <c r="J371" i="31" s="1"/>
  <c r="K371" i="31" s="1"/>
  <c r="L371" i="31" s="1"/>
  <c r="M371" i="31" s="1"/>
  <c r="L368" i="31"/>
  <c r="M368" i="31" s="1"/>
  <c r="L367" i="31"/>
  <c r="M367" i="31" s="1"/>
  <c r="L366" i="31"/>
  <c r="L365" i="31"/>
  <c r="M365" i="31" s="1"/>
  <c r="L364" i="31"/>
  <c r="L363" i="31"/>
  <c r="M363" i="31" s="1"/>
  <c r="L362" i="31"/>
  <c r="L361" i="31"/>
  <c r="M361" i="31" s="1"/>
  <c r="L360" i="31"/>
  <c r="K359" i="31"/>
  <c r="J359" i="31"/>
  <c r="I359" i="31"/>
  <c r="H359" i="31"/>
  <c r="G359" i="31"/>
  <c r="K357" i="31"/>
  <c r="J357" i="31"/>
  <c r="I357" i="31"/>
  <c r="H357" i="31"/>
  <c r="G357" i="31"/>
  <c r="G356" i="31"/>
  <c r="H356" i="31" s="1"/>
  <c r="I356" i="31" s="1"/>
  <c r="J356" i="31" s="1"/>
  <c r="K356" i="31" s="1"/>
  <c r="L356" i="31" s="1"/>
  <c r="M356" i="31" s="1"/>
  <c r="S355" i="31"/>
  <c r="G355" i="31"/>
  <c r="H355" i="31" s="1"/>
  <c r="I355" i="31" s="1"/>
  <c r="J355" i="31" s="1"/>
  <c r="K355" i="31" s="1"/>
  <c r="L355" i="31" s="1"/>
  <c r="M355" i="31" s="1"/>
  <c r="L352" i="31"/>
  <c r="M352" i="31" s="1"/>
  <c r="L351" i="31"/>
  <c r="M351" i="31" s="1"/>
  <c r="L350" i="31"/>
  <c r="L349" i="31"/>
  <c r="M349" i="31" s="1"/>
  <c r="L348" i="31"/>
  <c r="L347" i="31"/>
  <c r="M347" i="31" s="1"/>
  <c r="L346" i="31"/>
  <c r="L345" i="31"/>
  <c r="M345" i="31" s="1"/>
  <c r="L344" i="31"/>
  <c r="K343" i="31"/>
  <c r="J343" i="31"/>
  <c r="I343" i="31"/>
  <c r="H343" i="31"/>
  <c r="G343" i="31"/>
  <c r="K341" i="31"/>
  <c r="J341" i="31"/>
  <c r="I341" i="31"/>
  <c r="H341" i="31"/>
  <c r="G341" i="31"/>
  <c r="G340" i="31"/>
  <c r="H340" i="31" s="1"/>
  <c r="I340" i="31" s="1"/>
  <c r="J340" i="31" s="1"/>
  <c r="K340" i="31" s="1"/>
  <c r="L340" i="31" s="1"/>
  <c r="M340" i="31" s="1"/>
  <c r="S339" i="31"/>
  <c r="G339" i="31"/>
  <c r="H339" i="31" s="1"/>
  <c r="I339" i="31" s="1"/>
  <c r="J339" i="31" s="1"/>
  <c r="K339" i="31" s="1"/>
  <c r="L339" i="31" s="1"/>
  <c r="M339" i="31" s="1"/>
  <c r="L336" i="31"/>
  <c r="M336" i="31" s="1"/>
  <c r="L335" i="31"/>
  <c r="M335" i="31" s="1"/>
  <c r="L334" i="31"/>
  <c r="W323" i="31" s="1"/>
  <c r="L333" i="31"/>
  <c r="M333" i="31" s="1"/>
  <c r="L332" i="31"/>
  <c r="X323" i="31" s="1"/>
  <c r="L331" i="31"/>
  <c r="M331" i="31" s="1"/>
  <c r="L330" i="31"/>
  <c r="V323" i="31" s="1"/>
  <c r="L329" i="31"/>
  <c r="M329" i="31" s="1"/>
  <c r="L328" i="31"/>
  <c r="K327" i="31"/>
  <c r="J327" i="31"/>
  <c r="I327" i="31"/>
  <c r="H327" i="31"/>
  <c r="G327" i="31"/>
  <c r="K325" i="31"/>
  <c r="J325" i="31"/>
  <c r="I325" i="31"/>
  <c r="H325" i="31"/>
  <c r="G325" i="31"/>
  <c r="G324" i="31"/>
  <c r="H324" i="31" s="1"/>
  <c r="I324" i="31" s="1"/>
  <c r="J324" i="31" s="1"/>
  <c r="K324" i="31" s="1"/>
  <c r="L324" i="31" s="1"/>
  <c r="M324" i="31" s="1"/>
  <c r="S323" i="31"/>
  <c r="G323" i="31"/>
  <c r="H323" i="31" s="1"/>
  <c r="I323" i="31" s="1"/>
  <c r="J323" i="31" s="1"/>
  <c r="K323" i="31" s="1"/>
  <c r="L323" i="31" s="1"/>
  <c r="M323" i="31" s="1"/>
  <c r="L320" i="31"/>
  <c r="M320" i="31" s="1"/>
  <c r="L319" i="31"/>
  <c r="M319" i="31" s="1"/>
  <c r="L318" i="31"/>
  <c r="W307" i="31" s="1"/>
  <c r="L317" i="31"/>
  <c r="M317" i="31" s="1"/>
  <c r="L316" i="31"/>
  <c r="X307" i="31" s="1"/>
  <c r="L315" i="31"/>
  <c r="M315" i="31" s="1"/>
  <c r="L314" i="31"/>
  <c r="L313" i="31"/>
  <c r="M313" i="31" s="1"/>
  <c r="L312" i="31"/>
  <c r="K311" i="31"/>
  <c r="J311" i="31"/>
  <c r="I311" i="31"/>
  <c r="H311" i="31"/>
  <c r="G311" i="31"/>
  <c r="K309" i="31"/>
  <c r="J309" i="31"/>
  <c r="I309" i="31"/>
  <c r="H309" i="31"/>
  <c r="G309" i="31"/>
  <c r="G308" i="31"/>
  <c r="H308" i="31" s="1"/>
  <c r="I308" i="31" s="1"/>
  <c r="J308" i="31" s="1"/>
  <c r="K308" i="31" s="1"/>
  <c r="L308" i="31" s="1"/>
  <c r="M308" i="31" s="1"/>
  <c r="S307" i="31"/>
  <c r="G307" i="31"/>
  <c r="H307" i="31" s="1"/>
  <c r="I307" i="31" s="1"/>
  <c r="J307" i="31" s="1"/>
  <c r="K307" i="31" s="1"/>
  <c r="L307" i="31" s="1"/>
  <c r="M307" i="31" s="1"/>
  <c r="L304" i="31"/>
  <c r="M304" i="31" s="1"/>
  <c r="L303" i="31"/>
  <c r="M303" i="31" s="1"/>
  <c r="L302" i="31"/>
  <c r="W291" i="31" s="1"/>
  <c r="L301" i="31"/>
  <c r="M301" i="31" s="1"/>
  <c r="L300" i="31"/>
  <c r="X291" i="31" s="1"/>
  <c r="L299" i="31"/>
  <c r="M299" i="31" s="1"/>
  <c r="L298" i="31"/>
  <c r="L297" i="31"/>
  <c r="M297" i="31" s="1"/>
  <c r="L296" i="31"/>
  <c r="K295" i="31"/>
  <c r="J295" i="31"/>
  <c r="I295" i="31"/>
  <c r="H295" i="31"/>
  <c r="G295" i="31"/>
  <c r="K293" i="31"/>
  <c r="J293" i="31"/>
  <c r="I293" i="31"/>
  <c r="H293" i="31"/>
  <c r="G293" i="31"/>
  <c r="G292" i="31"/>
  <c r="H292" i="31" s="1"/>
  <c r="I292" i="31" s="1"/>
  <c r="J292" i="31" s="1"/>
  <c r="K292" i="31" s="1"/>
  <c r="L292" i="31" s="1"/>
  <c r="M292" i="31" s="1"/>
  <c r="S291" i="31"/>
  <c r="G291" i="31"/>
  <c r="H291" i="31" s="1"/>
  <c r="I291" i="31" s="1"/>
  <c r="J291" i="31" s="1"/>
  <c r="K291" i="31" s="1"/>
  <c r="L291" i="31" s="1"/>
  <c r="M291" i="31" s="1"/>
  <c r="L288" i="31"/>
  <c r="M288" i="31" s="1"/>
  <c r="L287" i="31"/>
  <c r="M287" i="31" s="1"/>
  <c r="L286" i="31"/>
  <c r="W275" i="31" s="1"/>
  <c r="L285" i="31"/>
  <c r="M285" i="31" s="1"/>
  <c r="L284" i="31"/>
  <c r="X275" i="31" s="1"/>
  <c r="L283" i="31"/>
  <c r="M283" i="31" s="1"/>
  <c r="L282" i="31"/>
  <c r="M282" i="31" s="1"/>
  <c r="L281" i="31"/>
  <c r="M281" i="31" s="1"/>
  <c r="L280" i="31"/>
  <c r="K279" i="31"/>
  <c r="J279" i="31"/>
  <c r="I279" i="31"/>
  <c r="H279" i="31"/>
  <c r="G279" i="31"/>
  <c r="K277" i="31"/>
  <c r="J277" i="31"/>
  <c r="I277" i="31"/>
  <c r="H277" i="31"/>
  <c r="G277" i="31"/>
  <c r="G276" i="31"/>
  <c r="H276" i="31" s="1"/>
  <c r="I276" i="31" s="1"/>
  <c r="J276" i="31" s="1"/>
  <c r="K276" i="31" s="1"/>
  <c r="L276" i="31" s="1"/>
  <c r="M276" i="31" s="1"/>
  <c r="S275" i="31"/>
  <c r="G275" i="31"/>
  <c r="H275" i="31" s="1"/>
  <c r="I275" i="31" s="1"/>
  <c r="J275" i="31" s="1"/>
  <c r="K275" i="31" s="1"/>
  <c r="L275" i="31" s="1"/>
  <c r="M275" i="31" s="1"/>
  <c r="L272" i="31"/>
  <c r="M272" i="31" s="1"/>
  <c r="L271" i="31"/>
  <c r="M271" i="31" s="1"/>
  <c r="L270" i="31"/>
  <c r="M270" i="31" s="1"/>
  <c r="L269" i="31"/>
  <c r="M269" i="31" s="1"/>
  <c r="L268" i="31"/>
  <c r="X259" i="31" s="1"/>
  <c r="L267" i="31"/>
  <c r="M267" i="31" s="1"/>
  <c r="L266" i="31"/>
  <c r="L265" i="31"/>
  <c r="M265" i="31" s="1"/>
  <c r="L264" i="31"/>
  <c r="M264" i="31" s="1"/>
  <c r="K263" i="31"/>
  <c r="J263" i="31"/>
  <c r="I263" i="31"/>
  <c r="H263" i="31"/>
  <c r="G263" i="31"/>
  <c r="K261" i="31"/>
  <c r="J261" i="31"/>
  <c r="I261" i="31"/>
  <c r="H261" i="31"/>
  <c r="G261" i="31"/>
  <c r="G260" i="31"/>
  <c r="H260" i="31" s="1"/>
  <c r="I260" i="31" s="1"/>
  <c r="J260" i="31" s="1"/>
  <c r="K260" i="31" s="1"/>
  <c r="L260" i="31" s="1"/>
  <c r="M260" i="31" s="1"/>
  <c r="S259" i="31"/>
  <c r="G259" i="31"/>
  <c r="H259" i="31" s="1"/>
  <c r="I259" i="31" s="1"/>
  <c r="J259" i="31" s="1"/>
  <c r="K259" i="31" s="1"/>
  <c r="L259" i="31" s="1"/>
  <c r="M259" i="31" s="1"/>
  <c r="L256" i="31"/>
  <c r="M256" i="31" s="1"/>
  <c r="L255" i="31"/>
  <c r="M255" i="31" s="1"/>
  <c r="L254" i="31"/>
  <c r="L253" i="31"/>
  <c r="M253" i="31" s="1"/>
  <c r="L252" i="31"/>
  <c r="M252" i="31" s="1"/>
  <c r="L251" i="31"/>
  <c r="M251" i="31" s="1"/>
  <c r="L250" i="31"/>
  <c r="L249" i="31"/>
  <c r="L248" i="31"/>
  <c r="M248" i="31" s="1"/>
  <c r="K247" i="31"/>
  <c r="J247" i="31"/>
  <c r="I247" i="31"/>
  <c r="H247" i="31"/>
  <c r="G247" i="31"/>
  <c r="K245" i="31"/>
  <c r="J245" i="31"/>
  <c r="I245" i="31"/>
  <c r="H245" i="31"/>
  <c r="G245" i="31"/>
  <c r="H244" i="31"/>
  <c r="I244" i="31" s="1"/>
  <c r="J244" i="31" s="1"/>
  <c r="K244" i="31" s="1"/>
  <c r="L244" i="31" s="1"/>
  <c r="M244" i="31" s="1"/>
  <c r="G244" i="31"/>
  <c r="S243" i="31"/>
  <c r="H243" i="31"/>
  <c r="I243" i="31" s="1"/>
  <c r="J243" i="31" s="1"/>
  <c r="K243" i="31" s="1"/>
  <c r="L243" i="31" s="1"/>
  <c r="M243" i="31" s="1"/>
  <c r="G243" i="31"/>
  <c r="L240" i="31"/>
  <c r="M240" i="31" s="1"/>
  <c r="L239" i="31"/>
  <c r="M239" i="31" s="1"/>
  <c r="L238" i="31"/>
  <c r="M238" i="31" s="1"/>
  <c r="L237" i="31"/>
  <c r="M237" i="31" s="1"/>
  <c r="L236" i="31"/>
  <c r="M236" i="31" s="1"/>
  <c r="L235" i="31"/>
  <c r="L234" i="31"/>
  <c r="M234" i="31" s="1"/>
  <c r="L233" i="31"/>
  <c r="L232" i="31"/>
  <c r="K231" i="31"/>
  <c r="J231" i="31"/>
  <c r="I231" i="31"/>
  <c r="H231" i="31"/>
  <c r="G231" i="31"/>
  <c r="K229" i="31"/>
  <c r="J229" i="31"/>
  <c r="I229" i="31"/>
  <c r="H229" i="31"/>
  <c r="G229" i="31"/>
  <c r="G228" i="31"/>
  <c r="H228" i="31" s="1"/>
  <c r="I228" i="31" s="1"/>
  <c r="J228" i="31" s="1"/>
  <c r="K228" i="31" s="1"/>
  <c r="L228" i="31" s="1"/>
  <c r="M228" i="31" s="1"/>
  <c r="S227" i="31"/>
  <c r="G227" i="31"/>
  <c r="H227" i="31" s="1"/>
  <c r="I227" i="31" s="1"/>
  <c r="J227" i="31" s="1"/>
  <c r="K227" i="31" s="1"/>
  <c r="L227" i="31" s="1"/>
  <c r="M227" i="31" s="1"/>
  <c r="L224" i="31"/>
  <c r="M224" i="31" s="1"/>
  <c r="L223" i="31"/>
  <c r="M223" i="31" s="1"/>
  <c r="L222" i="31"/>
  <c r="M222" i="31" s="1"/>
  <c r="L221" i="31"/>
  <c r="M221" i="31" s="1"/>
  <c r="L220" i="31"/>
  <c r="M220" i="31" s="1"/>
  <c r="L219" i="31"/>
  <c r="L218" i="31"/>
  <c r="M218" i="31" s="1"/>
  <c r="L217" i="31"/>
  <c r="L216" i="31"/>
  <c r="M216" i="31" s="1"/>
  <c r="K215" i="31"/>
  <c r="J215" i="31"/>
  <c r="I215" i="31"/>
  <c r="H215" i="31"/>
  <c r="G215" i="31"/>
  <c r="K213" i="31"/>
  <c r="J213" i="31"/>
  <c r="I213" i="31"/>
  <c r="H213" i="31"/>
  <c r="G213" i="31"/>
  <c r="G212" i="31"/>
  <c r="H212" i="31" s="1"/>
  <c r="I212" i="31" s="1"/>
  <c r="J212" i="31" s="1"/>
  <c r="K212" i="31" s="1"/>
  <c r="L212" i="31" s="1"/>
  <c r="M212" i="31" s="1"/>
  <c r="S211" i="31"/>
  <c r="G211" i="31"/>
  <c r="H211" i="31" s="1"/>
  <c r="I211" i="31" s="1"/>
  <c r="J211" i="31" s="1"/>
  <c r="K211" i="31" s="1"/>
  <c r="L211" i="31" s="1"/>
  <c r="M211" i="31" s="1"/>
  <c r="L208" i="31"/>
  <c r="M208" i="31" s="1"/>
  <c r="L207" i="31"/>
  <c r="M207" i="31" s="1"/>
  <c r="L206" i="31"/>
  <c r="M206" i="31" s="1"/>
  <c r="L205" i="31"/>
  <c r="M205" i="31" s="1"/>
  <c r="L204" i="31"/>
  <c r="M204" i="31" s="1"/>
  <c r="L203" i="31"/>
  <c r="L202" i="31"/>
  <c r="M202" i="31" s="1"/>
  <c r="L201" i="31"/>
  <c r="L200" i="31"/>
  <c r="K199" i="31"/>
  <c r="J199" i="31"/>
  <c r="I199" i="31"/>
  <c r="H199" i="31"/>
  <c r="G199" i="31"/>
  <c r="K197" i="31"/>
  <c r="J197" i="31"/>
  <c r="I197" i="31"/>
  <c r="H197" i="31"/>
  <c r="G197" i="31"/>
  <c r="H196" i="31"/>
  <c r="I196" i="31" s="1"/>
  <c r="J196" i="31" s="1"/>
  <c r="K196" i="31" s="1"/>
  <c r="L196" i="31" s="1"/>
  <c r="M196" i="31" s="1"/>
  <c r="G196" i="31"/>
  <c r="S195" i="31"/>
  <c r="G195" i="31"/>
  <c r="H195" i="31" s="1"/>
  <c r="I195" i="31" s="1"/>
  <c r="J195" i="31" s="1"/>
  <c r="K195" i="31" s="1"/>
  <c r="L195" i="31" s="1"/>
  <c r="M195" i="31" s="1"/>
  <c r="M192" i="31"/>
  <c r="L192" i="31"/>
  <c r="L191" i="31"/>
  <c r="M191" i="31" s="1"/>
  <c r="L190" i="31"/>
  <c r="M190" i="31" s="1"/>
  <c r="L189" i="31"/>
  <c r="M189" i="31" s="1"/>
  <c r="L188" i="31"/>
  <c r="X179" i="31" s="1"/>
  <c r="L187" i="31"/>
  <c r="L186" i="31"/>
  <c r="M186" i="31" s="1"/>
  <c r="L185" i="31"/>
  <c r="L184" i="31"/>
  <c r="M184" i="31" s="1"/>
  <c r="K183" i="31"/>
  <c r="J183" i="31"/>
  <c r="I183" i="31"/>
  <c r="H183" i="31"/>
  <c r="G183" i="31"/>
  <c r="K181" i="31"/>
  <c r="J181" i="31"/>
  <c r="I181" i="31"/>
  <c r="H181" i="31"/>
  <c r="G181" i="31"/>
  <c r="G180" i="31"/>
  <c r="H180" i="31" s="1"/>
  <c r="I180" i="31" s="1"/>
  <c r="J180" i="31" s="1"/>
  <c r="K180" i="31" s="1"/>
  <c r="L180" i="31" s="1"/>
  <c r="M180" i="31" s="1"/>
  <c r="S179" i="31"/>
  <c r="G179" i="31"/>
  <c r="H179" i="31" s="1"/>
  <c r="I179" i="31" s="1"/>
  <c r="J179" i="31" s="1"/>
  <c r="K179" i="31" s="1"/>
  <c r="L179" i="31" s="1"/>
  <c r="M179" i="31" s="1"/>
  <c r="L176" i="31"/>
  <c r="M176" i="31" s="1"/>
  <c r="L175" i="31"/>
  <c r="M175" i="31" s="1"/>
  <c r="L174" i="31"/>
  <c r="M174" i="31" s="1"/>
  <c r="L173" i="31"/>
  <c r="M173" i="31" s="1"/>
  <c r="L172" i="31"/>
  <c r="M172" i="31" s="1"/>
  <c r="L171" i="31"/>
  <c r="L170" i="31"/>
  <c r="M170" i="31" s="1"/>
  <c r="L169" i="31"/>
  <c r="L168" i="31"/>
  <c r="K167" i="31"/>
  <c r="J167" i="31"/>
  <c r="I167" i="31"/>
  <c r="H167" i="31"/>
  <c r="G167" i="31"/>
  <c r="K165" i="31"/>
  <c r="J165" i="31"/>
  <c r="I165" i="31"/>
  <c r="H165" i="31"/>
  <c r="G165" i="31"/>
  <c r="H164" i="31"/>
  <c r="I164" i="31" s="1"/>
  <c r="J164" i="31" s="1"/>
  <c r="K164" i="31" s="1"/>
  <c r="L164" i="31" s="1"/>
  <c r="M164" i="31" s="1"/>
  <c r="G164" i="31"/>
  <c r="W163" i="31"/>
  <c r="S163" i="31"/>
  <c r="G163" i="31"/>
  <c r="H163" i="31" s="1"/>
  <c r="I163" i="31" s="1"/>
  <c r="J163" i="31" s="1"/>
  <c r="K163" i="31" s="1"/>
  <c r="L163" i="31" s="1"/>
  <c r="M163" i="31" s="1"/>
  <c r="L160" i="31"/>
  <c r="M160" i="31" s="1"/>
  <c r="L159" i="31"/>
  <c r="M159" i="31" s="1"/>
  <c r="L158" i="31"/>
  <c r="M158" i="31" s="1"/>
  <c r="L157" i="31"/>
  <c r="M157" i="31" s="1"/>
  <c r="L156" i="31"/>
  <c r="M156" i="31" s="1"/>
  <c r="L155" i="31"/>
  <c r="L154" i="31"/>
  <c r="M154" i="31" s="1"/>
  <c r="L153" i="31"/>
  <c r="L152" i="31"/>
  <c r="M152" i="31" s="1"/>
  <c r="K151" i="31"/>
  <c r="J151" i="31"/>
  <c r="I151" i="31"/>
  <c r="H151" i="31"/>
  <c r="G151" i="31"/>
  <c r="K149" i="31"/>
  <c r="J149" i="31"/>
  <c r="I149" i="31"/>
  <c r="H149" i="31"/>
  <c r="G149" i="31"/>
  <c r="G148" i="31"/>
  <c r="H148" i="31" s="1"/>
  <c r="I148" i="31" s="1"/>
  <c r="J148" i="31" s="1"/>
  <c r="K148" i="31" s="1"/>
  <c r="L148" i="31" s="1"/>
  <c r="M148" i="31" s="1"/>
  <c r="X147" i="31"/>
  <c r="S147" i="31"/>
  <c r="G147" i="31"/>
  <c r="H147" i="31" s="1"/>
  <c r="I147" i="31" s="1"/>
  <c r="J147" i="31" s="1"/>
  <c r="K147" i="31" s="1"/>
  <c r="L147" i="31" s="1"/>
  <c r="M147" i="31" s="1"/>
  <c r="L144" i="31"/>
  <c r="M144" i="31" s="1"/>
  <c r="L143" i="31"/>
  <c r="M143" i="31" s="1"/>
  <c r="L142" i="31"/>
  <c r="M142" i="31" s="1"/>
  <c r="L141" i="31"/>
  <c r="M141" i="31" s="1"/>
  <c r="L140" i="31"/>
  <c r="X131" i="31" s="1"/>
  <c r="L139" i="31"/>
  <c r="L138" i="31"/>
  <c r="M138" i="31" s="1"/>
  <c r="L137" i="31"/>
  <c r="L136" i="31"/>
  <c r="K135" i="31"/>
  <c r="J135" i="31"/>
  <c r="I135" i="31"/>
  <c r="H135" i="31"/>
  <c r="G135" i="31"/>
  <c r="K133" i="31"/>
  <c r="J133" i="31"/>
  <c r="I133" i="31"/>
  <c r="H133" i="31"/>
  <c r="G133" i="31"/>
  <c r="G132" i="31"/>
  <c r="H132" i="31" s="1"/>
  <c r="I132" i="31" s="1"/>
  <c r="J132" i="31" s="1"/>
  <c r="K132" i="31" s="1"/>
  <c r="L132" i="31" s="1"/>
  <c r="M132" i="31" s="1"/>
  <c r="W131" i="31"/>
  <c r="S131" i="31"/>
  <c r="G131" i="31"/>
  <c r="H131" i="31" s="1"/>
  <c r="I131" i="31" s="1"/>
  <c r="J131" i="31" s="1"/>
  <c r="K131" i="31" s="1"/>
  <c r="L131" i="31" s="1"/>
  <c r="M131" i="31" s="1"/>
  <c r="L128" i="31"/>
  <c r="M128" i="31" s="1"/>
  <c r="L127" i="31"/>
  <c r="M127" i="31" s="1"/>
  <c r="L126" i="31"/>
  <c r="M126" i="31" s="1"/>
  <c r="L125" i="31"/>
  <c r="M125" i="31" s="1"/>
  <c r="L124" i="31"/>
  <c r="M124" i="31" s="1"/>
  <c r="L123" i="31"/>
  <c r="L122" i="31"/>
  <c r="M122" i="31" s="1"/>
  <c r="L121" i="31"/>
  <c r="L120" i="31"/>
  <c r="M120" i="31" s="1"/>
  <c r="K119" i="31"/>
  <c r="J119" i="31"/>
  <c r="I119" i="31"/>
  <c r="H119" i="31"/>
  <c r="G119" i="31"/>
  <c r="K117" i="31"/>
  <c r="J117" i="31"/>
  <c r="I117" i="31"/>
  <c r="H117" i="31"/>
  <c r="G117" i="31"/>
  <c r="G116" i="31"/>
  <c r="H116" i="31" s="1"/>
  <c r="I116" i="31" s="1"/>
  <c r="J116" i="31" s="1"/>
  <c r="K116" i="31" s="1"/>
  <c r="L116" i="31" s="1"/>
  <c r="M116" i="31" s="1"/>
  <c r="S115" i="31"/>
  <c r="G115" i="31"/>
  <c r="H115" i="31" s="1"/>
  <c r="I115" i="31" s="1"/>
  <c r="J115" i="31" s="1"/>
  <c r="K115" i="31" s="1"/>
  <c r="L115" i="31" s="1"/>
  <c r="M115" i="31" s="1"/>
  <c r="L112" i="31"/>
  <c r="M112" i="31" s="1"/>
  <c r="L111" i="31"/>
  <c r="M111" i="31" s="1"/>
  <c r="L110" i="31"/>
  <c r="M110" i="31" s="1"/>
  <c r="L109" i="31"/>
  <c r="M109" i="31" s="1"/>
  <c r="L108" i="31"/>
  <c r="M108" i="31" s="1"/>
  <c r="L107" i="31"/>
  <c r="L106" i="31"/>
  <c r="M106" i="31" s="1"/>
  <c r="L105" i="31"/>
  <c r="L104" i="31"/>
  <c r="K103" i="31"/>
  <c r="J103" i="31"/>
  <c r="I103" i="31"/>
  <c r="H103" i="31"/>
  <c r="G103" i="31"/>
  <c r="K101" i="31"/>
  <c r="J101" i="31"/>
  <c r="I101" i="31"/>
  <c r="H101" i="31"/>
  <c r="G101" i="31"/>
  <c r="G100" i="31"/>
  <c r="H100" i="31" s="1"/>
  <c r="I100" i="31" s="1"/>
  <c r="J100" i="31" s="1"/>
  <c r="K100" i="31" s="1"/>
  <c r="L100" i="31" s="1"/>
  <c r="M100" i="31" s="1"/>
  <c r="X99" i="31"/>
  <c r="W99" i="31"/>
  <c r="S99" i="31"/>
  <c r="G99" i="31"/>
  <c r="H99" i="31" s="1"/>
  <c r="I99" i="31" s="1"/>
  <c r="J99" i="31" s="1"/>
  <c r="K99" i="31" s="1"/>
  <c r="L99" i="31" s="1"/>
  <c r="M99" i="31" s="1"/>
  <c r="L96" i="31"/>
  <c r="M96" i="31" s="1"/>
  <c r="L95" i="31"/>
  <c r="M95" i="31" s="1"/>
  <c r="L94" i="31"/>
  <c r="M94" i="31" s="1"/>
  <c r="L93" i="31"/>
  <c r="M93" i="31" s="1"/>
  <c r="L92" i="31"/>
  <c r="M92" i="31" s="1"/>
  <c r="L91" i="31"/>
  <c r="L90" i="31"/>
  <c r="M90" i="31" s="1"/>
  <c r="L89" i="31"/>
  <c r="L88" i="31"/>
  <c r="M88" i="31" s="1"/>
  <c r="K87" i="31"/>
  <c r="J87" i="31"/>
  <c r="I87" i="31"/>
  <c r="H87" i="31"/>
  <c r="G87" i="31"/>
  <c r="K85" i="31"/>
  <c r="J85" i="31"/>
  <c r="I85" i="31"/>
  <c r="H85" i="31"/>
  <c r="G85" i="31"/>
  <c r="H84" i="31"/>
  <c r="I84" i="31" s="1"/>
  <c r="J84" i="31" s="1"/>
  <c r="K84" i="31" s="1"/>
  <c r="L84" i="31" s="1"/>
  <c r="M84" i="31" s="1"/>
  <c r="G84" i="31"/>
  <c r="S83" i="31"/>
  <c r="G83" i="31"/>
  <c r="H83" i="31" s="1"/>
  <c r="I83" i="31" s="1"/>
  <c r="J83" i="31" s="1"/>
  <c r="K83" i="31" s="1"/>
  <c r="L83" i="31" s="1"/>
  <c r="M83" i="31" s="1"/>
  <c r="L80" i="31"/>
  <c r="M80" i="31" s="1"/>
  <c r="L79" i="31"/>
  <c r="M79" i="31" s="1"/>
  <c r="L78" i="31"/>
  <c r="M78" i="31" s="1"/>
  <c r="L77" i="31"/>
  <c r="M77" i="31" s="1"/>
  <c r="L76" i="31"/>
  <c r="M76" i="31" s="1"/>
  <c r="L75" i="31"/>
  <c r="L74" i="31"/>
  <c r="M74" i="31" s="1"/>
  <c r="L73" i="31"/>
  <c r="L72" i="31"/>
  <c r="K71" i="31"/>
  <c r="J71" i="31"/>
  <c r="I71" i="31"/>
  <c r="H71" i="31"/>
  <c r="G71" i="31"/>
  <c r="K69" i="31"/>
  <c r="J69" i="31"/>
  <c r="I69" i="31"/>
  <c r="H69" i="31"/>
  <c r="G69" i="31"/>
  <c r="G68" i="31"/>
  <c r="H68" i="31" s="1"/>
  <c r="I68" i="31" s="1"/>
  <c r="J68" i="31" s="1"/>
  <c r="K68" i="31" s="1"/>
  <c r="L68" i="31" s="1"/>
  <c r="M68" i="31" s="1"/>
  <c r="S67" i="31"/>
  <c r="G67" i="31"/>
  <c r="H67" i="31" s="1"/>
  <c r="I67" i="31" s="1"/>
  <c r="J67" i="31" s="1"/>
  <c r="K67" i="31" s="1"/>
  <c r="L67" i="31" s="1"/>
  <c r="M67" i="31" s="1"/>
  <c r="L64" i="31"/>
  <c r="M64" i="31" s="1"/>
  <c r="L63" i="31"/>
  <c r="M63" i="31" s="1"/>
  <c r="L62" i="31"/>
  <c r="M62" i="31" s="1"/>
  <c r="L61" i="31"/>
  <c r="M61" i="31" s="1"/>
  <c r="L60" i="31"/>
  <c r="X51" i="31" s="1"/>
  <c r="L59" i="31"/>
  <c r="L58" i="31"/>
  <c r="M58" i="31" s="1"/>
  <c r="L57" i="31"/>
  <c r="L56" i="31"/>
  <c r="M56" i="31" s="1"/>
  <c r="K55" i="31"/>
  <c r="J55" i="31"/>
  <c r="I55" i="31"/>
  <c r="H55" i="31"/>
  <c r="G55" i="31"/>
  <c r="K53" i="31"/>
  <c r="J53" i="31"/>
  <c r="I53" i="31"/>
  <c r="H53" i="31"/>
  <c r="G53" i="31"/>
  <c r="G52" i="31"/>
  <c r="H52" i="31" s="1"/>
  <c r="I52" i="31" s="1"/>
  <c r="J52" i="31" s="1"/>
  <c r="K52" i="31" s="1"/>
  <c r="L52" i="31" s="1"/>
  <c r="M52" i="31" s="1"/>
  <c r="S51" i="31"/>
  <c r="G51" i="31"/>
  <c r="H51" i="31" s="1"/>
  <c r="I51" i="31" s="1"/>
  <c r="J51" i="31" s="1"/>
  <c r="K51" i="31" s="1"/>
  <c r="L51" i="31" s="1"/>
  <c r="M51" i="31" s="1"/>
  <c r="L48" i="31"/>
  <c r="M48" i="31" s="1"/>
  <c r="L47" i="31"/>
  <c r="M47" i="31" s="1"/>
  <c r="L46" i="31"/>
  <c r="M46" i="31" s="1"/>
  <c r="L45" i="31"/>
  <c r="M45" i="31" s="1"/>
  <c r="L44" i="31"/>
  <c r="M44" i="31" s="1"/>
  <c r="L43" i="31"/>
  <c r="L42" i="31"/>
  <c r="M42" i="31" s="1"/>
  <c r="L41" i="31"/>
  <c r="L40" i="31"/>
  <c r="M40" i="31" s="1"/>
  <c r="K39" i="31"/>
  <c r="J39" i="31"/>
  <c r="I39" i="31"/>
  <c r="H39" i="31"/>
  <c r="G39" i="31"/>
  <c r="K37" i="31"/>
  <c r="J37" i="31"/>
  <c r="I37" i="31"/>
  <c r="H37" i="31"/>
  <c r="G37" i="31"/>
  <c r="G36" i="31"/>
  <c r="H36" i="31" s="1"/>
  <c r="I36" i="31" s="1"/>
  <c r="J36" i="31" s="1"/>
  <c r="K36" i="31" s="1"/>
  <c r="L36" i="31" s="1"/>
  <c r="M36" i="31" s="1"/>
  <c r="S35" i="31"/>
  <c r="G35" i="31"/>
  <c r="H35" i="31" s="1"/>
  <c r="I35" i="31" s="1"/>
  <c r="J35" i="31" s="1"/>
  <c r="K35" i="31" s="1"/>
  <c r="L35" i="31" s="1"/>
  <c r="M35" i="31" s="1"/>
  <c r="A35" i="31"/>
  <c r="A51" i="31" s="1"/>
  <c r="A67" i="31" s="1"/>
  <c r="A83" i="31" s="1"/>
  <c r="A99" i="31" s="1"/>
  <c r="A115" i="31" s="1"/>
  <c r="A131" i="31" s="1"/>
  <c r="A147" i="31" s="1"/>
  <c r="A163" i="31" s="1"/>
  <c r="A179" i="31" s="1"/>
  <c r="A195" i="31" s="1"/>
  <c r="A211" i="31" s="1"/>
  <c r="A227" i="31" s="1"/>
  <c r="A243" i="31" s="1"/>
  <c r="A259" i="31" s="1"/>
  <c r="A275" i="31" s="1"/>
  <c r="A291" i="31" s="1"/>
  <c r="A307" i="31" s="1"/>
  <c r="A323" i="31" s="1"/>
  <c r="A339" i="31" s="1"/>
  <c r="A355" i="31" s="1"/>
  <c r="A371" i="31" s="1"/>
  <c r="A387" i="31" s="1"/>
  <c r="A403" i="31" s="1"/>
  <c r="A419" i="31" s="1"/>
  <c r="A435" i="31" s="1"/>
  <c r="A451" i="31" s="1"/>
  <c r="A467" i="31" s="1"/>
  <c r="A483" i="31" s="1"/>
  <c r="A499" i="31" s="1"/>
  <c r="A515" i="31" s="1"/>
  <c r="A531" i="31" s="1"/>
  <c r="A547" i="31" s="1"/>
  <c r="A563" i="31" s="1"/>
  <c r="A579" i="31" s="1"/>
  <c r="A595" i="31" s="1"/>
  <c r="A611" i="31" s="1"/>
  <c r="A627" i="31" s="1"/>
  <c r="A643" i="31" s="1"/>
  <c r="L32" i="31"/>
  <c r="M32" i="31" s="1"/>
  <c r="L31" i="31"/>
  <c r="M31" i="31" s="1"/>
  <c r="L30" i="31"/>
  <c r="M30" i="31" s="1"/>
  <c r="L29" i="31"/>
  <c r="M29" i="31" s="1"/>
  <c r="L28" i="31"/>
  <c r="X19" i="31" s="1"/>
  <c r="L27" i="31"/>
  <c r="L26" i="31"/>
  <c r="M26" i="31" s="1"/>
  <c r="L25" i="31"/>
  <c r="L24" i="31"/>
  <c r="M24" i="31" s="1"/>
  <c r="K23" i="31"/>
  <c r="J23" i="31"/>
  <c r="I23" i="31"/>
  <c r="H23" i="31"/>
  <c r="G23" i="31"/>
  <c r="K21" i="31"/>
  <c r="J21" i="31"/>
  <c r="I21" i="31"/>
  <c r="H21" i="31"/>
  <c r="G21" i="31"/>
  <c r="G20" i="31"/>
  <c r="H20" i="31" s="1"/>
  <c r="I20" i="31" s="1"/>
  <c r="J20" i="31" s="1"/>
  <c r="K20" i="31" s="1"/>
  <c r="L20" i="31" s="1"/>
  <c r="M20" i="31" s="1"/>
  <c r="C20" i="31"/>
  <c r="C36" i="31" s="1"/>
  <c r="C52" i="31" s="1"/>
  <c r="C68" i="31" s="1"/>
  <c r="C84" i="31" s="1"/>
  <c r="C100" i="31" s="1"/>
  <c r="C116" i="31" s="1"/>
  <c r="C132" i="31" s="1"/>
  <c r="C148" i="31" s="1"/>
  <c r="C164" i="31" s="1"/>
  <c r="C180" i="31" s="1"/>
  <c r="C196" i="31" s="1"/>
  <c r="C212" i="31" s="1"/>
  <c r="C228" i="31" s="1"/>
  <c r="C244" i="31" s="1"/>
  <c r="C260" i="31" s="1"/>
  <c r="C276" i="31" s="1"/>
  <c r="C292" i="31" s="1"/>
  <c r="C308" i="31" s="1"/>
  <c r="C324" i="31" s="1"/>
  <c r="C340" i="31" s="1"/>
  <c r="C356" i="31" s="1"/>
  <c r="C372" i="31" s="1"/>
  <c r="C388" i="31" s="1"/>
  <c r="C404" i="31" s="1"/>
  <c r="C420" i="31" s="1"/>
  <c r="C436" i="31" s="1"/>
  <c r="C452" i="31" s="1"/>
  <c r="C468" i="31" s="1"/>
  <c r="C484" i="31" s="1"/>
  <c r="C500" i="31" s="1"/>
  <c r="C516" i="31" s="1"/>
  <c r="C532" i="31" s="1"/>
  <c r="C548" i="31" s="1"/>
  <c r="C564" i="31" s="1"/>
  <c r="C580" i="31" s="1"/>
  <c r="C596" i="31" s="1"/>
  <c r="C612" i="31" s="1"/>
  <c r="C628" i="31" s="1"/>
  <c r="C644" i="31" s="1"/>
  <c r="W19" i="31"/>
  <c r="S19" i="31"/>
  <c r="G19" i="31"/>
  <c r="H19" i="31" s="1"/>
  <c r="I19" i="31" s="1"/>
  <c r="J19" i="31" s="1"/>
  <c r="K19" i="31" s="1"/>
  <c r="L19" i="31" s="1"/>
  <c r="M19" i="31" s="1"/>
  <c r="K16" i="31"/>
  <c r="J16" i="31"/>
  <c r="I16" i="31"/>
  <c r="H16" i="31"/>
  <c r="G16" i="31"/>
  <c r="K15" i="31"/>
  <c r="J15" i="31"/>
  <c r="I15" i="31"/>
  <c r="H15" i="31"/>
  <c r="G15" i="31"/>
  <c r="K14" i="31"/>
  <c r="J14" i="31"/>
  <c r="I14" i="31"/>
  <c r="H14" i="31"/>
  <c r="G14" i="31"/>
  <c r="K13" i="31"/>
  <c r="J13" i="31"/>
  <c r="I13" i="31"/>
  <c r="H13" i="31"/>
  <c r="G13" i="31"/>
  <c r="K12" i="31"/>
  <c r="J12" i="31"/>
  <c r="I12" i="31"/>
  <c r="H12" i="31"/>
  <c r="G12" i="31"/>
  <c r="K11" i="31"/>
  <c r="J11" i="31"/>
  <c r="I11" i="31"/>
  <c r="H11" i="31"/>
  <c r="G11" i="31"/>
  <c r="K10" i="31"/>
  <c r="J10" i="31"/>
  <c r="I10" i="31"/>
  <c r="H10" i="31"/>
  <c r="G10" i="31"/>
  <c r="K9" i="31"/>
  <c r="J9" i="31"/>
  <c r="I9" i="31"/>
  <c r="H9" i="31"/>
  <c r="G9" i="31"/>
  <c r="K8" i="31"/>
  <c r="J8" i="31"/>
  <c r="I8" i="31"/>
  <c r="H8" i="31"/>
  <c r="G8" i="31"/>
  <c r="H4" i="31"/>
  <c r="I4" i="31" s="1"/>
  <c r="J4" i="31" s="1"/>
  <c r="K4" i="31" s="1"/>
  <c r="L4" i="31" s="1"/>
  <c r="M4" i="31" s="1"/>
  <c r="S3" i="31"/>
  <c r="H3" i="31"/>
  <c r="I3" i="31" s="1"/>
  <c r="J3" i="31" s="1"/>
  <c r="K3" i="31" s="1"/>
  <c r="L3" i="31" s="1"/>
  <c r="M3" i="31" s="1"/>
  <c r="X1" i="31"/>
  <c r="T1" i="31"/>
  <c r="G12" i="27"/>
  <c r="F12" i="27"/>
  <c r="W259" i="31" l="1"/>
  <c r="W419" i="31"/>
  <c r="X515" i="31"/>
  <c r="L519" i="31"/>
  <c r="M519" i="31" s="1"/>
  <c r="M538" i="31"/>
  <c r="M570" i="31"/>
  <c r="M574" i="31"/>
  <c r="M584" i="31"/>
  <c r="M586" i="31"/>
  <c r="M590" i="31"/>
  <c r="V611" i="31"/>
  <c r="M654" i="31"/>
  <c r="U291" i="31"/>
  <c r="U563" i="31"/>
  <c r="L599" i="31"/>
  <c r="M599" i="31" s="1"/>
  <c r="M652" i="31"/>
  <c r="X67" i="31"/>
  <c r="L103" i="31"/>
  <c r="L615" i="31"/>
  <c r="M615" i="31" s="1"/>
  <c r="V643" i="31"/>
  <c r="L647" i="31"/>
  <c r="V419" i="31"/>
  <c r="L471" i="31"/>
  <c r="M600" i="31"/>
  <c r="M602" i="31"/>
  <c r="M606" i="31"/>
  <c r="M616" i="31"/>
  <c r="M618" i="31"/>
  <c r="M622" i="31"/>
  <c r="M632" i="31"/>
  <c r="M636" i="31"/>
  <c r="M638" i="31"/>
  <c r="L71" i="31"/>
  <c r="W83" i="31"/>
  <c r="W147" i="31"/>
  <c r="W195" i="31"/>
  <c r="W227" i="31"/>
  <c r="U435" i="31"/>
  <c r="L455" i="31"/>
  <c r="M455" i="31" s="1"/>
  <c r="W483" i="31"/>
  <c r="M520" i="31"/>
  <c r="M526" i="31"/>
  <c r="L551" i="31"/>
  <c r="T547" i="31" s="1"/>
  <c r="L567" i="31"/>
  <c r="T563" i="31" s="1"/>
  <c r="U579" i="31"/>
  <c r="U595" i="31"/>
  <c r="U611" i="31"/>
  <c r="U643" i="31"/>
  <c r="L167" i="31"/>
  <c r="L199" i="31"/>
  <c r="M300" i="31"/>
  <c r="U339" i="31"/>
  <c r="V435" i="31"/>
  <c r="X499" i="31"/>
  <c r="U515" i="31"/>
  <c r="L535" i="31"/>
  <c r="M535" i="31" s="1"/>
  <c r="M552" i="31"/>
  <c r="M558" i="31"/>
  <c r="U627" i="31"/>
  <c r="T3" i="32"/>
  <c r="M7" i="32"/>
  <c r="L423" i="31"/>
  <c r="M423" i="31" s="1"/>
  <c r="V483" i="31"/>
  <c r="X467" i="31"/>
  <c r="V467" i="31"/>
  <c r="U451" i="31"/>
  <c r="U419" i="31"/>
  <c r="M424" i="31"/>
  <c r="M426" i="31"/>
  <c r="U403" i="31"/>
  <c r="U355" i="31"/>
  <c r="M330" i="31"/>
  <c r="M334" i="31"/>
  <c r="M318" i="31"/>
  <c r="V307" i="31"/>
  <c r="U307" i="31"/>
  <c r="M284" i="31"/>
  <c r="M268" i="31"/>
  <c r="U259" i="31"/>
  <c r="X227" i="31"/>
  <c r="L231" i="31"/>
  <c r="W211" i="31"/>
  <c r="X195" i="31"/>
  <c r="W179" i="31"/>
  <c r="M188" i="31"/>
  <c r="X163" i="31"/>
  <c r="M140" i="31"/>
  <c r="L135" i="31"/>
  <c r="T131" i="31" s="1"/>
  <c r="W115" i="31"/>
  <c r="W67" i="31"/>
  <c r="W51" i="31"/>
  <c r="M60" i="31"/>
  <c r="L39" i="31"/>
  <c r="M39" i="31" s="1"/>
  <c r="M28" i="31"/>
  <c r="V499" i="31"/>
  <c r="M505" i="31"/>
  <c r="L503" i="31"/>
  <c r="M504" i="31"/>
  <c r="M510" i="31"/>
  <c r="X483" i="31"/>
  <c r="M489" i="31"/>
  <c r="M491" i="31"/>
  <c r="L487" i="31"/>
  <c r="M487" i="31" s="1"/>
  <c r="M488" i="31"/>
  <c r="U467" i="31"/>
  <c r="M472" i="31"/>
  <c r="M474" i="31"/>
  <c r="M478" i="31"/>
  <c r="V451" i="31"/>
  <c r="M456" i="31"/>
  <c r="M460" i="31"/>
  <c r="M462" i="31"/>
  <c r="M441" i="31"/>
  <c r="L439" i="31"/>
  <c r="M439" i="31" s="1"/>
  <c r="M440" i="31"/>
  <c r="U387" i="31"/>
  <c r="U371" i="31"/>
  <c r="M332" i="31"/>
  <c r="M316" i="31"/>
  <c r="M302" i="31"/>
  <c r="M286" i="31"/>
  <c r="V275" i="31"/>
  <c r="L263" i="31"/>
  <c r="T259" i="31" s="1"/>
  <c r="M232" i="31"/>
  <c r="X211" i="31"/>
  <c r="M200" i="31"/>
  <c r="M168" i="31"/>
  <c r="L151" i="31"/>
  <c r="M151" i="31" s="1"/>
  <c r="M136" i="31"/>
  <c r="X115" i="31"/>
  <c r="L119" i="31"/>
  <c r="T115" i="31" s="1"/>
  <c r="M104" i="31"/>
  <c r="X83" i="31"/>
  <c r="M72" i="31"/>
  <c r="W35" i="31"/>
  <c r="X35" i="31"/>
  <c r="J7" i="31"/>
  <c r="H7" i="31"/>
  <c r="L14" i="31"/>
  <c r="M14" i="31" s="1"/>
  <c r="L11" i="31"/>
  <c r="M11" i="31" s="1"/>
  <c r="L15" i="31"/>
  <c r="M15" i="31" s="1"/>
  <c r="K7" i="31"/>
  <c r="L13" i="31"/>
  <c r="M13" i="31" s="1"/>
  <c r="L16" i="31"/>
  <c r="M16" i="31" s="1"/>
  <c r="I7" i="31"/>
  <c r="G7" i="31"/>
  <c r="L9" i="31"/>
  <c r="M9" i="31" s="1"/>
  <c r="T35" i="31"/>
  <c r="V51" i="31"/>
  <c r="M59" i="31"/>
  <c r="T163" i="31"/>
  <c r="M167" i="31"/>
  <c r="M199" i="31"/>
  <c r="T195" i="31"/>
  <c r="V211" i="31"/>
  <c r="M219" i="31"/>
  <c r="U19" i="31"/>
  <c r="M25" i="31"/>
  <c r="U51" i="31"/>
  <c r="M57" i="31"/>
  <c r="U83" i="31"/>
  <c r="M89" i="31"/>
  <c r="M121" i="31"/>
  <c r="U115" i="31"/>
  <c r="U147" i="31"/>
  <c r="M153" i="31"/>
  <c r="M185" i="31"/>
  <c r="U179" i="31"/>
  <c r="M217" i="31"/>
  <c r="U211" i="31"/>
  <c r="L327" i="31"/>
  <c r="M328" i="31"/>
  <c r="U323" i="31"/>
  <c r="M410" i="31"/>
  <c r="V403" i="31"/>
  <c r="V19" i="31"/>
  <c r="M27" i="31"/>
  <c r="V179" i="31"/>
  <c r="M187" i="31"/>
  <c r="M231" i="31"/>
  <c r="T227" i="31"/>
  <c r="L10" i="31"/>
  <c r="V67" i="31"/>
  <c r="M75" i="31"/>
  <c r="V131" i="31"/>
  <c r="M139" i="31"/>
  <c r="V163" i="31"/>
  <c r="M171" i="31"/>
  <c r="L183" i="31"/>
  <c r="V195" i="31"/>
  <c r="M203" i="31"/>
  <c r="L215" i="31"/>
  <c r="V227" i="31"/>
  <c r="M235" i="31"/>
  <c r="M254" i="31"/>
  <c r="W243" i="31"/>
  <c r="W355" i="31"/>
  <c r="M366" i="31"/>
  <c r="M71" i="31"/>
  <c r="T67" i="31"/>
  <c r="V83" i="31"/>
  <c r="M91" i="31"/>
  <c r="M103" i="31"/>
  <c r="T99" i="31"/>
  <c r="V115" i="31"/>
  <c r="M123" i="31"/>
  <c r="V147" i="31"/>
  <c r="M155" i="31"/>
  <c r="M378" i="31"/>
  <c r="V371" i="31"/>
  <c r="L23" i="31"/>
  <c r="V35" i="31"/>
  <c r="M43" i="31"/>
  <c r="L55" i="31"/>
  <c r="L87" i="31"/>
  <c r="V99" i="31"/>
  <c r="M107" i="31"/>
  <c r="L8" i="31"/>
  <c r="L12" i="31"/>
  <c r="U35" i="31"/>
  <c r="M41" i="31"/>
  <c r="M73" i="31"/>
  <c r="U67" i="31"/>
  <c r="U99" i="31"/>
  <c r="M105" i="31"/>
  <c r="U131" i="31"/>
  <c r="M137" i="31"/>
  <c r="U163" i="31"/>
  <c r="M169" i="31"/>
  <c r="U195" i="31"/>
  <c r="M201" i="31"/>
  <c r="U227" i="31"/>
  <c r="M233" i="31"/>
  <c r="M249" i="31"/>
  <c r="L247" i="31"/>
  <c r="U243" i="31"/>
  <c r="V259" i="31"/>
  <c r="M266" i="31"/>
  <c r="V291" i="31"/>
  <c r="M298" i="31"/>
  <c r="M346" i="31"/>
  <c r="V339" i="31"/>
  <c r="W387" i="31"/>
  <c r="M398" i="31"/>
  <c r="L279" i="31"/>
  <c r="M280" i="31"/>
  <c r="L343" i="31"/>
  <c r="M344" i="31"/>
  <c r="X355" i="31"/>
  <c r="M364" i="31"/>
  <c r="L375" i="31"/>
  <c r="M376" i="31"/>
  <c r="M250" i="31"/>
  <c r="V243" i="31"/>
  <c r="L295" i="31"/>
  <c r="M296" i="31"/>
  <c r="M314" i="31"/>
  <c r="W339" i="31"/>
  <c r="M350" i="31"/>
  <c r="M362" i="31"/>
  <c r="V355" i="31"/>
  <c r="W371" i="31"/>
  <c r="M382" i="31"/>
  <c r="M394" i="31"/>
  <c r="V387" i="31"/>
  <c r="W403" i="31"/>
  <c r="M414" i="31"/>
  <c r="T419" i="31"/>
  <c r="M583" i="31"/>
  <c r="T579" i="31"/>
  <c r="X387" i="31"/>
  <c r="M396" i="31"/>
  <c r="L407" i="31"/>
  <c r="M408" i="31"/>
  <c r="X243" i="31"/>
  <c r="U275" i="31"/>
  <c r="L311" i="31"/>
  <c r="M312" i="31"/>
  <c r="X339" i="31"/>
  <c r="M348" i="31"/>
  <c r="L359" i="31"/>
  <c r="M360" i="31"/>
  <c r="X371" i="31"/>
  <c r="M380" i="31"/>
  <c r="L391" i="31"/>
  <c r="M392" i="31"/>
  <c r="X403" i="31"/>
  <c r="M412" i="31"/>
  <c r="M471" i="31"/>
  <c r="T467" i="31"/>
  <c r="T515" i="31"/>
  <c r="M631" i="31"/>
  <c r="T627" i="31"/>
  <c r="T483" i="31"/>
  <c r="M551" i="31"/>
  <c r="T595" i="31"/>
  <c r="M647" i="31"/>
  <c r="T643" i="31"/>
  <c r="M503" i="31"/>
  <c r="T499" i="31"/>
  <c r="M567" i="31"/>
  <c r="K16" i="29"/>
  <c r="J16" i="29"/>
  <c r="I16" i="29"/>
  <c r="H16" i="29"/>
  <c r="G16" i="29"/>
  <c r="K15" i="29"/>
  <c r="J15" i="29"/>
  <c r="I15" i="29"/>
  <c r="H15" i="29"/>
  <c r="G15" i="29"/>
  <c r="K14" i="29"/>
  <c r="J14" i="29"/>
  <c r="I14" i="29"/>
  <c r="H14" i="29"/>
  <c r="G14" i="29"/>
  <c r="K13" i="29"/>
  <c r="J13" i="29"/>
  <c r="I13" i="29"/>
  <c r="H13" i="29"/>
  <c r="G13" i="29"/>
  <c r="K12" i="29"/>
  <c r="J12" i="29"/>
  <c r="I12" i="29"/>
  <c r="H12" i="29"/>
  <c r="G12" i="29"/>
  <c r="K11" i="29"/>
  <c r="J11" i="29"/>
  <c r="I11" i="29"/>
  <c r="H11" i="29"/>
  <c r="G11" i="29"/>
  <c r="K10" i="29"/>
  <c r="J10" i="29"/>
  <c r="I10" i="29"/>
  <c r="H10" i="29"/>
  <c r="G10" i="29"/>
  <c r="K9" i="29"/>
  <c r="J9" i="29"/>
  <c r="I9" i="29"/>
  <c r="H9" i="29"/>
  <c r="G9" i="29"/>
  <c r="K8" i="29"/>
  <c r="J8" i="29"/>
  <c r="I8" i="29"/>
  <c r="H8" i="29"/>
  <c r="G8" i="29"/>
  <c r="L656" i="29"/>
  <c r="M656" i="29" s="1"/>
  <c r="L655" i="29"/>
  <c r="M655" i="29" s="1"/>
  <c r="L654" i="29"/>
  <c r="M654" i="29" s="1"/>
  <c r="L653" i="29"/>
  <c r="M653" i="29" s="1"/>
  <c r="L652" i="29"/>
  <c r="M652" i="29" s="1"/>
  <c r="L651" i="29"/>
  <c r="L650" i="29"/>
  <c r="M650" i="29" s="1"/>
  <c r="L649" i="29"/>
  <c r="L648" i="29"/>
  <c r="M648" i="29" s="1"/>
  <c r="K647" i="29"/>
  <c r="J647" i="29"/>
  <c r="I647" i="29"/>
  <c r="H647" i="29"/>
  <c r="G647" i="29"/>
  <c r="K645" i="29"/>
  <c r="J645" i="29"/>
  <c r="I645" i="29"/>
  <c r="H645" i="29"/>
  <c r="G645" i="29"/>
  <c r="G644" i="29"/>
  <c r="H644" i="29" s="1"/>
  <c r="I644" i="29" s="1"/>
  <c r="J644" i="29" s="1"/>
  <c r="K644" i="29" s="1"/>
  <c r="L644" i="29" s="1"/>
  <c r="M644" i="29" s="1"/>
  <c r="X643" i="29"/>
  <c r="W643" i="29"/>
  <c r="S643" i="29"/>
  <c r="G643" i="29"/>
  <c r="H643" i="29" s="1"/>
  <c r="I643" i="29" s="1"/>
  <c r="J643" i="29" s="1"/>
  <c r="K643" i="29" s="1"/>
  <c r="L643" i="29" s="1"/>
  <c r="M643" i="29" s="1"/>
  <c r="L640" i="29"/>
  <c r="M640" i="29" s="1"/>
  <c r="L639" i="29"/>
  <c r="M639" i="29" s="1"/>
  <c r="M638" i="29"/>
  <c r="L638" i="29"/>
  <c r="L637" i="29"/>
  <c r="M637" i="29" s="1"/>
  <c r="L636" i="29"/>
  <c r="M636" i="29" s="1"/>
  <c r="L635" i="29"/>
  <c r="L634" i="29"/>
  <c r="M634" i="29" s="1"/>
  <c r="L633" i="29"/>
  <c r="L631" i="29" s="1"/>
  <c r="L632" i="29"/>
  <c r="M632" i="29" s="1"/>
  <c r="K631" i="29"/>
  <c r="J631" i="29"/>
  <c r="I631" i="29"/>
  <c r="H631" i="29"/>
  <c r="G631" i="29"/>
  <c r="K629" i="29"/>
  <c r="J629" i="29"/>
  <c r="I629" i="29"/>
  <c r="H629" i="29"/>
  <c r="G629" i="29"/>
  <c r="G628" i="29"/>
  <c r="H628" i="29" s="1"/>
  <c r="I628" i="29" s="1"/>
  <c r="J628" i="29" s="1"/>
  <c r="K628" i="29" s="1"/>
  <c r="L628" i="29" s="1"/>
  <c r="M628" i="29" s="1"/>
  <c r="W627" i="29"/>
  <c r="S627" i="29"/>
  <c r="G627" i="29"/>
  <c r="H627" i="29" s="1"/>
  <c r="I627" i="29" s="1"/>
  <c r="J627" i="29" s="1"/>
  <c r="K627" i="29" s="1"/>
  <c r="L627" i="29" s="1"/>
  <c r="M627" i="29" s="1"/>
  <c r="M624" i="29"/>
  <c r="L624" i="29"/>
  <c r="L623" i="29"/>
  <c r="M623" i="29" s="1"/>
  <c r="L622" i="29"/>
  <c r="M622" i="29" s="1"/>
  <c r="L621" i="29"/>
  <c r="M621" i="29" s="1"/>
  <c r="L620" i="29"/>
  <c r="X611" i="29" s="1"/>
  <c r="L619" i="29"/>
  <c r="L618" i="29"/>
  <c r="M618" i="29" s="1"/>
  <c r="L617" i="29"/>
  <c r="L616" i="29"/>
  <c r="M616" i="29" s="1"/>
  <c r="K615" i="29"/>
  <c r="J615" i="29"/>
  <c r="I615" i="29"/>
  <c r="H615" i="29"/>
  <c r="G615" i="29"/>
  <c r="K613" i="29"/>
  <c r="J613" i="29"/>
  <c r="I613" i="29"/>
  <c r="H613" i="29"/>
  <c r="G613" i="29"/>
  <c r="G612" i="29"/>
  <c r="H612" i="29" s="1"/>
  <c r="I612" i="29" s="1"/>
  <c r="J612" i="29" s="1"/>
  <c r="K612" i="29" s="1"/>
  <c r="L612" i="29" s="1"/>
  <c r="M612" i="29" s="1"/>
  <c r="S611" i="29"/>
  <c r="G611" i="29"/>
  <c r="H611" i="29" s="1"/>
  <c r="I611" i="29" s="1"/>
  <c r="J611" i="29" s="1"/>
  <c r="K611" i="29" s="1"/>
  <c r="L611" i="29" s="1"/>
  <c r="M611" i="29" s="1"/>
  <c r="L608" i="29"/>
  <c r="M608" i="29" s="1"/>
  <c r="L607" i="29"/>
  <c r="M607" i="29" s="1"/>
  <c r="L606" i="29"/>
  <c r="M606" i="29" s="1"/>
  <c r="L605" i="29"/>
  <c r="M605" i="29" s="1"/>
  <c r="L604" i="29"/>
  <c r="M604" i="29" s="1"/>
  <c r="L603" i="29"/>
  <c r="M602" i="29"/>
  <c r="L602" i="29"/>
  <c r="L601" i="29"/>
  <c r="L600" i="29"/>
  <c r="M600" i="29" s="1"/>
  <c r="K599" i="29"/>
  <c r="J599" i="29"/>
  <c r="I599" i="29"/>
  <c r="H599" i="29"/>
  <c r="G599" i="29"/>
  <c r="K597" i="29"/>
  <c r="J597" i="29"/>
  <c r="I597" i="29"/>
  <c r="H597" i="29"/>
  <c r="G597" i="29"/>
  <c r="G596" i="29"/>
  <c r="H596" i="29" s="1"/>
  <c r="I596" i="29" s="1"/>
  <c r="J596" i="29" s="1"/>
  <c r="K596" i="29" s="1"/>
  <c r="L596" i="29" s="1"/>
  <c r="M596" i="29" s="1"/>
  <c r="S595" i="29"/>
  <c r="H595" i="29"/>
  <c r="I595" i="29" s="1"/>
  <c r="J595" i="29" s="1"/>
  <c r="K595" i="29" s="1"/>
  <c r="L595" i="29" s="1"/>
  <c r="M595" i="29" s="1"/>
  <c r="G595" i="29"/>
  <c r="L592" i="29"/>
  <c r="M592" i="29" s="1"/>
  <c r="L591" i="29"/>
  <c r="M591" i="29" s="1"/>
  <c r="L590" i="29"/>
  <c r="M590" i="29" s="1"/>
  <c r="L589" i="29"/>
  <c r="M589" i="29" s="1"/>
  <c r="M588" i="29"/>
  <c r="L588" i="29"/>
  <c r="L587" i="29"/>
  <c r="L586" i="29"/>
  <c r="M586" i="29" s="1"/>
  <c r="L585" i="29"/>
  <c r="M584" i="29"/>
  <c r="L584" i="29"/>
  <c r="K583" i="29"/>
  <c r="J583" i="29"/>
  <c r="I583" i="29"/>
  <c r="H583" i="29"/>
  <c r="G583" i="29"/>
  <c r="K581" i="29"/>
  <c r="J581" i="29"/>
  <c r="I581" i="29"/>
  <c r="H581" i="29"/>
  <c r="G581" i="29"/>
  <c r="H580" i="29"/>
  <c r="I580" i="29" s="1"/>
  <c r="J580" i="29" s="1"/>
  <c r="K580" i="29" s="1"/>
  <c r="L580" i="29" s="1"/>
  <c r="M580" i="29" s="1"/>
  <c r="G580" i="29"/>
  <c r="X579" i="29"/>
  <c r="W579" i="29"/>
  <c r="S579" i="29"/>
  <c r="G579" i="29"/>
  <c r="H579" i="29" s="1"/>
  <c r="I579" i="29" s="1"/>
  <c r="J579" i="29" s="1"/>
  <c r="K579" i="29" s="1"/>
  <c r="L579" i="29" s="1"/>
  <c r="M579" i="29" s="1"/>
  <c r="L576" i="29"/>
  <c r="M576" i="29" s="1"/>
  <c r="L575" i="29"/>
  <c r="M575" i="29" s="1"/>
  <c r="M574" i="29"/>
  <c r="L574" i="29"/>
  <c r="L573" i="29"/>
  <c r="M573" i="29" s="1"/>
  <c r="L572" i="29"/>
  <c r="M572" i="29" s="1"/>
  <c r="L571" i="29"/>
  <c r="M571" i="29" s="1"/>
  <c r="L570" i="29"/>
  <c r="M570" i="29" s="1"/>
  <c r="L569" i="29"/>
  <c r="L567" i="29" s="1"/>
  <c r="L568" i="29"/>
  <c r="M568" i="29" s="1"/>
  <c r="K567" i="29"/>
  <c r="J567" i="29"/>
  <c r="I567" i="29"/>
  <c r="H567" i="29"/>
  <c r="G567" i="29"/>
  <c r="K565" i="29"/>
  <c r="J565" i="29"/>
  <c r="I565" i="29"/>
  <c r="H565" i="29"/>
  <c r="G565" i="29"/>
  <c r="G564" i="29"/>
  <c r="H564" i="29" s="1"/>
  <c r="I564" i="29" s="1"/>
  <c r="J564" i="29" s="1"/>
  <c r="K564" i="29" s="1"/>
  <c r="L564" i="29" s="1"/>
  <c r="M564" i="29" s="1"/>
  <c r="W563" i="29"/>
  <c r="S563" i="29"/>
  <c r="H563" i="29"/>
  <c r="I563" i="29" s="1"/>
  <c r="J563" i="29" s="1"/>
  <c r="K563" i="29" s="1"/>
  <c r="L563" i="29" s="1"/>
  <c r="M563" i="29" s="1"/>
  <c r="G563" i="29"/>
  <c r="L560" i="29"/>
  <c r="M560" i="29" s="1"/>
  <c r="L559" i="29"/>
  <c r="M559" i="29" s="1"/>
  <c r="L558" i="29"/>
  <c r="M558" i="29" s="1"/>
  <c r="L557" i="29"/>
  <c r="M557" i="29" s="1"/>
  <c r="L556" i="29"/>
  <c r="X547" i="29" s="1"/>
  <c r="L555" i="29"/>
  <c r="M555" i="29" s="1"/>
  <c r="L554" i="29"/>
  <c r="M554" i="29" s="1"/>
  <c r="L553" i="29"/>
  <c r="M552" i="29"/>
  <c r="L552" i="29"/>
  <c r="K551" i="29"/>
  <c r="J551" i="29"/>
  <c r="I551" i="29"/>
  <c r="H551" i="29"/>
  <c r="G551" i="29"/>
  <c r="K549" i="29"/>
  <c r="J549" i="29"/>
  <c r="I549" i="29"/>
  <c r="H549" i="29"/>
  <c r="G549" i="29"/>
  <c r="G548" i="29"/>
  <c r="H548" i="29" s="1"/>
  <c r="I548" i="29" s="1"/>
  <c r="J548" i="29" s="1"/>
  <c r="K548" i="29" s="1"/>
  <c r="L548" i="29" s="1"/>
  <c r="M548" i="29" s="1"/>
  <c r="S547" i="29"/>
  <c r="G547" i="29"/>
  <c r="H547" i="29" s="1"/>
  <c r="I547" i="29" s="1"/>
  <c r="J547" i="29" s="1"/>
  <c r="K547" i="29" s="1"/>
  <c r="L547" i="29" s="1"/>
  <c r="M547" i="29" s="1"/>
  <c r="L544" i="29"/>
  <c r="M544" i="29" s="1"/>
  <c r="L543" i="29"/>
  <c r="M543" i="29" s="1"/>
  <c r="L542" i="29"/>
  <c r="M542" i="29" s="1"/>
  <c r="L541" i="29"/>
  <c r="M541" i="29" s="1"/>
  <c r="L540" i="29"/>
  <c r="M540" i="29" s="1"/>
  <c r="L539" i="29"/>
  <c r="M539" i="29" s="1"/>
  <c r="M538" i="29"/>
  <c r="L538" i="29"/>
  <c r="L537" i="29"/>
  <c r="L536" i="29"/>
  <c r="M536" i="29" s="1"/>
  <c r="K535" i="29"/>
  <c r="J535" i="29"/>
  <c r="I535" i="29"/>
  <c r="H535" i="29"/>
  <c r="G535" i="29"/>
  <c r="K533" i="29"/>
  <c r="J533" i="29"/>
  <c r="I533" i="29"/>
  <c r="H533" i="29"/>
  <c r="G533" i="29"/>
  <c r="G532" i="29"/>
  <c r="H532" i="29" s="1"/>
  <c r="I532" i="29" s="1"/>
  <c r="J532" i="29" s="1"/>
  <c r="K532" i="29" s="1"/>
  <c r="L532" i="29" s="1"/>
  <c r="M532" i="29" s="1"/>
  <c r="X531" i="29"/>
  <c r="W531" i="29"/>
  <c r="S531" i="29"/>
  <c r="G531" i="29"/>
  <c r="H531" i="29" s="1"/>
  <c r="I531" i="29" s="1"/>
  <c r="J531" i="29" s="1"/>
  <c r="K531" i="29" s="1"/>
  <c r="L531" i="29" s="1"/>
  <c r="M531" i="29" s="1"/>
  <c r="L528" i="29"/>
  <c r="M528" i="29" s="1"/>
  <c r="L527" i="29"/>
  <c r="M527" i="29" s="1"/>
  <c r="L526" i="29"/>
  <c r="W515" i="29" s="1"/>
  <c r="L525" i="29"/>
  <c r="M525" i="29" s="1"/>
  <c r="L524" i="29"/>
  <c r="M524" i="29" s="1"/>
  <c r="L523" i="29"/>
  <c r="M523" i="29" s="1"/>
  <c r="L522" i="29"/>
  <c r="M522" i="29" s="1"/>
  <c r="L521" i="29"/>
  <c r="L519" i="29" s="1"/>
  <c r="M520" i="29"/>
  <c r="L520" i="29"/>
  <c r="K519" i="29"/>
  <c r="J519" i="29"/>
  <c r="I519" i="29"/>
  <c r="H519" i="29"/>
  <c r="G519" i="29"/>
  <c r="K517" i="29"/>
  <c r="J517" i="29"/>
  <c r="I517" i="29"/>
  <c r="H517" i="29"/>
  <c r="G517" i="29"/>
  <c r="G516" i="29"/>
  <c r="H516" i="29" s="1"/>
  <c r="I516" i="29" s="1"/>
  <c r="J516" i="29" s="1"/>
  <c r="K516" i="29" s="1"/>
  <c r="L516" i="29" s="1"/>
  <c r="M516" i="29" s="1"/>
  <c r="S515" i="29"/>
  <c r="G515" i="29"/>
  <c r="H515" i="29" s="1"/>
  <c r="I515" i="29" s="1"/>
  <c r="J515" i="29" s="1"/>
  <c r="K515" i="29" s="1"/>
  <c r="L515" i="29" s="1"/>
  <c r="M515" i="29" s="1"/>
  <c r="M512" i="29"/>
  <c r="L512" i="29"/>
  <c r="L511" i="29"/>
  <c r="M511" i="29" s="1"/>
  <c r="L510" i="29"/>
  <c r="M510" i="29" s="1"/>
  <c r="L509" i="29"/>
  <c r="M509" i="29" s="1"/>
  <c r="L508" i="29"/>
  <c r="M508" i="29" s="1"/>
  <c r="L507" i="29"/>
  <c r="M507" i="29" s="1"/>
  <c r="L506" i="29"/>
  <c r="L505" i="29"/>
  <c r="M505" i="29" s="1"/>
  <c r="L504" i="29"/>
  <c r="K503" i="29"/>
  <c r="J503" i="29"/>
  <c r="I503" i="29"/>
  <c r="H503" i="29"/>
  <c r="G503" i="29"/>
  <c r="K501" i="29"/>
  <c r="J501" i="29"/>
  <c r="I501" i="29"/>
  <c r="H501" i="29"/>
  <c r="G501" i="29"/>
  <c r="H500" i="29"/>
  <c r="I500" i="29" s="1"/>
  <c r="J500" i="29" s="1"/>
  <c r="K500" i="29" s="1"/>
  <c r="L500" i="29" s="1"/>
  <c r="M500" i="29" s="1"/>
  <c r="G500" i="29"/>
  <c r="W499" i="29"/>
  <c r="S499" i="29"/>
  <c r="G499" i="29"/>
  <c r="H499" i="29" s="1"/>
  <c r="I499" i="29" s="1"/>
  <c r="J499" i="29" s="1"/>
  <c r="K499" i="29" s="1"/>
  <c r="L499" i="29" s="1"/>
  <c r="M499" i="29" s="1"/>
  <c r="L496" i="29"/>
  <c r="M496" i="29" s="1"/>
  <c r="L495" i="29"/>
  <c r="M495" i="29" s="1"/>
  <c r="L494" i="29"/>
  <c r="M494" i="29" s="1"/>
  <c r="L493" i="29"/>
  <c r="M493" i="29" s="1"/>
  <c r="L492" i="29"/>
  <c r="M492" i="29" s="1"/>
  <c r="L491" i="29"/>
  <c r="L490" i="29"/>
  <c r="M490" i="29" s="1"/>
  <c r="L489" i="29"/>
  <c r="L488" i="29"/>
  <c r="M488" i="29" s="1"/>
  <c r="K487" i="29"/>
  <c r="J487" i="29"/>
  <c r="I487" i="29"/>
  <c r="H487" i="29"/>
  <c r="G487" i="29"/>
  <c r="K485" i="29"/>
  <c r="J485" i="29"/>
  <c r="I485" i="29"/>
  <c r="H485" i="29"/>
  <c r="G485" i="29"/>
  <c r="H484" i="29"/>
  <c r="I484" i="29" s="1"/>
  <c r="J484" i="29" s="1"/>
  <c r="K484" i="29" s="1"/>
  <c r="L484" i="29" s="1"/>
  <c r="M484" i="29" s="1"/>
  <c r="G484" i="29"/>
  <c r="S483" i="29"/>
  <c r="G483" i="29"/>
  <c r="H483" i="29" s="1"/>
  <c r="I483" i="29" s="1"/>
  <c r="J483" i="29" s="1"/>
  <c r="K483" i="29" s="1"/>
  <c r="L483" i="29" s="1"/>
  <c r="M483" i="29" s="1"/>
  <c r="L480" i="29"/>
  <c r="M480" i="29" s="1"/>
  <c r="L479" i="29"/>
  <c r="M479" i="29" s="1"/>
  <c r="L478" i="29"/>
  <c r="M478" i="29" s="1"/>
  <c r="L477" i="29"/>
  <c r="M477" i="29" s="1"/>
  <c r="L476" i="29"/>
  <c r="M476" i="29" s="1"/>
  <c r="L475" i="29"/>
  <c r="L474" i="29"/>
  <c r="M474" i="29" s="1"/>
  <c r="L473" i="29"/>
  <c r="L472" i="29"/>
  <c r="M472" i="29" s="1"/>
  <c r="K471" i="29"/>
  <c r="J471" i="29"/>
  <c r="I471" i="29"/>
  <c r="H471" i="29"/>
  <c r="G471" i="29"/>
  <c r="K469" i="29"/>
  <c r="J469" i="29"/>
  <c r="I469" i="29"/>
  <c r="H469" i="29"/>
  <c r="G469" i="29"/>
  <c r="G468" i="29"/>
  <c r="H468" i="29" s="1"/>
  <c r="I468" i="29" s="1"/>
  <c r="J468" i="29" s="1"/>
  <c r="K468" i="29" s="1"/>
  <c r="L468" i="29" s="1"/>
  <c r="M468" i="29" s="1"/>
  <c r="S467" i="29"/>
  <c r="G467" i="29"/>
  <c r="H467" i="29" s="1"/>
  <c r="I467" i="29" s="1"/>
  <c r="J467" i="29" s="1"/>
  <c r="K467" i="29" s="1"/>
  <c r="L467" i="29" s="1"/>
  <c r="M467" i="29" s="1"/>
  <c r="L464" i="29"/>
  <c r="M464" i="29" s="1"/>
  <c r="L463" i="29"/>
  <c r="M463" i="29" s="1"/>
  <c r="L462" i="29"/>
  <c r="M462" i="29" s="1"/>
  <c r="L461" i="29"/>
  <c r="M461" i="29" s="1"/>
  <c r="L460" i="29"/>
  <c r="M460" i="29" s="1"/>
  <c r="L459" i="29"/>
  <c r="M459" i="29" s="1"/>
  <c r="L458" i="29"/>
  <c r="M458" i="29" s="1"/>
  <c r="L457" i="29"/>
  <c r="L456" i="29"/>
  <c r="M456" i="29" s="1"/>
  <c r="K455" i="29"/>
  <c r="J455" i="29"/>
  <c r="I455" i="29"/>
  <c r="H455" i="29"/>
  <c r="G455" i="29"/>
  <c r="K453" i="29"/>
  <c r="J453" i="29"/>
  <c r="I453" i="29"/>
  <c r="H453" i="29"/>
  <c r="G453" i="29"/>
  <c r="H452" i="29"/>
  <c r="I452" i="29" s="1"/>
  <c r="J452" i="29" s="1"/>
  <c r="K452" i="29" s="1"/>
  <c r="L452" i="29" s="1"/>
  <c r="M452" i="29" s="1"/>
  <c r="G452" i="29"/>
  <c r="V451" i="29"/>
  <c r="S451" i="29"/>
  <c r="G451" i="29"/>
  <c r="H451" i="29" s="1"/>
  <c r="I451" i="29" s="1"/>
  <c r="J451" i="29" s="1"/>
  <c r="K451" i="29" s="1"/>
  <c r="L451" i="29" s="1"/>
  <c r="M451" i="29" s="1"/>
  <c r="L448" i="29"/>
  <c r="M448" i="29" s="1"/>
  <c r="L447" i="29"/>
  <c r="M447" i="29" s="1"/>
  <c r="L446" i="29"/>
  <c r="M446" i="29" s="1"/>
  <c r="L445" i="29"/>
  <c r="M445" i="29" s="1"/>
  <c r="L444" i="29"/>
  <c r="M444" i="29" s="1"/>
  <c r="L443" i="29"/>
  <c r="M443" i="29" s="1"/>
  <c r="L442" i="29"/>
  <c r="M442" i="29" s="1"/>
  <c r="L441" i="29"/>
  <c r="L440" i="29"/>
  <c r="M440" i="29" s="1"/>
  <c r="K439" i="29"/>
  <c r="J439" i="29"/>
  <c r="I439" i="29"/>
  <c r="H439" i="29"/>
  <c r="G439" i="29"/>
  <c r="K437" i="29"/>
  <c r="J437" i="29"/>
  <c r="I437" i="29"/>
  <c r="H437" i="29"/>
  <c r="G437" i="29"/>
  <c r="G436" i="29"/>
  <c r="H436" i="29" s="1"/>
  <c r="I436" i="29" s="1"/>
  <c r="J436" i="29" s="1"/>
  <c r="K436" i="29" s="1"/>
  <c r="L436" i="29" s="1"/>
  <c r="M436" i="29" s="1"/>
  <c r="X435" i="29"/>
  <c r="S435" i="29"/>
  <c r="G435" i="29"/>
  <c r="H435" i="29" s="1"/>
  <c r="I435" i="29" s="1"/>
  <c r="J435" i="29" s="1"/>
  <c r="K435" i="29" s="1"/>
  <c r="L435" i="29" s="1"/>
  <c r="M435" i="29" s="1"/>
  <c r="M432" i="29"/>
  <c r="L432" i="29"/>
  <c r="L431" i="29"/>
  <c r="M431" i="29" s="1"/>
  <c r="L430" i="29"/>
  <c r="W419" i="29" s="1"/>
  <c r="L429" i="29"/>
  <c r="M429" i="29" s="1"/>
  <c r="L428" i="29"/>
  <c r="M428" i="29" s="1"/>
  <c r="L427" i="29"/>
  <c r="L426" i="29"/>
  <c r="M426" i="29" s="1"/>
  <c r="L425" i="29"/>
  <c r="L424" i="29"/>
  <c r="M424" i="29" s="1"/>
  <c r="K423" i="29"/>
  <c r="J423" i="29"/>
  <c r="I423" i="29"/>
  <c r="H423" i="29"/>
  <c r="G423" i="29"/>
  <c r="K421" i="29"/>
  <c r="J421" i="29"/>
  <c r="I421" i="29"/>
  <c r="H421" i="29"/>
  <c r="G421" i="29"/>
  <c r="G420" i="29"/>
  <c r="H420" i="29" s="1"/>
  <c r="I420" i="29" s="1"/>
  <c r="J420" i="29" s="1"/>
  <c r="K420" i="29" s="1"/>
  <c r="L420" i="29" s="1"/>
  <c r="M420" i="29" s="1"/>
  <c r="X419" i="29"/>
  <c r="S419" i="29"/>
  <c r="G419" i="29"/>
  <c r="H419" i="29" s="1"/>
  <c r="I419" i="29" s="1"/>
  <c r="J419" i="29" s="1"/>
  <c r="K419" i="29" s="1"/>
  <c r="L419" i="29" s="1"/>
  <c r="M419" i="29" s="1"/>
  <c r="M416" i="29"/>
  <c r="L416" i="29"/>
  <c r="L415" i="29"/>
  <c r="M415" i="29" s="1"/>
  <c r="L414" i="29"/>
  <c r="W403" i="29" s="1"/>
  <c r="L413" i="29"/>
  <c r="M413" i="29" s="1"/>
  <c r="M412" i="29"/>
  <c r="L412" i="29"/>
  <c r="L411" i="29"/>
  <c r="M411" i="29" s="1"/>
  <c r="L410" i="29"/>
  <c r="M410" i="29" s="1"/>
  <c r="L409" i="29"/>
  <c r="L408" i="29"/>
  <c r="M408" i="29" s="1"/>
  <c r="K407" i="29"/>
  <c r="J407" i="29"/>
  <c r="I407" i="29"/>
  <c r="H407" i="29"/>
  <c r="G407" i="29"/>
  <c r="K405" i="29"/>
  <c r="J405" i="29"/>
  <c r="I405" i="29"/>
  <c r="H405" i="29"/>
  <c r="G405" i="29"/>
  <c r="G404" i="29"/>
  <c r="H404" i="29" s="1"/>
  <c r="I404" i="29" s="1"/>
  <c r="J404" i="29" s="1"/>
  <c r="K404" i="29" s="1"/>
  <c r="L404" i="29" s="1"/>
  <c r="M404" i="29" s="1"/>
  <c r="X403" i="29"/>
  <c r="S403" i="29"/>
  <c r="I403" i="29"/>
  <c r="J403" i="29" s="1"/>
  <c r="K403" i="29" s="1"/>
  <c r="L403" i="29" s="1"/>
  <c r="M403" i="29" s="1"/>
  <c r="G403" i="29"/>
  <c r="H403" i="29" s="1"/>
  <c r="L400" i="29"/>
  <c r="M400" i="29" s="1"/>
  <c r="L399" i="29"/>
  <c r="M399" i="29" s="1"/>
  <c r="L398" i="29"/>
  <c r="M398" i="29" s="1"/>
  <c r="L397" i="29"/>
  <c r="M397" i="29" s="1"/>
  <c r="L396" i="29"/>
  <c r="M396" i="29" s="1"/>
  <c r="L395" i="29"/>
  <c r="M395" i="29" s="1"/>
  <c r="L394" i="29"/>
  <c r="M394" i="29" s="1"/>
  <c r="L393" i="29"/>
  <c r="L392" i="29"/>
  <c r="M392" i="29" s="1"/>
  <c r="K391" i="29"/>
  <c r="J391" i="29"/>
  <c r="I391" i="29"/>
  <c r="H391" i="29"/>
  <c r="G391" i="29"/>
  <c r="K389" i="29"/>
  <c r="J389" i="29"/>
  <c r="I389" i="29"/>
  <c r="H389" i="29"/>
  <c r="G389" i="29"/>
  <c r="G388" i="29"/>
  <c r="H388" i="29" s="1"/>
  <c r="I388" i="29" s="1"/>
  <c r="J388" i="29" s="1"/>
  <c r="K388" i="29" s="1"/>
  <c r="L388" i="29" s="1"/>
  <c r="M388" i="29" s="1"/>
  <c r="S387" i="29"/>
  <c r="G387" i="29"/>
  <c r="H387" i="29" s="1"/>
  <c r="I387" i="29" s="1"/>
  <c r="J387" i="29" s="1"/>
  <c r="K387" i="29" s="1"/>
  <c r="L387" i="29" s="1"/>
  <c r="M387" i="29" s="1"/>
  <c r="L384" i="29"/>
  <c r="M384" i="29" s="1"/>
  <c r="L383" i="29"/>
  <c r="M383" i="29" s="1"/>
  <c r="L382" i="29"/>
  <c r="M382" i="29" s="1"/>
  <c r="L381" i="29"/>
  <c r="M381" i="29" s="1"/>
  <c r="L380" i="29"/>
  <c r="M380" i="29" s="1"/>
  <c r="L379" i="29"/>
  <c r="M379" i="29" s="1"/>
  <c r="L378" i="29"/>
  <c r="M378" i="29" s="1"/>
  <c r="L377" i="29"/>
  <c r="L376" i="29"/>
  <c r="K375" i="29"/>
  <c r="J375" i="29"/>
  <c r="I375" i="29"/>
  <c r="H375" i="29"/>
  <c r="G375" i="29"/>
  <c r="K373" i="29"/>
  <c r="J373" i="29"/>
  <c r="I373" i="29"/>
  <c r="H373" i="29"/>
  <c r="G373" i="29"/>
  <c r="G372" i="29"/>
  <c r="H372" i="29" s="1"/>
  <c r="I372" i="29" s="1"/>
  <c r="J372" i="29" s="1"/>
  <c r="K372" i="29" s="1"/>
  <c r="L372" i="29" s="1"/>
  <c r="M372" i="29" s="1"/>
  <c r="S371" i="29"/>
  <c r="G371" i="29"/>
  <c r="H371" i="29" s="1"/>
  <c r="I371" i="29" s="1"/>
  <c r="J371" i="29" s="1"/>
  <c r="K371" i="29" s="1"/>
  <c r="L371" i="29" s="1"/>
  <c r="M371" i="29" s="1"/>
  <c r="L368" i="29"/>
  <c r="M368" i="29" s="1"/>
  <c r="L367" i="29"/>
  <c r="M367" i="29" s="1"/>
  <c r="L366" i="29"/>
  <c r="M366" i="29" s="1"/>
  <c r="L365" i="29"/>
  <c r="M365" i="29" s="1"/>
  <c r="L364" i="29"/>
  <c r="M364" i="29" s="1"/>
  <c r="L363" i="29"/>
  <c r="M363" i="29" s="1"/>
  <c r="L362" i="29"/>
  <c r="L361" i="29"/>
  <c r="L360" i="29"/>
  <c r="M360" i="29" s="1"/>
  <c r="K359" i="29"/>
  <c r="J359" i="29"/>
  <c r="I359" i="29"/>
  <c r="H359" i="29"/>
  <c r="G359" i="29"/>
  <c r="K357" i="29"/>
  <c r="J357" i="29"/>
  <c r="I357" i="29"/>
  <c r="H357" i="29"/>
  <c r="G357" i="29"/>
  <c r="G356" i="29"/>
  <c r="H356" i="29" s="1"/>
  <c r="I356" i="29" s="1"/>
  <c r="J356" i="29" s="1"/>
  <c r="K356" i="29" s="1"/>
  <c r="L356" i="29" s="1"/>
  <c r="M356" i="29" s="1"/>
  <c r="X355" i="29"/>
  <c r="S355" i="29"/>
  <c r="G355" i="29"/>
  <c r="H355" i="29" s="1"/>
  <c r="I355" i="29" s="1"/>
  <c r="J355" i="29" s="1"/>
  <c r="K355" i="29" s="1"/>
  <c r="L355" i="29" s="1"/>
  <c r="M355" i="29" s="1"/>
  <c r="L352" i="29"/>
  <c r="M352" i="29" s="1"/>
  <c r="L351" i="29"/>
  <c r="M351" i="29" s="1"/>
  <c r="L350" i="29"/>
  <c r="M350" i="29" s="1"/>
  <c r="L349" i="29"/>
  <c r="M349" i="29" s="1"/>
  <c r="L348" i="29"/>
  <c r="X339" i="29" s="1"/>
  <c r="L347" i="29"/>
  <c r="M347" i="29" s="1"/>
  <c r="L346" i="29"/>
  <c r="M346" i="29" s="1"/>
  <c r="L345" i="29"/>
  <c r="L344" i="29"/>
  <c r="M344" i="29" s="1"/>
  <c r="K343" i="29"/>
  <c r="J343" i="29"/>
  <c r="I343" i="29"/>
  <c r="H343" i="29"/>
  <c r="G343" i="29"/>
  <c r="K341" i="29"/>
  <c r="J341" i="29"/>
  <c r="I341" i="29"/>
  <c r="H341" i="29"/>
  <c r="G341" i="29"/>
  <c r="G340" i="29"/>
  <c r="H340" i="29" s="1"/>
  <c r="I340" i="29" s="1"/>
  <c r="J340" i="29" s="1"/>
  <c r="K340" i="29" s="1"/>
  <c r="L340" i="29" s="1"/>
  <c r="M340" i="29" s="1"/>
  <c r="V339" i="29"/>
  <c r="S339" i="29"/>
  <c r="G339" i="29"/>
  <c r="H339" i="29" s="1"/>
  <c r="I339" i="29" s="1"/>
  <c r="J339" i="29" s="1"/>
  <c r="K339" i="29" s="1"/>
  <c r="L339" i="29" s="1"/>
  <c r="M339" i="29" s="1"/>
  <c r="L336" i="29"/>
  <c r="M336" i="29" s="1"/>
  <c r="L335" i="29"/>
  <c r="M335" i="29" s="1"/>
  <c r="L334" i="29"/>
  <c r="M334" i="29" s="1"/>
  <c r="L333" i="29"/>
  <c r="M333" i="29" s="1"/>
  <c r="L332" i="29"/>
  <c r="M332" i="29" s="1"/>
  <c r="L331" i="29"/>
  <c r="L330" i="29"/>
  <c r="M330" i="29" s="1"/>
  <c r="L329" i="29"/>
  <c r="L328" i="29"/>
  <c r="M328" i="29" s="1"/>
  <c r="K327" i="29"/>
  <c r="J327" i="29"/>
  <c r="I327" i="29"/>
  <c r="H327" i="29"/>
  <c r="G327" i="29"/>
  <c r="K325" i="29"/>
  <c r="J325" i="29"/>
  <c r="I325" i="29"/>
  <c r="H325" i="29"/>
  <c r="G325" i="29"/>
  <c r="G324" i="29"/>
  <c r="H324" i="29" s="1"/>
  <c r="I324" i="29" s="1"/>
  <c r="J324" i="29" s="1"/>
  <c r="K324" i="29" s="1"/>
  <c r="L324" i="29" s="1"/>
  <c r="M324" i="29" s="1"/>
  <c r="W323" i="29"/>
  <c r="S323" i="29"/>
  <c r="H323" i="29"/>
  <c r="I323" i="29" s="1"/>
  <c r="J323" i="29" s="1"/>
  <c r="K323" i="29" s="1"/>
  <c r="L323" i="29" s="1"/>
  <c r="M323" i="29" s="1"/>
  <c r="G323" i="29"/>
  <c r="L320" i="29"/>
  <c r="M320" i="29" s="1"/>
  <c r="L319" i="29"/>
  <c r="M319" i="29" s="1"/>
  <c r="L318" i="29"/>
  <c r="M318" i="29" s="1"/>
  <c r="L317" i="29"/>
  <c r="M317" i="29" s="1"/>
  <c r="L316" i="29"/>
  <c r="M316" i="29" s="1"/>
  <c r="L315" i="29"/>
  <c r="L314" i="29"/>
  <c r="M314" i="29" s="1"/>
  <c r="L313" i="29"/>
  <c r="L312" i="29"/>
  <c r="M312" i="29" s="1"/>
  <c r="K311" i="29"/>
  <c r="J311" i="29"/>
  <c r="I311" i="29"/>
  <c r="H311" i="29"/>
  <c r="G311" i="29"/>
  <c r="K309" i="29"/>
  <c r="J309" i="29"/>
  <c r="I309" i="29"/>
  <c r="H309" i="29"/>
  <c r="G309" i="29"/>
  <c r="G308" i="29"/>
  <c r="H308" i="29" s="1"/>
  <c r="I308" i="29" s="1"/>
  <c r="J308" i="29" s="1"/>
  <c r="K308" i="29" s="1"/>
  <c r="L308" i="29" s="1"/>
  <c r="M308" i="29" s="1"/>
  <c r="S307" i="29"/>
  <c r="G307" i="29"/>
  <c r="H307" i="29" s="1"/>
  <c r="I307" i="29" s="1"/>
  <c r="J307" i="29" s="1"/>
  <c r="K307" i="29" s="1"/>
  <c r="L307" i="29" s="1"/>
  <c r="M307" i="29" s="1"/>
  <c r="L304" i="29"/>
  <c r="M304" i="29" s="1"/>
  <c r="L303" i="29"/>
  <c r="M303" i="29" s="1"/>
  <c r="L302" i="29"/>
  <c r="M302" i="29" s="1"/>
  <c r="L301" i="29"/>
  <c r="M301" i="29" s="1"/>
  <c r="L300" i="29"/>
  <c r="M300" i="29" s="1"/>
  <c r="L299" i="29"/>
  <c r="L298" i="29"/>
  <c r="M298" i="29" s="1"/>
  <c r="L297" i="29"/>
  <c r="L296" i="29"/>
  <c r="M296" i="29" s="1"/>
  <c r="K295" i="29"/>
  <c r="J295" i="29"/>
  <c r="I295" i="29"/>
  <c r="H295" i="29"/>
  <c r="G295" i="29"/>
  <c r="K293" i="29"/>
  <c r="J293" i="29"/>
  <c r="I293" i="29"/>
  <c r="H293" i="29"/>
  <c r="G293" i="29"/>
  <c r="G292" i="29"/>
  <c r="H292" i="29" s="1"/>
  <c r="I292" i="29" s="1"/>
  <c r="J292" i="29" s="1"/>
  <c r="K292" i="29" s="1"/>
  <c r="L292" i="29" s="1"/>
  <c r="M292" i="29" s="1"/>
  <c r="S291" i="29"/>
  <c r="G291" i="29"/>
  <c r="H291" i="29" s="1"/>
  <c r="I291" i="29" s="1"/>
  <c r="J291" i="29" s="1"/>
  <c r="K291" i="29" s="1"/>
  <c r="L291" i="29" s="1"/>
  <c r="M291" i="29" s="1"/>
  <c r="L288" i="29"/>
  <c r="M288" i="29" s="1"/>
  <c r="L287" i="29"/>
  <c r="M287" i="29" s="1"/>
  <c r="L286" i="29"/>
  <c r="M286" i="29" s="1"/>
  <c r="L285" i="29"/>
  <c r="M285" i="29" s="1"/>
  <c r="L284" i="29"/>
  <c r="M284" i="29" s="1"/>
  <c r="L283" i="29"/>
  <c r="L282" i="29"/>
  <c r="M282" i="29" s="1"/>
  <c r="L281" i="29"/>
  <c r="L280" i="29"/>
  <c r="M280" i="29" s="1"/>
  <c r="K279" i="29"/>
  <c r="J279" i="29"/>
  <c r="I279" i="29"/>
  <c r="H279" i="29"/>
  <c r="G279" i="29"/>
  <c r="K277" i="29"/>
  <c r="J277" i="29"/>
  <c r="I277" i="29"/>
  <c r="H277" i="29"/>
  <c r="G277" i="29"/>
  <c r="G276" i="29"/>
  <c r="H276" i="29" s="1"/>
  <c r="I276" i="29" s="1"/>
  <c r="J276" i="29" s="1"/>
  <c r="K276" i="29" s="1"/>
  <c r="L276" i="29" s="1"/>
  <c r="M276" i="29" s="1"/>
  <c r="W275" i="29"/>
  <c r="S275" i="29"/>
  <c r="G275" i="29"/>
  <c r="H275" i="29" s="1"/>
  <c r="I275" i="29" s="1"/>
  <c r="J275" i="29" s="1"/>
  <c r="K275" i="29" s="1"/>
  <c r="L275" i="29" s="1"/>
  <c r="M275" i="29" s="1"/>
  <c r="L272" i="29"/>
  <c r="M272" i="29" s="1"/>
  <c r="L271" i="29"/>
  <c r="M271" i="29" s="1"/>
  <c r="L270" i="29"/>
  <c r="M270" i="29" s="1"/>
  <c r="L269" i="29"/>
  <c r="M269" i="29" s="1"/>
  <c r="L268" i="29"/>
  <c r="M268" i="29" s="1"/>
  <c r="L267" i="29"/>
  <c r="L266" i="29"/>
  <c r="M266" i="29" s="1"/>
  <c r="L265" i="29"/>
  <c r="L264" i="29"/>
  <c r="M264" i="29" s="1"/>
  <c r="K263" i="29"/>
  <c r="J263" i="29"/>
  <c r="I263" i="29"/>
  <c r="H263" i="29"/>
  <c r="G263" i="29"/>
  <c r="K261" i="29"/>
  <c r="J261" i="29"/>
  <c r="I261" i="29"/>
  <c r="H261" i="29"/>
  <c r="G261" i="29"/>
  <c r="G260" i="29"/>
  <c r="H260" i="29" s="1"/>
  <c r="I260" i="29" s="1"/>
  <c r="J260" i="29" s="1"/>
  <c r="K260" i="29" s="1"/>
  <c r="L260" i="29" s="1"/>
  <c r="M260" i="29" s="1"/>
  <c r="S259" i="29"/>
  <c r="H259" i="29"/>
  <c r="I259" i="29" s="1"/>
  <c r="J259" i="29" s="1"/>
  <c r="K259" i="29" s="1"/>
  <c r="L259" i="29" s="1"/>
  <c r="M259" i="29" s="1"/>
  <c r="G259" i="29"/>
  <c r="L256" i="29"/>
  <c r="M256" i="29" s="1"/>
  <c r="L255" i="29"/>
  <c r="M255" i="29" s="1"/>
  <c r="L254" i="29"/>
  <c r="M254" i="29" s="1"/>
  <c r="L253" i="29"/>
  <c r="M253" i="29" s="1"/>
  <c r="L252" i="29"/>
  <c r="M252" i="29" s="1"/>
  <c r="L251" i="29"/>
  <c r="L250" i="29"/>
  <c r="M250" i="29" s="1"/>
  <c r="L249" i="29"/>
  <c r="L248" i="29"/>
  <c r="M248" i="29" s="1"/>
  <c r="K247" i="29"/>
  <c r="J247" i="29"/>
  <c r="I247" i="29"/>
  <c r="H247" i="29"/>
  <c r="G247" i="29"/>
  <c r="K245" i="29"/>
  <c r="J245" i="29"/>
  <c r="I245" i="29"/>
  <c r="H245" i="29"/>
  <c r="G245" i="29"/>
  <c r="G244" i="29"/>
  <c r="H244" i="29" s="1"/>
  <c r="I244" i="29" s="1"/>
  <c r="J244" i="29" s="1"/>
  <c r="K244" i="29" s="1"/>
  <c r="L244" i="29" s="1"/>
  <c r="M244" i="29" s="1"/>
  <c r="W243" i="29"/>
  <c r="S243" i="29"/>
  <c r="H243" i="29"/>
  <c r="I243" i="29" s="1"/>
  <c r="J243" i="29" s="1"/>
  <c r="K243" i="29" s="1"/>
  <c r="L243" i="29" s="1"/>
  <c r="M243" i="29" s="1"/>
  <c r="G243" i="29"/>
  <c r="L240" i="29"/>
  <c r="M240" i="29" s="1"/>
  <c r="L239" i="29"/>
  <c r="M239" i="29" s="1"/>
  <c r="L238" i="29"/>
  <c r="M238" i="29" s="1"/>
  <c r="L237" i="29"/>
  <c r="M237" i="29" s="1"/>
  <c r="L236" i="29"/>
  <c r="M236" i="29" s="1"/>
  <c r="L235" i="29"/>
  <c r="L234" i="29"/>
  <c r="M234" i="29" s="1"/>
  <c r="L233" i="29"/>
  <c r="L232" i="29"/>
  <c r="M232" i="29" s="1"/>
  <c r="K231" i="29"/>
  <c r="J231" i="29"/>
  <c r="I231" i="29"/>
  <c r="H231" i="29"/>
  <c r="G231" i="29"/>
  <c r="K229" i="29"/>
  <c r="J229" i="29"/>
  <c r="I229" i="29"/>
  <c r="H229" i="29"/>
  <c r="G229" i="29"/>
  <c r="G228" i="29"/>
  <c r="H228" i="29" s="1"/>
  <c r="I228" i="29" s="1"/>
  <c r="J228" i="29" s="1"/>
  <c r="K228" i="29" s="1"/>
  <c r="L228" i="29" s="1"/>
  <c r="M228" i="29" s="1"/>
  <c r="S227" i="29"/>
  <c r="G227" i="29"/>
  <c r="H227" i="29" s="1"/>
  <c r="I227" i="29" s="1"/>
  <c r="J227" i="29" s="1"/>
  <c r="K227" i="29" s="1"/>
  <c r="L227" i="29" s="1"/>
  <c r="M227" i="29" s="1"/>
  <c r="L224" i="29"/>
  <c r="M224" i="29" s="1"/>
  <c r="L223" i="29"/>
  <c r="M223" i="29" s="1"/>
  <c r="L222" i="29"/>
  <c r="M222" i="29" s="1"/>
  <c r="L221" i="29"/>
  <c r="M221" i="29" s="1"/>
  <c r="L220" i="29"/>
  <c r="M220" i="29" s="1"/>
  <c r="L219" i="29"/>
  <c r="L218" i="29"/>
  <c r="M218" i="29" s="1"/>
  <c r="L217" i="29"/>
  <c r="L216" i="29"/>
  <c r="M216" i="29" s="1"/>
  <c r="K215" i="29"/>
  <c r="J215" i="29"/>
  <c r="I215" i="29"/>
  <c r="H215" i="29"/>
  <c r="G215" i="29"/>
  <c r="K213" i="29"/>
  <c r="J213" i="29"/>
  <c r="I213" i="29"/>
  <c r="H213" i="29"/>
  <c r="G213" i="29"/>
  <c r="H212" i="29"/>
  <c r="I212" i="29" s="1"/>
  <c r="J212" i="29" s="1"/>
  <c r="K212" i="29" s="1"/>
  <c r="L212" i="29" s="1"/>
  <c r="M212" i="29" s="1"/>
  <c r="G212" i="29"/>
  <c r="S211" i="29"/>
  <c r="H211" i="29"/>
  <c r="I211" i="29" s="1"/>
  <c r="J211" i="29" s="1"/>
  <c r="K211" i="29" s="1"/>
  <c r="L211" i="29" s="1"/>
  <c r="M211" i="29" s="1"/>
  <c r="G211" i="29"/>
  <c r="L208" i="29"/>
  <c r="M208" i="29" s="1"/>
  <c r="L207" i="29"/>
  <c r="M207" i="29" s="1"/>
  <c r="L206" i="29"/>
  <c r="M206" i="29" s="1"/>
  <c r="L205" i="29"/>
  <c r="M205" i="29" s="1"/>
  <c r="L204" i="29"/>
  <c r="X195" i="29" s="1"/>
  <c r="L203" i="29"/>
  <c r="M203" i="29" s="1"/>
  <c r="L202" i="29"/>
  <c r="M202" i="29" s="1"/>
  <c r="L201" i="29"/>
  <c r="M201" i="29" s="1"/>
  <c r="L200" i="29"/>
  <c r="M200" i="29" s="1"/>
  <c r="K199" i="29"/>
  <c r="J199" i="29"/>
  <c r="I199" i="29"/>
  <c r="H199" i="29"/>
  <c r="G199" i="29"/>
  <c r="K197" i="29"/>
  <c r="J197" i="29"/>
  <c r="I197" i="29"/>
  <c r="H197" i="29"/>
  <c r="G197" i="29"/>
  <c r="G196" i="29"/>
  <c r="H196" i="29" s="1"/>
  <c r="I196" i="29" s="1"/>
  <c r="J196" i="29" s="1"/>
  <c r="K196" i="29" s="1"/>
  <c r="L196" i="29" s="1"/>
  <c r="M196" i="29" s="1"/>
  <c r="W195" i="29"/>
  <c r="S195" i="29"/>
  <c r="G195" i="29"/>
  <c r="H195" i="29" s="1"/>
  <c r="I195" i="29" s="1"/>
  <c r="J195" i="29" s="1"/>
  <c r="K195" i="29" s="1"/>
  <c r="L195" i="29" s="1"/>
  <c r="M195" i="29" s="1"/>
  <c r="L192" i="29"/>
  <c r="M192" i="29" s="1"/>
  <c r="L191" i="29"/>
  <c r="M191" i="29" s="1"/>
  <c r="L190" i="29"/>
  <c r="M190" i="29" s="1"/>
  <c r="L189" i="29"/>
  <c r="M189" i="29" s="1"/>
  <c r="L188" i="29"/>
  <c r="X179" i="29" s="1"/>
  <c r="L187" i="29"/>
  <c r="M187" i="29" s="1"/>
  <c r="L186" i="29"/>
  <c r="L185" i="29"/>
  <c r="M185" i="29" s="1"/>
  <c r="L184" i="29"/>
  <c r="K183" i="29"/>
  <c r="J183" i="29"/>
  <c r="I183" i="29"/>
  <c r="H183" i="29"/>
  <c r="G183" i="29"/>
  <c r="K181" i="29"/>
  <c r="J181" i="29"/>
  <c r="I181" i="29"/>
  <c r="H181" i="29"/>
  <c r="G181" i="29"/>
  <c r="G180" i="29"/>
  <c r="H180" i="29" s="1"/>
  <c r="I180" i="29" s="1"/>
  <c r="J180" i="29" s="1"/>
  <c r="K180" i="29" s="1"/>
  <c r="L180" i="29" s="1"/>
  <c r="M180" i="29" s="1"/>
  <c r="S179" i="29"/>
  <c r="H179" i="29"/>
  <c r="I179" i="29" s="1"/>
  <c r="J179" i="29" s="1"/>
  <c r="K179" i="29" s="1"/>
  <c r="L179" i="29" s="1"/>
  <c r="M179" i="29" s="1"/>
  <c r="G179" i="29"/>
  <c r="L176" i="29"/>
  <c r="M176" i="29" s="1"/>
  <c r="L175" i="29"/>
  <c r="M175" i="29" s="1"/>
  <c r="L174" i="29"/>
  <c r="M174" i="29" s="1"/>
  <c r="L173" i="29"/>
  <c r="M173" i="29" s="1"/>
  <c r="L172" i="29"/>
  <c r="X163" i="29" s="1"/>
  <c r="L171" i="29"/>
  <c r="M171" i="29" s="1"/>
  <c r="L170" i="29"/>
  <c r="M170" i="29" s="1"/>
  <c r="L169" i="29"/>
  <c r="M169" i="29" s="1"/>
  <c r="L168" i="29"/>
  <c r="M168" i="29" s="1"/>
  <c r="K167" i="29"/>
  <c r="J167" i="29"/>
  <c r="I167" i="29"/>
  <c r="H167" i="29"/>
  <c r="G167" i="29"/>
  <c r="K165" i="29"/>
  <c r="J165" i="29"/>
  <c r="I165" i="29"/>
  <c r="H165" i="29"/>
  <c r="G165" i="29"/>
  <c r="G164" i="29"/>
  <c r="H164" i="29" s="1"/>
  <c r="I164" i="29" s="1"/>
  <c r="J164" i="29" s="1"/>
  <c r="K164" i="29" s="1"/>
  <c r="L164" i="29" s="1"/>
  <c r="M164" i="29" s="1"/>
  <c r="S163" i="29"/>
  <c r="G163" i="29"/>
  <c r="H163" i="29" s="1"/>
  <c r="I163" i="29" s="1"/>
  <c r="J163" i="29" s="1"/>
  <c r="K163" i="29" s="1"/>
  <c r="L163" i="29" s="1"/>
  <c r="M163" i="29" s="1"/>
  <c r="L160" i="29"/>
  <c r="M160" i="29" s="1"/>
  <c r="L159" i="29"/>
  <c r="M159" i="29" s="1"/>
  <c r="L158" i="29"/>
  <c r="M158" i="29" s="1"/>
  <c r="L157" i="29"/>
  <c r="M157" i="29" s="1"/>
  <c r="L156" i="29"/>
  <c r="X147" i="29" s="1"/>
  <c r="L155" i="29"/>
  <c r="M155" i="29" s="1"/>
  <c r="L154" i="29"/>
  <c r="M154" i="29" s="1"/>
  <c r="L153" i="29"/>
  <c r="M153" i="29" s="1"/>
  <c r="L152" i="29"/>
  <c r="K151" i="29"/>
  <c r="J151" i="29"/>
  <c r="I151" i="29"/>
  <c r="H151" i="29"/>
  <c r="G151" i="29"/>
  <c r="K149" i="29"/>
  <c r="J149" i="29"/>
  <c r="I149" i="29"/>
  <c r="H149" i="29"/>
  <c r="G149" i="29"/>
  <c r="H148" i="29"/>
  <c r="I148" i="29" s="1"/>
  <c r="J148" i="29" s="1"/>
  <c r="K148" i="29" s="1"/>
  <c r="L148" i="29" s="1"/>
  <c r="M148" i="29" s="1"/>
  <c r="G148" i="29"/>
  <c r="S147" i="29"/>
  <c r="H147" i="29"/>
  <c r="I147" i="29" s="1"/>
  <c r="J147" i="29" s="1"/>
  <c r="K147" i="29" s="1"/>
  <c r="L147" i="29" s="1"/>
  <c r="M147" i="29" s="1"/>
  <c r="G147" i="29"/>
  <c r="L144" i="29"/>
  <c r="M144" i="29" s="1"/>
  <c r="L143" i="29"/>
  <c r="M143" i="29" s="1"/>
  <c r="L142" i="29"/>
  <c r="M142" i="29" s="1"/>
  <c r="L141" i="29"/>
  <c r="M141" i="29" s="1"/>
  <c r="L140" i="29"/>
  <c r="X131" i="29" s="1"/>
  <c r="L139" i="29"/>
  <c r="L138" i="29"/>
  <c r="M138" i="29" s="1"/>
  <c r="L137" i="29"/>
  <c r="L136" i="29"/>
  <c r="M136" i="29" s="1"/>
  <c r="K135" i="29"/>
  <c r="J135" i="29"/>
  <c r="I135" i="29"/>
  <c r="H135" i="29"/>
  <c r="G135" i="29"/>
  <c r="K133" i="29"/>
  <c r="J133" i="29"/>
  <c r="I133" i="29"/>
  <c r="H133" i="29"/>
  <c r="G133" i="29"/>
  <c r="G132" i="29"/>
  <c r="H132" i="29" s="1"/>
  <c r="I132" i="29" s="1"/>
  <c r="J132" i="29" s="1"/>
  <c r="K132" i="29" s="1"/>
  <c r="L132" i="29" s="1"/>
  <c r="M132" i="29" s="1"/>
  <c r="S131" i="29"/>
  <c r="G131" i="29"/>
  <c r="H131" i="29" s="1"/>
  <c r="I131" i="29" s="1"/>
  <c r="J131" i="29" s="1"/>
  <c r="K131" i="29" s="1"/>
  <c r="L131" i="29" s="1"/>
  <c r="M131" i="29" s="1"/>
  <c r="L128" i="29"/>
  <c r="M128" i="29" s="1"/>
  <c r="L127" i="29"/>
  <c r="M127" i="29" s="1"/>
  <c r="L126" i="29"/>
  <c r="M126" i="29" s="1"/>
  <c r="L125" i="29"/>
  <c r="M125" i="29" s="1"/>
  <c r="M124" i="29"/>
  <c r="L124" i="29"/>
  <c r="X115" i="29" s="1"/>
  <c r="L123" i="29"/>
  <c r="L122" i="29"/>
  <c r="M122" i="29" s="1"/>
  <c r="L121" i="29"/>
  <c r="L120" i="29"/>
  <c r="K119" i="29"/>
  <c r="J119" i="29"/>
  <c r="I119" i="29"/>
  <c r="H119" i="29"/>
  <c r="G119" i="29"/>
  <c r="K117" i="29"/>
  <c r="J117" i="29"/>
  <c r="I117" i="29"/>
  <c r="H117" i="29"/>
  <c r="G117" i="29"/>
  <c r="G116" i="29"/>
  <c r="H116" i="29" s="1"/>
  <c r="I116" i="29" s="1"/>
  <c r="J116" i="29" s="1"/>
  <c r="K116" i="29" s="1"/>
  <c r="L116" i="29" s="1"/>
  <c r="M116" i="29" s="1"/>
  <c r="S115" i="29"/>
  <c r="G115" i="29"/>
  <c r="H115" i="29" s="1"/>
  <c r="I115" i="29" s="1"/>
  <c r="J115" i="29" s="1"/>
  <c r="K115" i="29" s="1"/>
  <c r="L115" i="29" s="1"/>
  <c r="M115" i="29" s="1"/>
  <c r="L112" i="29"/>
  <c r="M112" i="29" s="1"/>
  <c r="L111" i="29"/>
  <c r="M111" i="29" s="1"/>
  <c r="L110" i="29"/>
  <c r="M110" i="29" s="1"/>
  <c r="L109" i="29"/>
  <c r="M109" i="29" s="1"/>
  <c r="L108" i="29"/>
  <c r="X99" i="29" s="1"/>
  <c r="L107" i="29"/>
  <c r="L106" i="29"/>
  <c r="M106" i="29" s="1"/>
  <c r="L105" i="29"/>
  <c r="L104" i="29"/>
  <c r="K103" i="29"/>
  <c r="J103" i="29"/>
  <c r="I103" i="29"/>
  <c r="H103" i="29"/>
  <c r="G103" i="29"/>
  <c r="K101" i="29"/>
  <c r="J101" i="29"/>
  <c r="I101" i="29"/>
  <c r="H101" i="29"/>
  <c r="G101" i="29"/>
  <c r="G100" i="29"/>
  <c r="H100" i="29" s="1"/>
  <c r="I100" i="29" s="1"/>
  <c r="J100" i="29" s="1"/>
  <c r="K100" i="29" s="1"/>
  <c r="L100" i="29" s="1"/>
  <c r="M100" i="29" s="1"/>
  <c r="W99" i="29"/>
  <c r="S99" i="29"/>
  <c r="G99" i="29"/>
  <c r="H99" i="29" s="1"/>
  <c r="I99" i="29" s="1"/>
  <c r="J99" i="29" s="1"/>
  <c r="K99" i="29" s="1"/>
  <c r="L99" i="29" s="1"/>
  <c r="M99" i="29" s="1"/>
  <c r="L96" i="29"/>
  <c r="M96" i="29" s="1"/>
  <c r="L95" i="29"/>
  <c r="M95" i="29" s="1"/>
  <c r="L94" i="29"/>
  <c r="W83" i="29" s="1"/>
  <c r="L93" i="29"/>
  <c r="M93" i="29" s="1"/>
  <c r="L92" i="29"/>
  <c r="X83" i="29" s="1"/>
  <c r="L91" i="29"/>
  <c r="V83" i="29" s="1"/>
  <c r="L90" i="29"/>
  <c r="M90" i="29" s="1"/>
  <c r="L89" i="29"/>
  <c r="L88" i="29"/>
  <c r="K87" i="29"/>
  <c r="J87" i="29"/>
  <c r="I87" i="29"/>
  <c r="H87" i="29"/>
  <c r="G87" i="29"/>
  <c r="K85" i="29"/>
  <c r="J85" i="29"/>
  <c r="I85" i="29"/>
  <c r="H85" i="29"/>
  <c r="G85" i="29"/>
  <c r="G84" i="29"/>
  <c r="H84" i="29" s="1"/>
  <c r="I84" i="29" s="1"/>
  <c r="J84" i="29" s="1"/>
  <c r="K84" i="29" s="1"/>
  <c r="L84" i="29" s="1"/>
  <c r="M84" i="29" s="1"/>
  <c r="S83" i="29"/>
  <c r="H83" i="29"/>
  <c r="I83" i="29" s="1"/>
  <c r="J83" i="29" s="1"/>
  <c r="K83" i="29" s="1"/>
  <c r="L83" i="29" s="1"/>
  <c r="M83" i="29" s="1"/>
  <c r="G83" i="29"/>
  <c r="L80" i="29"/>
  <c r="M80" i="29" s="1"/>
  <c r="L79" i="29"/>
  <c r="M79" i="29" s="1"/>
  <c r="L78" i="29"/>
  <c r="W67" i="29" s="1"/>
  <c r="L77" i="29"/>
  <c r="M77" i="29" s="1"/>
  <c r="L76" i="29"/>
  <c r="X67" i="29" s="1"/>
  <c r="L75" i="29"/>
  <c r="L74" i="29"/>
  <c r="M74" i="29" s="1"/>
  <c r="L73" i="29"/>
  <c r="L72" i="29"/>
  <c r="M72" i="29" s="1"/>
  <c r="K71" i="29"/>
  <c r="J71" i="29"/>
  <c r="I71" i="29"/>
  <c r="H71" i="29"/>
  <c r="G71" i="29"/>
  <c r="K69" i="29"/>
  <c r="J69" i="29"/>
  <c r="I69" i="29"/>
  <c r="H69" i="29"/>
  <c r="G69" i="29"/>
  <c r="G68" i="29"/>
  <c r="H68" i="29" s="1"/>
  <c r="I68" i="29" s="1"/>
  <c r="J68" i="29" s="1"/>
  <c r="K68" i="29" s="1"/>
  <c r="L68" i="29" s="1"/>
  <c r="M68" i="29" s="1"/>
  <c r="S67" i="29"/>
  <c r="G67" i="29"/>
  <c r="H67" i="29" s="1"/>
  <c r="I67" i="29" s="1"/>
  <c r="J67" i="29" s="1"/>
  <c r="K67" i="29" s="1"/>
  <c r="L67" i="29" s="1"/>
  <c r="M67" i="29" s="1"/>
  <c r="L64" i="29"/>
  <c r="M64" i="29" s="1"/>
  <c r="L63" i="29"/>
  <c r="M63" i="29" s="1"/>
  <c r="L62" i="29"/>
  <c r="M62" i="29" s="1"/>
  <c r="L61" i="29"/>
  <c r="M61" i="29" s="1"/>
  <c r="L60" i="29"/>
  <c r="X51" i="29" s="1"/>
  <c r="L59" i="29"/>
  <c r="L58" i="29"/>
  <c r="M58" i="29" s="1"/>
  <c r="L57" i="29"/>
  <c r="L56" i="29"/>
  <c r="K55" i="29"/>
  <c r="J55" i="29"/>
  <c r="I55" i="29"/>
  <c r="H55" i="29"/>
  <c r="G55" i="29"/>
  <c r="K53" i="29"/>
  <c r="J53" i="29"/>
  <c r="I53" i="29"/>
  <c r="H53" i="29"/>
  <c r="G53" i="29"/>
  <c r="G52" i="29"/>
  <c r="H52" i="29" s="1"/>
  <c r="I52" i="29" s="1"/>
  <c r="J52" i="29" s="1"/>
  <c r="K52" i="29" s="1"/>
  <c r="L52" i="29" s="1"/>
  <c r="M52" i="29" s="1"/>
  <c r="S51" i="29"/>
  <c r="G51" i="29"/>
  <c r="H51" i="29" s="1"/>
  <c r="I51" i="29" s="1"/>
  <c r="J51" i="29" s="1"/>
  <c r="K51" i="29" s="1"/>
  <c r="L51" i="29" s="1"/>
  <c r="M51" i="29" s="1"/>
  <c r="L48" i="29"/>
  <c r="M48" i="29" s="1"/>
  <c r="L47" i="29"/>
  <c r="M47" i="29" s="1"/>
  <c r="L46" i="29"/>
  <c r="W35" i="29" s="1"/>
  <c r="L45" i="29"/>
  <c r="M45" i="29" s="1"/>
  <c r="L44" i="29"/>
  <c r="X35" i="29" s="1"/>
  <c r="L43" i="29"/>
  <c r="L42" i="29"/>
  <c r="M42" i="29" s="1"/>
  <c r="L41" i="29"/>
  <c r="L40" i="29"/>
  <c r="M40" i="29" s="1"/>
  <c r="K39" i="29"/>
  <c r="J39" i="29"/>
  <c r="I39" i="29"/>
  <c r="H39" i="29"/>
  <c r="G39" i="29"/>
  <c r="K37" i="29"/>
  <c r="J37" i="29"/>
  <c r="I37" i="29"/>
  <c r="H37" i="29"/>
  <c r="G37" i="29"/>
  <c r="G36" i="29"/>
  <c r="H36" i="29" s="1"/>
  <c r="I36" i="29" s="1"/>
  <c r="J36" i="29" s="1"/>
  <c r="K36" i="29" s="1"/>
  <c r="L36" i="29" s="1"/>
  <c r="M36" i="29" s="1"/>
  <c r="S35" i="29"/>
  <c r="G35" i="29"/>
  <c r="H35" i="29" s="1"/>
  <c r="I35" i="29" s="1"/>
  <c r="J35" i="29" s="1"/>
  <c r="K35" i="29" s="1"/>
  <c r="L35" i="29" s="1"/>
  <c r="M35" i="29" s="1"/>
  <c r="A35" i="29"/>
  <c r="A51" i="29" s="1"/>
  <c r="A67" i="29" s="1"/>
  <c r="A83" i="29" s="1"/>
  <c r="A99" i="29" s="1"/>
  <c r="A115" i="29" s="1"/>
  <c r="A131" i="29" s="1"/>
  <c r="A147" i="29" s="1"/>
  <c r="A163" i="29" s="1"/>
  <c r="A179" i="29" s="1"/>
  <c r="A195" i="29" s="1"/>
  <c r="A211" i="29" s="1"/>
  <c r="A227" i="29" s="1"/>
  <c r="A243" i="29" s="1"/>
  <c r="A259" i="29" s="1"/>
  <c r="A275" i="29" s="1"/>
  <c r="A291" i="29" s="1"/>
  <c r="A307" i="29" s="1"/>
  <c r="A323" i="29" s="1"/>
  <c r="A339" i="29" s="1"/>
  <c r="A355" i="29" s="1"/>
  <c r="A371" i="29" s="1"/>
  <c r="A387" i="29" s="1"/>
  <c r="A403" i="29" s="1"/>
  <c r="A419" i="29" s="1"/>
  <c r="A435" i="29" s="1"/>
  <c r="A451" i="29" s="1"/>
  <c r="A467" i="29" s="1"/>
  <c r="A483" i="29" s="1"/>
  <c r="A499" i="29" s="1"/>
  <c r="A515" i="29" s="1"/>
  <c r="A531" i="29" s="1"/>
  <c r="A547" i="29" s="1"/>
  <c r="A563" i="29" s="1"/>
  <c r="A579" i="29" s="1"/>
  <c r="A595" i="29" s="1"/>
  <c r="A611" i="29" s="1"/>
  <c r="A627" i="29" s="1"/>
  <c r="A643" i="29" s="1"/>
  <c r="L32" i="29"/>
  <c r="M32" i="29" s="1"/>
  <c r="L31" i="29"/>
  <c r="M31" i="29" s="1"/>
  <c r="L30" i="29"/>
  <c r="M30" i="29" s="1"/>
  <c r="L29" i="29"/>
  <c r="M29" i="29" s="1"/>
  <c r="L28" i="29"/>
  <c r="M28" i="29" s="1"/>
  <c r="L27" i="29"/>
  <c r="L26" i="29"/>
  <c r="M26" i="29" s="1"/>
  <c r="L25" i="29"/>
  <c r="L24" i="29"/>
  <c r="M24" i="29" s="1"/>
  <c r="K23" i="29"/>
  <c r="J23" i="29"/>
  <c r="I23" i="29"/>
  <c r="H23" i="29"/>
  <c r="G23" i="29"/>
  <c r="K21" i="29"/>
  <c r="J21" i="29"/>
  <c r="I21" i="29"/>
  <c r="H21" i="29"/>
  <c r="G21" i="29"/>
  <c r="G20" i="29"/>
  <c r="H20" i="29" s="1"/>
  <c r="I20" i="29" s="1"/>
  <c r="J20" i="29" s="1"/>
  <c r="K20" i="29" s="1"/>
  <c r="L20" i="29" s="1"/>
  <c r="M20" i="29" s="1"/>
  <c r="C20" i="29"/>
  <c r="C36" i="29" s="1"/>
  <c r="C52" i="29" s="1"/>
  <c r="C68" i="29" s="1"/>
  <c r="C84" i="29" s="1"/>
  <c r="C100" i="29" s="1"/>
  <c r="C116" i="29" s="1"/>
  <c r="C132" i="29" s="1"/>
  <c r="C148" i="29" s="1"/>
  <c r="C164" i="29" s="1"/>
  <c r="C180" i="29" s="1"/>
  <c r="C196" i="29" s="1"/>
  <c r="C212" i="29" s="1"/>
  <c r="C228" i="29" s="1"/>
  <c r="C244" i="29" s="1"/>
  <c r="C260" i="29" s="1"/>
  <c r="C276" i="29" s="1"/>
  <c r="C292" i="29" s="1"/>
  <c r="C308" i="29" s="1"/>
  <c r="C324" i="29" s="1"/>
  <c r="C340" i="29" s="1"/>
  <c r="C356" i="29" s="1"/>
  <c r="C372" i="29" s="1"/>
  <c r="C388" i="29" s="1"/>
  <c r="C404" i="29" s="1"/>
  <c r="C420" i="29" s="1"/>
  <c r="C436" i="29" s="1"/>
  <c r="C452" i="29" s="1"/>
  <c r="C468" i="29" s="1"/>
  <c r="C484" i="29" s="1"/>
  <c r="C500" i="29" s="1"/>
  <c r="C516" i="29" s="1"/>
  <c r="C532" i="29" s="1"/>
  <c r="C548" i="29" s="1"/>
  <c r="C564" i="29" s="1"/>
  <c r="C580" i="29" s="1"/>
  <c r="C596" i="29" s="1"/>
  <c r="C612" i="29" s="1"/>
  <c r="C628" i="29" s="1"/>
  <c r="C644" i="29" s="1"/>
  <c r="S19" i="29"/>
  <c r="H19" i="29"/>
  <c r="I19" i="29" s="1"/>
  <c r="J19" i="29" s="1"/>
  <c r="K19" i="29" s="1"/>
  <c r="L19" i="29" s="1"/>
  <c r="M19" i="29" s="1"/>
  <c r="G19" i="29"/>
  <c r="H4" i="29"/>
  <c r="I4" i="29" s="1"/>
  <c r="J4" i="29" s="1"/>
  <c r="K4" i="29" s="1"/>
  <c r="L4" i="29" s="1"/>
  <c r="M4" i="29" s="1"/>
  <c r="S3" i="29"/>
  <c r="I3" i="29"/>
  <c r="J3" i="29" s="1"/>
  <c r="K3" i="29" s="1"/>
  <c r="L3" i="29" s="1"/>
  <c r="M3" i="29" s="1"/>
  <c r="H3" i="29"/>
  <c r="X1" i="29"/>
  <c r="T1" i="29"/>
  <c r="W483" i="29" l="1"/>
  <c r="M556" i="29"/>
  <c r="W595" i="29"/>
  <c r="W147" i="29"/>
  <c r="W211" i="29"/>
  <c r="W451" i="29"/>
  <c r="W467" i="29"/>
  <c r="X499" i="29"/>
  <c r="W547" i="29"/>
  <c r="V563" i="29"/>
  <c r="W611" i="29"/>
  <c r="M620" i="29"/>
  <c r="T451" i="31"/>
  <c r="T611" i="31"/>
  <c r="T531" i="31"/>
  <c r="M263" i="31"/>
  <c r="M135" i="31"/>
  <c r="M119" i="31"/>
  <c r="T147" i="31"/>
  <c r="V371" i="29"/>
  <c r="L375" i="29"/>
  <c r="W435" i="29"/>
  <c r="L503" i="29"/>
  <c r="M503" i="29" s="1"/>
  <c r="X515" i="29"/>
  <c r="X387" i="29"/>
  <c r="M504" i="29"/>
  <c r="M526" i="29"/>
  <c r="L551" i="29"/>
  <c r="M551" i="29" s="1"/>
  <c r="X595" i="29"/>
  <c r="L615" i="29"/>
  <c r="M108" i="29"/>
  <c r="W163" i="29"/>
  <c r="V179" i="29"/>
  <c r="W259" i="29"/>
  <c r="V515" i="29"/>
  <c r="W227" i="29"/>
  <c r="V499" i="29"/>
  <c r="X563" i="29"/>
  <c r="L583" i="29"/>
  <c r="X627" i="29"/>
  <c r="W115" i="29"/>
  <c r="U179" i="29"/>
  <c r="V195" i="29"/>
  <c r="T435" i="31"/>
  <c r="W3" i="31"/>
  <c r="M8" i="31"/>
  <c r="U3" i="31"/>
  <c r="L7" i="31"/>
  <c r="T51" i="31"/>
  <c r="M55" i="31"/>
  <c r="M215" i="31"/>
  <c r="T211" i="31"/>
  <c r="M391" i="31"/>
  <c r="T387" i="31"/>
  <c r="M359" i="31"/>
  <c r="T355" i="31"/>
  <c r="M311" i="31"/>
  <c r="T307" i="31"/>
  <c r="M407" i="31"/>
  <c r="T403" i="31"/>
  <c r="M279" i="31"/>
  <c r="T275" i="31"/>
  <c r="M10" i="31"/>
  <c r="V3" i="31"/>
  <c r="M295" i="31"/>
  <c r="T291" i="31"/>
  <c r="M375" i="31"/>
  <c r="T371" i="31"/>
  <c r="M343" i="31"/>
  <c r="T339" i="31"/>
  <c r="M247" i="31"/>
  <c r="T243" i="31"/>
  <c r="M12" i="31"/>
  <c r="X3" i="31"/>
  <c r="M87" i="31"/>
  <c r="T83" i="31"/>
  <c r="M23" i="31"/>
  <c r="T19" i="31"/>
  <c r="M183" i="31"/>
  <c r="T179" i="31"/>
  <c r="M327" i="31"/>
  <c r="T323" i="31"/>
  <c r="X467" i="29"/>
  <c r="V435" i="29"/>
  <c r="M376" i="29"/>
  <c r="L359" i="29"/>
  <c r="W355" i="29"/>
  <c r="V355" i="29"/>
  <c r="M348" i="29"/>
  <c r="W307" i="29"/>
  <c r="L311" i="29"/>
  <c r="T307" i="29" s="1"/>
  <c r="L247" i="29"/>
  <c r="T243" i="29" s="1"/>
  <c r="W179" i="29"/>
  <c r="M188" i="29"/>
  <c r="M186" i="29"/>
  <c r="V163" i="29"/>
  <c r="M156" i="29"/>
  <c r="V147" i="29"/>
  <c r="W131" i="29"/>
  <c r="M140" i="29"/>
  <c r="L135" i="29"/>
  <c r="M135" i="29" s="1"/>
  <c r="L119" i="29"/>
  <c r="M119" i="29" s="1"/>
  <c r="L103" i="29"/>
  <c r="M103" i="29" s="1"/>
  <c r="L87" i="29"/>
  <c r="M87" i="29" s="1"/>
  <c r="M92" i="29"/>
  <c r="M88" i="29"/>
  <c r="V67" i="29"/>
  <c r="U67" i="29"/>
  <c r="L55" i="29"/>
  <c r="M55" i="29" s="1"/>
  <c r="V51" i="29"/>
  <c r="M44" i="29"/>
  <c r="L39" i="29"/>
  <c r="M39" i="29" s="1"/>
  <c r="V35" i="29"/>
  <c r="W19" i="29"/>
  <c r="U19" i="29"/>
  <c r="X19" i="29"/>
  <c r="M615" i="29"/>
  <c r="T611" i="29"/>
  <c r="M567" i="29"/>
  <c r="T563" i="29"/>
  <c r="M631" i="29"/>
  <c r="T627" i="29"/>
  <c r="M583" i="29"/>
  <c r="T579" i="29"/>
  <c r="M519" i="29"/>
  <c r="T515" i="29"/>
  <c r="U595" i="29"/>
  <c r="M601" i="29"/>
  <c r="V547" i="29"/>
  <c r="L599" i="29"/>
  <c r="U643" i="29"/>
  <c r="M649" i="29"/>
  <c r="U499" i="29"/>
  <c r="M506" i="29"/>
  <c r="V531" i="29"/>
  <c r="U531" i="29"/>
  <c r="M537" i="29"/>
  <c r="U563" i="29"/>
  <c r="M569" i="29"/>
  <c r="U579" i="29"/>
  <c r="M585" i="29"/>
  <c r="U611" i="29"/>
  <c r="M617" i="29"/>
  <c r="U627" i="29"/>
  <c r="M633" i="29"/>
  <c r="T499" i="29"/>
  <c r="U547" i="29"/>
  <c r="M553" i="29"/>
  <c r="U515" i="29"/>
  <c r="M521" i="29"/>
  <c r="L535" i="29"/>
  <c r="V579" i="29"/>
  <c r="M587" i="29"/>
  <c r="V595" i="29"/>
  <c r="M603" i="29"/>
  <c r="V611" i="29"/>
  <c r="M619" i="29"/>
  <c r="V627" i="29"/>
  <c r="M635" i="29"/>
  <c r="L647" i="29"/>
  <c r="V643" i="29"/>
  <c r="M651" i="29"/>
  <c r="X483" i="29"/>
  <c r="X451" i="29"/>
  <c r="M430" i="29"/>
  <c r="V403" i="29"/>
  <c r="M414" i="29"/>
  <c r="V387" i="29"/>
  <c r="W387" i="29"/>
  <c r="X371" i="29"/>
  <c r="W371" i="29"/>
  <c r="M362" i="29"/>
  <c r="W339" i="29"/>
  <c r="L343" i="29"/>
  <c r="M343" i="29" s="1"/>
  <c r="L327" i="29"/>
  <c r="M327" i="29" s="1"/>
  <c r="W291" i="29"/>
  <c r="L279" i="29"/>
  <c r="T275" i="29" s="1"/>
  <c r="L263" i="29"/>
  <c r="M263" i="29" s="1"/>
  <c r="L215" i="29"/>
  <c r="M215" i="29" s="1"/>
  <c r="L199" i="29"/>
  <c r="L183" i="29"/>
  <c r="T179" i="29" s="1"/>
  <c r="L167" i="29"/>
  <c r="T163" i="29" s="1"/>
  <c r="L151" i="29"/>
  <c r="T147" i="29" s="1"/>
  <c r="V131" i="29"/>
  <c r="U131" i="29"/>
  <c r="M120" i="29"/>
  <c r="V115" i="29"/>
  <c r="U115" i="29"/>
  <c r="M104" i="29"/>
  <c r="V99" i="29"/>
  <c r="U99" i="29"/>
  <c r="U83" i="29"/>
  <c r="M94" i="29"/>
  <c r="M78" i="29"/>
  <c r="M76" i="29"/>
  <c r="W51" i="29"/>
  <c r="U51" i="29"/>
  <c r="M56" i="29"/>
  <c r="H7" i="29"/>
  <c r="M60" i="29"/>
  <c r="U35" i="29"/>
  <c r="M46" i="29"/>
  <c r="J7" i="29"/>
  <c r="L11" i="29"/>
  <c r="L15" i="29"/>
  <c r="M15" i="29" s="1"/>
  <c r="L23" i="29"/>
  <c r="M23" i="29" s="1"/>
  <c r="L8" i="29"/>
  <c r="L9" i="29"/>
  <c r="L12" i="29"/>
  <c r="L13" i="29"/>
  <c r="L16" i="29"/>
  <c r="M16" i="29" s="1"/>
  <c r="I7" i="29"/>
  <c r="G7" i="29"/>
  <c r="K7" i="29"/>
  <c r="L14" i="29"/>
  <c r="V19" i="29"/>
  <c r="M199" i="29"/>
  <c r="T195" i="29"/>
  <c r="M151" i="29"/>
  <c r="M279" i="29"/>
  <c r="M183" i="29"/>
  <c r="L71" i="29"/>
  <c r="U227" i="29"/>
  <c r="M233" i="29"/>
  <c r="V323" i="29"/>
  <c r="M331" i="29"/>
  <c r="L10" i="29"/>
  <c r="M25" i="29"/>
  <c r="M27" i="29"/>
  <c r="M41" i="29"/>
  <c r="M43" i="29"/>
  <c r="T51" i="29"/>
  <c r="M57" i="29"/>
  <c r="M59" i="29"/>
  <c r="M73" i="29"/>
  <c r="M75" i="29"/>
  <c r="M89" i="29"/>
  <c r="M91" i="29"/>
  <c r="M105" i="29"/>
  <c r="M107" i="29"/>
  <c r="T115" i="29"/>
  <c r="M121" i="29"/>
  <c r="M123" i="29"/>
  <c r="T131" i="29"/>
  <c r="M137" i="29"/>
  <c r="M139" i="29"/>
  <c r="M152" i="29"/>
  <c r="M172" i="29"/>
  <c r="M184" i="29"/>
  <c r="M204" i="29"/>
  <c r="V211" i="29"/>
  <c r="M219" i="29"/>
  <c r="U243" i="29"/>
  <c r="M249" i="29"/>
  <c r="V275" i="29"/>
  <c r="M283" i="29"/>
  <c r="U307" i="29"/>
  <c r="M313" i="29"/>
  <c r="M345" i="29"/>
  <c r="U339" i="29"/>
  <c r="U387" i="29"/>
  <c r="M393" i="29"/>
  <c r="L391" i="29"/>
  <c r="U435" i="29"/>
  <c r="M441" i="29"/>
  <c r="L439" i="29"/>
  <c r="U467" i="29"/>
  <c r="M473" i="29"/>
  <c r="L471" i="29"/>
  <c r="V259" i="29"/>
  <c r="M267" i="29"/>
  <c r="U291" i="29"/>
  <c r="M297" i="29"/>
  <c r="U483" i="29"/>
  <c r="M489" i="29"/>
  <c r="L487" i="29"/>
  <c r="U147" i="29"/>
  <c r="U163" i="29"/>
  <c r="U195" i="29"/>
  <c r="L231" i="29"/>
  <c r="V227" i="29"/>
  <c r="M235" i="29"/>
  <c r="U259" i="29"/>
  <c r="M265" i="29"/>
  <c r="L295" i="29"/>
  <c r="V291" i="29"/>
  <c r="M299" i="29"/>
  <c r="U323" i="29"/>
  <c r="M329" i="29"/>
  <c r="M359" i="29"/>
  <c r="T355" i="29"/>
  <c r="U211" i="29"/>
  <c r="M217" i="29"/>
  <c r="V243" i="29"/>
  <c r="M251" i="29"/>
  <c r="U275" i="29"/>
  <c r="M281" i="29"/>
  <c r="M311" i="29"/>
  <c r="V307" i="29"/>
  <c r="M315" i="29"/>
  <c r="M427" i="29"/>
  <c r="L423" i="29"/>
  <c r="V419" i="29"/>
  <c r="X211" i="29"/>
  <c r="X227" i="29"/>
  <c r="X243" i="29"/>
  <c r="X259" i="29"/>
  <c r="X275" i="29"/>
  <c r="X291" i="29"/>
  <c r="X307" i="29"/>
  <c r="X323" i="29"/>
  <c r="U419" i="29"/>
  <c r="M425" i="29"/>
  <c r="U371" i="29"/>
  <c r="M377" i="29"/>
  <c r="U403" i="29"/>
  <c r="M409" i="29"/>
  <c r="U451" i="29"/>
  <c r="M457" i="29"/>
  <c r="U355" i="29"/>
  <c r="M361" i="29"/>
  <c r="M375" i="29"/>
  <c r="T371" i="29"/>
  <c r="L407" i="29"/>
  <c r="L455" i="29"/>
  <c r="V467" i="29"/>
  <c r="M475" i="29"/>
  <c r="V483" i="29"/>
  <c r="M491" i="29"/>
  <c r="T547" i="29" l="1"/>
  <c r="T35" i="29"/>
  <c r="T83" i="29"/>
  <c r="M247" i="29"/>
  <c r="T259" i="29"/>
  <c r="T339" i="29"/>
  <c r="M167" i="29"/>
  <c r="M13" i="29"/>
  <c r="X3" i="29"/>
  <c r="M9" i="29"/>
  <c r="M11" i="29"/>
  <c r="M14" i="29"/>
  <c r="M7" i="31"/>
  <c r="T3" i="31"/>
  <c r="T323" i="29"/>
  <c r="T99" i="29"/>
  <c r="M599" i="29"/>
  <c r="T595" i="29"/>
  <c r="M647" i="29"/>
  <c r="T643" i="29"/>
  <c r="M535" i="29"/>
  <c r="T531" i="29"/>
  <c r="M12" i="29"/>
  <c r="T211" i="29"/>
  <c r="U3" i="29"/>
  <c r="W3" i="29"/>
  <c r="M8" i="29"/>
  <c r="T19" i="29"/>
  <c r="M231" i="29"/>
  <c r="T227" i="29"/>
  <c r="M423" i="29"/>
  <c r="T419" i="29"/>
  <c r="M471" i="29"/>
  <c r="T467" i="29"/>
  <c r="M455" i="29"/>
  <c r="T451" i="29"/>
  <c r="M71" i="29"/>
  <c r="T67" i="29"/>
  <c r="M407" i="29"/>
  <c r="T403" i="29"/>
  <c r="M295" i="29"/>
  <c r="T291" i="29"/>
  <c r="M391" i="29"/>
  <c r="T387" i="29"/>
  <c r="M10" i="29"/>
  <c r="V3" i="29"/>
  <c r="L7" i="29"/>
  <c r="M487" i="29"/>
  <c r="T483" i="29"/>
  <c r="M439" i="29"/>
  <c r="T435" i="29"/>
  <c r="L496" i="28"/>
  <c r="M496" i="28" s="1"/>
  <c r="L495" i="28"/>
  <c r="M495" i="28" s="1"/>
  <c r="L494" i="28"/>
  <c r="M494" i="28" s="1"/>
  <c r="L493" i="28"/>
  <c r="M493" i="28" s="1"/>
  <c r="L492" i="28"/>
  <c r="M492" i="28" s="1"/>
  <c r="L491" i="28"/>
  <c r="L490" i="28"/>
  <c r="M490" i="28" s="1"/>
  <c r="L489" i="28"/>
  <c r="L488" i="28"/>
  <c r="M488" i="28" s="1"/>
  <c r="K487" i="28"/>
  <c r="J487" i="28"/>
  <c r="I487" i="28"/>
  <c r="H487" i="28"/>
  <c r="G487" i="28"/>
  <c r="K485" i="28"/>
  <c r="J485" i="28"/>
  <c r="I485" i="28"/>
  <c r="H485" i="28"/>
  <c r="G485" i="28"/>
  <c r="G484" i="28"/>
  <c r="H484" i="28" s="1"/>
  <c r="I484" i="28" s="1"/>
  <c r="J484" i="28" s="1"/>
  <c r="K484" i="28" s="1"/>
  <c r="L484" i="28" s="1"/>
  <c r="M484" i="28" s="1"/>
  <c r="W483" i="28"/>
  <c r="S483" i="28"/>
  <c r="G483" i="28"/>
  <c r="H483" i="28" s="1"/>
  <c r="I483" i="28" s="1"/>
  <c r="J483" i="28" s="1"/>
  <c r="K483" i="28" s="1"/>
  <c r="L483" i="28" s="1"/>
  <c r="M483" i="28" s="1"/>
  <c r="L480" i="28"/>
  <c r="M480" i="28" s="1"/>
  <c r="L479" i="28"/>
  <c r="M479" i="28" s="1"/>
  <c r="L478" i="28"/>
  <c r="W467" i="28" s="1"/>
  <c r="L477" i="28"/>
  <c r="M477" i="28" s="1"/>
  <c r="L476" i="28"/>
  <c r="X467" i="28" s="1"/>
  <c r="L475" i="28"/>
  <c r="L474" i="28"/>
  <c r="M474" i="28" s="1"/>
  <c r="L473" i="28"/>
  <c r="L472" i="28"/>
  <c r="M472" i="28" s="1"/>
  <c r="K471" i="28"/>
  <c r="J471" i="28"/>
  <c r="I471" i="28"/>
  <c r="H471" i="28"/>
  <c r="G471" i="28"/>
  <c r="K469" i="28"/>
  <c r="J469" i="28"/>
  <c r="I469" i="28"/>
  <c r="H469" i="28"/>
  <c r="G469" i="28"/>
  <c r="G468" i="28"/>
  <c r="H468" i="28" s="1"/>
  <c r="I468" i="28" s="1"/>
  <c r="J468" i="28" s="1"/>
  <c r="K468" i="28" s="1"/>
  <c r="L468" i="28" s="1"/>
  <c r="M468" i="28" s="1"/>
  <c r="S467" i="28"/>
  <c r="G467" i="28"/>
  <c r="H467" i="28" s="1"/>
  <c r="I467" i="28" s="1"/>
  <c r="J467" i="28" s="1"/>
  <c r="K467" i="28" s="1"/>
  <c r="L467" i="28" s="1"/>
  <c r="M467" i="28" s="1"/>
  <c r="L464" i="28"/>
  <c r="M464" i="28" s="1"/>
  <c r="L463" i="28"/>
  <c r="M463" i="28" s="1"/>
  <c r="L462" i="28"/>
  <c r="W451" i="28" s="1"/>
  <c r="L461" i="28"/>
  <c r="M461" i="28" s="1"/>
  <c r="L460" i="28"/>
  <c r="X451" i="28" s="1"/>
  <c r="L459" i="28"/>
  <c r="L458" i="28"/>
  <c r="M458" i="28" s="1"/>
  <c r="L457" i="28"/>
  <c r="L456" i="28"/>
  <c r="M456" i="28" s="1"/>
  <c r="K455" i="28"/>
  <c r="J455" i="28"/>
  <c r="I455" i="28"/>
  <c r="H455" i="28"/>
  <c r="G455" i="28"/>
  <c r="K453" i="28"/>
  <c r="J453" i="28"/>
  <c r="I453" i="28"/>
  <c r="H453" i="28"/>
  <c r="G453" i="28"/>
  <c r="G452" i="28"/>
  <c r="H452" i="28" s="1"/>
  <c r="I452" i="28" s="1"/>
  <c r="J452" i="28" s="1"/>
  <c r="K452" i="28" s="1"/>
  <c r="L452" i="28" s="1"/>
  <c r="M452" i="28" s="1"/>
  <c r="S451" i="28"/>
  <c r="G451" i="28"/>
  <c r="H451" i="28" s="1"/>
  <c r="I451" i="28" s="1"/>
  <c r="J451" i="28" s="1"/>
  <c r="K451" i="28" s="1"/>
  <c r="L451" i="28" s="1"/>
  <c r="M451" i="28" s="1"/>
  <c r="L448" i="28"/>
  <c r="M448" i="28" s="1"/>
  <c r="L447" i="28"/>
  <c r="M447" i="28" s="1"/>
  <c r="L446" i="28"/>
  <c r="M446" i="28" s="1"/>
  <c r="L445" i="28"/>
  <c r="M445" i="28" s="1"/>
  <c r="L444" i="28"/>
  <c r="M444" i="28" s="1"/>
  <c r="L443" i="28"/>
  <c r="L442" i="28"/>
  <c r="M442" i="28" s="1"/>
  <c r="L441" i="28"/>
  <c r="L440" i="28"/>
  <c r="M440" i="28" s="1"/>
  <c r="K439" i="28"/>
  <c r="J439" i="28"/>
  <c r="I439" i="28"/>
  <c r="H439" i="28"/>
  <c r="G439" i="28"/>
  <c r="K437" i="28"/>
  <c r="J437" i="28"/>
  <c r="I437" i="28"/>
  <c r="H437" i="28"/>
  <c r="G437" i="28"/>
  <c r="G436" i="28"/>
  <c r="H436" i="28" s="1"/>
  <c r="I436" i="28" s="1"/>
  <c r="J436" i="28" s="1"/>
  <c r="K436" i="28" s="1"/>
  <c r="L436" i="28" s="1"/>
  <c r="M436" i="28" s="1"/>
  <c r="W435" i="28"/>
  <c r="S435" i="28"/>
  <c r="G435" i="28"/>
  <c r="H435" i="28" s="1"/>
  <c r="I435" i="28" s="1"/>
  <c r="J435" i="28" s="1"/>
  <c r="K435" i="28" s="1"/>
  <c r="L435" i="28" s="1"/>
  <c r="M435" i="28" s="1"/>
  <c r="L432" i="28"/>
  <c r="M432" i="28" s="1"/>
  <c r="L431" i="28"/>
  <c r="M431" i="28" s="1"/>
  <c r="L430" i="28"/>
  <c r="W419" i="28" s="1"/>
  <c r="L429" i="28"/>
  <c r="M429" i="28" s="1"/>
  <c r="L428" i="28"/>
  <c r="X419" i="28" s="1"/>
  <c r="L427" i="28"/>
  <c r="L426" i="28"/>
  <c r="M426" i="28" s="1"/>
  <c r="L425" i="28"/>
  <c r="L424" i="28"/>
  <c r="M424" i="28" s="1"/>
  <c r="K423" i="28"/>
  <c r="J423" i="28"/>
  <c r="I423" i="28"/>
  <c r="H423" i="28"/>
  <c r="G423" i="28"/>
  <c r="K421" i="28"/>
  <c r="J421" i="28"/>
  <c r="I421" i="28"/>
  <c r="H421" i="28"/>
  <c r="G421" i="28"/>
  <c r="G420" i="28"/>
  <c r="H420" i="28" s="1"/>
  <c r="I420" i="28" s="1"/>
  <c r="J420" i="28" s="1"/>
  <c r="K420" i="28" s="1"/>
  <c r="L420" i="28" s="1"/>
  <c r="M420" i="28" s="1"/>
  <c r="S419" i="28"/>
  <c r="G419" i="28"/>
  <c r="H419" i="28" s="1"/>
  <c r="I419" i="28" s="1"/>
  <c r="J419" i="28" s="1"/>
  <c r="K419" i="28" s="1"/>
  <c r="L419" i="28" s="1"/>
  <c r="M419" i="28" s="1"/>
  <c r="L416" i="28"/>
  <c r="M416" i="28" s="1"/>
  <c r="L415" i="28"/>
  <c r="M415" i="28" s="1"/>
  <c r="L414" i="28"/>
  <c r="W403" i="28" s="1"/>
  <c r="L413" i="28"/>
  <c r="M413" i="28" s="1"/>
  <c r="L412" i="28"/>
  <c r="M412" i="28" s="1"/>
  <c r="L411" i="28"/>
  <c r="M411" i="28" s="1"/>
  <c r="L410" i="28"/>
  <c r="M410" i="28" s="1"/>
  <c r="L409" i="28"/>
  <c r="L408" i="28"/>
  <c r="M408" i="28" s="1"/>
  <c r="K407" i="28"/>
  <c r="J407" i="28"/>
  <c r="I407" i="28"/>
  <c r="H407" i="28"/>
  <c r="G407" i="28"/>
  <c r="K405" i="28"/>
  <c r="J405" i="28"/>
  <c r="I405" i="28"/>
  <c r="H405" i="28"/>
  <c r="G405" i="28"/>
  <c r="G404" i="28"/>
  <c r="H404" i="28" s="1"/>
  <c r="I404" i="28" s="1"/>
  <c r="J404" i="28" s="1"/>
  <c r="K404" i="28" s="1"/>
  <c r="L404" i="28" s="1"/>
  <c r="M404" i="28" s="1"/>
  <c r="S403" i="28"/>
  <c r="G403" i="28"/>
  <c r="H403" i="28" s="1"/>
  <c r="I403" i="28" s="1"/>
  <c r="J403" i="28" s="1"/>
  <c r="K403" i="28" s="1"/>
  <c r="L403" i="28" s="1"/>
  <c r="M403" i="28" s="1"/>
  <c r="L400" i="28"/>
  <c r="M400" i="28" s="1"/>
  <c r="L399" i="28"/>
  <c r="M399" i="28" s="1"/>
  <c r="L398" i="28"/>
  <c r="W387" i="28" s="1"/>
  <c r="L397" i="28"/>
  <c r="M397" i="28" s="1"/>
  <c r="L396" i="28"/>
  <c r="X387" i="28" s="1"/>
  <c r="L395" i="28"/>
  <c r="M395" i="28" s="1"/>
  <c r="L394" i="28"/>
  <c r="L393" i="28"/>
  <c r="L392" i="28"/>
  <c r="M392" i="28" s="1"/>
  <c r="K391" i="28"/>
  <c r="J391" i="28"/>
  <c r="I391" i="28"/>
  <c r="H391" i="28"/>
  <c r="G391" i="28"/>
  <c r="K389" i="28"/>
  <c r="J389" i="28"/>
  <c r="I389" i="28"/>
  <c r="H389" i="28"/>
  <c r="G389" i="28"/>
  <c r="G388" i="28"/>
  <c r="H388" i="28" s="1"/>
  <c r="I388" i="28" s="1"/>
  <c r="J388" i="28" s="1"/>
  <c r="K388" i="28" s="1"/>
  <c r="L388" i="28" s="1"/>
  <c r="M388" i="28" s="1"/>
  <c r="S387" i="28"/>
  <c r="G387" i="28"/>
  <c r="H387" i="28" s="1"/>
  <c r="I387" i="28" s="1"/>
  <c r="J387" i="28" s="1"/>
  <c r="K387" i="28" s="1"/>
  <c r="L387" i="28" s="1"/>
  <c r="M387" i="28" s="1"/>
  <c r="L384" i="28"/>
  <c r="M384" i="28" s="1"/>
  <c r="L383" i="28"/>
  <c r="M383" i="28" s="1"/>
  <c r="L382" i="28"/>
  <c r="W371" i="28" s="1"/>
  <c r="L381" i="28"/>
  <c r="M381" i="28" s="1"/>
  <c r="L380" i="28"/>
  <c r="M380" i="28" s="1"/>
  <c r="L379" i="28"/>
  <c r="L378" i="28"/>
  <c r="M378" i="28" s="1"/>
  <c r="L377" i="28"/>
  <c r="L376" i="28"/>
  <c r="M376" i="28" s="1"/>
  <c r="K375" i="28"/>
  <c r="J375" i="28"/>
  <c r="I375" i="28"/>
  <c r="H375" i="28"/>
  <c r="G375" i="28"/>
  <c r="K373" i="28"/>
  <c r="J373" i="28"/>
  <c r="I373" i="28"/>
  <c r="H373" i="28"/>
  <c r="G373" i="28"/>
  <c r="G372" i="28"/>
  <c r="H372" i="28" s="1"/>
  <c r="I372" i="28" s="1"/>
  <c r="J372" i="28" s="1"/>
  <c r="K372" i="28" s="1"/>
  <c r="L372" i="28" s="1"/>
  <c r="M372" i="28" s="1"/>
  <c r="S371" i="28"/>
  <c r="G371" i="28"/>
  <c r="H371" i="28" s="1"/>
  <c r="I371" i="28" s="1"/>
  <c r="J371" i="28" s="1"/>
  <c r="K371" i="28" s="1"/>
  <c r="L371" i="28" s="1"/>
  <c r="M371" i="28" s="1"/>
  <c r="L368" i="28"/>
  <c r="M368" i="28" s="1"/>
  <c r="L367" i="28"/>
  <c r="M367" i="28" s="1"/>
  <c r="L366" i="28"/>
  <c r="W355" i="28" s="1"/>
  <c r="L365" i="28"/>
  <c r="M365" i="28" s="1"/>
  <c r="L364" i="28"/>
  <c r="X355" i="28" s="1"/>
  <c r="L363" i="28"/>
  <c r="M363" i="28" s="1"/>
  <c r="L362" i="28"/>
  <c r="M362" i="28" s="1"/>
  <c r="L361" i="28"/>
  <c r="L360" i="28"/>
  <c r="M360" i="28" s="1"/>
  <c r="K359" i="28"/>
  <c r="J359" i="28"/>
  <c r="I359" i="28"/>
  <c r="H359" i="28"/>
  <c r="G359" i="28"/>
  <c r="K357" i="28"/>
  <c r="J357" i="28"/>
  <c r="I357" i="28"/>
  <c r="H357" i="28"/>
  <c r="G357" i="28"/>
  <c r="G356" i="28"/>
  <c r="H356" i="28" s="1"/>
  <c r="I356" i="28" s="1"/>
  <c r="J356" i="28" s="1"/>
  <c r="K356" i="28" s="1"/>
  <c r="L356" i="28" s="1"/>
  <c r="M356" i="28" s="1"/>
  <c r="S355" i="28"/>
  <c r="G355" i="28"/>
  <c r="H355" i="28" s="1"/>
  <c r="I355" i="28" s="1"/>
  <c r="J355" i="28" s="1"/>
  <c r="K355" i="28" s="1"/>
  <c r="L355" i="28" s="1"/>
  <c r="M355" i="28" s="1"/>
  <c r="L352" i="28"/>
  <c r="M352" i="28" s="1"/>
  <c r="L351" i="28"/>
  <c r="M351" i="28" s="1"/>
  <c r="L350" i="28"/>
  <c r="M350" i="28" s="1"/>
  <c r="L349" i="28"/>
  <c r="M349" i="28" s="1"/>
  <c r="L348" i="28"/>
  <c r="M348" i="28" s="1"/>
  <c r="L347" i="28"/>
  <c r="M347" i="28" s="1"/>
  <c r="L346" i="28"/>
  <c r="M346" i="28" s="1"/>
  <c r="L345" i="28"/>
  <c r="M345" i="28" s="1"/>
  <c r="L344" i="28"/>
  <c r="U339" i="28" s="1"/>
  <c r="K343" i="28"/>
  <c r="J343" i="28"/>
  <c r="I343" i="28"/>
  <c r="H343" i="28"/>
  <c r="G343" i="28"/>
  <c r="K341" i="28"/>
  <c r="J341" i="28"/>
  <c r="I341" i="28"/>
  <c r="H341" i="28"/>
  <c r="G341" i="28"/>
  <c r="G340" i="28"/>
  <c r="H340" i="28" s="1"/>
  <c r="I340" i="28" s="1"/>
  <c r="J340" i="28" s="1"/>
  <c r="K340" i="28" s="1"/>
  <c r="L340" i="28" s="1"/>
  <c r="M340" i="28" s="1"/>
  <c r="S339" i="28"/>
  <c r="G339" i="28"/>
  <c r="H339" i="28" s="1"/>
  <c r="I339" i="28" s="1"/>
  <c r="J339" i="28" s="1"/>
  <c r="K339" i="28" s="1"/>
  <c r="L339" i="28" s="1"/>
  <c r="M339" i="28" s="1"/>
  <c r="L336" i="28"/>
  <c r="M336" i="28" s="1"/>
  <c r="L335" i="28"/>
  <c r="M335" i="28" s="1"/>
  <c r="L334" i="28"/>
  <c r="W323" i="28" s="1"/>
  <c r="L333" i="28"/>
  <c r="M333" i="28" s="1"/>
  <c r="L332" i="28"/>
  <c r="X323" i="28" s="1"/>
  <c r="L331" i="28"/>
  <c r="M331" i="28" s="1"/>
  <c r="L330" i="28"/>
  <c r="M330" i="28" s="1"/>
  <c r="L329" i="28"/>
  <c r="M329" i="28" s="1"/>
  <c r="L328" i="28"/>
  <c r="K327" i="28"/>
  <c r="J327" i="28"/>
  <c r="I327" i="28"/>
  <c r="H327" i="28"/>
  <c r="G327" i="28"/>
  <c r="K325" i="28"/>
  <c r="J325" i="28"/>
  <c r="I325" i="28"/>
  <c r="H325" i="28"/>
  <c r="G325" i="28"/>
  <c r="G324" i="28"/>
  <c r="H324" i="28" s="1"/>
  <c r="I324" i="28" s="1"/>
  <c r="J324" i="28" s="1"/>
  <c r="K324" i="28" s="1"/>
  <c r="L324" i="28" s="1"/>
  <c r="M324" i="28" s="1"/>
  <c r="U323" i="28"/>
  <c r="S323" i="28"/>
  <c r="G323" i="28"/>
  <c r="H323" i="28" s="1"/>
  <c r="I323" i="28" s="1"/>
  <c r="J323" i="28" s="1"/>
  <c r="K323" i="28" s="1"/>
  <c r="L323" i="28" s="1"/>
  <c r="M323" i="28" s="1"/>
  <c r="L320" i="28"/>
  <c r="M320" i="28" s="1"/>
  <c r="L319" i="28"/>
  <c r="M319" i="28" s="1"/>
  <c r="L318" i="28"/>
  <c r="W307" i="28" s="1"/>
  <c r="L317" i="28"/>
  <c r="M317" i="28" s="1"/>
  <c r="L316" i="28"/>
  <c r="M316" i="28" s="1"/>
  <c r="L315" i="28"/>
  <c r="M315" i="28" s="1"/>
  <c r="L314" i="28"/>
  <c r="M314" i="28" s="1"/>
  <c r="L313" i="28"/>
  <c r="M313" i="28" s="1"/>
  <c r="L312" i="28"/>
  <c r="K311" i="28"/>
  <c r="J311" i="28"/>
  <c r="I311" i="28"/>
  <c r="H311" i="28"/>
  <c r="G311" i="28"/>
  <c r="K309" i="28"/>
  <c r="J309" i="28"/>
  <c r="I309" i="28"/>
  <c r="H309" i="28"/>
  <c r="G309" i="28"/>
  <c r="G308" i="28"/>
  <c r="H308" i="28" s="1"/>
  <c r="I308" i="28" s="1"/>
  <c r="J308" i="28" s="1"/>
  <c r="K308" i="28" s="1"/>
  <c r="L308" i="28" s="1"/>
  <c r="M308" i="28" s="1"/>
  <c r="X307" i="28"/>
  <c r="S307" i="28"/>
  <c r="K307" i="28"/>
  <c r="L307" i="28" s="1"/>
  <c r="M307" i="28" s="1"/>
  <c r="G307" i="28"/>
  <c r="H307" i="28" s="1"/>
  <c r="I307" i="28" s="1"/>
  <c r="J307" i="28" s="1"/>
  <c r="L304" i="28"/>
  <c r="M304" i="28" s="1"/>
  <c r="L303" i="28"/>
  <c r="M303" i="28" s="1"/>
  <c r="L302" i="28"/>
  <c r="W291" i="28" s="1"/>
  <c r="L301" i="28"/>
  <c r="M301" i="28" s="1"/>
  <c r="L300" i="28"/>
  <c r="X291" i="28" s="1"/>
  <c r="L299" i="28"/>
  <c r="M299" i="28" s="1"/>
  <c r="L298" i="28"/>
  <c r="M298" i="28" s="1"/>
  <c r="L297" i="28"/>
  <c r="M297" i="28" s="1"/>
  <c r="L296" i="28"/>
  <c r="M296" i="28" s="1"/>
  <c r="K295" i="28"/>
  <c r="J295" i="28"/>
  <c r="I295" i="28"/>
  <c r="H295" i="28"/>
  <c r="G295" i="28"/>
  <c r="K293" i="28"/>
  <c r="J293" i="28"/>
  <c r="I293" i="28"/>
  <c r="H293" i="28"/>
  <c r="G293" i="28"/>
  <c r="G292" i="28"/>
  <c r="H292" i="28" s="1"/>
  <c r="I292" i="28" s="1"/>
  <c r="J292" i="28" s="1"/>
  <c r="K292" i="28" s="1"/>
  <c r="L292" i="28" s="1"/>
  <c r="M292" i="28" s="1"/>
  <c r="S291" i="28"/>
  <c r="G291" i="28"/>
  <c r="H291" i="28" s="1"/>
  <c r="I291" i="28" s="1"/>
  <c r="J291" i="28" s="1"/>
  <c r="K291" i="28" s="1"/>
  <c r="L291" i="28" s="1"/>
  <c r="M291" i="28" s="1"/>
  <c r="L288" i="28"/>
  <c r="M288" i="28" s="1"/>
  <c r="L287" i="28"/>
  <c r="M287" i="28" s="1"/>
  <c r="L286" i="28"/>
  <c r="M286" i="28" s="1"/>
  <c r="L285" i="28"/>
  <c r="M285" i="28" s="1"/>
  <c r="L284" i="28"/>
  <c r="M284" i="28" s="1"/>
  <c r="L283" i="28"/>
  <c r="M283" i="28" s="1"/>
  <c r="L282" i="28"/>
  <c r="M282" i="28" s="1"/>
  <c r="L281" i="28"/>
  <c r="M281" i="28" s="1"/>
  <c r="L280" i="28"/>
  <c r="K279" i="28"/>
  <c r="J279" i="28"/>
  <c r="I279" i="28"/>
  <c r="H279" i="28"/>
  <c r="G279" i="28"/>
  <c r="K277" i="28"/>
  <c r="J277" i="28"/>
  <c r="I277" i="28"/>
  <c r="H277" i="28"/>
  <c r="G277" i="28"/>
  <c r="G276" i="28"/>
  <c r="H276" i="28" s="1"/>
  <c r="I276" i="28" s="1"/>
  <c r="J276" i="28" s="1"/>
  <c r="K276" i="28" s="1"/>
  <c r="L276" i="28" s="1"/>
  <c r="M276" i="28" s="1"/>
  <c r="X275" i="28"/>
  <c r="S275" i="28"/>
  <c r="G275" i="28"/>
  <c r="H275" i="28" s="1"/>
  <c r="I275" i="28" s="1"/>
  <c r="J275" i="28" s="1"/>
  <c r="K275" i="28" s="1"/>
  <c r="L275" i="28" s="1"/>
  <c r="M275" i="28" s="1"/>
  <c r="L272" i="28"/>
  <c r="M272" i="28" s="1"/>
  <c r="L271" i="28"/>
  <c r="M271" i="28" s="1"/>
  <c r="L270" i="28"/>
  <c r="M270" i="28" s="1"/>
  <c r="L269" i="28"/>
  <c r="M269" i="28" s="1"/>
  <c r="L268" i="28"/>
  <c r="M268" i="28" s="1"/>
  <c r="L267" i="28"/>
  <c r="L266" i="28"/>
  <c r="M266" i="28" s="1"/>
  <c r="L265" i="28"/>
  <c r="L264" i="28"/>
  <c r="K263" i="28"/>
  <c r="J263" i="28"/>
  <c r="I263" i="28"/>
  <c r="H263" i="28"/>
  <c r="G263" i="28"/>
  <c r="K261" i="28"/>
  <c r="J261" i="28"/>
  <c r="I261" i="28"/>
  <c r="H261" i="28"/>
  <c r="G261" i="28"/>
  <c r="G260" i="28"/>
  <c r="H260" i="28" s="1"/>
  <c r="I260" i="28" s="1"/>
  <c r="J260" i="28" s="1"/>
  <c r="K260" i="28" s="1"/>
  <c r="L260" i="28" s="1"/>
  <c r="M260" i="28" s="1"/>
  <c r="X259" i="28"/>
  <c r="S259" i="28"/>
  <c r="G259" i="28"/>
  <c r="H259" i="28" s="1"/>
  <c r="I259" i="28" s="1"/>
  <c r="J259" i="28" s="1"/>
  <c r="K259" i="28" s="1"/>
  <c r="L259" i="28" s="1"/>
  <c r="M259" i="28" s="1"/>
  <c r="L256" i="28"/>
  <c r="M256" i="28" s="1"/>
  <c r="L255" i="28"/>
  <c r="M255" i="28" s="1"/>
  <c r="L254" i="28"/>
  <c r="M254" i="28" s="1"/>
  <c r="L253" i="28"/>
  <c r="M253" i="28" s="1"/>
  <c r="L252" i="28"/>
  <c r="M252" i="28" s="1"/>
  <c r="L251" i="28"/>
  <c r="M251" i="28" s="1"/>
  <c r="L250" i="28"/>
  <c r="M250" i="28" s="1"/>
  <c r="L249" i="28"/>
  <c r="M249" i="28" s="1"/>
  <c r="L248" i="28"/>
  <c r="M248" i="28" s="1"/>
  <c r="K247" i="28"/>
  <c r="J247" i="28"/>
  <c r="I247" i="28"/>
  <c r="H247" i="28"/>
  <c r="G247" i="28"/>
  <c r="K245" i="28"/>
  <c r="J245" i="28"/>
  <c r="I245" i="28"/>
  <c r="H245" i="28"/>
  <c r="G245" i="28"/>
  <c r="G244" i="28"/>
  <c r="H244" i="28" s="1"/>
  <c r="I244" i="28" s="1"/>
  <c r="J244" i="28" s="1"/>
  <c r="K244" i="28" s="1"/>
  <c r="L244" i="28" s="1"/>
  <c r="M244" i="28" s="1"/>
  <c r="S243" i="28"/>
  <c r="G243" i="28"/>
  <c r="H243" i="28" s="1"/>
  <c r="I243" i="28" s="1"/>
  <c r="J243" i="28" s="1"/>
  <c r="K243" i="28" s="1"/>
  <c r="L243" i="28" s="1"/>
  <c r="M243" i="28" s="1"/>
  <c r="L240" i="28"/>
  <c r="M240" i="28" s="1"/>
  <c r="L239" i="28"/>
  <c r="M239" i="28" s="1"/>
  <c r="L238" i="28"/>
  <c r="W227" i="28" s="1"/>
  <c r="L237" i="28"/>
  <c r="M237" i="28" s="1"/>
  <c r="L236" i="28"/>
  <c r="X227" i="28" s="1"/>
  <c r="L235" i="28"/>
  <c r="M235" i="28" s="1"/>
  <c r="L234" i="28"/>
  <c r="L233" i="28"/>
  <c r="M233" i="28" s="1"/>
  <c r="L232" i="28"/>
  <c r="K231" i="28"/>
  <c r="J231" i="28"/>
  <c r="I231" i="28"/>
  <c r="H231" i="28"/>
  <c r="G231" i="28"/>
  <c r="K229" i="28"/>
  <c r="J229" i="28"/>
  <c r="I229" i="28"/>
  <c r="H229" i="28"/>
  <c r="G229" i="28"/>
  <c r="G228" i="28"/>
  <c r="H228" i="28" s="1"/>
  <c r="I228" i="28" s="1"/>
  <c r="J228" i="28" s="1"/>
  <c r="K228" i="28" s="1"/>
  <c r="L228" i="28" s="1"/>
  <c r="M228" i="28" s="1"/>
  <c r="S227" i="28"/>
  <c r="G227" i="28"/>
  <c r="H227" i="28" s="1"/>
  <c r="I227" i="28" s="1"/>
  <c r="J227" i="28" s="1"/>
  <c r="K227" i="28" s="1"/>
  <c r="L227" i="28" s="1"/>
  <c r="M227" i="28" s="1"/>
  <c r="L224" i="28"/>
  <c r="M224" i="28" s="1"/>
  <c r="L223" i="28"/>
  <c r="M223" i="28" s="1"/>
  <c r="L222" i="28"/>
  <c r="M222" i="28" s="1"/>
  <c r="L221" i="28"/>
  <c r="M221" i="28" s="1"/>
  <c r="L220" i="28"/>
  <c r="M220" i="28" s="1"/>
  <c r="L219" i="28"/>
  <c r="L218" i="28"/>
  <c r="M218" i="28" s="1"/>
  <c r="L217" i="28"/>
  <c r="M217" i="28" s="1"/>
  <c r="L216" i="28"/>
  <c r="M216" i="28" s="1"/>
  <c r="K215" i="28"/>
  <c r="J215" i="28"/>
  <c r="I215" i="28"/>
  <c r="H215" i="28"/>
  <c r="G215" i="28"/>
  <c r="K213" i="28"/>
  <c r="J213" i="28"/>
  <c r="I213" i="28"/>
  <c r="H213" i="28"/>
  <c r="G213" i="28"/>
  <c r="G212" i="28"/>
  <c r="H212" i="28" s="1"/>
  <c r="I212" i="28" s="1"/>
  <c r="J212" i="28" s="1"/>
  <c r="K212" i="28" s="1"/>
  <c r="L212" i="28" s="1"/>
  <c r="M212" i="28" s="1"/>
  <c r="S211" i="28"/>
  <c r="G211" i="28"/>
  <c r="H211" i="28" s="1"/>
  <c r="I211" i="28" s="1"/>
  <c r="J211" i="28" s="1"/>
  <c r="K211" i="28" s="1"/>
  <c r="L211" i="28" s="1"/>
  <c r="M211" i="28" s="1"/>
  <c r="L208" i="28"/>
  <c r="M208" i="28" s="1"/>
  <c r="L207" i="28"/>
  <c r="M207" i="28" s="1"/>
  <c r="L206" i="28"/>
  <c r="M206" i="28" s="1"/>
  <c r="L205" i="28"/>
  <c r="M205" i="28" s="1"/>
  <c r="L204" i="28"/>
  <c r="M204" i="28" s="1"/>
  <c r="L203" i="28"/>
  <c r="M203" i="28" s="1"/>
  <c r="L202" i="28"/>
  <c r="M202" i="28" s="1"/>
  <c r="L201" i="28"/>
  <c r="M201" i="28" s="1"/>
  <c r="L200" i="28"/>
  <c r="M200" i="28" s="1"/>
  <c r="K199" i="28"/>
  <c r="J199" i="28"/>
  <c r="I199" i="28"/>
  <c r="H199" i="28"/>
  <c r="G199" i="28"/>
  <c r="K197" i="28"/>
  <c r="J197" i="28"/>
  <c r="I197" i="28"/>
  <c r="H197" i="28"/>
  <c r="G197" i="28"/>
  <c r="G196" i="28"/>
  <c r="H196" i="28" s="1"/>
  <c r="I196" i="28" s="1"/>
  <c r="J196" i="28" s="1"/>
  <c r="K196" i="28" s="1"/>
  <c r="L196" i="28" s="1"/>
  <c r="M196" i="28" s="1"/>
  <c r="W195" i="28"/>
  <c r="V195" i="28"/>
  <c r="S195" i="28"/>
  <c r="G195" i="28"/>
  <c r="H195" i="28" s="1"/>
  <c r="I195" i="28" s="1"/>
  <c r="J195" i="28" s="1"/>
  <c r="K195" i="28" s="1"/>
  <c r="L195" i="28" s="1"/>
  <c r="M195" i="28" s="1"/>
  <c r="L192" i="28"/>
  <c r="M192" i="28" s="1"/>
  <c r="L191" i="28"/>
  <c r="M191" i="28" s="1"/>
  <c r="L190" i="28"/>
  <c r="M190" i="28" s="1"/>
  <c r="L189" i="28"/>
  <c r="M189" i="28" s="1"/>
  <c r="L188" i="28"/>
  <c r="M188" i="28" s="1"/>
  <c r="L187" i="28"/>
  <c r="M187" i="28" s="1"/>
  <c r="L186" i="28"/>
  <c r="M186" i="28" s="1"/>
  <c r="L185" i="28"/>
  <c r="M185" i="28" s="1"/>
  <c r="L184" i="28"/>
  <c r="K183" i="28"/>
  <c r="J183" i="28"/>
  <c r="I183" i="28"/>
  <c r="H183" i="28"/>
  <c r="G183" i="28"/>
  <c r="K181" i="28"/>
  <c r="J181" i="28"/>
  <c r="I181" i="28"/>
  <c r="H181" i="28"/>
  <c r="G181" i="28"/>
  <c r="G180" i="28"/>
  <c r="H180" i="28" s="1"/>
  <c r="I180" i="28" s="1"/>
  <c r="J180" i="28" s="1"/>
  <c r="K180" i="28" s="1"/>
  <c r="L180" i="28" s="1"/>
  <c r="M180" i="28" s="1"/>
  <c r="S179" i="28"/>
  <c r="G179" i="28"/>
  <c r="H179" i="28" s="1"/>
  <c r="I179" i="28" s="1"/>
  <c r="J179" i="28" s="1"/>
  <c r="K179" i="28" s="1"/>
  <c r="L179" i="28" s="1"/>
  <c r="M179" i="28" s="1"/>
  <c r="L176" i="28"/>
  <c r="M176" i="28" s="1"/>
  <c r="L175" i="28"/>
  <c r="M175" i="28" s="1"/>
  <c r="L174" i="28"/>
  <c r="M174" i="28" s="1"/>
  <c r="L173" i="28"/>
  <c r="M173" i="28" s="1"/>
  <c r="L172" i="28"/>
  <c r="M172" i="28" s="1"/>
  <c r="L171" i="28"/>
  <c r="M171" i="28" s="1"/>
  <c r="L170" i="28"/>
  <c r="L169" i="28"/>
  <c r="M169" i="28" s="1"/>
  <c r="L168" i="28"/>
  <c r="M168" i="28" s="1"/>
  <c r="K167" i="28"/>
  <c r="J167" i="28"/>
  <c r="I167" i="28"/>
  <c r="H167" i="28"/>
  <c r="G167" i="28"/>
  <c r="K165" i="28"/>
  <c r="J165" i="28"/>
  <c r="I165" i="28"/>
  <c r="H165" i="28"/>
  <c r="G165" i="28"/>
  <c r="G164" i="28"/>
  <c r="H164" i="28" s="1"/>
  <c r="I164" i="28" s="1"/>
  <c r="J164" i="28" s="1"/>
  <c r="K164" i="28" s="1"/>
  <c r="L164" i="28" s="1"/>
  <c r="M164" i="28" s="1"/>
  <c r="S163" i="28"/>
  <c r="G163" i="28"/>
  <c r="H163" i="28" s="1"/>
  <c r="I163" i="28" s="1"/>
  <c r="J163" i="28" s="1"/>
  <c r="K163" i="28" s="1"/>
  <c r="L163" i="28" s="1"/>
  <c r="M163" i="28" s="1"/>
  <c r="L160" i="28"/>
  <c r="M160" i="28" s="1"/>
  <c r="L159" i="28"/>
  <c r="M159" i="28" s="1"/>
  <c r="L158" i="28"/>
  <c r="M158" i="28" s="1"/>
  <c r="L157" i="28"/>
  <c r="M157" i="28" s="1"/>
  <c r="L156" i="28"/>
  <c r="M156" i="28" s="1"/>
  <c r="L155" i="28"/>
  <c r="L154" i="28"/>
  <c r="M154" i="28" s="1"/>
  <c r="L153" i="28"/>
  <c r="L152" i="28"/>
  <c r="K151" i="28"/>
  <c r="J151" i="28"/>
  <c r="I151" i="28"/>
  <c r="H151" i="28"/>
  <c r="G151" i="28"/>
  <c r="K149" i="28"/>
  <c r="J149" i="28"/>
  <c r="I149" i="28"/>
  <c r="H149" i="28"/>
  <c r="G149" i="28"/>
  <c r="G148" i="28"/>
  <c r="H148" i="28" s="1"/>
  <c r="I148" i="28" s="1"/>
  <c r="J148" i="28" s="1"/>
  <c r="K148" i="28" s="1"/>
  <c r="L148" i="28" s="1"/>
  <c r="M148" i="28" s="1"/>
  <c r="X147" i="28"/>
  <c r="S147" i="28"/>
  <c r="G147" i="28"/>
  <c r="H147" i="28" s="1"/>
  <c r="I147" i="28" s="1"/>
  <c r="J147" i="28" s="1"/>
  <c r="K147" i="28" s="1"/>
  <c r="L147" i="28" s="1"/>
  <c r="M147" i="28" s="1"/>
  <c r="L144" i="28"/>
  <c r="M144" i="28" s="1"/>
  <c r="L143" i="28"/>
  <c r="M143" i="28" s="1"/>
  <c r="L142" i="28"/>
  <c r="M142" i="28" s="1"/>
  <c r="L141" i="28"/>
  <c r="M141" i="28" s="1"/>
  <c r="L140" i="28"/>
  <c r="X131" i="28" s="1"/>
  <c r="L139" i="28"/>
  <c r="M139" i="28" s="1"/>
  <c r="L138" i="28"/>
  <c r="M138" i="28" s="1"/>
  <c r="L137" i="28"/>
  <c r="M137" i="28" s="1"/>
  <c r="L136" i="28"/>
  <c r="K135" i="28"/>
  <c r="J135" i="28"/>
  <c r="I135" i="28"/>
  <c r="H135" i="28"/>
  <c r="G135" i="28"/>
  <c r="K133" i="28"/>
  <c r="J133" i="28"/>
  <c r="I133" i="28"/>
  <c r="H133" i="28"/>
  <c r="G133" i="28"/>
  <c r="G132" i="28"/>
  <c r="H132" i="28" s="1"/>
  <c r="I132" i="28" s="1"/>
  <c r="J132" i="28" s="1"/>
  <c r="K132" i="28" s="1"/>
  <c r="L132" i="28" s="1"/>
  <c r="M132" i="28" s="1"/>
  <c r="S131" i="28"/>
  <c r="G131" i="28"/>
  <c r="H131" i="28" s="1"/>
  <c r="I131" i="28" s="1"/>
  <c r="J131" i="28" s="1"/>
  <c r="K131" i="28" s="1"/>
  <c r="L131" i="28" s="1"/>
  <c r="M131" i="28" s="1"/>
  <c r="L128" i="28"/>
  <c r="M128" i="28" s="1"/>
  <c r="L127" i="28"/>
  <c r="M127" i="28" s="1"/>
  <c r="L126" i="28"/>
  <c r="M126" i="28" s="1"/>
  <c r="L125" i="28"/>
  <c r="M125" i="28" s="1"/>
  <c r="L124" i="28"/>
  <c r="M124" i="28" s="1"/>
  <c r="L123" i="28"/>
  <c r="M123" i="28" s="1"/>
  <c r="L122" i="28"/>
  <c r="M122" i="28" s="1"/>
  <c r="L121" i="28"/>
  <c r="L120" i="28"/>
  <c r="M120" i="28" s="1"/>
  <c r="K119" i="28"/>
  <c r="J119" i="28"/>
  <c r="I119" i="28"/>
  <c r="H119" i="28"/>
  <c r="G119" i="28"/>
  <c r="K117" i="28"/>
  <c r="J117" i="28"/>
  <c r="I117" i="28"/>
  <c r="H117" i="28"/>
  <c r="G117" i="28"/>
  <c r="G116" i="28"/>
  <c r="H116" i="28" s="1"/>
  <c r="I116" i="28" s="1"/>
  <c r="J116" i="28" s="1"/>
  <c r="K116" i="28" s="1"/>
  <c r="L116" i="28" s="1"/>
  <c r="M116" i="28" s="1"/>
  <c r="S115" i="28"/>
  <c r="G115" i="28"/>
  <c r="H115" i="28" s="1"/>
  <c r="I115" i="28" s="1"/>
  <c r="J115" i="28" s="1"/>
  <c r="K115" i="28" s="1"/>
  <c r="L115" i="28" s="1"/>
  <c r="M115" i="28" s="1"/>
  <c r="L112" i="28"/>
  <c r="M112" i="28" s="1"/>
  <c r="L111" i="28"/>
  <c r="M111" i="28" s="1"/>
  <c r="L110" i="28"/>
  <c r="M110" i="28" s="1"/>
  <c r="L109" i="28"/>
  <c r="M109" i="28" s="1"/>
  <c r="L108" i="28"/>
  <c r="M108" i="28" s="1"/>
  <c r="L107" i="28"/>
  <c r="M107" i="28" s="1"/>
  <c r="L106" i="28"/>
  <c r="M106" i="28" s="1"/>
  <c r="L105" i="28"/>
  <c r="L104" i="28"/>
  <c r="M104" i="28" s="1"/>
  <c r="K103" i="28"/>
  <c r="J103" i="28"/>
  <c r="I103" i="28"/>
  <c r="H103" i="28"/>
  <c r="G103" i="28"/>
  <c r="K101" i="28"/>
  <c r="J101" i="28"/>
  <c r="I101" i="28"/>
  <c r="H101" i="28"/>
  <c r="G101" i="28"/>
  <c r="G100" i="28"/>
  <c r="H100" i="28" s="1"/>
  <c r="I100" i="28" s="1"/>
  <c r="J100" i="28" s="1"/>
  <c r="K100" i="28" s="1"/>
  <c r="L100" i="28" s="1"/>
  <c r="M100" i="28" s="1"/>
  <c r="S99" i="28"/>
  <c r="G99" i="28"/>
  <c r="H99" i="28" s="1"/>
  <c r="I99" i="28" s="1"/>
  <c r="J99" i="28" s="1"/>
  <c r="K99" i="28" s="1"/>
  <c r="L99" i="28" s="1"/>
  <c r="M99" i="28" s="1"/>
  <c r="L96" i="28"/>
  <c r="M96" i="28" s="1"/>
  <c r="L95" i="28"/>
  <c r="M95" i="28" s="1"/>
  <c r="L94" i="28"/>
  <c r="M94" i="28" s="1"/>
  <c r="L93" i="28"/>
  <c r="M93" i="28" s="1"/>
  <c r="L92" i="28"/>
  <c r="M92" i="28" s="1"/>
  <c r="L91" i="28"/>
  <c r="M91" i="28" s="1"/>
  <c r="L90" i="28"/>
  <c r="M90" i="28" s="1"/>
  <c r="L89" i="28"/>
  <c r="L88" i="28"/>
  <c r="M88" i="28" s="1"/>
  <c r="K87" i="28"/>
  <c r="J87" i="28"/>
  <c r="I87" i="28"/>
  <c r="H87" i="28"/>
  <c r="G87" i="28"/>
  <c r="K85" i="28"/>
  <c r="J85" i="28"/>
  <c r="I85" i="28"/>
  <c r="H85" i="28"/>
  <c r="G85" i="28"/>
  <c r="G84" i="28"/>
  <c r="H84" i="28" s="1"/>
  <c r="I84" i="28" s="1"/>
  <c r="J84" i="28" s="1"/>
  <c r="K84" i="28" s="1"/>
  <c r="L84" i="28" s="1"/>
  <c r="M84" i="28" s="1"/>
  <c r="S83" i="28"/>
  <c r="G83" i="28"/>
  <c r="H83" i="28" s="1"/>
  <c r="I83" i="28" s="1"/>
  <c r="J83" i="28" s="1"/>
  <c r="K83" i="28" s="1"/>
  <c r="L83" i="28" s="1"/>
  <c r="M83" i="28" s="1"/>
  <c r="L80" i="28"/>
  <c r="M80" i="28" s="1"/>
  <c r="L79" i="28"/>
  <c r="M79" i="28" s="1"/>
  <c r="L78" i="28"/>
  <c r="M78" i="28" s="1"/>
  <c r="L77" i="28"/>
  <c r="M77" i="28" s="1"/>
  <c r="L76" i="28"/>
  <c r="M76" i="28" s="1"/>
  <c r="L75" i="28"/>
  <c r="M75" i="28" s="1"/>
  <c r="L74" i="28"/>
  <c r="M74" i="28" s="1"/>
  <c r="L73" i="28"/>
  <c r="L72" i="28"/>
  <c r="M72" i="28" s="1"/>
  <c r="K71" i="28"/>
  <c r="J71" i="28"/>
  <c r="I71" i="28"/>
  <c r="H71" i="28"/>
  <c r="G71" i="28"/>
  <c r="K69" i="28"/>
  <c r="J69" i="28"/>
  <c r="I69" i="28"/>
  <c r="H69" i="28"/>
  <c r="G69" i="28"/>
  <c r="G68" i="28"/>
  <c r="H68" i="28" s="1"/>
  <c r="I68" i="28" s="1"/>
  <c r="J68" i="28" s="1"/>
  <c r="K68" i="28" s="1"/>
  <c r="L68" i="28" s="1"/>
  <c r="M68" i="28" s="1"/>
  <c r="S67" i="28"/>
  <c r="G67" i="28"/>
  <c r="H67" i="28" s="1"/>
  <c r="I67" i="28" s="1"/>
  <c r="J67" i="28" s="1"/>
  <c r="K67" i="28" s="1"/>
  <c r="L67" i="28" s="1"/>
  <c r="M67" i="28" s="1"/>
  <c r="L64" i="28"/>
  <c r="M64" i="28" s="1"/>
  <c r="L63" i="28"/>
  <c r="M63" i="28" s="1"/>
  <c r="L62" i="28"/>
  <c r="M62" i="28" s="1"/>
  <c r="L61" i="28"/>
  <c r="M61" i="28" s="1"/>
  <c r="L60" i="28"/>
  <c r="M60" i="28" s="1"/>
  <c r="L59" i="28"/>
  <c r="M59" i="28" s="1"/>
  <c r="L58" i="28"/>
  <c r="M58" i="28" s="1"/>
  <c r="L57" i="28"/>
  <c r="L56" i="28"/>
  <c r="M56" i="28" s="1"/>
  <c r="K55" i="28"/>
  <c r="J55" i="28"/>
  <c r="I55" i="28"/>
  <c r="H55" i="28"/>
  <c r="G55" i="28"/>
  <c r="K53" i="28"/>
  <c r="J53" i="28"/>
  <c r="I53" i="28"/>
  <c r="H53" i="28"/>
  <c r="G53" i="28"/>
  <c r="G52" i="28"/>
  <c r="H52" i="28" s="1"/>
  <c r="I52" i="28" s="1"/>
  <c r="J52" i="28" s="1"/>
  <c r="K52" i="28" s="1"/>
  <c r="L52" i="28" s="1"/>
  <c r="M52" i="28" s="1"/>
  <c r="S51" i="28"/>
  <c r="G51" i="28"/>
  <c r="H51" i="28" s="1"/>
  <c r="I51" i="28" s="1"/>
  <c r="J51" i="28" s="1"/>
  <c r="K51" i="28" s="1"/>
  <c r="L51" i="28" s="1"/>
  <c r="M51" i="28" s="1"/>
  <c r="L48" i="28"/>
  <c r="M48" i="28" s="1"/>
  <c r="L47" i="28"/>
  <c r="M47" i="28" s="1"/>
  <c r="L46" i="28"/>
  <c r="M46" i="28" s="1"/>
  <c r="L45" i="28"/>
  <c r="M45" i="28" s="1"/>
  <c r="L44" i="28"/>
  <c r="M44" i="28" s="1"/>
  <c r="L43" i="28"/>
  <c r="M43" i="28" s="1"/>
  <c r="L42" i="28"/>
  <c r="M42" i="28" s="1"/>
  <c r="L41" i="28"/>
  <c r="L40" i="28"/>
  <c r="M40" i="28" s="1"/>
  <c r="K39" i="28"/>
  <c r="J39" i="28"/>
  <c r="I39" i="28"/>
  <c r="H39" i="28"/>
  <c r="G39" i="28"/>
  <c r="K37" i="28"/>
  <c r="J37" i="28"/>
  <c r="I37" i="28"/>
  <c r="H37" i="28"/>
  <c r="G37" i="28"/>
  <c r="G36" i="28"/>
  <c r="H36" i="28" s="1"/>
  <c r="I36" i="28" s="1"/>
  <c r="J36" i="28" s="1"/>
  <c r="K36" i="28" s="1"/>
  <c r="L36" i="28" s="1"/>
  <c r="M36" i="28" s="1"/>
  <c r="W35" i="28"/>
  <c r="S35" i="28"/>
  <c r="G35" i="28"/>
  <c r="H35" i="28" s="1"/>
  <c r="I35" i="28" s="1"/>
  <c r="J35" i="28" s="1"/>
  <c r="K35" i="28" s="1"/>
  <c r="L35" i="28" s="1"/>
  <c r="M35" i="28" s="1"/>
  <c r="A35" i="28"/>
  <c r="A51" i="28" s="1"/>
  <c r="A67" i="28" s="1"/>
  <c r="A83" i="28" s="1"/>
  <c r="A99" i="28" s="1"/>
  <c r="A115" i="28" s="1"/>
  <c r="A131" i="28" s="1"/>
  <c r="A147" i="28" s="1"/>
  <c r="A163" i="28" s="1"/>
  <c r="A179" i="28" s="1"/>
  <c r="A195" i="28" s="1"/>
  <c r="A211" i="28" s="1"/>
  <c r="A227" i="28" s="1"/>
  <c r="A243" i="28" s="1"/>
  <c r="A259" i="28" s="1"/>
  <c r="A275" i="28" s="1"/>
  <c r="A291" i="28" s="1"/>
  <c r="A307" i="28" s="1"/>
  <c r="A323" i="28" s="1"/>
  <c r="A339" i="28" s="1"/>
  <c r="A355" i="28" s="1"/>
  <c r="A371" i="28" s="1"/>
  <c r="A387" i="28" s="1"/>
  <c r="A403" i="28" s="1"/>
  <c r="A419" i="28" s="1"/>
  <c r="A435" i="28" s="1"/>
  <c r="A451" i="28" s="1"/>
  <c r="A467" i="28" s="1"/>
  <c r="A483" i="28" s="1"/>
  <c r="L32" i="28"/>
  <c r="M32" i="28" s="1"/>
  <c r="L31" i="28"/>
  <c r="M31" i="28" s="1"/>
  <c r="L30" i="28"/>
  <c r="M30" i="28" s="1"/>
  <c r="L29" i="28"/>
  <c r="M29" i="28" s="1"/>
  <c r="L28" i="28"/>
  <c r="M28" i="28" s="1"/>
  <c r="L27" i="28"/>
  <c r="M27" i="28" s="1"/>
  <c r="L26" i="28"/>
  <c r="M26" i="28" s="1"/>
  <c r="L25" i="28"/>
  <c r="L24" i="28"/>
  <c r="M24" i="28" s="1"/>
  <c r="K23" i="28"/>
  <c r="J23" i="28"/>
  <c r="I23" i="28"/>
  <c r="H23" i="28"/>
  <c r="G23" i="28"/>
  <c r="K21" i="28"/>
  <c r="J21" i="28"/>
  <c r="I21" i="28"/>
  <c r="H21" i="28"/>
  <c r="G21" i="28"/>
  <c r="G20" i="28"/>
  <c r="H20" i="28" s="1"/>
  <c r="I20" i="28" s="1"/>
  <c r="J20" i="28" s="1"/>
  <c r="K20" i="28" s="1"/>
  <c r="L20" i="28" s="1"/>
  <c r="M20" i="28" s="1"/>
  <c r="C20" i="28"/>
  <c r="C36" i="28" s="1"/>
  <c r="C52" i="28" s="1"/>
  <c r="C68" i="28" s="1"/>
  <c r="C84" i="28" s="1"/>
  <c r="C100" i="28" s="1"/>
  <c r="C116" i="28" s="1"/>
  <c r="C132" i="28" s="1"/>
  <c r="C148" i="28" s="1"/>
  <c r="C164" i="28" s="1"/>
  <c r="C180" i="28" s="1"/>
  <c r="C196" i="28" s="1"/>
  <c r="C212" i="28" s="1"/>
  <c r="C228" i="28" s="1"/>
  <c r="C244" i="28" s="1"/>
  <c r="C260" i="28" s="1"/>
  <c r="C276" i="28" s="1"/>
  <c r="C292" i="28" s="1"/>
  <c r="C308" i="28" s="1"/>
  <c r="C324" i="28" s="1"/>
  <c r="C340" i="28" s="1"/>
  <c r="C356" i="28" s="1"/>
  <c r="C372" i="28" s="1"/>
  <c r="C388" i="28" s="1"/>
  <c r="C404" i="28" s="1"/>
  <c r="C420" i="28" s="1"/>
  <c r="C436" i="28" s="1"/>
  <c r="C452" i="28" s="1"/>
  <c r="C468" i="28" s="1"/>
  <c r="C484" i="28" s="1"/>
  <c r="S19" i="28"/>
  <c r="G19" i="28"/>
  <c r="H19" i="28" s="1"/>
  <c r="I19" i="28" s="1"/>
  <c r="J19" i="28" s="1"/>
  <c r="K19" i="28" s="1"/>
  <c r="L19" i="28" s="1"/>
  <c r="M19" i="28" s="1"/>
  <c r="K16" i="28"/>
  <c r="J16" i="28"/>
  <c r="I16" i="28"/>
  <c r="H16" i="28"/>
  <c r="G16" i="28"/>
  <c r="K15" i="28"/>
  <c r="J15" i="28"/>
  <c r="I15" i="28"/>
  <c r="H15" i="28"/>
  <c r="G15" i="28"/>
  <c r="K14" i="28"/>
  <c r="J14" i="28"/>
  <c r="I14" i="28"/>
  <c r="H14" i="28"/>
  <c r="G14" i="28"/>
  <c r="K13" i="28"/>
  <c r="J13" i="28"/>
  <c r="I13" i="28"/>
  <c r="H13" i="28"/>
  <c r="G13" i="28"/>
  <c r="K12" i="28"/>
  <c r="J12" i="28"/>
  <c r="I12" i="28"/>
  <c r="H12" i="28"/>
  <c r="G12" i="28"/>
  <c r="K11" i="28"/>
  <c r="J11" i="28"/>
  <c r="I11" i="28"/>
  <c r="H11" i="28"/>
  <c r="G11" i="28"/>
  <c r="K10" i="28"/>
  <c r="J10" i="28"/>
  <c r="I10" i="28"/>
  <c r="H10" i="28"/>
  <c r="G10" i="28"/>
  <c r="K9" i="28"/>
  <c r="J9" i="28"/>
  <c r="I9" i="28"/>
  <c r="H9" i="28"/>
  <c r="G9" i="28"/>
  <c r="K8" i="28"/>
  <c r="J8" i="28"/>
  <c r="I8" i="28"/>
  <c r="H8" i="28"/>
  <c r="G8" i="28"/>
  <c r="H4" i="28"/>
  <c r="I4" i="28" s="1"/>
  <c r="J4" i="28" s="1"/>
  <c r="K4" i="28" s="1"/>
  <c r="L4" i="28" s="1"/>
  <c r="M4" i="28" s="1"/>
  <c r="S3" i="28"/>
  <c r="H3" i="28"/>
  <c r="I3" i="28" s="1"/>
  <c r="J3" i="28" s="1"/>
  <c r="K3" i="28" s="1"/>
  <c r="L3" i="28" s="1"/>
  <c r="M3" i="28" s="1"/>
  <c r="X1" i="28"/>
  <c r="T1" i="28"/>
  <c r="W163" i="28" l="1"/>
  <c r="U291" i="28"/>
  <c r="W179" i="28"/>
  <c r="W211" i="28"/>
  <c r="V211" i="28"/>
  <c r="M478" i="28"/>
  <c r="M332" i="28"/>
  <c r="V163" i="28"/>
  <c r="X483" i="28"/>
  <c r="T3" i="29"/>
  <c r="M7" i="29"/>
  <c r="X371" i="28"/>
  <c r="W275" i="28"/>
  <c r="X211" i="28"/>
  <c r="X163" i="28"/>
  <c r="W147" i="28"/>
  <c r="U307" i="28"/>
  <c r="V291" i="28"/>
  <c r="V275" i="28"/>
  <c r="V147" i="28"/>
  <c r="V131" i="28"/>
  <c r="U131" i="28"/>
  <c r="W83" i="28"/>
  <c r="X435" i="28"/>
  <c r="X403" i="28"/>
  <c r="V387" i="28"/>
  <c r="L327" i="28"/>
  <c r="M327" i="28" s="1"/>
  <c r="M302" i="28"/>
  <c r="W243" i="28"/>
  <c r="V243" i="28"/>
  <c r="X243" i="28"/>
  <c r="L247" i="28"/>
  <c r="L231" i="28"/>
  <c r="V227" i="28"/>
  <c r="X195" i="28"/>
  <c r="L167" i="28"/>
  <c r="U163" i="28"/>
  <c r="M170" i="28"/>
  <c r="W51" i="28"/>
  <c r="W19" i="28"/>
  <c r="M476" i="28"/>
  <c r="L471" i="28"/>
  <c r="M471" i="28" s="1"/>
  <c r="L439" i="28"/>
  <c r="M414" i="28"/>
  <c r="M396" i="28"/>
  <c r="M394" i="28"/>
  <c r="M364" i="28"/>
  <c r="L343" i="28"/>
  <c r="V339" i="28"/>
  <c r="W339" i="28"/>
  <c r="M328" i="28"/>
  <c r="M334" i="28"/>
  <c r="V323" i="28"/>
  <c r="M300" i="28"/>
  <c r="L279" i="28"/>
  <c r="U275" i="28"/>
  <c r="M280" i="28"/>
  <c r="W259" i="28"/>
  <c r="V259" i="28"/>
  <c r="U259" i="28"/>
  <c r="U243" i="28"/>
  <c r="U227" i="28"/>
  <c r="M232" i="28"/>
  <c r="M234" i="28"/>
  <c r="M236" i="28"/>
  <c r="M238" i="28"/>
  <c r="M219" i="28"/>
  <c r="U211" i="28"/>
  <c r="L215" i="28"/>
  <c r="U195" i="28"/>
  <c r="L199" i="28"/>
  <c r="V179" i="28"/>
  <c r="L183" i="28"/>
  <c r="M183" i="28" s="1"/>
  <c r="U147" i="28"/>
  <c r="M155" i="28"/>
  <c r="M153" i="28"/>
  <c r="U115" i="28"/>
  <c r="W67" i="28"/>
  <c r="U51" i="28"/>
  <c r="L23" i="28"/>
  <c r="M23" i="28" s="1"/>
  <c r="U19" i="28"/>
  <c r="M462" i="28"/>
  <c r="M460" i="28"/>
  <c r="M430" i="28"/>
  <c r="M428" i="28"/>
  <c r="L407" i="28"/>
  <c r="M407" i="28" s="1"/>
  <c r="M398" i="28"/>
  <c r="M382" i="28"/>
  <c r="M366" i="28"/>
  <c r="M344" i="28"/>
  <c r="X339" i="28"/>
  <c r="V307" i="28"/>
  <c r="L311" i="28"/>
  <c r="M311" i="28" s="1"/>
  <c r="M312" i="28"/>
  <c r="M318" i="28"/>
  <c r="L295" i="28"/>
  <c r="M265" i="28"/>
  <c r="M267" i="28"/>
  <c r="L263" i="28"/>
  <c r="M264" i="28"/>
  <c r="T179" i="28"/>
  <c r="X179" i="28"/>
  <c r="M184" i="28"/>
  <c r="U179" i="28"/>
  <c r="L151" i="28"/>
  <c r="M152" i="28"/>
  <c r="W131" i="28"/>
  <c r="M136" i="28"/>
  <c r="M140" i="28"/>
  <c r="L135" i="28"/>
  <c r="W115" i="28"/>
  <c r="W99" i="28"/>
  <c r="L103" i="28"/>
  <c r="M103" i="28" s="1"/>
  <c r="U99" i="28"/>
  <c r="U83" i="28"/>
  <c r="U67" i="28"/>
  <c r="L71" i="28"/>
  <c r="M71" i="28" s="1"/>
  <c r="H7" i="28"/>
  <c r="L55" i="28"/>
  <c r="M55" i="28" s="1"/>
  <c r="U35" i="28"/>
  <c r="L39" i="28"/>
  <c r="M39" i="28" s="1"/>
  <c r="I7" i="28"/>
  <c r="L9" i="28"/>
  <c r="L10" i="28"/>
  <c r="L13" i="28"/>
  <c r="L14" i="28"/>
  <c r="M14" i="28" s="1"/>
  <c r="L8" i="28"/>
  <c r="K7" i="28"/>
  <c r="J7" i="28"/>
  <c r="L11" i="28"/>
  <c r="L12" i="28"/>
  <c r="L15" i="28"/>
  <c r="L16" i="28"/>
  <c r="M16" i="28" s="1"/>
  <c r="L87" i="28"/>
  <c r="L119" i="28"/>
  <c r="U483" i="28"/>
  <c r="M489" i="28"/>
  <c r="L487" i="28"/>
  <c r="X19" i="28"/>
  <c r="M25" i="28"/>
  <c r="X35" i="28"/>
  <c r="M41" i="28"/>
  <c r="X51" i="28"/>
  <c r="M57" i="28"/>
  <c r="X67" i="28"/>
  <c r="M73" i="28"/>
  <c r="X83" i="28"/>
  <c r="M89" i="28"/>
  <c r="X99" i="28"/>
  <c r="M105" i="28"/>
  <c r="X115" i="28"/>
  <c r="M121" i="28"/>
  <c r="M379" i="28"/>
  <c r="L375" i="28"/>
  <c r="V371" i="28"/>
  <c r="T307" i="28"/>
  <c r="M427" i="28"/>
  <c r="L423" i="28"/>
  <c r="V419" i="28"/>
  <c r="G7" i="28"/>
  <c r="V19" i="28"/>
  <c r="V35" i="28"/>
  <c r="V51" i="28"/>
  <c r="V67" i="28"/>
  <c r="V83" i="28"/>
  <c r="V99" i="28"/>
  <c r="V115" i="28"/>
  <c r="U387" i="28"/>
  <c r="M393" i="28"/>
  <c r="L391" i="28"/>
  <c r="T403" i="28"/>
  <c r="M439" i="28"/>
  <c r="T435" i="28"/>
  <c r="V451" i="28"/>
  <c r="M459" i="28"/>
  <c r="L455" i="28"/>
  <c r="U371" i="28"/>
  <c r="M377" i="28"/>
  <c r="U419" i="28"/>
  <c r="M425" i="28"/>
  <c r="U451" i="28"/>
  <c r="M457" i="28"/>
  <c r="U355" i="28"/>
  <c r="M361" i="28"/>
  <c r="V435" i="28"/>
  <c r="M443" i="28"/>
  <c r="V467" i="28"/>
  <c r="M475" i="28"/>
  <c r="V483" i="28"/>
  <c r="M491" i="28"/>
  <c r="V355" i="28"/>
  <c r="L359" i="28"/>
  <c r="V403" i="28"/>
  <c r="U403" i="28"/>
  <c r="M409" i="28"/>
  <c r="U435" i="28"/>
  <c r="M441" i="28"/>
  <c r="U467" i="28"/>
  <c r="M473" i="28"/>
  <c r="E12" i="27"/>
  <c r="H12" i="27" s="1"/>
  <c r="T467" i="28" l="1"/>
  <c r="T323" i="28"/>
  <c r="M247" i="28"/>
  <c r="T243" i="28"/>
  <c r="M231" i="28"/>
  <c r="T227" i="28"/>
  <c r="M167" i="28"/>
  <c r="T163" i="28"/>
  <c r="M343" i="28"/>
  <c r="T339" i="28"/>
  <c r="M279" i="28"/>
  <c r="T275" i="28"/>
  <c r="M215" i="28"/>
  <c r="T211" i="28"/>
  <c r="T195" i="28"/>
  <c r="M199" i="28"/>
  <c r="T67" i="28"/>
  <c r="M13" i="28"/>
  <c r="X3" i="28"/>
  <c r="U3" i="28"/>
  <c r="T19" i="28"/>
  <c r="M11" i="28"/>
  <c r="W3" i="28"/>
  <c r="M15" i="28"/>
  <c r="M9" i="28"/>
  <c r="T291" i="28"/>
  <c r="M295" i="28"/>
  <c r="M263" i="28"/>
  <c r="T259" i="28"/>
  <c r="M151" i="28"/>
  <c r="T147" i="28"/>
  <c r="M135" i="28"/>
  <c r="T131" i="28"/>
  <c r="T99" i="28"/>
  <c r="M8" i="28"/>
  <c r="V3" i="28"/>
  <c r="M12" i="28"/>
  <c r="T51" i="28"/>
  <c r="T35" i="28"/>
  <c r="M10" i="28"/>
  <c r="L7" i="28"/>
  <c r="M359" i="28"/>
  <c r="T355" i="28"/>
  <c r="M119" i="28"/>
  <c r="T115" i="28"/>
  <c r="M455" i="28"/>
  <c r="T451" i="28"/>
  <c r="M487" i="28"/>
  <c r="T483" i="28"/>
  <c r="M87" i="28"/>
  <c r="T83" i="28"/>
  <c r="M391" i="28"/>
  <c r="T387" i="28"/>
  <c r="M423" i="28"/>
  <c r="T419" i="28"/>
  <c r="M375" i="28"/>
  <c r="T371" i="28"/>
  <c r="K16" i="26"/>
  <c r="J16" i="26"/>
  <c r="I16" i="26"/>
  <c r="H16" i="26"/>
  <c r="G16" i="26"/>
  <c r="L16" i="26" l="1"/>
  <c r="T3" i="28"/>
  <c r="M7" i="28"/>
  <c r="M16" i="26"/>
  <c r="L496" i="26"/>
  <c r="M496" i="26" s="1"/>
  <c r="L495" i="26"/>
  <c r="M495" i="26" s="1"/>
  <c r="L494" i="26"/>
  <c r="W483" i="26" s="1"/>
  <c r="L493" i="26"/>
  <c r="M493" i="26" s="1"/>
  <c r="L492" i="26"/>
  <c r="M492" i="26" s="1"/>
  <c r="L491" i="26"/>
  <c r="M491" i="26" s="1"/>
  <c r="L490" i="26"/>
  <c r="M490" i="26" s="1"/>
  <c r="L489" i="26"/>
  <c r="M489" i="26" s="1"/>
  <c r="L488" i="26"/>
  <c r="K487" i="26"/>
  <c r="J487" i="26"/>
  <c r="I487" i="26"/>
  <c r="H487" i="26"/>
  <c r="G487" i="26"/>
  <c r="K485" i="26"/>
  <c r="J485" i="26"/>
  <c r="I485" i="26"/>
  <c r="H485" i="26"/>
  <c r="G485" i="26"/>
  <c r="G484" i="26"/>
  <c r="H484" i="26" s="1"/>
  <c r="I484" i="26" s="1"/>
  <c r="J484" i="26" s="1"/>
  <c r="K484" i="26" s="1"/>
  <c r="L484" i="26" s="1"/>
  <c r="M484" i="26" s="1"/>
  <c r="X483" i="26"/>
  <c r="S483" i="26"/>
  <c r="G483" i="26"/>
  <c r="H483" i="26" s="1"/>
  <c r="I483" i="26" s="1"/>
  <c r="J483" i="26" s="1"/>
  <c r="K483" i="26" s="1"/>
  <c r="L483" i="26" s="1"/>
  <c r="M483" i="26" s="1"/>
  <c r="L480" i="26"/>
  <c r="M480" i="26" s="1"/>
  <c r="L479" i="26"/>
  <c r="M479" i="26" s="1"/>
  <c r="L478" i="26"/>
  <c r="W467" i="26" s="1"/>
  <c r="L477" i="26"/>
  <c r="M477" i="26" s="1"/>
  <c r="L476" i="26"/>
  <c r="M476" i="26" s="1"/>
  <c r="L475" i="26"/>
  <c r="M475" i="26" s="1"/>
  <c r="L474" i="26"/>
  <c r="M474" i="26" s="1"/>
  <c r="L473" i="26"/>
  <c r="L472" i="26"/>
  <c r="K471" i="26"/>
  <c r="J471" i="26"/>
  <c r="I471" i="26"/>
  <c r="H471" i="26"/>
  <c r="G471" i="26"/>
  <c r="K469" i="26"/>
  <c r="J469" i="26"/>
  <c r="I469" i="26"/>
  <c r="H469" i="26"/>
  <c r="G469" i="26"/>
  <c r="G468" i="26"/>
  <c r="H468" i="26" s="1"/>
  <c r="I468" i="26" s="1"/>
  <c r="J468" i="26" s="1"/>
  <c r="K468" i="26" s="1"/>
  <c r="L468" i="26" s="1"/>
  <c r="M468" i="26" s="1"/>
  <c r="X467" i="26"/>
  <c r="S467" i="26"/>
  <c r="H467" i="26"/>
  <c r="I467" i="26" s="1"/>
  <c r="J467" i="26" s="1"/>
  <c r="K467" i="26" s="1"/>
  <c r="L467" i="26" s="1"/>
  <c r="M467" i="26" s="1"/>
  <c r="G467" i="26"/>
  <c r="L464" i="26"/>
  <c r="M464" i="26" s="1"/>
  <c r="L463" i="26"/>
  <c r="M463" i="26" s="1"/>
  <c r="L462" i="26"/>
  <c r="W451" i="26" s="1"/>
  <c r="L461" i="26"/>
  <c r="M461" i="26" s="1"/>
  <c r="L460" i="26"/>
  <c r="M460" i="26" s="1"/>
  <c r="L459" i="26"/>
  <c r="M459" i="26" s="1"/>
  <c r="L458" i="26"/>
  <c r="M458" i="26" s="1"/>
  <c r="L457" i="26"/>
  <c r="U451" i="26" s="1"/>
  <c r="L456" i="26"/>
  <c r="K455" i="26"/>
  <c r="J455" i="26"/>
  <c r="I455" i="26"/>
  <c r="H455" i="26"/>
  <c r="G455" i="26"/>
  <c r="K453" i="26"/>
  <c r="J453" i="26"/>
  <c r="I453" i="26"/>
  <c r="H453" i="26"/>
  <c r="G453" i="26"/>
  <c r="K452" i="26"/>
  <c r="L452" i="26" s="1"/>
  <c r="M452" i="26" s="1"/>
  <c r="G452" i="26"/>
  <c r="H452" i="26" s="1"/>
  <c r="I452" i="26" s="1"/>
  <c r="J452" i="26" s="1"/>
  <c r="X451" i="26"/>
  <c r="S451" i="26"/>
  <c r="I451" i="26"/>
  <c r="J451" i="26" s="1"/>
  <c r="K451" i="26" s="1"/>
  <c r="L451" i="26" s="1"/>
  <c r="M451" i="26" s="1"/>
  <c r="G451" i="26"/>
  <c r="H451" i="26" s="1"/>
  <c r="L448" i="26"/>
  <c r="M448" i="26" s="1"/>
  <c r="L447" i="26"/>
  <c r="M447" i="26" s="1"/>
  <c r="L446" i="26"/>
  <c r="M446" i="26" s="1"/>
  <c r="L445" i="26"/>
  <c r="M445" i="26" s="1"/>
  <c r="L444" i="26"/>
  <c r="M444" i="26" s="1"/>
  <c r="L443" i="26"/>
  <c r="M443" i="26" s="1"/>
  <c r="L442" i="26"/>
  <c r="M442" i="26" s="1"/>
  <c r="L441" i="26"/>
  <c r="L440" i="26"/>
  <c r="K439" i="26"/>
  <c r="J439" i="26"/>
  <c r="I439" i="26"/>
  <c r="H439" i="26"/>
  <c r="G439" i="26"/>
  <c r="K437" i="26"/>
  <c r="J437" i="26"/>
  <c r="I437" i="26"/>
  <c r="H437" i="26"/>
  <c r="G437" i="26"/>
  <c r="G436" i="26"/>
  <c r="H436" i="26" s="1"/>
  <c r="I436" i="26" s="1"/>
  <c r="J436" i="26" s="1"/>
  <c r="K436" i="26" s="1"/>
  <c r="L436" i="26" s="1"/>
  <c r="M436" i="26" s="1"/>
  <c r="X435" i="26"/>
  <c r="W435" i="26"/>
  <c r="S435" i="26"/>
  <c r="G435" i="26"/>
  <c r="H435" i="26" s="1"/>
  <c r="I435" i="26" s="1"/>
  <c r="J435" i="26" s="1"/>
  <c r="K435" i="26" s="1"/>
  <c r="L435" i="26" s="1"/>
  <c r="M435" i="26" s="1"/>
  <c r="L432" i="26"/>
  <c r="M432" i="26" s="1"/>
  <c r="L431" i="26"/>
  <c r="M431" i="26" s="1"/>
  <c r="L430" i="26"/>
  <c r="M430" i="26" s="1"/>
  <c r="L429" i="26"/>
  <c r="M429" i="26" s="1"/>
  <c r="L428" i="26"/>
  <c r="M428" i="26" s="1"/>
  <c r="L427" i="26"/>
  <c r="L426" i="26"/>
  <c r="M426" i="26" s="1"/>
  <c r="L425" i="26"/>
  <c r="M425" i="26" s="1"/>
  <c r="L424" i="26"/>
  <c r="M424" i="26" s="1"/>
  <c r="K423" i="26"/>
  <c r="J423" i="26"/>
  <c r="I423" i="26"/>
  <c r="H423" i="26"/>
  <c r="G423" i="26"/>
  <c r="K421" i="26"/>
  <c r="J421" i="26"/>
  <c r="I421" i="26"/>
  <c r="H421" i="26"/>
  <c r="G421" i="26"/>
  <c r="G420" i="26"/>
  <c r="H420" i="26" s="1"/>
  <c r="I420" i="26" s="1"/>
  <c r="J420" i="26" s="1"/>
  <c r="K420" i="26" s="1"/>
  <c r="L420" i="26" s="1"/>
  <c r="M420" i="26" s="1"/>
  <c r="X419" i="26"/>
  <c r="S419" i="26"/>
  <c r="G419" i="26"/>
  <c r="H419" i="26" s="1"/>
  <c r="I419" i="26" s="1"/>
  <c r="J419" i="26" s="1"/>
  <c r="K419" i="26" s="1"/>
  <c r="L419" i="26" s="1"/>
  <c r="M419" i="26" s="1"/>
  <c r="L416" i="26"/>
  <c r="M416" i="26" s="1"/>
  <c r="L415" i="26"/>
  <c r="M415" i="26" s="1"/>
  <c r="L414" i="26"/>
  <c r="M414" i="26" s="1"/>
  <c r="L413" i="26"/>
  <c r="M413" i="26" s="1"/>
  <c r="L412" i="26"/>
  <c r="M412" i="26" s="1"/>
  <c r="L411" i="26"/>
  <c r="L410" i="26"/>
  <c r="M410" i="26" s="1"/>
  <c r="L409" i="26"/>
  <c r="M409" i="26" s="1"/>
  <c r="L408" i="26"/>
  <c r="M408" i="26" s="1"/>
  <c r="K407" i="26"/>
  <c r="J407" i="26"/>
  <c r="I407" i="26"/>
  <c r="H407" i="26"/>
  <c r="G407" i="26"/>
  <c r="K405" i="26"/>
  <c r="J405" i="26"/>
  <c r="I405" i="26"/>
  <c r="H405" i="26"/>
  <c r="G405" i="26"/>
  <c r="G404" i="26"/>
  <c r="H404" i="26" s="1"/>
  <c r="I404" i="26" s="1"/>
  <c r="J404" i="26" s="1"/>
  <c r="K404" i="26" s="1"/>
  <c r="L404" i="26" s="1"/>
  <c r="M404" i="26" s="1"/>
  <c r="X403" i="26"/>
  <c r="W403" i="26"/>
  <c r="S403" i="26"/>
  <c r="G403" i="26"/>
  <c r="H403" i="26" s="1"/>
  <c r="I403" i="26" s="1"/>
  <c r="J403" i="26" s="1"/>
  <c r="K403" i="26" s="1"/>
  <c r="L403" i="26" s="1"/>
  <c r="M403" i="26" s="1"/>
  <c r="L400" i="26"/>
  <c r="M400" i="26" s="1"/>
  <c r="L399" i="26"/>
  <c r="M399" i="26" s="1"/>
  <c r="L398" i="26"/>
  <c r="M398" i="26" s="1"/>
  <c r="L397" i="26"/>
  <c r="M397" i="26" s="1"/>
  <c r="L396" i="26"/>
  <c r="M396" i="26" s="1"/>
  <c r="L395" i="26"/>
  <c r="L394" i="26"/>
  <c r="M394" i="26" s="1"/>
  <c r="L393" i="26"/>
  <c r="M393" i="26" s="1"/>
  <c r="L392" i="26"/>
  <c r="K391" i="26"/>
  <c r="J391" i="26"/>
  <c r="I391" i="26"/>
  <c r="H391" i="26"/>
  <c r="G391" i="26"/>
  <c r="K389" i="26"/>
  <c r="J389" i="26"/>
  <c r="I389" i="26"/>
  <c r="H389" i="26"/>
  <c r="G389" i="26"/>
  <c r="G388" i="26"/>
  <c r="H388" i="26" s="1"/>
  <c r="I388" i="26" s="1"/>
  <c r="J388" i="26" s="1"/>
  <c r="K388" i="26" s="1"/>
  <c r="L388" i="26" s="1"/>
  <c r="M388" i="26" s="1"/>
  <c r="S387" i="26"/>
  <c r="G387" i="26"/>
  <c r="H387" i="26" s="1"/>
  <c r="I387" i="26" s="1"/>
  <c r="J387" i="26" s="1"/>
  <c r="K387" i="26" s="1"/>
  <c r="L387" i="26" s="1"/>
  <c r="M387" i="26" s="1"/>
  <c r="L384" i="26"/>
  <c r="M384" i="26" s="1"/>
  <c r="L383" i="26"/>
  <c r="M383" i="26" s="1"/>
  <c r="L382" i="26"/>
  <c r="M382" i="26" s="1"/>
  <c r="L381" i="26"/>
  <c r="M381" i="26" s="1"/>
  <c r="L380" i="26"/>
  <c r="X371" i="26" s="1"/>
  <c r="L379" i="26"/>
  <c r="M379" i="26" s="1"/>
  <c r="L378" i="26"/>
  <c r="M378" i="26" s="1"/>
  <c r="L377" i="26"/>
  <c r="M377" i="26" s="1"/>
  <c r="L376" i="26"/>
  <c r="K375" i="26"/>
  <c r="J375" i="26"/>
  <c r="I375" i="26"/>
  <c r="H375" i="26"/>
  <c r="G375" i="26"/>
  <c r="K373" i="26"/>
  <c r="J373" i="26"/>
  <c r="I373" i="26"/>
  <c r="H373" i="26"/>
  <c r="G373" i="26"/>
  <c r="G372" i="26"/>
  <c r="H372" i="26" s="1"/>
  <c r="I372" i="26" s="1"/>
  <c r="J372" i="26" s="1"/>
  <c r="K372" i="26" s="1"/>
  <c r="L372" i="26" s="1"/>
  <c r="M372" i="26" s="1"/>
  <c r="S371" i="26"/>
  <c r="G371" i="26"/>
  <c r="H371" i="26" s="1"/>
  <c r="I371" i="26" s="1"/>
  <c r="J371" i="26" s="1"/>
  <c r="K371" i="26" s="1"/>
  <c r="L371" i="26" s="1"/>
  <c r="M371" i="26" s="1"/>
  <c r="L368" i="26"/>
  <c r="M368" i="26" s="1"/>
  <c r="L367" i="26"/>
  <c r="M367" i="26" s="1"/>
  <c r="L366" i="26"/>
  <c r="M366" i="26" s="1"/>
  <c r="L365" i="26"/>
  <c r="M365" i="26" s="1"/>
  <c r="L364" i="26"/>
  <c r="M364" i="26" s="1"/>
  <c r="L363" i="26"/>
  <c r="M363" i="26" s="1"/>
  <c r="L362" i="26"/>
  <c r="V355" i="26" s="1"/>
  <c r="L361" i="26"/>
  <c r="M361" i="26" s="1"/>
  <c r="L360" i="26"/>
  <c r="K359" i="26"/>
  <c r="J359" i="26"/>
  <c r="I359" i="26"/>
  <c r="H359" i="26"/>
  <c r="G359" i="26"/>
  <c r="K357" i="26"/>
  <c r="J357" i="26"/>
  <c r="I357" i="26"/>
  <c r="H357" i="26"/>
  <c r="G357" i="26"/>
  <c r="G356" i="26"/>
  <c r="H356" i="26" s="1"/>
  <c r="I356" i="26" s="1"/>
  <c r="J356" i="26" s="1"/>
  <c r="K356" i="26" s="1"/>
  <c r="L356" i="26" s="1"/>
  <c r="M356" i="26" s="1"/>
  <c r="S355" i="26"/>
  <c r="G355" i="26"/>
  <c r="H355" i="26" s="1"/>
  <c r="I355" i="26" s="1"/>
  <c r="J355" i="26" s="1"/>
  <c r="K355" i="26" s="1"/>
  <c r="L355" i="26" s="1"/>
  <c r="M355" i="26" s="1"/>
  <c r="L352" i="26"/>
  <c r="M352" i="26" s="1"/>
  <c r="L351" i="26"/>
  <c r="M351" i="26" s="1"/>
  <c r="L350" i="26"/>
  <c r="M350" i="26" s="1"/>
  <c r="L349" i="26"/>
  <c r="M349" i="26" s="1"/>
  <c r="L348" i="26"/>
  <c r="M348" i="26" s="1"/>
  <c r="L347" i="26"/>
  <c r="L346" i="26"/>
  <c r="M346" i="26" s="1"/>
  <c r="L345" i="26"/>
  <c r="M345" i="26" s="1"/>
  <c r="L344" i="26"/>
  <c r="M344" i="26" s="1"/>
  <c r="K343" i="26"/>
  <c r="J343" i="26"/>
  <c r="I343" i="26"/>
  <c r="H343" i="26"/>
  <c r="G343" i="26"/>
  <c r="K341" i="26"/>
  <c r="J341" i="26"/>
  <c r="I341" i="26"/>
  <c r="H341" i="26"/>
  <c r="G341" i="26"/>
  <c r="G340" i="26"/>
  <c r="H340" i="26" s="1"/>
  <c r="I340" i="26" s="1"/>
  <c r="J340" i="26" s="1"/>
  <c r="K340" i="26" s="1"/>
  <c r="L340" i="26" s="1"/>
  <c r="M340" i="26" s="1"/>
  <c r="X339" i="26"/>
  <c r="S339" i="26"/>
  <c r="G339" i="26"/>
  <c r="H339" i="26" s="1"/>
  <c r="I339" i="26" s="1"/>
  <c r="J339" i="26" s="1"/>
  <c r="K339" i="26" s="1"/>
  <c r="L339" i="26" s="1"/>
  <c r="M339" i="26" s="1"/>
  <c r="M336" i="26"/>
  <c r="L336" i="26"/>
  <c r="L335" i="26"/>
  <c r="M335" i="26" s="1"/>
  <c r="L334" i="26"/>
  <c r="W323" i="26" s="1"/>
  <c r="L333" i="26"/>
  <c r="M333" i="26" s="1"/>
  <c r="L332" i="26"/>
  <c r="M332" i="26" s="1"/>
  <c r="L331" i="26"/>
  <c r="L330" i="26"/>
  <c r="M330" i="26" s="1"/>
  <c r="L329" i="26"/>
  <c r="L328" i="26"/>
  <c r="M328" i="26" s="1"/>
  <c r="K327" i="26"/>
  <c r="J327" i="26"/>
  <c r="I327" i="26"/>
  <c r="H327" i="26"/>
  <c r="G327" i="26"/>
  <c r="K325" i="26"/>
  <c r="J325" i="26"/>
  <c r="I325" i="26"/>
  <c r="H325" i="26"/>
  <c r="G325" i="26"/>
  <c r="G324" i="26"/>
  <c r="H324" i="26" s="1"/>
  <c r="I324" i="26" s="1"/>
  <c r="J324" i="26" s="1"/>
  <c r="K324" i="26" s="1"/>
  <c r="L324" i="26" s="1"/>
  <c r="M324" i="26" s="1"/>
  <c r="X323" i="26"/>
  <c r="S323" i="26"/>
  <c r="G323" i="26"/>
  <c r="H323" i="26" s="1"/>
  <c r="I323" i="26" s="1"/>
  <c r="J323" i="26" s="1"/>
  <c r="K323" i="26" s="1"/>
  <c r="L323" i="26" s="1"/>
  <c r="M323" i="26" s="1"/>
  <c r="L320" i="26"/>
  <c r="M320" i="26" s="1"/>
  <c r="L319" i="26"/>
  <c r="M319" i="26" s="1"/>
  <c r="L318" i="26"/>
  <c r="M318" i="26" s="1"/>
  <c r="L317" i="26"/>
  <c r="M317" i="26" s="1"/>
  <c r="L316" i="26"/>
  <c r="M316" i="26" s="1"/>
  <c r="L315" i="26"/>
  <c r="M315" i="26" s="1"/>
  <c r="L314" i="26"/>
  <c r="M314" i="26" s="1"/>
  <c r="L313" i="26"/>
  <c r="M313" i="26" s="1"/>
  <c r="L312" i="26"/>
  <c r="U307" i="26" s="1"/>
  <c r="K311" i="26"/>
  <c r="J311" i="26"/>
  <c r="I311" i="26"/>
  <c r="H311" i="26"/>
  <c r="G311" i="26"/>
  <c r="K309" i="26"/>
  <c r="J309" i="26"/>
  <c r="I309" i="26"/>
  <c r="H309" i="26"/>
  <c r="G309" i="26"/>
  <c r="G308" i="26"/>
  <c r="H308" i="26" s="1"/>
  <c r="I308" i="26" s="1"/>
  <c r="J308" i="26" s="1"/>
  <c r="K308" i="26" s="1"/>
  <c r="L308" i="26" s="1"/>
  <c r="M308" i="26" s="1"/>
  <c r="X307" i="26"/>
  <c r="S307" i="26"/>
  <c r="I307" i="26"/>
  <c r="J307" i="26" s="1"/>
  <c r="K307" i="26" s="1"/>
  <c r="L307" i="26" s="1"/>
  <c r="M307" i="26" s="1"/>
  <c r="G307" i="26"/>
  <c r="H307" i="26" s="1"/>
  <c r="L304" i="26"/>
  <c r="M304" i="26" s="1"/>
  <c r="L303" i="26"/>
  <c r="M303" i="26" s="1"/>
  <c r="M302" i="26"/>
  <c r="L302" i="26"/>
  <c r="L301" i="26"/>
  <c r="M301" i="26" s="1"/>
  <c r="M300" i="26"/>
  <c r="L300" i="26"/>
  <c r="L299" i="26"/>
  <c r="M299" i="26" s="1"/>
  <c r="L298" i="26"/>
  <c r="M298" i="26" s="1"/>
  <c r="L297" i="26"/>
  <c r="M297" i="26" s="1"/>
  <c r="M296" i="26"/>
  <c r="L296" i="26"/>
  <c r="K295" i="26"/>
  <c r="J295" i="26"/>
  <c r="I295" i="26"/>
  <c r="H295" i="26"/>
  <c r="G295" i="26"/>
  <c r="K293" i="26"/>
  <c r="J293" i="26"/>
  <c r="I293" i="26"/>
  <c r="H293" i="26"/>
  <c r="G293" i="26"/>
  <c r="K292" i="26"/>
  <c r="L292" i="26" s="1"/>
  <c r="M292" i="26" s="1"/>
  <c r="G292" i="26"/>
  <c r="H292" i="26" s="1"/>
  <c r="I292" i="26" s="1"/>
  <c r="J292" i="26" s="1"/>
  <c r="X291" i="26"/>
  <c r="W291" i="26"/>
  <c r="S291" i="26"/>
  <c r="G291" i="26"/>
  <c r="H291" i="26" s="1"/>
  <c r="I291" i="26" s="1"/>
  <c r="J291" i="26" s="1"/>
  <c r="K291" i="26" s="1"/>
  <c r="L291" i="26" s="1"/>
  <c r="M291" i="26" s="1"/>
  <c r="L288" i="26"/>
  <c r="M288" i="26" s="1"/>
  <c r="L287" i="26"/>
  <c r="M287" i="26" s="1"/>
  <c r="L286" i="26"/>
  <c r="M286" i="26" s="1"/>
  <c r="L285" i="26"/>
  <c r="M285" i="26" s="1"/>
  <c r="L284" i="26"/>
  <c r="X275" i="26" s="1"/>
  <c r="M283" i="26"/>
  <c r="L283" i="26"/>
  <c r="L282" i="26"/>
  <c r="M282" i="26" s="1"/>
  <c r="M281" i="26"/>
  <c r="L281" i="26"/>
  <c r="L280" i="26"/>
  <c r="K279" i="26"/>
  <c r="J279" i="26"/>
  <c r="I279" i="26"/>
  <c r="H279" i="26"/>
  <c r="G279" i="26"/>
  <c r="K277" i="26"/>
  <c r="J277" i="26"/>
  <c r="I277" i="26"/>
  <c r="H277" i="26"/>
  <c r="G277" i="26"/>
  <c r="G276" i="26"/>
  <c r="H276" i="26" s="1"/>
  <c r="I276" i="26" s="1"/>
  <c r="J276" i="26" s="1"/>
  <c r="K276" i="26" s="1"/>
  <c r="L276" i="26" s="1"/>
  <c r="M276" i="26" s="1"/>
  <c r="S275" i="26"/>
  <c r="G275" i="26"/>
  <c r="H275" i="26" s="1"/>
  <c r="I275" i="26" s="1"/>
  <c r="J275" i="26" s="1"/>
  <c r="K275" i="26" s="1"/>
  <c r="L275" i="26" s="1"/>
  <c r="M275" i="26" s="1"/>
  <c r="L272" i="26"/>
  <c r="M272" i="26" s="1"/>
  <c r="L271" i="26"/>
  <c r="M271" i="26" s="1"/>
  <c r="L270" i="26"/>
  <c r="M270" i="26" s="1"/>
  <c r="L269" i="26"/>
  <c r="M269" i="26" s="1"/>
  <c r="L268" i="26"/>
  <c r="X259" i="26" s="1"/>
  <c r="L267" i="26"/>
  <c r="M267" i="26" s="1"/>
  <c r="L266" i="26"/>
  <c r="M266" i="26" s="1"/>
  <c r="L265" i="26"/>
  <c r="M265" i="26" s="1"/>
  <c r="L264" i="26"/>
  <c r="K263" i="26"/>
  <c r="J263" i="26"/>
  <c r="I263" i="26"/>
  <c r="H263" i="26"/>
  <c r="G263" i="26"/>
  <c r="K261" i="26"/>
  <c r="J261" i="26"/>
  <c r="I261" i="26"/>
  <c r="H261" i="26"/>
  <c r="G261" i="26"/>
  <c r="G260" i="26"/>
  <c r="H260" i="26" s="1"/>
  <c r="I260" i="26" s="1"/>
  <c r="J260" i="26" s="1"/>
  <c r="K260" i="26" s="1"/>
  <c r="L260" i="26" s="1"/>
  <c r="M260" i="26" s="1"/>
  <c r="S259" i="26"/>
  <c r="G259" i="26"/>
  <c r="H259" i="26" s="1"/>
  <c r="I259" i="26" s="1"/>
  <c r="J259" i="26" s="1"/>
  <c r="K259" i="26" s="1"/>
  <c r="L259" i="26" s="1"/>
  <c r="M259" i="26" s="1"/>
  <c r="L256" i="26"/>
  <c r="M256" i="26" s="1"/>
  <c r="M255" i="26"/>
  <c r="L255" i="26"/>
  <c r="L254" i="26"/>
  <c r="M254" i="26" s="1"/>
  <c r="L253" i="26"/>
  <c r="M253" i="26" s="1"/>
  <c r="L252" i="26"/>
  <c r="X243" i="26" s="1"/>
  <c r="L251" i="26"/>
  <c r="M251" i="26" s="1"/>
  <c r="L250" i="26"/>
  <c r="M250" i="26" s="1"/>
  <c r="L249" i="26"/>
  <c r="M249" i="26" s="1"/>
  <c r="L248" i="26"/>
  <c r="K247" i="26"/>
  <c r="J247" i="26"/>
  <c r="I247" i="26"/>
  <c r="H247" i="26"/>
  <c r="G247" i="26"/>
  <c r="K245" i="26"/>
  <c r="J245" i="26"/>
  <c r="I245" i="26"/>
  <c r="H245" i="26"/>
  <c r="G245" i="26"/>
  <c r="G244" i="26"/>
  <c r="H244" i="26" s="1"/>
  <c r="I244" i="26" s="1"/>
  <c r="J244" i="26" s="1"/>
  <c r="K244" i="26" s="1"/>
  <c r="L244" i="26" s="1"/>
  <c r="M244" i="26" s="1"/>
  <c r="S243" i="26"/>
  <c r="G243" i="26"/>
  <c r="H243" i="26" s="1"/>
  <c r="I243" i="26" s="1"/>
  <c r="J243" i="26" s="1"/>
  <c r="K243" i="26" s="1"/>
  <c r="L243" i="26" s="1"/>
  <c r="M243" i="26" s="1"/>
  <c r="L240" i="26"/>
  <c r="M240" i="26" s="1"/>
  <c r="L239" i="26"/>
  <c r="M239" i="26" s="1"/>
  <c r="L238" i="26"/>
  <c r="M238" i="26" s="1"/>
  <c r="L237" i="26"/>
  <c r="M237" i="26" s="1"/>
  <c r="M236" i="26"/>
  <c r="L236" i="26"/>
  <c r="L235" i="26"/>
  <c r="M235" i="26" s="1"/>
  <c r="L234" i="26"/>
  <c r="M234" i="26" s="1"/>
  <c r="L233" i="26"/>
  <c r="M233" i="26" s="1"/>
  <c r="L232" i="26"/>
  <c r="M232" i="26" s="1"/>
  <c r="K231" i="26"/>
  <c r="J231" i="26"/>
  <c r="I231" i="26"/>
  <c r="H231" i="26"/>
  <c r="G231" i="26"/>
  <c r="K229" i="26"/>
  <c r="J229" i="26"/>
  <c r="I229" i="26"/>
  <c r="H229" i="26"/>
  <c r="G229" i="26"/>
  <c r="I228" i="26"/>
  <c r="J228" i="26" s="1"/>
  <c r="K228" i="26" s="1"/>
  <c r="L228" i="26" s="1"/>
  <c r="M228" i="26" s="1"/>
  <c r="G228" i="26"/>
  <c r="H228" i="26" s="1"/>
  <c r="X227" i="26"/>
  <c r="W227" i="26"/>
  <c r="S227" i="26"/>
  <c r="G227" i="26"/>
  <c r="H227" i="26" s="1"/>
  <c r="I227" i="26" s="1"/>
  <c r="J227" i="26" s="1"/>
  <c r="K227" i="26" s="1"/>
  <c r="L227" i="26" s="1"/>
  <c r="M227" i="26" s="1"/>
  <c r="L224" i="26"/>
  <c r="M224" i="26" s="1"/>
  <c r="L223" i="26"/>
  <c r="M223" i="26" s="1"/>
  <c r="L222" i="26"/>
  <c r="M222" i="26" s="1"/>
  <c r="L221" i="26"/>
  <c r="M221" i="26" s="1"/>
  <c r="L220" i="26"/>
  <c r="M220" i="26" s="1"/>
  <c r="L219" i="26"/>
  <c r="M219" i="26" s="1"/>
  <c r="L218" i="26"/>
  <c r="M218" i="26" s="1"/>
  <c r="L217" i="26"/>
  <c r="M217" i="26" s="1"/>
  <c r="L216" i="26"/>
  <c r="K215" i="26"/>
  <c r="J215" i="26"/>
  <c r="I215" i="26"/>
  <c r="H215" i="26"/>
  <c r="G215" i="26"/>
  <c r="K213" i="26"/>
  <c r="J213" i="26"/>
  <c r="I213" i="26"/>
  <c r="H213" i="26"/>
  <c r="G213" i="26"/>
  <c r="G212" i="26"/>
  <c r="H212" i="26" s="1"/>
  <c r="I212" i="26" s="1"/>
  <c r="J212" i="26" s="1"/>
  <c r="K212" i="26" s="1"/>
  <c r="L212" i="26" s="1"/>
  <c r="M212" i="26" s="1"/>
  <c r="X211" i="26"/>
  <c r="S211" i="26"/>
  <c r="I211" i="26"/>
  <c r="J211" i="26" s="1"/>
  <c r="K211" i="26" s="1"/>
  <c r="L211" i="26" s="1"/>
  <c r="M211" i="26" s="1"/>
  <c r="G211" i="26"/>
  <c r="H211" i="26" s="1"/>
  <c r="L208" i="26"/>
  <c r="M208" i="26" s="1"/>
  <c r="L207" i="26"/>
  <c r="M207" i="26" s="1"/>
  <c r="L206" i="26"/>
  <c r="M206" i="26" s="1"/>
  <c r="L205" i="26"/>
  <c r="M205" i="26" s="1"/>
  <c r="L204" i="26"/>
  <c r="M204" i="26" s="1"/>
  <c r="L203" i="26"/>
  <c r="M203" i="26" s="1"/>
  <c r="L202" i="26"/>
  <c r="M202" i="26" s="1"/>
  <c r="L201" i="26"/>
  <c r="M201" i="26" s="1"/>
  <c r="L200" i="26"/>
  <c r="M200" i="26" s="1"/>
  <c r="K199" i="26"/>
  <c r="J199" i="26"/>
  <c r="I199" i="26"/>
  <c r="H199" i="26"/>
  <c r="G199" i="26"/>
  <c r="K197" i="26"/>
  <c r="J197" i="26"/>
  <c r="I197" i="26"/>
  <c r="H197" i="26"/>
  <c r="G197" i="26"/>
  <c r="G196" i="26"/>
  <c r="H196" i="26" s="1"/>
  <c r="I196" i="26" s="1"/>
  <c r="J196" i="26" s="1"/>
  <c r="K196" i="26" s="1"/>
  <c r="L196" i="26" s="1"/>
  <c r="M196" i="26" s="1"/>
  <c r="S195" i="26"/>
  <c r="G195" i="26"/>
  <c r="H195" i="26" s="1"/>
  <c r="I195" i="26" s="1"/>
  <c r="J195" i="26" s="1"/>
  <c r="K195" i="26" s="1"/>
  <c r="L195" i="26" s="1"/>
  <c r="M195" i="26" s="1"/>
  <c r="L192" i="26"/>
  <c r="M192" i="26" s="1"/>
  <c r="L191" i="26"/>
  <c r="M191" i="26" s="1"/>
  <c r="L190" i="26"/>
  <c r="M190" i="26" s="1"/>
  <c r="L189" i="26"/>
  <c r="M189" i="26" s="1"/>
  <c r="L188" i="26"/>
  <c r="M188" i="26" s="1"/>
  <c r="L187" i="26"/>
  <c r="M187" i="26" s="1"/>
  <c r="L186" i="26"/>
  <c r="M186" i="26" s="1"/>
  <c r="L185" i="26"/>
  <c r="M185" i="26" s="1"/>
  <c r="L184" i="26"/>
  <c r="M184" i="26" s="1"/>
  <c r="K183" i="26"/>
  <c r="J183" i="26"/>
  <c r="I183" i="26"/>
  <c r="H183" i="26"/>
  <c r="G183" i="26"/>
  <c r="K181" i="26"/>
  <c r="J181" i="26"/>
  <c r="I181" i="26"/>
  <c r="H181" i="26"/>
  <c r="G181" i="26"/>
  <c r="G180" i="26"/>
  <c r="H180" i="26" s="1"/>
  <c r="I180" i="26" s="1"/>
  <c r="J180" i="26" s="1"/>
  <c r="K180" i="26" s="1"/>
  <c r="L180" i="26" s="1"/>
  <c r="M180" i="26" s="1"/>
  <c r="S179" i="26"/>
  <c r="G179" i="26"/>
  <c r="H179" i="26" s="1"/>
  <c r="I179" i="26" s="1"/>
  <c r="J179" i="26" s="1"/>
  <c r="K179" i="26" s="1"/>
  <c r="L179" i="26" s="1"/>
  <c r="M179" i="26" s="1"/>
  <c r="M176" i="26"/>
  <c r="L176" i="26"/>
  <c r="L175" i="26"/>
  <c r="M175" i="26" s="1"/>
  <c r="L174" i="26"/>
  <c r="W163" i="26" s="1"/>
  <c r="L173" i="26"/>
  <c r="M173" i="26" s="1"/>
  <c r="L172" i="26"/>
  <c r="M172" i="26" s="1"/>
  <c r="L171" i="26"/>
  <c r="M171" i="26" s="1"/>
  <c r="M170" i="26"/>
  <c r="L170" i="26"/>
  <c r="L169" i="26"/>
  <c r="M169" i="26" s="1"/>
  <c r="L168" i="26"/>
  <c r="U163" i="26" s="1"/>
  <c r="K167" i="26"/>
  <c r="J167" i="26"/>
  <c r="I167" i="26"/>
  <c r="H167" i="26"/>
  <c r="G167" i="26"/>
  <c r="K165" i="26"/>
  <c r="J165" i="26"/>
  <c r="I165" i="26"/>
  <c r="H165" i="26"/>
  <c r="G165" i="26"/>
  <c r="G164" i="26"/>
  <c r="H164" i="26" s="1"/>
  <c r="I164" i="26" s="1"/>
  <c r="J164" i="26" s="1"/>
  <c r="K164" i="26" s="1"/>
  <c r="L164" i="26" s="1"/>
  <c r="M164" i="26" s="1"/>
  <c r="S163" i="26"/>
  <c r="I163" i="26"/>
  <c r="J163" i="26" s="1"/>
  <c r="K163" i="26" s="1"/>
  <c r="L163" i="26" s="1"/>
  <c r="M163" i="26" s="1"/>
  <c r="G163" i="26"/>
  <c r="H163" i="26" s="1"/>
  <c r="L160" i="26"/>
  <c r="M160" i="26" s="1"/>
  <c r="L159" i="26"/>
  <c r="M159" i="26" s="1"/>
  <c r="L158" i="26"/>
  <c r="W147" i="26" s="1"/>
  <c r="L157" i="26"/>
  <c r="M157" i="26" s="1"/>
  <c r="L156" i="26"/>
  <c r="M156" i="26" s="1"/>
  <c r="L155" i="26"/>
  <c r="M155" i="26" s="1"/>
  <c r="L154" i="26"/>
  <c r="V147" i="26" s="1"/>
  <c r="L153" i="26"/>
  <c r="M153" i="26" s="1"/>
  <c r="L152" i="26"/>
  <c r="K151" i="26"/>
  <c r="J151" i="26"/>
  <c r="I151" i="26"/>
  <c r="H151" i="26"/>
  <c r="G151" i="26"/>
  <c r="K149" i="26"/>
  <c r="J149" i="26"/>
  <c r="I149" i="26"/>
  <c r="H149" i="26"/>
  <c r="G149" i="26"/>
  <c r="G148" i="26"/>
  <c r="H148" i="26" s="1"/>
  <c r="I148" i="26" s="1"/>
  <c r="J148" i="26" s="1"/>
  <c r="K148" i="26" s="1"/>
  <c r="L148" i="26" s="1"/>
  <c r="M148" i="26" s="1"/>
  <c r="X147" i="26"/>
  <c r="S147" i="26"/>
  <c r="G147" i="26"/>
  <c r="H147" i="26" s="1"/>
  <c r="I147" i="26" s="1"/>
  <c r="J147" i="26" s="1"/>
  <c r="K147" i="26" s="1"/>
  <c r="L147" i="26" s="1"/>
  <c r="M147" i="26" s="1"/>
  <c r="L144" i="26"/>
  <c r="M144" i="26" s="1"/>
  <c r="L143" i="26"/>
  <c r="M143" i="26" s="1"/>
  <c r="L142" i="26"/>
  <c r="W131" i="26" s="1"/>
  <c r="L141" i="26"/>
  <c r="M141" i="26" s="1"/>
  <c r="L140" i="26"/>
  <c r="M140" i="26" s="1"/>
  <c r="L139" i="26"/>
  <c r="M139" i="26" s="1"/>
  <c r="L138" i="26"/>
  <c r="M138" i="26" s="1"/>
  <c r="L137" i="26"/>
  <c r="M137" i="26" s="1"/>
  <c r="L136" i="26"/>
  <c r="K135" i="26"/>
  <c r="J135" i="26"/>
  <c r="I135" i="26"/>
  <c r="H135" i="26"/>
  <c r="G135" i="26"/>
  <c r="K133" i="26"/>
  <c r="J133" i="26"/>
  <c r="I133" i="26"/>
  <c r="H133" i="26"/>
  <c r="G133" i="26"/>
  <c r="G132" i="26"/>
  <c r="H132" i="26" s="1"/>
  <c r="I132" i="26" s="1"/>
  <c r="J132" i="26" s="1"/>
  <c r="K132" i="26" s="1"/>
  <c r="L132" i="26" s="1"/>
  <c r="M132" i="26" s="1"/>
  <c r="X131" i="26"/>
  <c r="S131" i="26"/>
  <c r="G131" i="26"/>
  <c r="H131" i="26" s="1"/>
  <c r="I131" i="26" s="1"/>
  <c r="J131" i="26" s="1"/>
  <c r="K131" i="26" s="1"/>
  <c r="L131" i="26" s="1"/>
  <c r="M131" i="26" s="1"/>
  <c r="L128" i="26"/>
  <c r="M128" i="26" s="1"/>
  <c r="L127" i="26"/>
  <c r="M127" i="26" s="1"/>
  <c r="L126" i="26"/>
  <c r="W115" i="26" s="1"/>
  <c r="L125" i="26"/>
  <c r="M125" i="26" s="1"/>
  <c r="L124" i="26"/>
  <c r="M124" i="26" s="1"/>
  <c r="L123" i="26"/>
  <c r="M123" i="26" s="1"/>
  <c r="L122" i="26"/>
  <c r="L121" i="26"/>
  <c r="M121" i="26" s="1"/>
  <c r="L120" i="26"/>
  <c r="L119" i="26" s="1"/>
  <c r="K119" i="26"/>
  <c r="J119" i="26"/>
  <c r="I119" i="26"/>
  <c r="H119" i="26"/>
  <c r="G119" i="26"/>
  <c r="K117" i="26"/>
  <c r="J117" i="26"/>
  <c r="I117" i="26"/>
  <c r="H117" i="26"/>
  <c r="G117" i="26"/>
  <c r="G116" i="26"/>
  <c r="H116" i="26" s="1"/>
  <c r="I116" i="26" s="1"/>
  <c r="J116" i="26" s="1"/>
  <c r="K116" i="26" s="1"/>
  <c r="L116" i="26" s="1"/>
  <c r="M116" i="26" s="1"/>
  <c r="S115" i="26"/>
  <c r="G115" i="26"/>
  <c r="H115" i="26" s="1"/>
  <c r="I115" i="26" s="1"/>
  <c r="J115" i="26" s="1"/>
  <c r="K115" i="26" s="1"/>
  <c r="L115" i="26" s="1"/>
  <c r="M115" i="26" s="1"/>
  <c r="L112" i="26"/>
  <c r="M112" i="26" s="1"/>
  <c r="L111" i="26"/>
  <c r="M111" i="26" s="1"/>
  <c r="L110" i="26"/>
  <c r="W99" i="26" s="1"/>
  <c r="L109" i="26"/>
  <c r="M109" i="26" s="1"/>
  <c r="L108" i="26"/>
  <c r="X99" i="26" s="1"/>
  <c r="L107" i="26"/>
  <c r="M107" i="26" s="1"/>
  <c r="M106" i="26"/>
  <c r="L106" i="26"/>
  <c r="L105" i="26"/>
  <c r="M105" i="26" s="1"/>
  <c r="L104" i="26"/>
  <c r="U99" i="26" s="1"/>
  <c r="K103" i="26"/>
  <c r="J103" i="26"/>
  <c r="I103" i="26"/>
  <c r="H103" i="26"/>
  <c r="G103" i="26"/>
  <c r="K101" i="26"/>
  <c r="J101" i="26"/>
  <c r="I101" i="26"/>
  <c r="H101" i="26"/>
  <c r="G101" i="26"/>
  <c r="G100" i="26"/>
  <c r="H100" i="26" s="1"/>
  <c r="I100" i="26" s="1"/>
  <c r="J100" i="26" s="1"/>
  <c r="K100" i="26" s="1"/>
  <c r="L100" i="26" s="1"/>
  <c r="M100" i="26" s="1"/>
  <c r="S99" i="26"/>
  <c r="I99" i="26"/>
  <c r="J99" i="26" s="1"/>
  <c r="K99" i="26" s="1"/>
  <c r="L99" i="26" s="1"/>
  <c r="M99" i="26" s="1"/>
  <c r="G99" i="26"/>
  <c r="H99" i="26" s="1"/>
  <c r="L96" i="26"/>
  <c r="M96" i="26" s="1"/>
  <c r="L95" i="26"/>
  <c r="M95" i="26" s="1"/>
  <c r="L94" i="26"/>
  <c r="W83" i="26" s="1"/>
  <c r="L93" i="26"/>
  <c r="M93" i="26" s="1"/>
  <c r="L92" i="26"/>
  <c r="M92" i="26" s="1"/>
  <c r="L91" i="26"/>
  <c r="M91" i="26" s="1"/>
  <c r="L90" i="26"/>
  <c r="M90" i="26" s="1"/>
  <c r="L89" i="26"/>
  <c r="M89" i="26" s="1"/>
  <c r="L88" i="26"/>
  <c r="K87" i="26"/>
  <c r="J87" i="26"/>
  <c r="I87" i="26"/>
  <c r="H87" i="26"/>
  <c r="G87" i="26"/>
  <c r="K85" i="26"/>
  <c r="J85" i="26"/>
  <c r="I85" i="26"/>
  <c r="H85" i="26"/>
  <c r="G85" i="26"/>
  <c r="G84" i="26"/>
  <c r="H84" i="26" s="1"/>
  <c r="I84" i="26" s="1"/>
  <c r="J84" i="26" s="1"/>
  <c r="K84" i="26" s="1"/>
  <c r="L84" i="26" s="1"/>
  <c r="M84" i="26" s="1"/>
  <c r="X83" i="26"/>
  <c r="S83" i="26"/>
  <c r="G83" i="26"/>
  <c r="H83" i="26" s="1"/>
  <c r="I83" i="26" s="1"/>
  <c r="J83" i="26" s="1"/>
  <c r="K83" i="26" s="1"/>
  <c r="L83" i="26" s="1"/>
  <c r="M83" i="26" s="1"/>
  <c r="L80" i="26"/>
  <c r="M80" i="26" s="1"/>
  <c r="L79" i="26"/>
  <c r="M79" i="26" s="1"/>
  <c r="L78" i="26"/>
  <c r="W67" i="26" s="1"/>
  <c r="L77" i="26"/>
  <c r="M77" i="26" s="1"/>
  <c r="L76" i="26"/>
  <c r="M76" i="26" s="1"/>
  <c r="L75" i="26"/>
  <c r="M75" i="26" s="1"/>
  <c r="L74" i="26"/>
  <c r="M74" i="26" s="1"/>
  <c r="L73" i="26"/>
  <c r="M73" i="26" s="1"/>
  <c r="L72" i="26"/>
  <c r="K71" i="26"/>
  <c r="J71" i="26"/>
  <c r="I71" i="26"/>
  <c r="H71" i="26"/>
  <c r="G71" i="26"/>
  <c r="K69" i="26"/>
  <c r="J69" i="26"/>
  <c r="I69" i="26"/>
  <c r="H69" i="26"/>
  <c r="G69" i="26"/>
  <c r="G68" i="26"/>
  <c r="H68" i="26" s="1"/>
  <c r="I68" i="26" s="1"/>
  <c r="J68" i="26" s="1"/>
  <c r="K68" i="26" s="1"/>
  <c r="L68" i="26" s="1"/>
  <c r="M68" i="26" s="1"/>
  <c r="U67" i="26"/>
  <c r="S67" i="26"/>
  <c r="G67" i="26"/>
  <c r="H67" i="26" s="1"/>
  <c r="I67" i="26" s="1"/>
  <c r="J67" i="26" s="1"/>
  <c r="K67" i="26" s="1"/>
  <c r="L67" i="26" s="1"/>
  <c r="M67" i="26" s="1"/>
  <c r="L64" i="26"/>
  <c r="M64" i="26" s="1"/>
  <c r="L63" i="26"/>
  <c r="M63" i="26" s="1"/>
  <c r="L62" i="26"/>
  <c r="W51" i="26" s="1"/>
  <c r="L61" i="26"/>
  <c r="M61" i="26" s="1"/>
  <c r="L60" i="26"/>
  <c r="M60" i="26" s="1"/>
  <c r="L59" i="26"/>
  <c r="M59" i="26" s="1"/>
  <c r="L58" i="26"/>
  <c r="M58" i="26" s="1"/>
  <c r="L57" i="26"/>
  <c r="L56" i="26"/>
  <c r="K55" i="26"/>
  <c r="J55" i="26"/>
  <c r="I55" i="26"/>
  <c r="H55" i="26"/>
  <c r="G55" i="26"/>
  <c r="K53" i="26"/>
  <c r="J53" i="26"/>
  <c r="I53" i="26"/>
  <c r="H53" i="26"/>
  <c r="G53" i="26"/>
  <c r="G52" i="26"/>
  <c r="H52" i="26" s="1"/>
  <c r="I52" i="26" s="1"/>
  <c r="J52" i="26" s="1"/>
  <c r="K52" i="26" s="1"/>
  <c r="L52" i="26" s="1"/>
  <c r="M52" i="26" s="1"/>
  <c r="S51" i="26"/>
  <c r="G51" i="26"/>
  <c r="H51" i="26" s="1"/>
  <c r="I51" i="26" s="1"/>
  <c r="J51" i="26" s="1"/>
  <c r="K51" i="26" s="1"/>
  <c r="L51" i="26" s="1"/>
  <c r="M51" i="26" s="1"/>
  <c r="L48" i="26"/>
  <c r="M48" i="26" s="1"/>
  <c r="L47" i="26"/>
  <c r="M47" i="26" s="1"/>
  <c r="L46" i="26"/>
  <c r="W35" i="26" s="1"/>
  <c r="L45" i="26"/>
  <c r="M45" i="26" s="1"/>
  <c r="L44" i="26"/>
  <c r="M44" i="26" s="1"/>
  <c r="M43" i="26"/>
  <c r="L43" i="26"/>
  <c r="L42" i="26"/>
  <c r="M42" i="26" s="1"/>
  <c r="L41" i="26"/>
  <c r="M41" i="26" s="1"/>
  <c r="L40" i="26"/>
  <c r="K39" i="26"/>
  <c r="J39" i="26"/>
  <c r="I39" i="26"/>
  <c r="H39" i="26"/>
  <c r="G39" i="26"/>
  <c r="K37" i="26"/>
  <c r="J37" i="26"/>
  <c r="I37" i="26"/>
  <c r="H37" i="26"/>
  <c r="G37" i="26"/>
  <c r="G36" i="26"/>
  <c r="H36" i="26" s="1"/>
  <c r="I36" i="26" s="1"/>
  <c r="J36" i="26" s="1"/>
  <c r="K36" i="26" s="1"/>
  <c r="L36" i="26" s="1"/>
  <c r="M36" i="26" s="1"/>
  <c r="V35" i="26"/>
  <c r="S35" i="26"/>
  <c r="G35" i="26"/>
  <c r="H35" i="26" s="1"/>
  <c r="I35" i="26" s="1"/>
  <c r="J35" i="26" s="1"/>
  <c r="K35" i="26" s="1"/>
  <c r="L35" i="26" s="1"/>
  <c r="M35" i="26" s="1"/>
  <c r="A35" i="26"/>
  <c r="A51" i="26" s="1"/>
  <c r="A67" i="26" s="1"/>
  <c r="A83" i="26" s="1"/>
  <c r="A99" i="26" s="1"/>
  <c r="A115" i="26" s="1"/>
  <c r="A131" i="26" s="1"/>
  <c r="A147" i="26" s="1"/>
  <c r="A163" i="26" s="1"/>
  <c r="A179" i="26" s="1"/>
  <c r="A195" i="26" s="1"/>
  <c r="A211" i="26" s="1"/>
  <c r="A227" i="26" s="1"/>
  <c r="A243" i="26" s="1"/>
  <c r="A259" i="26" s="1"/>
  <c r="A275" i="26" s="1"/>
  <c r="A291" i="26" s="1"/>
  <c r="A307" i="26" s="1"/>
  <c r="A323" i="26" s="1"/>
  <c r="A339" i="26" s="1"/>
  <c r="A355" i="26" s="1"/>
  <c r="A371" i="26" s="1"/>
  <c r="A387" i="26" s="1"/>
  <c r="A403" i="26" s="1"/>
  <c r="A419" i="26" s="1"/>
  <c r="A435" i="26" s="1"/>
  <c r="A451" i="26" s="1"/>
  <c r="A467" i="26" s="1"/>
  <c r="A483" i="26" s="1"/>
  <c r="L32" i="26"/>
  <c r="M32" i="26" s="1"/>
  <c r="L31" i="26"/>
  <c r="M31" i="26" s="1"/>
  <c r="L30" i="26"/>
  <c r="W19" i="26" s="1"/>
  <c r="L29" i="26"/>
  <c r="M29" i="26" s="1"/>
  <c r="L28" i="26"/>
  <c r="M28" i="26" s="1"/>
  <c r="L27" i="26"/>
  <c r="M27" i="26" s="1"/>
  <c r="L26" i="26"/>
  <c r="M26" i="26" s="1"/>
  <c r="L25" i="26"/>
  <c r="M25" i="26" s="1"/>
  <c r="L24" i="26"/>
  <c r="K23" i="26"/>
  <c r="J23" i="26"/>
  <c r="I23" i="26"/>
  <c r="H23" i="26"/>
  <c r="G23" i="26"/>
  <c r="K21" i="26"/>
  <c r="J21" i="26"/>
  <c r="I21" i="26"/>
  <c r="H21" i="26"/>
  <c r="G21" i="26"/>
  <c r="G20" i="26"/>
  <c r="H20" i="26" s="1"/>
  <c r="I20" i="26" s="1"/>
  <c r="J20" i="26" s="1"/>
  <c r="K20" i="26" s="1"/>
  <c r="L20" i="26" s="1"/>
  <c r="M20" i="26" s="1"/>
  <c r="C20" i="26"/>
  <c r="C36" i="26" s="1"/>
  <c r="C52" i="26" s="1"/>
  <c r="C68" i="26" s="1"/>
  <c r="C84" i="26" s="1"/>
  <c r="C100" i="26" s="1"/>
  <c r="C116" i="26" s="1"/>
  <c r="C132" i="26" s="1"/>
  <c r="C148" i="26" s="1"/>
  <c r="C164" i="26" s="1"/>
  <c r="C180" i="26" s="1"/>
  <c r="C196" i="26" s="1"/>
  <c r="C212" i="26" s="1"/>
  <c r="C228" i="26" s="1"/>
  <c r="C244" i="26" s="1"/>
  <c r="C260" i="26" s="1"/>
  <c r="C276" i="26" s="1"/>
  <c r="C292" i="26" s="1"/>
  <c r="C308" i="26" s="1"/>
  <c r="C324" i="26" s="1"/>
  <c r="C340" i="26" s="1"/>
  <c r="C356" i="26" s="1"/>
  <c r="C372" i="26" s="1"/>
  <c r="C388" i="26" s="1"/>
  <c r="C404" i="26" s="1"/>
  <c r="C420" i="26" s="1"/>
  <c r="C436" i="26" s="1"/>
  <c r="C452" i="26" s="1"/>
  <c r="C468" i="26" s="1"/>
  <c r="C484" i="26" s="1"/>
  <c r="S19" i="26"/>
  <c r="G19" i="26"/>
  <c r="H19" i="26" s="1"/>
  <c r="I19" i="26" s="1"/>
  <c r="J19" i="26" s="1"/>
  <c r="K19" i="26" s="1"/>
  <c r="L19" i="26" s="1"/>
  <c r="M19" i="26" s="1"/>
  <c r="K15" i="26"/>
  <c r="J15" i="26"/>
  <c r="I15" i="26"/>
  <c r="H15" i="26"/>
  <c r="G15" i="26"/>
  <c r="K14" i="26"/>
  <c r="J14" i="26"/>
  <c r="I14" i="26"/>
  <c r="H14" i="26"/>
  <c r="G14" i="26"/>
  <c r="K13" i="26"/>
  <c r="J13" i="26"/>
  <c r="I13" i="26"/>
  <c r="H13" i="26"/>
  <c r="G13" i="26"/>
  <c r="K12" i="26"/>
  <c r="J12" i="26"/>
  <c r="I12" i="26"/>
  <c r="H12" i="26"/>
  <c r="G12" i="26"/>
  <c r="K11" i="26"/>
  <c r="J11" i="26"/>
  <c r="I11" i="26"/>
  <c r="H11" i="26"/>
  <c r="G11" i="26"/>
  <c r="K10" i="26"/>
  <c r="J10" i="26"/>
  <c r="I10" i="26"/>
  <c r="H10" i="26"/>
  <c r="G10" i="26"/>
  <c r="K9" i="26"/>
  <c r="J9" i="26"/>
  <c r="I9" i="26"/>
  <c r="H9" i="26"/>
  <c r="G9" i="26"/>
  <c r="K8" i="26"/>
  <c r="J8" i="26"/>
  <c r="I8" i="26"/>
  <c r="H8" i="26"/>
  <c r="G8" i="26"/>
  <c r="H4" i="26"/>
  <c r="I4" i="26" s="1"/>
  <c r="J4" i="26" s="1"/>
  <c r="K4" i="26" s="1"/>
  <c r="L4" i="26" s="1"/>
  <c r="M4" i="26" s="1"/>
  <c r="S3" i="26"/>
  <c r="H3" i="26"/>
  <c r="I3" i="26" s="1"/>
  <c r="J3" i="26" s="1"/>
  <c r="K3" i="26" s="1"/>
  <c r="L3" i="26" s="1"/>
  <c r="M3" i="26" s="1"/>
  <c r="X1" i="26"/>
  <c r="T1" i="26"/>
  <c r="H3" i="25"/>
  <c r="I3" i="25" s="1"/>
  <c r="J3" i="25" s="1"/>
  <c r="K3" i="25" s="1"/>
  <c r="L3" i="25" s="1"/>
  <c r="M3" i="25" s="1"/>
  <c r="H2" i="25"/>
  <c r="I2" i="25" s="1"/>
  <c r="J2" i="25" s="1"/>
  <c r="K2" i="25" s="1"/>
  <c r="L2" i="25" s="1"/>
  <c r="M2" i="25" s="1"/>
  <c r="V51" i="26" l="1"/>
  <c r="V307" i="26"/>
  <c r="U179" i="26"/>
  <c r="U195" i="26"/>
  <c r="V275" i="26"/>
  <c r="L279" i="26"/>
  <c r="U483" i="26"/>
  <c r="W179" i="26"/>
  <c r="U243" i="26"/>
  <c r="X387" i="26"/>
  <c r="U467" i="26"/>
  <c r="U51" i="26"/>
  <c r="V67" i="26"/>
  <c r="M174" i="26"/>
  <c r="L215" i="26"/>
  <c r="T211" i="26" s="1"/>
  <c r="W275" i="26"/>
  <c r="V323" i="26"/>
  <c r="V387" i="26"/>
  <c r="M94" i="26"/>
  <c r="X179" i="26"/>
  <c r="L183" i="26"/>
  <c r="W195" i="26"/>
  <c r="M216" i="26"/>
  <c r="L231" i="26"/>
  <c r="T227" i="26" s="1"/>
  <c r="M280" i="26"/>
  <c r="M284" i="26"/>
  <c r="W355" i="26"/>
  <c r="U371" i="26"/>
  <c r="U435" i="26"/>
  <c r="L39" i="26"/>
  <c r="M39" i="26" s="1"/>
  <c r="U131" i="26"/>
  <c r="W211" i="26"/>
  <c r="U227" i="26"/>
  <c r="U291" i="26"/>
  <c r="L359" i="26"/>
  <c r="M359" i="26" s="1"/>
  <c r="W419" i="26"/>
  <c r="M494" i="26"/>
  <c r="V419" i="26"/>
  <c r="V483" i="26"/>
  <c r="L487" i="26"/>
  <c r="M487" i="26" s="1"/>
  <c r="M488" i="26"/>
  <c r="V467" i="26"/>
  <c r="M473" i="26"/>
  <c r="L471" i="26"/>
  <c r="T467" i="26" s="1"/>
  <c r="M472" i="26"/>
  <c r="M478" i="26"/>
  <c r="U419" i="26"/>
  <c r="L423" i="26"/>
  <c r="M427" i="26"/>
  <c r="L407" i="26"/>
  <c r="V403" i="26"/>
  <c r="W387" i="26"/>
  <c r="M395" i="26"/>
  <c r="L391" i="26"/>
  <c r="M392" i="26"/>
  <c r="V371" i="26"/>
  <c r="X355" i="26"/>
  <c r="M360" i="26"/>
  <c r="M362" i="26"/>
  <c r="U355" i="26"/>
  <c r="L343" i="26"/>
  <c r="V339" i="26"/>
  <c r="L327" i="26"/>
  <c r="M327" i="26" s="1"/>
  <c r="M334" i="26"/>
  <c r="W307" i="26"/>
  <c r="L311" i="26"/>
  <c r="M311" i="26" s="1"/>
  <c r="L295" i="26"/>
  <c r="T291" i="26" s="1"/>
  <c r="U275" i="26"/>
  <c r="V259" i="26"/>
  <c r="U259" i="26"/>
  <c r="V243" i="26"/>
  <c r="L247" i="26"/>
  <c r="M247" i="26" s="1"/>
  <c r="U211" i="26"/>
  <c r="X195" i="26"/>
  <c r="V195" i="26"/>
  <c r="L199" i="26"/>
  <c r="V179" i="26"/>
  <c r="X163" i="26"/>
  <c r="M168" i="26"/>
  <c r="L151" i="26"/>
  <c r="M151" i="26" s="1"/>
  <c r="X115" i="26"/>
  <c r="V115" i="26"/>
  <c r="M108" i="26"/>
  <c r="M104" i="26"/>
  <c r="M110" i="26"/>
  <c r="V83" i="26"/>
  <c r="L87" i="26"/>
  <c r="T83" i="26" s="1"/>
  <c r="M88" i="26"/>
  <c r="X67" i="26"/>
  <c r="L71" i="26"/>
  <c r="X51" i="26"/>
  <c r="M57" i="26"/>
  <c r="L55" i="26"/>
  <c r="M62" i="26"/>
  <c r="M56" i="26"/>
  <c r="X35" i="26"/>
  <c r="M40" i="26"/>
  <c r="M46" i="26"/>
  <c r="U35" i="26"/>
  <c r="X19" i="26"/>
  <c r="V451" i="26"/>
  <c r="M457" i="26"/>
  <c r="L455" i="26"/>
  <c r="M456" i="26"/>
  <c r="M462" i="26"/>
  <c r="M441" i="26"/>
  <c r="L439" i="26"/>
  <c r="T435" i="26" s="1"/>
  <c r="V435" i="26"/>
  <c r="M440" i="26"/>
  <c r="U403" i="26"/>
  <c r="M411" i="26"/>
  <c r="M391" i="26"/>
  <c r="T387" i="26"/>
  <c r="U387" i="26"/>
  <c r="W371" i="26"/>
  <c r="M376" i="26"/>
  <c r="M380" i="26"/>
  <c r="L375" i="26"/>
  <c r="U339" i="26"/>
  <c r="M347" i="26"/>
  <c r="W339" i="26"/>
  <c r="T323" i="26"/>
  <c r="U323" i="26"/>
  <c r="M329" i="26"/>
  <c r="M331" i="26"/>
  <c r="T307" i="26"/>
  <c r="M312" i="26"/>
  <c r="V291" i="26"/>
  <c r="M279" i="26"/>
  <c r="T275" i="26"/>
  <c r="W259" i="26"/>
  <c r="M264" i="26"/>
  <c r="M268" i="26"/>
  <c r="L263" i="26"/>
  <c r="W243" i="26"/>
  <c r="M248" i="26"/>
  <c r="M252" i="26"/>
  <c r="V227" i="26"/>
  <c r="M231" i="26"/>
  <c r="V211" i="26"/>
  <c r="V163" i="26"/>
  <c r="L167" i="26"/>
  <c r="M167" i="26" s="1"/>
  <c r="M152" i="26"/>
  <c r="M154" i="26"/>
  <c r="M158" i="26"/>
  <c r="U147" i="26"/>
  <c r="V131" i="26"/>
  <c r="L135" i="26"/>
  <c r="T131" i="26" s="1"/>
  <c r="M136" i="26"/>
  <c r="M142" i="26"/>
  <c r="M120" i="26"/>
  <c r="M122" i="26"/>
  <c r="M126" i="26"/>
  <c r="U115" i="26"/>
  <c r="V99" i="26"/>
  <c r="L103" i="26"/>
  <c r="M103" i="26" s="1"/>
  <c r="U83" i="26"/>
  <c r="M72" i="26"/>
  <c r="M78" i="26"/>
  <c r="L12" i="26"/>
  <c r="X3" i="26" s="1"/>
  <c r="I7" i="26"/>
  <c r="L10" i="26"/>
  <c r="K7" i="26"/>
  <c r="L9" i="26"/>
  <c r="H7" i="26"/>
  <c r="L14" i="26"/>
  <c r="L8" i="26"/>
  <c r="J7" i="26"/>
  <c r="L11" i="26"/>
  <c r="U19" i="26"/>
  <c r="L23" i="26"/>
  <c r="L13" i="26"/>
  <c r="M13" i="26" s="1"/>
  <c r="G7" i="26"/>
  <c r="L15" i="26"/>
  <c r="M15" i="26" s="1"/>
  <c r="V19" i="26"/>
  <c r="M24" i="26"/>
  <c r="M30" i="26"/>
  <c r="M71" i="26"/>
  <c r="T67" i="26"/>
  <c r="T35" i="26"/>
  <c r="M87" i="26"/>
  <c r="M135" i="26"/>
  <c r="T99" i="26"/>
  <c r="T163" i="26"/>
  <c r="M471" i="26"/>
  <c r="M119" i="26"/>
  <c r="T115" i="26"/>
  <c r="M439" i="26"/>
  <c r="M455" i="26"/>
  <c r="T451" i="26"/>
  <c r="T483" i="26"/>
  <c r="L9" i="25"/>
  <c r="S9" i="25" s="1"/>
  <c r="L10" i="25"/>
  <c r="S10" i="25" s="1"/>
  <c r="L13" i="25"/>
  <c r="S13" i="25" s="1"/>
  <c r="L14" i="25"/>
  <c r="L7" i="25"/>
  <c r="S7" i="25" s="1"/>
  <c r="L11" i="25"/>
  <c r="S11" i="25" s="1"/>
  <c r="L8" i="25"/>
  <c r="S8" i="25" s="1"/>
  <c r="L12" i="25"/>
  <c r="S12" i="25" s="1"/>
  <c r="G6" i="25"/>
  <c r="L496" i="23"/>
  <c r="M496" i="23" s="1"/>
  <c r="L495" i="23"/>
  <c r="M495" i="23" s="1"/>
  <c r="L494" i="23"/>
  <c r="M494" i="23" s="1"/>
  <c r="L493" i="23"/>
  <c r="M493" i="23" s="1"/>
  <c r="L492" i="23"/>
  <c r="M492" i="23" s="1"/>
  <c r="L491" i="23"/>
  <c r="M491" i="23" s="1"/>
  <c r="L490" i="23"/>
  <c r="M490" i="23" s="1"/>
  <c r="L489" i="23"/>
  <c r="L488" i="23"/>
  <c r="M488" i="23" s="1"/>
  <c r="K487" i="23"/>
  <c r="J487" i="23"/>
  <c r="I487" i="23"/>
  <c r="H487" i="23"/>
  <c r="G487" i="23"/>
  <c r="K485" i="23"/>
  <c r="J485" i="23"/>
  <c r="I485" i="23"/>
  <c r="H485" i="23"/>
  <c r="G485" i="23"/>
  <c r="G484" i="23"/>
  <c r="H484" i="23" s="1"/>
  <c r="I484" i="23" s="1"/>
  <c r="J484" i="23" s="1"/>
  <c r="K484" i="23" s="1"/>
  <c r="L484" i="23" s="1"/>
  <c r="M484" i="23" s="1"/>
  <c r="S483" i="23"/>
  <c r="G483" i="23"/>
  <c r="H483" i="23" s="1"/>
  <c r="I483" i="23" s="1"/>
  <c r="J483" i="23" s="1"/>
  <c r="K483" i="23" s="1"/>
  <c r="L483" i="23" s="1"/>
  <c r="M483" i="23" s="1"/>
  <c r="L480" i="23"/>
  <c r="M480" i="23" s="1"/>
  <c r="L479" i="23"/>
  <c r="M479" i="23" s="1"/>
  <c r="L478" i="23"/>
  <c r="M478" i="23" s="1"/>
  <c r="L477" i="23"/>
  <c r="M477" i="23" s="1"/>
  <c r="L476" i="23"/>
  <c r="M476" i="23" s="1"/>
  <c r="L475" i="23"/>
  <c r="M475" i="23" s="1"/>
  <c r="L474" i="23"/>
  <c r="M474" i="23" s="1"/>
  <c r="L473" i="23"/>
  <c r="L472" i="23"/>
  <c r="M472" i="23" s="1"/>
  <c r="K471" i="23"/>
  <c r="J471" i="23"/>
  <c r="I471" i="23"/>
  <c r="H471" i="23"/>
  <c r="G471" i="23"/>
  <c r="K469" i="23"/>
  <c r="J469" i="23"/>
  <c r="I469" i="23"/>
  <c r="H469" i="23"/>
  <c r="G469" i="23"/>
  <c r="G468" i="23"/>
  <c r="H468" i="23" s="1"/>
  <c r="I468" i="23" s="1"/>
  <c r="J468" i="23" s="1"/>
  <c r="K468" i="23" s="1"/>
  <c r="L468" i="23" s="1"/>
  <c r="M468" i="23" s="1"/>
  <c r="S467" i="23"/>
  <c r="G467" i="23"/>
  <c r="H467" i="23" s="1"/>
  <c r="I467" i="23" s="1"/>
  <c r="J467" i="23" s="1"/>
  <c r="K467" i="23" s="1"/>
  <c r="L467" i="23" s="1"/>
  <c r="M467" i="23" s="1"/>
  <c r="L464" i="23"/>
  <c r="M464" i="23" s="1"/>
  <c r="L463" i="23"/>
  <c r="M463" i="23" s="1"/>
  <c r="L462" i="23"/>
  <c r="M462" i="23" s="1"/>
  <c r="L461" i="23"/>
  <c r="M461" i="23" s="1"/>
  <c r="L460" i="23"/>
  <c r="M460" i="23" s="1"/>
  <c r="L459" i="23"/>
  <c r="M459" i="23" s="1"/>
  <c r="L458" i="23"/>
  <c r="M458" i="23" s="1"/>
  <c r="L457" i="23"/>
  <c r="L456" i="23"/>
  <c r="M456" i="23" s="1"/>
  <c r="K455" i="23"/>
  <c r="J455" i="23"/>
  <c r="I455" i="23"/>
  <c r="H455" i="23"/>
  <c r="G455" i="23"/>
  <c r="K453" i="23"/>
  <c r="J453" i="23"/>
  <c r="I453" i="23"/>
  <c r="H453" i="23"/>
  <c r="G453" i="23"/>
  <c r="G452" i="23"/>
  <c r="H452" i="23" s="1"/>
  <c r="I452" i="23" s="1"/>
  <c r="J452" i="23" s="1"/>
  <c r="K452" i="23" s="1"/>
  <c r="L452" i="23" s="1"/>
  <c r="M452" i="23" s="1"/>
  <c r="S451" i="23"/>
  <c r="G451" i="23"/>
  <c r="H451" i="23" s="1"/>
  <c r="I451" i="23" s="1"/>
  <c r="J451" i="23" s="1"/>
  <c r="K451" i="23" s="1"/>
  <c r="L451" i="23" s="1"/>
  <c r="M451" i="23" s="1"/>
  <c r="L448" i="23"/>
  <c r="M448" i="23" s="1"/>
  <c r="L447" i="23"/>
  <c r="M447" i="23" s="1"/>
  <c r="L446" i="23"/>
  <c r="M446" i="23" s="1"/>
  <c r="L445" i="23"/>
  <c r="M445" i="23" s="1"/>
  <c r="L444" i="23"/>
  <c r="M444" i="23" s="1"/>
  <c r="L443" i="23"/>
  <c r="M443" i="23" s="1"/>
  <c r="L442" i="23"/>
  <c r="M442" i="23" s="1"/>
  <c r="L441" i="23"/>
  <c r="L440" i="23"/>
  <c r="M440" i="23" s="1"/>
  <c r="K439" i="23"/>
  <c r="J439" i="23"/>
  <c r="I439" i="23"/>
  <c r="H439" i="23"/>
  <c r="G439" i="23"/>
  <c r="K437" i="23"/>
  <c r="J437" i="23"/>
  <c r="I437" i="23"/>
  <c r="H437" i="23"/>
  <c r="G437" i="23"/>
  <c r="G436" i="23"/>
  <c r="H436" i="23" s="1"/>
  <c r="I436" i="23" s="1"/>
  <c r="J436" i="23" s="1"/>
  <c r="K436" i="23" s="1"/>
  <c r="L436" i="23" s="1"/>
  <c r="M436" i="23" s="1"/>
  <c r="S435" i="23"/>
  <c r="G435" i="23"/>
  <c r="H435" i="23" s="1"/>
  <c r="I435" i="23" s="1"/>
  <c r="J435" i="23" s="1"/>
  <c r="K435" i="23" s="1"/>
  <c r="L435" i="23" s="1"/>
  <c r="M435" i="23" s="1"/>
  <c r="L432" i="23"/>
  <c r="M432" i="23" s="1"/>
  <c r="L431" i="23"/>
  <c r="M431" i="23" s="1"/>
  <c r="L430" i="23"/>
  <c r="M430" i="23" s="1"/>
  <c r="L429" i="23"/>
  <c r="M429" i="23" s="1"/>
  <c r="L428" i="23"/>
  <c r="M428" i="23" s="1"/>
  <c r="L427" i="23"/>
  <c r="M427" i="23" s="1"/>
  <c r="L426" i="23"/>
  <c r="M426" i="23" s="1"/>
  <c r="L425" i="23"/>
  <c r="L424" i="23"/>
  <c r="M424" i="23" s="1"/>
  <c r="K423" i="23"/>
  <c r="J423" i="23"/>
  <c r="I423" i="23"/>
  <c r="H423" i="23"/>
  <c r="G423" i="23"/>
  <c r="K421" i="23"/>
  <c r="J421" i="23"/>
  <c r="I421" i="23"/>
  <c r="H421" i="23"/>
  <c r="G421" i="23"/>
  <c r="G420" i="23"/>
  <c r="H420" i="23" s="1"/>
  <c r="I420" i="23" s="1"/>
  <c r="J420" i="23" s="1"/>
  <c r="K420" i="23" s="1"/>
  <c r="L420" i="23" s="1"/>
  <c r="M420" i="23" s="1"/>
  <c r="S419" i="23"/>
  <c r="G419" i="23"/>
  <c r="H419" i="23" s="1"/>
  <c r="I419" i="23" s="1"/>
  <c r="J419" i="23" s="1"/>
  <c r="K419" i="23" s="1"/>
  <c r="L419" i="23" s="1"/>
  <c r="M419" i="23" s="1"/>
  <c r="L416" i="23"/>
  <c r="M416" i="23" s="1"/>
  <c r="L415" i="23"/>
  <c r="M415" i="23" s="1"/>
  <c r="L414" i="23"/>
  <c r="M414" i="23" s="1"/>
  <c r="L413" i="23"/>
  <c r="M413" i="23" s="1"/>
  <c r="L412" i="23"/>
  <c r="M412" i="23" s="1"/>
  <c r="L411" i="23"/>
  <c r="M411" i="23" s="1"/>
  <c r="L410" i="23"/>
  <c r="L409" i="23"/>
  <c r="M409" i="23" s="1"/>
  <c r="L408" i="23"/>
  <c r="K407" i="23"/>
  <c r="J407" i="23"/>
  <c r="I407" i="23"/>
  <c r="H407" i="23"/>
  <c r="G407" i="23"/>
  <c r="K405" i="23"/>
  <c r="J405" i="23"/>
  <c r="I405" i="23"/>
  <c r="H405" i="23"/>
  <c r="G405" i="23"/>
  <c r="G404" i="23"/>
  <c r="H404" i="23" s="1"/>
  <c r="I404" i="23" s="1"/>
  <c r="J404" i="23" s="1"/>
  <c r="K404" i="23" s="1"/>
  <c r="L404" i="23" s="1"/>
  <c r="M404" i="23" s="1"/>
  <c r="S403" i="23"/>
  <c r="H403" i="23"/>
  <c r="I403" i="23" s="1"/>
  <c r="J403" i="23" s="1"/>
  <c r="K403" i="23" s="1"/>
  <c r="L403" i="23" s="1"/>
  <c r="M403" i="23" s="1"/>
  <c r="G403" i="23"/>
  <c r="L400" i="23"/>
  <c r="M400" i="23" s="1"/>
  <c r="L399" i="23"/>
  <c r="M399" i="23" s="1"/>
  <c r="L398" i="23"/>
  <c r="M398" i="23" s="1"/>
  <c r="L397" i="23"/>
  <c r="M397" i="23" s="1"/>
  <c r="L396" i="23"/>
  <c r="L395" i="23"/>
  <c r="M395" i="23" s="1"/>
  <c r="L394" i="23"/>
  <c r="L393" i="23"/>
  <c r="L392" i="23"/>
  <c r="M392" i="23" s="1"/>
  <c r="K391" i="23"/>
  <c r="J391" i="23"/>
  <c r="I391" i="23"/>
  <c r="H391" i="23"/>
  <c r="G391" i="23"/>
  <c r="K389" i="23"/>
  <c r="J389" i="23"/>
  <c r="I389" i="23"/>
  <c r="H389" i="23"/>
  <c r="G389" i="23"/>
  <c r="G388" i="23"/>
  <c r="H388" i="23" s="1"/>
  <c r="I388" i="23" s="1"/>
  <c r="J388" i="23" s="1"/>
  <c r="K388" i="23" s="1"/>
  <c r="L388" i="23" s="1"/>
  <c r="M388" i="23" s="1"/>
  <c r="S387" i="23"/>
  <c r="G387" i="23"/>
  <c r="H387" i="23" s="1"/>
  <c r="I387" i="23" s="1"/>
  <c r="J387" i="23" s="1"/>
  <c r="K387" i="23" s="1"/>
  <c r="L387" i="23" s="1"/>
  <c r="M387" i="23" s="1"/>
  <c r="L384" i="23"/>
  <c r="M384" i="23" s="1"/>
  <c r="L383" i="23"/>
  <c r="M383" i="23" s="1"/>
  <c r="L382" i="23"/>
  <c r="L381" i="23"/>
  <c r="M381" i="23" s="1"/>
  <c r="L380" i="23"/>
  <c r="L379" i="23"/>
  <c r="M379" i="23" s="1"/>
  <c r="L378" i="23"/>
  <c r="L377" i="23"/>
  <c r="M377" i="23" s="1"/>
  <c r="L376" i="23"/>
  <c r="K375" i="23"/>
  <c r="J375" i="23"/>
  <c r="I375" i="23"/>
  <c r="H375" i="23"/>
  <c r="G375" i="23"/>
  <c r="K373" i="23"/>
  <c r="J373" i="23"/>
  <c r="I373" i="23"/>
  <c r="H373" i="23"/>
  <c r="G373" i="23"/>
  <c r="G372" i="23"/>
  <c r="H372" i="23" s="1"/>
  <c r="I372" i="23" s="1"/>
  <c r="J372" i="23" s="1"/>
  <c r="K372" i="23" s="1"/>
  <c r="L372" i="23" s="1"/>
  <c r="M372" i="23" s="1"/>
  <c r="S371" i="23"/>
  <c r="G371" i="23"/>
  <c r="H371" i="23" s="1"/>
  <c r="I371" i="23" s="1"/>
  <c r="J371" i="23" s="1"/>
  <c r="K371" i="23" s="1"/>
  <c r="L371" i="23" s="1"/>
  <c r="M371" i="23" s="1"/>
  <c r="L368" i="23"/>
  <c r="M368" i="23" s="1"/>
  <c r="L367" i="23"/>
  <c r="M367" i="23" s="1"/>
  <c r="L366" i="23"/>
  <c r="M366" i="23" s="1"/>
  <c r="L365" i="23"/>
  <c r="M365" i="23" s="1"/>
  <c r="L364" i="23"/>
  <c r="M364" i="23" s="1"/>
  <c r="L363" i="23"/>
  <c r="L362" i="23"/>
  <c r="M362" i="23" s="1"/>
  <c r="L361" i="23"/>
  <c r="M361" i="23" s="1"/>
  <c r="L360" i="23"/>
  <c r="M360" i="23" s="1"/>
  <c r="K359" i="23"/>
  <c r="J359" i="23"/>
  <c r="I359" i="23"/>
  <c r="H359" i="23"/>
  <c r="G359" i="23"/>
  <c r="K357" i="23"/>
  <c r="J357" i="23"/>
  <c r="I357" i="23"/>
  <c r="H357" i="23"/>
  <c r="G357" i="23"/>
  <c r="G356" i="23"/>
  <c r="H356" i="23" s="1"/>
  <c r="I356" i="23" s="1"/>
  <c r="J356" i="23" s="1"/>
  <c r="K356" i="23" s="1"/>
  <c r="L356" i="23" s="1"/>
  <c r="M356" i="23" s="1"/>
  <c r="X355" i="23"/>
  <c r="S355" i="23"/>
  <c r="G355" i="23"/>
  <c r="H355" i="23" s="1"/>
  <c r="I355" i="23" s="1"/>
  <c r="J355" i="23" s="1"/>
  <c r="K355" i="23" s="1"/>
  <c r="L355" i="23" s="1"/>
  <c r="M355" i="23" s="1"/>
  <c r="L352" i="23"/>
  <c r="M352" i="23" s="1"/>
  <c r="L351" i="23"/>
  <c r="M351" i="23" s="1"/>
  <c r="L350" i="23"/>
  <c r="M350" i="23" s="1"/>
  <c r="L349" i="23"/>
  <c r="M349" i="23" s="1"/>
  <c r="L348" i="23"/>
  <c r="L347" i="23"/>
  <c r="M347" i="23" s="1"/>
  <c r="L346" i="23"/>
  <c r="L345" i="23"/>
  <c r="M345" i="23" s="1"/>
  <c r="L344" i="23"/>
  <c r="M344" i="23" s="1"/>
  <c r="K343" i="23"/>
  <c r="J343" i="23"/>
  <c r="I343" i="23"/>
  <c r="H343" i="23"/>
  <c r="G343" i="23"/>
  <c r="K341" i="23"/>
  <c r="J341" i="23"/>
  <c r="I341" i="23"/>
  <c r="H341" i="23"/>
  <c r="G341" i="23"/>
  <c r="G340" i="23"/>
  <c r="H340" i="23" s="1"/>
  <c r="I340" i="23" s="1"/>
  <c r="J340" i="23" s="1"/>
  <c r="K340" i="23" s="1"/>
  <c r="L340" i="23" s="1"/>
  <c r="M340" i="23" s="1"/>
  <c r="W339" i="23"/>
  <c r="S339" i="23"/>
  <c r="G339" i="23"/>
  <c r="H339" i="23" s="1"/>
  <c r="I339" i="23" s="1"/>
  <c r="J339" i="23" s="1"/>
  <c r="K339" i="23" s="1"/>
  <c r="L339" i="23" s="1"/>
  <c r="M339" i="23" s="1"/>
  <c r="L336" i="23"/>
  <c r="M336" i="23" s="1"/>
  <c r="L335" i="23"/>
  <c r="M335" i="23" s="1"/>
  <c r="L334" i="23"/>
  <c r="M334" i="23" s="1"/>
  <c r="L333" i="23"/>
  <c r="M333" i="23" s="1"/>
  <c r="L332" i="23"/>
  <c r="L331" i="23"/>
  <c r="M331" i="23" s="1"/>
  <c r="L330" i="23"/>
  <c r="L329" i="23"/>
  <c r="M329" i="23" s="1"/>
  <c r="L328" i="23"/>
  <c r="K327" i="23"/>
  <c r="J327" i="23"/>
  <c r="I327" i="23"/>
  <c r="H327" i="23"/>
  <c r="G327" i="23"/>
  <c r="K325" i="23"/>
  <c r="J325" i="23"/>
  <c r="I325" i="23"/>
  <c r="H325" i="23"/>
  <c r="G325" i="23"/>
  <c r="G324" i="23"/>
  <c r="H324" i="23" s="1"/>
  <c r="I324" i="23" s="1"/>
  <c r="J324" i="23" s="1"/>
  <c r="K324" i="23" s="1"/>
  <c r="L324" i="23" s="1"/>
  <c r="M324" i="23" s="1"/>
  <c r="S323" i="23"/>
  <c r="G323" i="23"/>
  <c r="H323" i="23" s="1"/>
  <c r="I323" i="23" s="1"/>
  <c r="J323" i="23" s="1"/>
  <c r="K323" i="23" s="1"/>
  <c r="L323" i="23" s="1"/>
  <c r="M323" i="23" s="1"/>
  <c r="L320" i="23"/>
  <c r="M320" i="23" s="1"/>
  <c r="L319" i="23"/>
  <c r="M319" i="23" s="1"/>
  <c r="L318" i="23"/>
  <c r="L317" i="23"/>
  <c r="M317" i="23" s="1"/>
  <c r="L316" i="23"/>
  <c r="L315" i="23"/>
  <c r="M315" i="23" s="1"/>
  <c r="L314" i="23"/>
  <c r="L313" i="23"/>
  <c r="L312" i="23"/>
  <c r="M312" i="23" s="1"/>
  <c r="K311" i="23"/>
  <c r="J311" i="23"/>
  <c r="I311" i="23"/>
  <c r="H311" i="23"/>
  <c r="G311" i="23"/>
  <c r="K309" i="23"/>
  <c r="J309" i="23"/>
  <c r="I309" i="23"/>
  <c r="H309" i="23"/>
  <c r="G309" i="23"/>
  <c r="G308" i="23"/>
  <c r="H308" i="23" s="1"/>
  <c r="I308" i="23" s="1"/>
  <c r="J308" i="23" s="1"/>
  <c r="K308" i="23" s="1"/>
  <c r="L308" i="23" s="1"/>
  <c r="M308" i="23" s="1"/>
  <c r="S307" i="23"/>
  <c r="H307" i="23"/>
  <c r="I307" i="23" s="1"/>
  <c r="J307" i="23" s="1"/>
  <c r="K307" i="23" s="1"/>
  <c r="L307" i="23" s="1"/>
  <c r="M307" i="23" s="1"/>
  <c r="G307" i="23"/>
  <c r="L304" i="23"/>
  <c r="M304" i="23" s="1"/>
  <c r="L303" i="23"/>
  <c r="M303" i="23" s="1"/>
  <c r="L302" i="23"/>
  <c r="M302" i="23" s="1"/>
  <c r="L301" i="23"/>
  <c r="M301" i="23" s="1"/>
  <c r="L300" i="23"/>
  <c r="L299" i="23"/>
  <c r="M299" i="23" s="1"/>
  <c r="L298" i="23"/>
  <c r="L297" i="23"/>
  <c r="M297" i="23" s="1"/>
  <c r="L296" i="23"/>
  <c r="M296" i="23" s="1"/>
  <c r="K295" i="23"/>
  <c r="J295" i="23"/>
  <c r="I295" i="23"/>
  <c r="H295" i="23"/>
  <c r="G295" i="23"/>
  <c r="K293" i="23"/>
  <c r="J293" i="23"/>
  <c r="I293" i="23"/>
  <c r="H293" i="23"/>
  <c r="G293" i="23"/>
  <c r="G292" i="23"/>
  <c r="H292" i="23" s="1"/>
  <c r="I292" i="23" s="1"/>
  <c r="J292" i="23" s="1"/>
  <c r="K292" i="23" s="1"/>
  <c r="L292" i="23" s="1"/>
  <c r="M292" i="23" s="1"/>
  <c r="U291" i="23"/>
  <c r="S291" i="23"/>
  <c r="G291" i="23"/>
  <c r="H291" i="23" s="1"/>
  <c r="I291" i="23" s="1"/>
  <c r="J291" i="23" s="1"/>
  <c r="K291" i="23" s="1"/>
  <c r="L291" i="23" s="1"/>
  <c r="M291" i="23" s="1"/>
  <c r="L288" i="23"/>
  <c r="M288" i="23" s="1"/>
  <c r="L287" i="23"/>
  <c r="M287" i="23" s="1"/>
  <c r="L286" i="23"/>
  <c r="M286" i="23" s="1"/>
  <c r="L285" i="23"/>
  <c r="M285" i="23" s="1"/>
  <c r="L284" i="23"/>
  <c r="L283" i="23"/>
  <c r="M283" i="23" s="1"/>
  <c r="L282" i="23"/>
  <c r="L281" i="23"/>
  <c r="M281" i="23" s="1"/>
  <c r="L280" i="23"/>
  <c r="K279" i="23"/>
  <c r="J279" i="23"/>
  <c r="I279" i="23"/>
  <c r="H279" i="23"/>
  <c r="G279" i="23"/>
  <c r="K277" i="23"/>
  <c r="J277" i="23"/>
  <c r="I277" i="23"/>
  <c r="H277" i="23"/>
  <c r="G277" i="23"/>
  <c r="H276" i="23"/>
  <c r="I276" i="23" s="1"/>
  <c r="J276" i="23" s="1"/>
  <c r="K276" i="23" s="1"/>
  <c r="L276" i="23" s="1"/>
  <c r="M276" i="23" s="1"/>
  <c r="G276" i="23"/>
  <c r="S275" i="23"/>
  <c r="G275" i="23"/>
  <c r="H275" i="23" s="1"/>
  <c r="I275" i="23" s="1"/>
  <c r="J275" i="23" s="1"/>
  <c r="K275" i="23" s="1"/>
  <c r="L275" i="23" s="1"/>
  <c r="M275" i="23" s="1"/>
  <c r="L272" i="23"/>
  <c r="M272" i="23" s="1"/>
  <c r="L271" i="23"/>
  <c r="M271" i="23" s="1"/>
  <c r="L270" i="23"/>
  <c r="M270" i="23" s="1"/>
  <c r="L269" i="23"/>
  <c r="M269" i="23" s="1"/>
  <c r="L268" i="23"/>
  <c r="L267" i="23"/>
  <c r="M267" i="23" s="1"/>
  <c r="L266" i="23"/>
  <c r="L265" i="23"/>
  <c r="M265" i="23" s="1"/>
  <c r="L264" i="23"/>
  <c r="K263" i="23"/>
  <c r="J263" i="23"/>
  <c r="I263" i="23"/>
  <c r="H263" i="23"/>
  <c r="G263" i="23"/>
  <c r="K261" i="23"/>
  <c r="J261" i="23"/>
  <c r="I261" i="23"/>
  <c r="H261" i="23"/>
  <c r="G261" i="23"/>
  <c r="G260" i="23"/>
  <c r="H260" i="23" s="1"/>
  <c r="I260" i="23" s="1"/>
  <c r="J260" i="23" s="1"/>
  <c r="K260" i="23" s="1"/>
  <c r="L260" i="23" s="1"/>
  <c r="M260" i="23" s="1"/>
  <c r="S259" i="23"/>
  <c r="G259" i="23"/>
  <c r="H259" i="23" s="1"/>
  <c r="I259" i="23" s="1"/>
  <c r="J259" i="23" s="1"/>
  <c r="K259" i="23" s="1"/>
  <c r="L259" i="23" s="1"/>
  <c r="M259" i="23" s="1"/>
  <c r="L256" i="23"/>
  <c r="M256" i="23" s="1"/>
  <c r="L255" i="23"/>
  <c r="M255" i="23" s="1"/>
  <c r="L254" i="23"/>
  <c r="L253" i="23"/>
  <c r="M253" i="23" s="1"/>
  <c r="L252" i="23"/>
  <c r="L251" i="23"/>
  <c r="M251" i="23" s="1"/>
  <c r="L250" i="23"/>
  <c r="M250" i="23" s="1"/>
  <c r="L249" i="23"/>
  <c r="L248" i="23"/>
  <c r="M248" i="23" s="1"/>
  <c r="K247" i="23"/>
  <c r="J247" i="23"/>
  <c r="I247" i="23"/>
  <c r="H247" i="23"/>
  <c r="G247" i="23"/>
  <c r="K245" i="23"/>
  <c r="J245" i="23"/>
  <c r="I245" i="23"/>
  <c r="H245" i="23"/>
  <c r="G245" i="23"/>
  <c r="H244" i="23"/>
  <c r="I244" i="23" s="1"/>
  <c r="J244" i="23" s="1"/>
  <c r="K244" i="23" s="1"/>
  <c r="L244" i="23" s="1"/>
  <c r="M244" i="23" s="1"/>
  <c r="G244" i="23"/>
  <c r="S243" i="23"/>
  <c r="G243" i="23"/>
  <c r="H243" i="23" s="1"/>
  <c r="I243" i="23" s="1"/>
  <c r="J243" i="23" s="1"/>
  <c r="K243" i="23" s="1"/>
  <c r="L243" i="23" s="1"/>
  <c r="M243" i="23" s="1"/>
  <c r="L240" i="23"/>
  <c r="M240" i="23" s="1"/>
  <c r="L239" i="23"/>
  <c r="M239" i="23" s="1"/>
  <c r="L238" i="23"/>
  <c r="L237" i="23"/>
  <c r="M237" i="23" s="1"/>
  <c r="L236" i="23"/>
  <c r="M236" i="23" s="1"/>
  <c r="L235" i="23"/>
  <c r="M235" i="23" s="1"/>
  <c r="L234" i="23"/>
  <c r="L233" i="23"/>
  <c r="M233" i="23" s="1"/>
  <c r="L232" i="23"/>
  <c r="K231" i="23"/>
  <c r="J231" i="23"/>
  <c r="I231" i="23"/>
  <c r="H231" i="23"/>
  <c r="G231" i="23"/>
  <c r="K229" i="23"/>
  <c r="J229" i="23"/>
  <c r="I229" i="23"/>
  <c r="H229" i="23"/>
  <c r="G229" i="23"/>
  <c r="G228" i="23"/>
  <c r="H228" i="23" s="1"/>
  <c r="I228" i="23" s="1"/>
  <c r="J228" i="23" s="1"/>
  <c r="K228" i="23" s="1"/>
  <c r="L228" i="23" s="1"/>
  <c r="M228" i="23" s="1"/>
  <c r="S227" i="23"/>
  <c r="G227" i="23"/>
  <c r="H227" i="23" s="1"/>
  <c r="I227" i="23" s="1"/>
  <c r="J227" i="23" s="1"/>
  <c r="K227" i="23" s="1"/>
  <c r="L227" i="23" s="1"/>
  <c r="M227" i="23" s="1"/>
  <c r="L224" i="23"/>
  <c r="M224" i="23" s="1"/>
  <c r="L223" i="23"/>
  <c r="M223" i="23" s="1"/>
  <c r="L222" i="23"/>
  <c r="L221" i="23"/>
  <c r="M221" i="23" s="1"/>
  <c r="L220" i="23"/>
  <c r="M220" i="23" s="1"/>
  <c r="L219" i="23"/>
  <c r="M219" i="23" s="1"/>
  <c r="L218" i="23"/>
  <c r="L217" i="23"/>
  <c r="M217" i="23" s="1"/>
  <c r="L216" i="23"/>
  <c r="K215" i="23"/>
  <c r="J215" i="23"/>
  <c r="I215" i="23"/>
  <c r="H215" i="23"/>
  <c r="G215" i="23"/>
  <c r="K213" i="23"/>
  <c r="J213" i="23"/>
  <c r="I213" i="23"/>
  <c r="H213" i="23"/>
  <c r="G213" i="23"/>
  <c r="G212" i="23"/>
  <c r="H212" i="23" s="1"/>
  <c r="I212" i="23" s="1"/>
  <c r="J212" i="23" s="1"/>
  <c r="K212" i="23" s="1"/>
  <c r="L212" i="23" s="1"/>
  <c r="M212" i="23" s="1"/>
  <c r="U211" i="23"/>
  <c r="S211" i="23"/>
  <c r="G211" i="23"/>
  <c r="H211" i="23" s="1"/>
  <c r="I211" i="23" s="1"/>
  <c r="J211" i="23" s="1"/>
  <c r="K211" i="23" s="1"/>
  <c r="L211" i="23" s="1"/>
  <c r="M211" i="23" s="1"/>
  <c r="L208" i="23"/>
  <c r="M208" i="23" s="1"/>
  <c r="L207" i="23"/>
  <c r="M207" i="23" s="1"/>
  <c r="L206" i="23"/>
  <c r="L205" i="23"/>
  <c r="M205" i="23" s="1"/>
  <c r="L204" i="23"/>
  <c r="M204" i="23" s="1"/>
  <c r="L203" i="23"/>
  <c r="M203" i="23" s="1"/>
  <c r="L202" i="23"/>
  <c r="L201" i="23"/>
  <c r="L200" i="23"/>
  <c r="K199" i="23"/>
  <c r="J199" i="23"/>
  <c r="I199" i="23"/>
  <c r="H199" i="23"/>
  <c r="G199" i="23"/>
  <c r="K197" i="23"/>
  <c r="J197" i="23"/>
  <c r="I197" i="23"/>
  <c r="H197" i="23"/>
  <c r="G197" i="23"/>
  <c r="G196" i="23"/>
  <c r="H196" i="23" s="1"/>
  <c r="I196" i="23" s="1"/>
  <c r="J196" i="23" s="1"/>
  <c r="K196" i="23" s="1"/>
  <c r="L196" i="23" s="1"/>
  <c r="M196" i="23" s="1"/>
  <c r="S195" i="23"/>
  <c r="G195" i="23"/>
  <c r="H195" i="23" s="1"/>
  <c r="I195" i="23" s="1"/>
  <c r="J195" i="23" s="1"/>
  <c r="K195" i="23" s="1"/>
  <c r="L195" i="23" s="1"/>
  <c r="M195" i="23" s="1"/>
  <c r="L192" i="23"/>
  <c r="M192" i="23" s="1"/>
  <c r="L191" i="23"/>
  <c r="M191" i="23" s="1"/>
  <c r="L190" i="23"/>
  <c r="L189" i="23"/>
  <c r="M189" i="23" s="1"/>
  <c r="L188" i="23"/>
  <c r="M188" i="23" s="1"/>
  <c r="L187" i="23"/>
  <c r="M187" i="23" s="1"/>
  <c r="L186" i="23"/>
  <c r="L185" i="23"/>
  <c r="M185" i="23" s="1"/>
  <c r="L184" i="23"/>
  <c r="K183" i="23"/>
  <c r="J183" i="23"/>
  <c r="I183" i="23"/>
  <c r="H183" i="23"/>
  <c r="G183" i="23"/>
  <c r="K181" i="23"/>
  <c r="J181" i="23"/>
  <c r="I181" i="23"/>
  <c r="H181" i="23"/>
  <c r="G181" i="23"/>
  <c r="G180" i="23"/>
  <c r="H180" i="23" s="1"/>
  <c r="I180" i="23" s="1"/>
  <c r="J180" i="23" s="1"/>
  <c r="K180" i="23" s="1"/>
  <c r="L180" i="23" s="1"/>
  <c r="M180" i="23" s="1"/>
  <c r="S179" i="23"/>
  <c r="G179" i="23"/>
  <c r="H179" i="23" s="1"/>
  <c r="I179" i="23" s="1"/>
  <c r="J179" i="23" s="1"/>
  <c r="K179" i="23" s="1"/>
  <c r="L179" i="23" s="1"/>
  <c r="M179" i="23" s="1"/>
  <c r="L176" i="23"/>
  <c r="M176" i="23" s="1"/>
  <c r="L175" i="23"/>
  <c r="M175" i="23" s="1"/>
  <c r="L174" i="23"/>
  <c r="L173" i="23"/>
  <c r="M173" i="23" s="1"/>
  <c r="L172" i="23"/>
  <c r="M172" i="23" s="1"/>
  <c r="L171" i="23"/>
  <c r="M171" i="23" s="1"/>
  <c r="L170" i="23"/>
  <c r="L169" i="23"/>
  <c r="M169" i="23" s="1"/>
  <c r="L168" i="23"/>
  <c r="K167" i="23"/>
  <c r="J167" i="23"/>
  <c r="I167" i="23"/>
  <c r="H167" i="23"/>
  <c r="G167" i="23"/>
  <c r="K165" i="23"/>
  <c r="J165" i="23"/>
  <c r="I165" i="23"/>
  <c r="H165" i="23"/>
  <c r="G165" i="23"/>
  <c r="G164" i="23"/>
  <c r="H164" i="23" s="1"/>
  <c r="I164" i="23" s="1"/>
  <c r="J164" i="23" s="1"/>
  <c r="K164" i="23" s="1"/>
  <c r="L164" i="23" s="1"/>
  <c r="M164" i="23" s="1"/>
  <c r="S163" i="23"/>
  <c r="G163" i="23"/>
  <c r="H163" i="23" s="1"/>
  <c r="I163" i="23" s="1"/>
  <c r="J163" i="23" s="1"/>
  <c r="K163" i="23" s="1"/>
  <c r="L163" i="23" s="1"/>
  <c r="M163" i="23" s="1"/>
  <c r="L160" i="23"/>
  <c r="M160" i="23" s="1"/>
  <c r="L159" i="23"/>
  <c r="M159" i="23" s="1"/>
  <c r="L158" i="23"/>
  <c r="L157" i="23"/>
  <c r="M157" i="23" s="1"/>
  <c r="L156" i="23"/>
  <c r="M156" i="23" s="1"/>
  <c r="L155" i="23"/>
  <c r="M155" i="23" s="1"/>
  <c r="L154" i="23"/>
  <c r="L153" i="23"/>
  <c r="U147" i="23" s="1"/>
  <c r="L152" i="23"/>
  <c r="K151" i="23"/>
  <c r="J151" i="23"/>
  <c r="I151" i="23"/>
  <c r="H151" i="23"/>
  <c r="G151" i="23"/>
  <c r="K149" i="23"/>
  <c r="J149" i="23"/>
  <c r="I149" i="23"/>
  <c r="H149" i="23"/>
  <c r="G149" i="23"/>
  <c r="G148" i="23"/>
  <c r="H148" i="23" s="1"/>
  <c r="I148" i="23" s="1"/>
  <c r="J148" i="23" s="1"/>
  <c r="K148" i="23" s="1"/>
  <c r="L148" i="23" s="1"/>
  <c r="M148" i="23" s="1"/>
  <c r="S147" i="23"/>
  <c r="G147" i="23"/>
  <c r="H147" i="23" s="1"/>
  <c r="I147" i="23" s="1"/>
  <c r="J147" i="23" s="1"/>
  <c r="K147" i="23" s="1"/>
  <c r="L147" i="23" s="1"/>
  <c r="M147" i="23" s="1"/>
  <c r="L144" i="23"/>
  <c r="M144" i="23" s="1"/>
  <c r="L143" i="23"/>
  <c r="M143" i="23" s="1"/>
  <c r="L142" i="23"/>
  <c r="M141" i="23"/>
  <c r="L141" i="23"/>
  <c r="L140" i="23"/>
  <c r="M140" i="23" s="1"/>
  <c r="L139" i="23"/>
  <c r="M139" i="23" s="1"/>
  <c r="L138" i="23"/>
  <c r="L137" i="23"/>
  <c r="M137" i="23" s="1"/>
  <c r="L136" i="23"/>
  <c r="K135" i="23"/>
  <c r="J135" i="23"/>
  <c r="I135" i="23"/>
  <c r="H135" i="23"/>
  <c r="G135" i="23"/>
  <c r="K133" i="23"/>
  <c r="J133" i="23"/>
  <c r="I133" i="23"/>
  <c r="H133" i="23"/>
  <c r="G133" i="23"/>
  <c r="G132" i="23"/>
  <c r="H132" i="23" s="1"/>
  <c r="I132" i="23" s="1"/>
  <c r="J132" i="23" s="1"/>
  <c r="K132" i="23" s="1"/>
  <c r="L132" i="23" s="1"/>
  <c r="M132" i="23" s="1"/>
  <c r="S131" i="23"/>
  <c r="G131" i="23"/>
  <c r="H131" i="23" s="1"/>
  <c r="I131" i="23" s="1"/>
  <c r="J131" i="23" s="1"/>
  <c r="K131" i="23" s="1"/>
  <c r="L131" i="23" s="1"/>
  <c r="M131" i="23" s="1"/>
  <c r="L128" i="23"/>
  <c r="M128" i="23" s="1"/>
  <c r="L127" i="23"/>
  <c r="M127" i="23" s="1"/>
  <c r="L126" i="23"/>
  <c r="W115" i="23" s="1"/>
  <c r="L125" i="23"/>
  <c r="M125" i="23" s="1"/>
  <c r="L124" i="23"/>
  <c r="X115" i="23" s="1"/>
  <c r="L123" i="23"/>
  <c r="M123" i="23" s="1"/>
  <c r="L122" i="23"/>
  <c r="M122" i="23" s="1"/>
  <c r="L121" i="23"/>
  <c r="M121" i="23" s="1"/>
  <c r="L120" i="23"/>
  <c r="K119" i="23"/>
  <c r="J119" i="23"/>
  <c r="I119" i="23"/>
  <c r="H119" i="23"/>
  <c r="G119" i="23"/>
  <c r="K117" i="23"/>
  <c r="J117" i="23"/>
  <c r="I117" i="23"/>
  <c r="H117" i="23"/>
  <c r="G117" i="23"/>
  <c r="G116" i="23"/>
  <c r="H116" i="23" s="1"/>
  <c r="I116" i="23" s="1"/>
  <c r="J116" i="23" s="1"/>
  <c r="K116" i="23" s="1"/>
  <c r="L116" i="23" s="1"/>
  <c r="M116" i="23" s="1"/>
  <c r="S115" i="23"/>
  <c r="G115" i="23"/>
  <c r="H115" i="23" s="1"/>
  <c r="I115" i="23" s="1"/>
  <c r="J115" i="23" s="1"/>
  <c r="K115" i="23" s="1"/>
  <c r="L115" i="23" s="1"/>
  <c r="M115" i="23" s="1"/>
  <c r="L112" i="23"/>
  <c r="M112" i="23" s="1"/>
  <c r="L111" i="23"/>
  <c r="M111" i="23" s="1"/>
  <c r="L110" i="23"/>
  <c r="W99" i="23" s="1"/>
  <c r="L109" i="23"/>
  <c r="M109" i="23" s="1"/>
  <c r="L108" i="23"/>
  <c r="X99" i="23" s="1"/>
  <c r="L107" i="23"/>
  <c r="M107" i="23" s="1"/>
  <c r="L106" i="23"/>
  <c r="M106" i="23" s="1"/>
  <c r="L105" i="23"/>
  <c r="M105" i="23" s="1"/>
  <c r="L104" i="23"/>
  <c r="K103" i="23"/>
  <c r="J103" i="23"/>
  <c r="I103" i="23"/>
  <c r="H103" i="23"/>
  <c r="G103" i="23"/>
  <c r="K101" i="23"/>
  <c r="J101" i="23"/>
  <c r="I101" i="23"/>
  <c r="H101" i="23"/>
  <c r="G101" i="23"/>
  <c r="G100" i="23"/>
  <c r="H100" i="23" s="1"/>
  <c r="I100" i="23" s="1"/>
  <c r="J100" i="23" s="1"/>
  <c r="K100" i="23" s="1"/>
  <c r="L100" i="23" s="1"/>
  <c r="M100" i="23" s="1"/>
  <c r="S99" i="23"/>
  <c r="G99" i="23"/>
  <c r="H99" i="23" s="1"/>
  <c r="I99" i="23" s="1"/>
  <c r="J99" i="23" s="1"/>
  <c r="K99" i="23" s="1"/>
  <c r="L99" i="23" s="1"/>
  <c r="M99" i="23" s="1"/>
  <c r="L96" i="23"/>
  <c r="M96" i="23" s="1"/>
  <c r="L95" i="23"/>
  <c r="M95" i="23" s="1"/>
  <c r="L94" i="23"/>
  <c r="W83" i="23" s="1"/>
  <c r="M93" i="23"/>
  <c r="L93" i="23"/>
  <c r="L92" i="23"/>
  <c r="X83" i="23" s="1"/>
  <c r="L91" i="23"/>
  <c r="M91" i="23" s="1"/>
  <c r="L90" i="23"/>
  <c r="M90" i="23" s="1"/>
  <c r="L89" i="23"/>
  <c r="M89" i="23" s="1"/>
  <c r="L88" i="23"/>
  <c r="K87" i="23"/>
  <c r="J87" i="23"/>
  <c r="I87" i="23"/>
  <c r="H87" i="23"/>
  <c r="G87" i="23"/>
  <c r="K85" i="23"/>
  <c r="J85" i="23"/>
  <c r="I85" i="23"/>
  <c r="H85" i="23"/>
  <c r="G85" i="23"/>
  <c r="G84" i="23"/>
  <c r="H84" i="23" s="1"/>
  <c r="I84" i="23" s="1"/>
  <c r="J84" i="23" s="1"/>
  <c r="K84" i="23" s="1"/>
  <c r="L84" i="23" s="1"/>
  <c r="M84" i="23" s="1"/>
  <c r="U83" i="23"/>
  <c r="S83" i="23"/>
  <c r="G83" i="23"/>
  <c r="H83" i="23" s="1"/>
  <c r="I83" i="23" s="1"/>
  <c r="J83" i="23" s="1"/>
  <c r="K83" i="23" s="1"/>
  <c r="L83" i="23" s="1"/>
  <c r="M83" i="23" s="1"/>
  <c r="L80" i="23"/>
  <c r="M80" i="23" s="1"/>
  <c r="L79" i="23"/>
  <c r="M79" i="23" s="1"/>
  <c r="L78" i="23"/>
  <c r="W67" i="23" s="1"/>
  <c r="L77" i="23"/>
  <c r="M77" i="23" s="1"/>
  <c r="L76" i="23"/>
  <c r="X67" i="23" s="1"/>
  <c r="L75" i="23"/>
  <c r="M75" i="23" s="1"/>
  <c r="L74" i="23"/>
  <c r="M74" i="23" s="1"/>
  <c r="L73" i="23"/>
  <c r="M73" i="23" s="1"/>
  <c r="L72" i="23"/>
  <c r="K71" i="23"/>
  <c r="J71" i="23"/>
  <c r="I71" i="23"/>
  <c r="H71" i="23"/>
  <c r="G71" i="23"/>
  <c r="K69" i="23"/>
  <c r="J69" i="23"/>
  <c r="I69" i="23"/>
  <c r="H69" i="23"/>
  <c r="G69" i="23"/>
  <c r="G68" i="23"/>
  <c r="H68" i="23" s="1"/>
  <c r="I68" i="23" s="1"/>
  <c r="J68" i="23" s="1"/>
  <c r="K68" i="23" s="1"/>
  <c r="L68" i="23" s="1"/>
  <c r="M68" i="23" s="1"/>
  <c r="S67" i="23"/>
  <c r="H67" i="23"/>
  <c r="I67" i="23" s="1"/>
  <c r="J67" i="23" s="1"/>
  <c r="K67" i="23" s="1"/>
  <c r="L67" i="23" s="1"/>
  <c r="M67" i="23" s="1"/>
  <c r="G67" i="23"/>
  <c r="L64" i="23"/>
  <c r="M64" i="23" s="1"/>
  <c r="L63" i="23"/>
  <c r="M63" i="23" s="1"/>
  <c r="L62" i="23"/>
  <c r="W51" i="23" s="1"/>
  <c r="L61" i="23"/>
  <c r="M61" i="23" s="1"/>
  <c r="L60" i="23"/>
  <c r="X51" i="23" s="1"/>
  <c r="M59" i="23"/>
  <c r="L59" i="23"/>
  <c r="L58" i="23"/>
  <c r="M58" i="23" s="1"/>
  <c r="L57" i="23"/>
  <c r="L56" i="23"/>
  <c r="K55" i="23"/>
  <c r="J55" i="23"/>
  <c r="I55" i="23"/>
  <c r="H55" i="23"/>
  <c r="G55" i="23"/>
  <c r="K53" i="23"/>
  <c r="J53" i="23"/>
  <c r="I53" i="23"/>
  <c r="H53" i="23"/>
  <c r="G53" i="23"/>
  <c r="G52" i="23"/>
  <c r="H52" i="23" s="1"/>
  <c r="I52" i="23" s="1"/>
  <c r="J52" i="23" s="1"/>
  <c r="K52" i="23" s="1"/>
  <c r="L52" i="23" s="1"/>
  <c r="M52" i="23" s="1"/>
  <c r="S51" i="23"/>
  <c r="G51" i="23"/>
  <c r="H51" i="23" s="1"/>
  <c r="I51" i="23" s="1"/>
  <c r="J51" i="23" s="1"/>
  <c r="K51" i="23" s="1"/>
  <c r="L51" i="23" s="1"/>
  <c r="M51" i="23" s="1"/>
  <c r="L48" i="23"/>
  <c r="M48" i="23" s="1"/>
  <c r="L47" i="23"/>
  <c r="M47" i="23" s="1"/>
  <c r="L46" i="23"/>
  <c r="W35" i="23" s="1"/>
  <c r="L45" i="23"/>
  <c r="M45" i="23" s="1"/>
  <c r="L44" i="23"/>
  <c r="X35" i="23" s="1"/>
  <c r="L43" i="23"/>
  <c r="M43" i="23" s="1"/>
  <c r="L42" i="23"/>
  <c r="M42" i="23" s="1"/>
  <c r="L41" i="23"/>
  <c r="L40" i="23"/>
  <c r="K39" i="23"/>
  <c r="J39" i="23"/>
  <c r="I39" i="23"/>
  <c r="H39" i="23"/>
  <c r="G39" i="23"/>
  <c r="K37" i="23"/>
  <c r="J37" i="23"/>
  <c r="I37" i="23"/>
  <c r="H37" i="23"/>
  <c r="G37" i="23"/>
  <c r="G36" i="23"/>
  <c r="H36" i="23" s="1"/>
  <c r="I36" i="23" s="1"/>
  <c r="J36" i="23" s="1"/>
  <c r="K36" i="23" s="1"/>
  <c r="L36" i="23" s="1"/>
  <c r="M36" i="23" s="1"/>
  <c r="S35" i="23"/>
  <c r="H35" i="23"/>
  <c r="I35" i="23" s="1"/>
  <c r="J35" i="23" s="1"/>
  <c r="K35" i="23" s="1"/>
  <c r="L35" i="23" s="1"/>
  <c r="M35" i="23" s="1"/>
  <c r="G35" i="23"/>
  <c r="A35" i="23"/>
  <c r="A51" i="23" s="1"/>
  <c r="A67" i="23" s="1"/>
  <c r="A83" i="23" s="1"/>
  <c r="A99" i="23" s="1"/>
  <c r="A115" i="23" s="1"/>
  <c r="A131" i="23" s="1"/>
  <c r="A147" i="23" s="1"/>
  <c r="A163" i="23" s="1"/>
  <c r="A179" i="23" s="1"/>
  <c r="A195" i="23" s="1"/>
  <c r="A211" i="23" s="1"/>
  <c r="A227" i="23" s="1"/>
  <c r="A243" i="23" s="1"/>
  <c r="A259" i="23" s="1"/>
  <c r="A275" i="23" s="1"/>
  <c r="A291" i="23" s="1"/>
  <c r="A307" i="23" s="1"/>
  <c r="A323" i="23" s="1"/>
  <c r="A339" i="23" s="1"/>
  <c r="A355" i="23" s="1"/>
  <c r="A371" i="23" s="1"/>
  <c r="A387" i="23" s="1"/>
  <c r="A403" i="23" s="1"/>
  <c r="A419" i="23" s="1"/>
  <c r="A435" i="23" s="1"/>
  <c r="A451" i="23" s="1"/>
  <c r="A467" i="23" s="1"/>
  <c r="A483" i="23" s="1"/>
  <c r="L32" i="23"/>
  <c r="M32" i="23" s="1"/>
  <c r="M31" i="23"/>
  <c r="L31" i="23"/>
  <c r="L30" i="23"/>
  <c r="W19" i="23" s="1"/>
  <c r="L29" i="23"/>
  <c r="M29" i="23" s="1"/>
  <c r="L28" i="23"/>
  <c r="X19" i="23" s="1"/>
  <c r="L27" i="23"/>
  <c r="M27" i="23" s="1"/>
  <c r="L26" i="23"/>
  <c r="M26" i="23" s="1"/>
  <c r="L25" i="23"/>
  <c r="M25" i="23" s="1"/>
  <c r="L24" i="23"/>
  <c r="K23" i="23"/>
  <c r="J23" i="23"/>
  <c r="I23" i="23"/>
  <c r="H23" i="23"/>
  <c r="G23" i="23"/>
  <c r="K21" i="23"/>
  <c r="J21" i="23"/>
  <c r="I21" i="23"/>
  <c r="H21" i="23"/>
  <c r="G21" i="23"/>
  <c r="G20" i="23"/>
  <c r="H20" i="23" s="1"/>
  <c r="I20" i="23" s="1"/>
  <c r="J20" i="23" s="1"/>
  <c r="K20" i="23" s="1"/>
  <c r="L20" i="23" s="1"/>
  <c r="M20" i="23" s="1"/>
  <c r="C20" i="23"/>
  <c r="C36" i="23" s="1"/>
  <c r="C52" i="23" s="1"/>
  <c r="C68" i="23" s="1"/>
  <c r="C84" i="23" s="1"/>
  <c r="C100" i="23" s="1"/>
  <c r="C116" i="23" s="1"/>
  <c r="C132" i="23" s="1"/>
  <c r="C148" i="23" s="1"/>
  <c r="C164" i="23" s="1"/>
  <c r="C180" i="23" s="1"/>
  <c r="C196" i="23" s="1"/>
  <c r="C212" i="23" s="1"/>
  <c r="C228" i="23" s="1"/>
  <c r="C244" i="23" s="1"/>
  <c r="C260" i="23" s="1"/>
  <c r="C276" i="23" s="1"/>
  <c r="C292" i="23" s="1"/>
  <c r="C308" i="23" s="1"/>
  <c r="C324" i="23" s="1"/>
  <c r="C340" i="23" s="1"/>
  <c r="C356" i="23" s="1"/>
  <c r="C372" i="23" s="1"/>
  <c r="C388" i="23" s="1"/>
  <c r="C404" i="23" s="1"/>
  <c r="C420" i="23" s="1"/>
  <c r="C436" i="23" s="1"/>
  <c r="C452" i="23" s="1"/>
  <c r="C468" i="23" s="1"/>
  <c r="C484" i="23" s="1"/>
  <c r="S19" i="23"/>
  <c r="G19" i="23"/>
  <c r="H19" i="23" s="1"/>
  <c r="I19" i="23" s="1"/>
  <c r="J19" i="23" s="1"/>
  <c r="K19" i="23" s="1"/>
  <c r="L19" i="23" s="1"/>
  <c r="M19" i="23" s="1"/>
  <c r="K15" i="23"/>
  <c r="J15" i="23"/>
  <c r="I15" i="23"/>
  <c r="H15" i="23"/>
  <c r="G15" i="23"/>
  <c r="K14" i="23"/>
  <c r="J14" i="23"/>
  <c r="I14" i="23"/>
  <c r="H14" i="23"/>
  <c r="G14" i="23"/>
  <c r="K13" i="23"/>
  <c r="J13" i="23"/>
  <c r="I13" i="23"/>
  <c r="H13" i="23"/>
  <c r="G13" i="23"/>
  <c r="K12" i="23"/>
  <c r="J12" i="23"/>
  <c r="I12" i="23"/>
  <c r="H12" i="23"/>
  <c r="G12" i="23"/>
  <c r="K11" i="23"/>
  <c r="J11" i="23"/>
  <c r="I11" i="23"/>
  <c r="H11" i="23"/>
  <c r="G11" i="23"/>
  <c r="K10" i="23"/>
  <c r="J10" i="23"/>
  <c r="I10" i="23"/>
  <c r="H10" i="23"/>
  <c r="G10" i="23"/>
  <c r="K9" i="23"/>
  <c r="J9" i="23"/>
  <c r="I9" i="23"/>
  <c r="H9" i="23"/>
  <c r="G9" i="23"/>
  <c r="K8" i="23"/>
  <c r="J8" i="23"/>
  <c r="I8" i="23"/>
  <c r="H8" i="23"/>
  <c r="G8" i="23"/>
  <c r="H4" i="23"/>
  <c r="I4" i="23" s="1"/>
  <c r="J4" i="23" s="1"/>
  <c r="K4" i="23" s="1"/>
  <c r="L4" i="23" s="1"/>
  <c r="M4" i="23" s="1"/>
  <c r="S3" i="23"/>
  <c r="I3" i="23"/>
  <c r="J3" i="23" s="1"/>
  <c r="K3" i="23" s="1"/>
  <c r="L3" i="23" s="1"/>
  <c r="M3" i="23" s="1"/>
  <c r="H3" i="23"/>
  <c r="X1" i="23"/>
  <c r="T1" i="23"/>
  <c r="L40" i="22"/>
  <c r="U35" i="22" s="1"/>
  <c r="L41" i="22"/>
  <c r="L42" i="22"/>
  <c r="L43" i="22"/>
  <c r="L44" i="22"/>
  <c r="X35" i="22" s="1"/>
  <c r="L45" i="22"/>
  <c r="L46" i="22"/>
  <c r="M46" i="22" s="1"/>
  <c r="L47" i="22"/>
  <c r="M47" i="22" s="1"/>
  <c r="L48" i="22"/>
  <c r="M48" i="22" s="1"/>
  <c r="L56" i="22"/>
  <c r="L57" i="22"/>
  <c r="L58" i="22"/>
  <c r="L59" i="22"/>
  <c r="L60" i="22"/>
  <c r="L61" i="22"/>
  <c r="M61" i="22" s="1"/>
  <c r="L62" i="22"/>
  <c r="W51" i="22" s="1"/>
  <c r="L63" i="22"/>
  <c r="M63" i="22" s="1"/>
  <c r="L64" i="22"/>
  <c r="L496" i="22"/>
  <c r="M496" i="22" s="1"/>
  <c r="L495" i="22"/>
  <c r="M495" i="22" s="1"/>
  <c r="M494" i="22"/>
  <c r="L494" i="22"/>
  <c r="L493" i="22"/>
  <c r="M493" i="22" s="1"/>
  <c r="L492" i="22"/>
  <c r="X483" i="22" s="1"/>
  <c r="L491" i="22"/>
  <c r="M491" i="22" s="1"/>
  <c r="L490" i="22"/>
  <c r="V483" i="22" s="1"/>
  <c r="L489" i="22"/>
  <c r="L488" i="22"/>
  <c r="M488" i="22" s="1"/>
  <c r="K487" i="22"/>
  <c r="J487" i="22"/>
  <c r="I487" i="22"/>
  <c r="H487" i="22"/>
  <c r="G487" i="22"/>
  <c r="K485" i="22"/>
  <c r="J485" i="22"/>
  <c r="I485" i="22"/>
  <c r="H485" i="22"/>
  <c r="G485" i="22"/>
  <c r="G484" i="22"/>
  <c r="H484" i="22" s="1"/>
  <c r="I484" i="22" s="1"/>
  <c r="J484" i="22" s="1"/>
  <c r="K484" i="22" s="1"/>
  <c r="L484" i="22" s="1"/>
  <c r="M484" i="22" s="1"/>
  <c r="W483" i="22"/>
  <c r="S483" i="22"/>
  <c r="G483" i="22"/>
  <c r="H483" i="22" s="1"/>
  <c r="I483" i="22" s="1"/>
  <c r="J483" i="22" s="1"/>
  <c r="K483" i="22" s="1"/>
  <c r="L483" i="22" s="1"/>
  <c r="M483" i="22" s="1"/>
  <c r="L480" i="22"/>
  <c r="M480" i="22" s="1"/>
  <c r="L479" i="22"/>
  <c r="M479" i="22" s="1"/>
  <c r="L478" i="22"/>
  <c r="M478" i="22" s="1"/>
  <c r="L477" i="22"/>
  <c r="M477" i="22" s="1"/>
  <c r="L476" i="22"/>
  <c r="X467" i="22" s="1"/>
  <c r="L475" i="22"/>
  <c r="L474" i="22"/>
  <c r="M474" i="22" s="1"/>
  <c r="L473" i="22"/>
  <c r="L472" i="22"/>
  <c r="M472" i="22" s="1"/>
  <c r="K471" i="22"/>
  <c r="J471" i="22"/>
  <c r="I471" i="22"/>
  <c r="H471" i="22"/>
  <c r="G471" i="22"/>
  <c r="K469" i="22"/>
  <c r="J469" i="22"/>
  <c r="I469" i="22"/>
  <c r="H469" i="22"/>
  <c r="G469" i="22"/>
  <c r="G468" i="22"/>
  <c r="H468" i="22" s="1"/>
  <c r="I468" i="22" s="1"/>
  <c r="J468" i="22" s="1"/>
  <c r="K468" i="22" s="1"/>
  <c r="L468" i="22" s="1"/>
  <c r="M468" i="22" s="1"/>
  <c r="S467" i="22"/>
  <c r="G467" i="22"/>
  <c r="H467" i="22" s="1"/>
  <c r="I467" i="22" s="1"/>
  <c r="J467" i="22" s="1"/>
  <c r="K467" i="22" s="1"/>
  <c r="L467" i="22" s="1"/>
  <c r="M467" i="22" s="1"/>
  <c r="M464" i="22"/>
  <c r="L464" i="22"/>
  <c r="L463" i="22"/>
  <c r="M463" i="22" s="1"/>
  <c r="L462" i="22"/>
  <c r="M462" i="22" s="1"/>
  <c r="L461" i="22"/>
  <c r="M461" i="22" s="1"/>
  <c r="L460" i="22"/>
  <c r="X451" i="22" s="1"/>
  <c r="L459" i="22"/>
  <c r="L458" i="22"/>
  <c r="M458" i="22" s="1"/>
  <c r="L457" i="22"/>
  <c r="L456" i="22"/>
  <c r="M456" i="22" s="1"/>
  <c r="K455" i="22"/>
  <c r="J455" i="22"/>
  <c r="I455" i="22"/>
  <c r="H455" i="22"/>
  <c r="G455" i="22"/>
  <c r="K453" i="22"/>
  <c r="J453" i="22"/>
  <c r="I453" i="22"/>
  <c r="H453" i="22"/>
  <c r="G453" i="22"/>
  <c r="G452" i="22"/>
  <c r="H452" i="22" s="1"/>
  <c r="I452" i="22" s="1"/>
  <c r="J452" i="22" s="1"/>
  <c r="K452" i="22" s="1"/>
  <c r="L452" i="22" s="1"/>
  <c r="M452" i="22" s="1"/>
  <c r="S451" i="22"/>
  <c r="G451" i="22"/>
  <c r="H451" i="22" s="1"/>
  <c r="I451" i="22" s="1"/>
  <c r="J451" i="22" s="1"/>
  <c r="K451" i="22" s="1"/>
  <c r="L451" i="22" s="1"/>
  <c r="M451" i="22" s="1"/>
  <c r="L448" i="22"/>
  <c r="M448" i="22" s="1"/>
  <c r="L447" i="22"/>
  <c r="M447" i="22" s="1"/>
  <c r="L446" i="22"/>
  <c r="M446" i="22" s="1"/>
  <c r="L445" i="22"/>
  <c r="M445" i="22" s="1"/>
  <c r="L444" i="22"/>
  <c r="X435" i="22" s="1"/>
  <c r="L443" i="22"/>
  <c r="M443" i="22" s="1"/>
  <c r="L442" i="22"/>
  <c r="M442" i="22" s="1"/>
  <c r="L441" i="22"/>
  <c r="L440" i="22"/>
  <c r="M440" i="22" s="1"/>
  <c r="K439" i="22"/>
  <c r="J439" i="22"/>
  <c r="I439" i="22"/>
  <c r="H439" i="22"/>
  <c r="G439" i="22"/>
  <c r="K437" i="22"/>
  <c r="J437" i="22"/>
  <c r="I437" i="22"/>
  <c r="H437" i="22"/>
  <c r="G437" i="22"/>
  <c r="G436" i="22"/>
  <c r="H436" i="22" s="1"/>
  <c r="I436" i="22" s="1"/>
  <c r="J436" i="22" s="1"/>
  <c r="K436" i="22" s="1"/>
  <c r="L436" i="22" s="1"/>
  <c r="M436" i="22" s="1"/>
  <c r="S435" i="22"/>
  <c r="H435" i="22"/>
  <c r="I435" i="22" s="1"/>
  <c r="J435" i="22" s="1"/>
  <c r="K435" i="22" s="1"/>
  <c r="L435" i="22" s="1"/>
  <c r="M435" i="22" s="1"/>
  <c r="G435" i="22"/>
  <c r="L432" i="22"/>
  <c r="M432" i="22" s="1"/>
  <c r="L431" i="22"/>
  <c r="M431" i="22" s="1"/>
  <c r="L430" i="22"/>
  <c r="M430" i="22" s="1"/>
  <c r="L429" i="22"/>
  <c r="M429" i="22" s="1"/>
  <c r="L428" i="22"/>
  <c r="X419" i="22" s="1"/>
  <c r="L427" i="22"/>
  <c r="L426" i="22"/>
  <c r="L425" i="22"/>
  <c r="L424" i="22"/>
  <c r="M424" i="22" s="1"/>
  <c r="K423" i="22"/>
  <c r="J423" i="22"/>
  <c r="I423" i="22"/>
  <c r="H423" i="22"/>
  <c r="G423" i="22"/>
  <c r="K421" i="22"/>
  <c r="J421" i="22"/>
  <c r="I421" i="22"/>
  <c r="H421" i="22"/>
  <c r="G421" i="22"/>
  <c r="H420" i="22"/>
  <c r="I420" i="22" s="1"/>
  <c r="J420" i="22" s="1"/>
  <c r="K420" i="22" s="1"/>
  <c r="L420" i="22" s="1"/>
  <c r="M420" i="22" s="1"/>
  <c r="G420" i="22"/>
  <c r="S419" i="22"/>
  <c r="H419" i="22"/>
  <c r="I419" i="22" s="1"/>
  <c r="J419" i="22" s="1"/>
  <c r="K419" i="22" s="1"/>
  <c r="L419" i="22" s="1"/>
  <c r="M419" i="22" s="1"/>
  <c r="G419" i="22"/>
  <c r="L416" i="22"/>
  <c r="M416" i="22" s="1"/>
  <c r="L415" i="22"/>
  <c r="M415" i="22" s="1"/>
  <c r="L414" i="22"/>
  <c r="L413" i="22"/>
  <c r="M413" i="22" s="1"/>
  <c r="L412" i="22"/>
  <c r="X403" i="22" s="1"/>
  <c r="L411" i="22"/>
  <c r="M411" i="22" s="1"/>
  <c r="L410" i="22"/>
  <c r="M410" i="22" s="1"/>
  <c r="L409" i="22"/>
  <c r="M409" i="22" s="1"/>
  <c r="L408" i="22"/>
  <c r="M408" i="22" s="1"/>
  <c r="K407" i="22"/>
  <c r="J407" i="22"/>
  <c r="I407" i="22"/>
  <c r="H407" i="22"/>
  <c r="G407" i="22"/>
  <c r="K405" i="22"/>
  <c r="J405" i="22"/>
  <c r="I405" i="22"/>
  <c r="H405" i="22"/>
  <c r="G405" i="22"/>
  <c r="G404" i="22"/>
  <c r="H404" i="22" s="1"/>
  <c r="I404" i="22" s="1"/>
  <c r="J404" i="22" s="1"/>
  <c r="K404" i="22" s="1"/>
  <c r="L404" i="22" s="1"/>
  <c r="M404" i="22" s="1"/>
  <c r="S403" i="22"/>
  <c r="G403" i="22"/>
  <c r="H403" i="22" s="1"/>
  <c r="I403" i="22" s="1"/>
  <c r="J403" i="22" s="1"/>
  <c r="K403" i="22" s="1"/>
  <c r="L403" i="22" s="1"/>
  <c r="M403" i="22" s="1"/>
  <c r="M400" i="22"/>
  <c r="L400" i="22"/>
  <c r="L399" i="22"/>
  <c r="M399" i="22" s="1"/>
  <c r="L398" i="22"/>
  <c r="W387" i="22" s="1"/>
  <c r="L397" i="22"/>
  <c r="M397" i="22" s="1"/>
  <c r="L396" i="22"/>
  <c r="L395" i="22"/>
  <c r="L394" i="22"/>
  <c r="M394" i="22" s="1"/>
  <c r="L393" i="22"/>
  <c r="L392" i="22"/>
  <c r="M392" i="22" s="1"/>
  <c r="K391" i="22"/>
  <c r="J391" i="22"/>
  <c r="I391" i="22"/>
  <c r="H391" i="22"/>
  <c r="G391" i="22"/>
  <c r="K389" i="22"/>
  <c r="J389" i="22"/>
  <c r="I389" i="22"/>
  <c r="H389" i="22"/>
  <c r="G389" i="22"/>
  <c r="G388" i="22"/>
  <c r="H388" i="22" s="1"/>
  <c r="I388" i="22" s="1"/>
  <c r="J388" i="22" s="1"/>
  <c r="K388" i="22" s="1"/>
  <c r="L388" i="22" s="1"/>
  <c r="M388" i="22" s="1"/>
  <c r="S387" i="22"/>
  <c r="G387" i="22"/>
  <c r="H387" i="22" s="1"/>
  <c r="I387" i="22" s="1"/>
  <c r="J387" i="22" s="1"/>
  <c r="K387" i="22" s="1"/>
  <c r="L387" i="22" s="1"/>
  <c r="M387" i="22" s="1"/>
  <c r="M384" i="22"/>
  <c r="L384" i="22"/>
  <c r="L383" i="22"/>
  <c r="M383" i="22" s="1"/>
  <c r="L382" i="22"/>
  <c r="L381" i="22"/>
  <c r="M381" i="22" s="1"/>
  <c r="L380" i="22"/>
  <c r="X371" i="22" s="1"/>
  <c r="L379" i="22"/>
  <c r="L378" i="22"/>
  <c r="M378" i="22" s="1"/>
  <c r="L377" i="22"/>
  <c r="M377" i="22" s="1"/>
  <c r="L376" i="22"/>
  <c r="M376" i="22" s="1"/>
  <c r="K375" i="22"/>
  <c r="J375" i="22"/>
  <c r="I375" i="22"/>
  <c r="H375" i="22"/>
  <c r="G375" i="22"/>
  <c r="K373" i="22"/>
  <c r="J373" i="22"/>
  <c r="I373" i="22"/>
  <c r="H373" i="22"/>
  <c r="G373" i="22"/>
  <c r="G372" i="22"/>
  <c r="H372" i="22" s="1"/>
  <c r="I372" i="22" s="1"/>
  <c r="J372" i="22" s="1"/>
  <c r="K372" i="22" s="1"/>
  <c r="L372" i="22" s="1"/>
  <c r="M372" i="22" s="1"/>
  <c r="S371" i="22"/>
  <c r="G371" i="22"/>
  <c r="H371" i="22" s="1"/>
  <c r="I371" i="22" s="1"/>
  <c r="J371" i="22" s="1"/>
  <c r="K371" i="22" s="1"/>
  <c r="L371" i="22" s="1"/>
  <c r="M371" i="22" s="1"/>
  <c r="L368" i="22"/>
  <c r="M368" i="22" s="1"/>
  <c r="L367" i="22"/>
  <c r="M367" i="22" s="1"/>
  <c r="L366" i="22"/>
  <c r="L365" i="22"/>
  <c r="M365" i="22" s="1"/>
  <c r="L364" i="22"/>
  <c r="X355" i="22" s="1"/>
  <c r="L363" i="22"/>
  <c r="M363" i="22" s="1"/>
  <c r="L362" i="22"/>
  <c r="L361" i="22"/>
  <c r="M361" i="22" s="1"/>
  <c r="L360" i="22"/>
  <c r="M360" i="22" s="1"/>
  <c r="K359" i="22"/>
  <c r="J359" i="22"/>
  <c r="I359" i="22"/>
  <c r="H359" i="22"/>
  <c r="G359" i="22"/>
  <c r="K357" i="22"/>
  <c r="J357" i="22"/>
  <c r="I357" i="22"/>
  <c r="H357" i="22"/>
  <c r="G357" i="22"/>
  <c r="G356" i="22"/>
  <c r="H356" i="22" s="1"/>
  <c r="I356" i="22" s="1"/>
  <c r="J356" i="22" s="1"/>
  <c r="K356" i="22" s="1"/>
  <c r="L356" i="22" s="1"/>
  <c r="M356" i="22" s="1"/>
  <c r="S355" i="22"/>
  <c r="G355" i="22"/>
  <c r="H355" i="22" s="1"/>
  <c r="I355" i="22" s="1"/>
  <c r="J355" i="22" s="1"/>
  <c r="K355" i="22" s="1"/>
  <c r="L355" i="22" s="1"/>
  <c r="M355" i="22" s="1"/>
  <c r="L352" i="22"/>
  <c r="M352" i="22" s="1"/>
  <c r="L351" i="22"/>
  <c r="M351" i="22" s="1"/>
  <c r="L350" i="22"/>
  <c r="W339" i="22" s="1"/>
  <c r="L349" i="22"/>
  <c r="M349" i="22" s="1"/>
  <c r="L348" i="22"/>
  <c r="L347" i="22"/>
  <c r="M347" i="22" s="1"/>
  <c r="L346" i="22"/>
  <c r="M346" i="22" s="1"/>
  <c r="L345" i="22"/>
  <c r="L344" i="22"/>
  <c r="M344" i="22" s="1"/>
  <c r="K343" i="22"/>
  <c r="J343" i="22"/>
  <c r="I343" i="22"/>
  <c r="H343" i="22"/>
  <c r="G343" i="22"/>
  <c r="K341" i="22"/>
  <c r="J341" i="22"/>
  <c r="I341" i="22"/>
  <c r="H341" i="22"/>
  <c r="G341" i="22"/>
  <c r="G340" i="22"/>
  <c r="H340" i="22" s="1"/>
  <c r="I340" i="22" s="1"/>
  <c r="J340" i="22" s="1"/>
  <c r="K340" i="22" s="1"/>
  <c r="L340" i="22" s="1"/>
  <c r="M340" i="22" s="1"/>
  <c r="S339" i="22"/>
  <c r="G339" i="22"/>
  <c r="H339" i="22" s="1"/>
  <c r="I339" i="22" s="1"/>
  <c r="J339" i="22" s="1"/>
  <c r="K339" i="22" s="1"/>
  <c r="L339" i="22" s="1"/>
  <c r="M339" i="22" s="1"/>
  <c r="L336" i="22"/>
  <c r="M336" i="22" s="1"/>
  <c r="L335" i="22"/>
  <c r="M335" i="22" s="1"/>
  <c r="L334" i="22"/>
  <c r="M334" i="22" s="1"/>
  <c r="L333" i="22"/>
  <c r="M333" i="22" s="1"/>
  <c r="L332" i="22"/>
  <c r="X323" i="22" s="1"/>
  <c r="L331" i="22"/>
  <c r="M331" i="22" s="1"/>
  <c r="L330" i="22"/>
  <c r="L329" i="22"/>
  <c r="M329" i="22" s="1"/>
  <c r="L328" i="22"/>
  <c r="M328" i="22" s="1"/>
  <c r="K327" i="22"/>
  <c r="J327" i="22"/>
  <c r="I327" i="22"/>
  <c r="H327" i="22"/>
  <c r="G327" i="22"/>
  <c r="K325" i="22"/>
  <c r="J325" i="22"/>
  <c r="I325" i="22"/>
  <c r="H325" i="22"/>
  <c r="G325" i="22"/>
  <c r="G324" i="22"/>
  <c r="H324" i="22" s="1"/>
  <c r="I324" i="22" s="1"/>
  <c r="J324" i="22" s="1"/>
  <c r="K324" i="22" s="1"/>
  <c r="L324" i="22" s="1"/>
  <c r="M324" i="22" s="1"/>
  <c r="S323" i="22"/>
  <c r="G323" i="22"/>
  <c r="H323" i="22" s="1"/>
  <c r="I323" i="22" s="1"/>
  <c r="J323" i="22" s="1"/>
  <c r="K323" i="22" s="1"/>
  <c r="L323" i="22" s="1"/>
  <c r="M323" i="22" s="1"/>
  <c r="L320" i="22"/>
  <c r="M320" i="22" s="1"/>
  <c r="L319" i="22"/>
  <c r="M319" i="22" s="1"/>
  <c r="L318" i="22"/>
  <c r="M318" i="22" s="1"/>
  <c r="L317" i="22"/>
  <c r="M317" i="22" s="1"/>
  <c r="L316" i="22"/>
  <c r="L315" i="22"/>
  <c r="M315" i="22" s="1"/>
  <c r="L314" i="22"/>
  <c r="M314" i="22" s="1"/>
  <c r="L313" i="22"/>
  <c r="L312" i="22"/>
  <c r="M312" i="22" s="1"/>
  <c r="K311" i="22"/>
  <c r="J311" i="22"/>
  <c r="I311" i="22"/>
  <c r="H311" i="22"/>
  <c r="G311" i="22"/>
  <c r="K309" i="22"/>
  <c r="J309" i="22"/>
  <c r="I309" i="22"/>
  <c r="H309" i="22"/>
  <c r="G309" i="22"/>
  <c r="H308" i="22"/>
  <c r="I308" i="22" s="1"/>
  <c r="J308" i="22" s="1"/>
  <c r="K308" i="22" s="1"/>
  <c r="L308" i="22" s="1"/>
  <c r="M308" i="22" s="1"/>
  <c r="G308" i="22"/>
  <c r="S307" i="22"/>
  <c r="G307" i="22"/>
  <c r="H307" i="22" s="1"/>
  <c r="I307" i="22" s="1"/>
  <c r="J307" i="22" s="1"/>
  <c r="K307" i="22" s="1"/>
  <c r="L307" i="22" s="1"/>
  <c r="M307" i="22" s="1"/>
  <c r="L304" i="22"/>
  <c r="M304" i="22" s="1"/>
  <c r="L303" i="22"/>
  <c r="M303" i="22" s="1"/>
  <c r="L302" i="22"/>
  <c r="M302" i="22" s="1"/>
  <c r="L301" i="22"/>
  <c r="M301" i="22" s="1"/>
  <c r="L300" i="22"/>
  <c r="X291" i="22" s="1"/>
  <c r="L299" i="22"/>
  <c r="M299" i="22" s="1"/>
  <c r="L298" i="22"/>
  <c r="L297" i="22"/>
  <c r="M297" i="22" s="1"/>
  <c r="L296" i="22"/>
  <c r="M296" i="22" s="1"/>
  <c r="K295" i="22"/>
  <c r="J295" i="22"/>
  <c r="I295" i="22"/>
  <c r="H295" i="22"/>
  <c r="G295" i="22"/>
  <c r="K293" i="22"/>
  <c r="J293" i="22"/>
  <c r="I293" i="22"/>
  <c r="H293" i="22"/>
  <c r="G293" i="22"/>
  <c r="G292" i="22"/>
  <c r="H292" i="22" s="1"/>
  <c r="I292" i="22" s="1"/>
  <c r="J292" i="22" s="1"/>
  <c r="K292" i="22" s="1"/>
  <c r="L292" i="22" s="1"/>
  <c r="M292" i="22" s="1"/>
  <c r="S291" i="22"/>
  <c r="G291" i="22"/>
  <c r="H291" i="22" s="1"/>
  <c r="I291" i="22" s="1"/>
  <c r="J291" i="22" s="1"/>
  <c r="K291" i="22" s="1"/>
  <c r="L291" i="22" s="1"/>
  <c r="M291" i="22" s="1"/>
  <c r="L288" i="22"/>
  <c r="M288" i="22" s="1"/>
  <c r="L287" i="22"/>
  <c r="M287" i="22" s="1"/>
  <c r="L286" i="22"/>
  <c r="M286" i="22" s="1"/>
  <c r="L285" i="22"/>
  <c r="M285" i="22" s="1"/>
  <c r="L284" i="22"/>
  <c r="L283" i="22"/>
  <c r="M283" i="22" s="1"/>
  <c r="L282" i="22"/>
  <c r="M282" i="22" s="1"/>
  <c r="L281" i="22"/>
  <c r="L280" i="22"/>
  <c r="M280" i="22" s="1"/>
  <c r="K279" i="22"/>
  <c r="J279" i="22"/>
  <c r="I279" i="22"/>
  <c r="H279" i="22"/>
  <c r="G279" i="22"/>
  <c r="K277" i="22"/>
  <c r="J277" i="22"/>
  <c r="I277" i="22"/>
  <c r="H277" i="22"/>
  <c r="G277" i="22"/>
  <c r="G276" i="22"/>
  <c r="H276" i="22" s="1"/>
  <c r="I276" i="22" s="1"/>
  <c r="J276" i="22" s="1"/>
  <c r="K276" i="22" s="1"/>
  <c r="L276" i="22" s="1"/>
  <c r="M276" i="22" s="1"/>
  <c r="S275" i="22"/>
  <c r="G275" i="22"/>
  <c r="H275" i="22" s="1"/>
  <c r="I275" i="22" s="1"/>
  <c r="J275" i="22" s="1"/>
  <c r="K275" i="22" s="1"/>
  <c r="L275" i="22" s="1"/>
  <c r="M275" i="22" s="1"/>
  <c r="L272" i="22"/>
  <c r="M272" i="22" s="1"/>
  <c r="L271" i="22"/>
  <c r="M271" i="22" s="1"/>
  <c r="L270" i="22"/>
  <c r="M270" i="22" s="1"/>
  <c r="L269" i="22"/>
  <c r="M269" i="22" s="1"/>
  <c r="L268" i="22"/>
  <c r="M268" i="22" s="1"/>
  <c r="L267" i="22"/>
  <c r="M267" i="22" s="1"/>
  <c r="L266" i="22"/>
  <c r="L265" i="22"/>
  <c r="M265" i="22" s="1"/>
  <c r="L264" i="22"/>
  <c r="K263" i="22"/>
  <c r="J263" i="22"/>
  <c r="I263" i="22"/>
  <c r="H263" i="22"/>
  <c r="G263" i="22"/>
  <c r="K261" i="22"/>
  <c r="J261" i="22"/>
  <c r="I261" i="22"/>
  <c r="H261" i="22"/>
  <c r="G261" i="22"/>
  <c r="G260" i="22"/>
  <c r="H260" i="22" s="1"/>
  <c r="I260" i="22" s="1"/>
  <c r="J260" i="22" s="1"/>
  <c r="K260" i="22" s="1"/>
  <c r="L260" i="22" s="1"/>
  <c r="M260" i="22" s="1"/>
  <c r="X259" i="22"/>
  <c r="S259" i="22"/>
  <c r="G259" i="22"/>
  <c r="H259" i="22" s="1"/>
  <c r="I259" i="22" s="1"/>
  <c r="J259" i="22" s="1"/>
  <c r="K259" i="22" s="1"/>
  <c r="L259" i="22" s="1"/>
  <c r="M259" i="22" s="1"/>
  <c r="L256" i="22"/>
  <c r="M256" i="22" s="1"/>
  <c r="L255" i="22"/>
  <c r="M255" i="22" s="1"/>
  <c r="L254" i="22"/>
  <c r="L253" i="22"/>
  <c r="M253" i="22" s="1"/>
  <c r="L252" i="22"/>
  <c r="M252" i="22" s="1"/>
  <c r="L251" i="22"/>
  <c r="M251" i="22" s="1"/>
  <c r="L250" i="22"/>
  <c r="L249" i="22"/>
  <c r="M249" i="22" s="1"/>
  <c r="L248" i="22"/>
  <c r="K247" i="22"/>
  <c r="J247" i="22"/>
  <c r="I247" i="22"/>
  <c r="H247" i="22"/>
  <c r="G247" i="22"/>
  <c r="K245" i="22"/>
  <c r="J245" i="22"/>
  <c r="I245" i="22"/>
  <c r="H245" i="22"/>
  <c r="G245" i="22"/>
  <c r="G244" i="22"/>
  <c r="H244" i="22" s="1"/>
  <c r="I244" i="22" s="1"/>
  <c r="J244" i="22" s="1"/>
  <c r="K244" i="22" s="1"/>
  <c r="L244" i="22" s="1"/>
  <c r="M244" i="22" s="1"/>
  <c r="S243" i="22"/>
  <c r="G243" i="22"/>
  <c r="H243" i="22" s="1"/>
  <c r="I243" i="22" s="1"/>
  <c r="J243" i="22" s="1"/>
  <c r="K243" i="22" s="1"/>
  <c r="L243" i="22" s="1"/>
  <c r="M243" i="22" s="1"/>
  <c r="L240" i="22"/>
  <c r="M240" i="22" s="1"/>
  <c r="L239" i="22"/>
  <c r="M239" i="22" s="1"/>
  <c r="L238" i="22"/>
  <c r="L237" i="22"/>
  <c r="M237" i="22" s="1"/>
  <c r="L236" i="22"/>
  <c r="M236" i="22" s="1"/>
  <c r="L235" i="22"/>
  <c r="M235" i="22" s="1"/>
  <c r="L234" i="22"/>
  <c r="L233" i="22"/>
  <c r="M233" i="22" s="1"/>
  <c r="L232" i="22"/>
  <c r="K231" i="22"/>
  <c r="J231" i="22"/>
  <c r="I231" i="22"/>
  <c r="H231" i="22"/>
  <c r="G231" i="22"/>
  <c r="K229" i="22"/>
  <c r="J229" i="22"/>
  <c r="I229" i="22"/>
  <c r="H229" i="22"/>
  <c r="G229" i="22"/>
  <c r="G228" i="22"/>
  <c r="H228" i="22" s="1"/>
  <c r="I228" i="22" s="1"/>
  <c r="J228" i="22" s="1"/>
  <c r="K228" i="22" s="1"/>
  <c r="L228" i="22" s="1"/>
  <c r="M228" i="22" s="1"/>
  <c r="S227" i="22"/>
  <c r="H227" i="22"/>
  <c r="I227" i="22" s="1"/>
  <c r="J227" i="22" s="1"/>
  <c r="K227" i="22" s="1"/>
  <c r="L227" i="22" s="1"/>
  <c r="M227" i="22" s="1"/>
  <c r="G227" i="22"/>
  <c r="L224" i="22"/>
  <c r="M224" i="22" s="1"/>
  <c r="L223" i="22"/>
  <c r="M223" i="22" s="1"/>
  <c r="L222" i="22"/>
  <c r="L221" i="22"/>
  <c r="M221" i="22" s="1"/>
  <c r="L220" i="22"/>
  <c r="M220" i="22" s="1"/>
  <c r="L219" i="22"/>
  <c r="M219" i="22" s="1"/>
  <c r="L218" i="22"/>
  <c r="L217" i="22"/>
  <c r="M217" i="22" s="1"/>
  <c r="L216" i="22"/>
  <c r="K215" i="22"/>
  <c r="J215" i="22"/>
  <c r="I215" i="22"/>
  <c r="H215" i="22"/>
  <c r="G215" i="22"/>
  <c r="K213" i="22"/>
  <c r="J213" i="22"/>
  <c r="I213" i="22"/>
  <c r="H213" i="22"/>
  <c r="G213" i="22"/>
  <c r="I212" i="22"/>
  <c r="J212" i="22" s="1"/>
  <c r="K212" i="22" s="1"/>
  <c r="L212" i="22" s="1"/>
  <c r="M212" i="22" s="1"/>
  <c r="G212" i="22"/>
  <c r="H212" i="22" s="1"/>
  <c r="S211" i="22"/>
  <c r="G211" i="22"/>
  <c r="H211" i="22" s="1"/>
  <c r="I211" i="22" s="1"/>
  <c r="J211" i="22" s="1"/>
  <c r="K211" i="22" s="1"/>
  <c r="L211" i="22" s="1"/>
  <c r="M211" i="22" s="1"/>
  <c r="L208" i="22"/>
  <c r="M208" i="22" s="1"/>
  <c r="L207" i="22"/>
  <c r="M207" i="22" s="1"/>
  <c r="L206" i="22"/>
  <c r="M205" i="22"/>
  <c r="L205" i="22"/>
  <c r="L204" i="22"/>
  <c r="M204" i="22" s="1"/>
  <c r="L203" i="22"/>
  <c r="M203" i="22" s="1"/>
  <c r="L202" i="22"/>
  <c r="L201" i="22"/>
  <c r="M201" i="22" s="1"/>
  <c r="L200" i="22"/>
  <c r="K199" i="22"/>
  <c r="J199" i="22"/>
  <c r="I199" i="22"/>
  <c r="H199" i="22"/>
  <c r="G199" i="22"/>
  <c r="K197" i="22"/>
  <c r="J197" i="22"/>
  <c r="I197" i="22"/>
  <c r="H197" i="22"/>
  <c r="G197" i="22"/>
  <c r="G196" i="22"/>
  <c r="H196" i="22" s="1"/>
  <c r="I196" i="22" s="1"/>
  <c r="J196" i="22" s="1"/>
  <c r="K196" i="22" s="1"/>
  <c r="L196" i="22" s="1"/>
  <c r="M196" i="22" s="1"/>
  <c r="X195" i="22"/>
  <c r="S195" i="22"/>
  <c r="H195" i="22"/>
  <c r="I195" i="22" s="1"/>
  <c r="J195" i="22" s="1"/>
  <c r="K195" i="22" s="1"/>
  <c r="L195" i="22" s="1"/>
  <c r="M195" i="22" s="1"/>
  <c r="G195" i="22"/>
  <c r="L192" i="22"/>
  <c r="M192" i="22" s="1"/>
  <c r="L191" i="22"/>
  <c r="M191" i="22" s="1"/>
  <c r="L190" i="22"/>
  <c r="L189" i="22"/>
  <c r="M189" i="22" s="1"/>
  <c r="L188" i="22"/>
  <c r="M188" i="22" s="1"/>
  <c r="L187" i="22"/>
  <c r="M187" i="22" s="1"/>
  <c r="L186" i="22"/>
  <c r="L185" i="22"/>
  <c r="M185" i="22" s="1"/>
  <c r="L184" i="22"/>
  <c r="K183" i="22"/>
  <c r="J183" i="22"/>
  <c r="I183" i="22"/>
  <c r="H183" i="22"/>
  <c r="G183" i="22"/>
  <c r="K181" i="22"/>
  <c r="J181" i="22"/>
  <c r="I181" i="22"/>
  <c r="H181" i="22"/>
  <c r="G181" i="22"/>
  <c r="I180" i="22"/>
  <c r="J180" i="22" s="1"/>
  <c r="K180" i="22" s="1"/>
  <c r="L180" i="22" s="1"/>
  <c r="M180" i="22" s="1"/>
  <c r="G180" i="22"/>
  <c r="H180" i="22" s="1"/>
  <c r="S179" i="22"/>
  <c r="G179" i="22"/>
  <c r="H179" i="22" s="1"/>
  <c r="I179" i="22" s="1"/>
  <c r="J179" i="22" s="1"/>
  <c r="K179" i="22" s="1"/>
  <c r="L179" i="22" s="1"/>
  <c r="M179" i="22" s="1"/>
  <c r="L176" i="22"/>
  <c r="M176" i="22" s="1"/>
  <c r="L175" i="22"/>
  <c r="M175" i="22" s="1"/>
  <c r="L174" i="22"/>
  <c r="L173" i="22"/>
  <c r="M173" i="22" s="1"/>
  <c r="L172" i="22"/>
  <c r="M172" i="22" s="1"/>
  <c r="L171" i="22"/>
  <c r="M171" i="22" s="1"/>
  <c r="L170" i="22"/>
  <c r="L169" i="22"/>
  <c r="M169" i="22" s="1"/>
  <c r="L168" i="22"/>
  <c r="K167" i="22"/>
  <c r="J167" i="22"/>
  <c r="I167" i="22"/>
  <c r="H167" i="22"/>
  <c r="G167" i="22"/>
  <c r="K165" i="22"/>
  <c r="J165" i="22"/>
  <c r="I165" i="22"/>
  <c r="H165" i="22"/>
  <c r="G165" i="22"/>
  <c r="G164" i="22"/>
  <c r="H164" i="22" s="1"/>
  <c r="I164" i="22" s="1"/>
  <c r="J164" i="22" s="1"/>
  <c r="K164" i="22" s="1"/>
  <c r="L164" i="22" s="1"/>
  <c r="M164" i="22" s="1"/>
  <c r="S163" i="22"/>
  <c r="G163" i="22"/>
  <c r="H163" i="22" s="1"/>
  <c r="I163" i="22" s="1"/>
  <c r="J163" i="22" s="1"/>
  <c r="K163" i="22" s="1"/>
  <c r="L163" i="22" s="1"/>
  <c r="M163" i="22" s="1"/>
  <c r="L160" i="22"/>
  <c r="M160" i="22" s="1"/>
  <c r="L159" i="22"/>
  <c r="M159" i="22" s="1"/>
  <c r="L158" i="22"/>
  <c r="L157" i="22"/>
  <c r="M157" i="22" s="1"/>
  <c r="L156" i="22"/>
  <c r="M156" i="22" s="1"/>
  <c r="M155" i="22"/>
  <c r="L155" i="22"/>
  <c r="L154" i="22"/>
  <c r="L153" i="22"/>
  <c r="M153" i="22" s="1"/>
  <c r="L152" i="22"/>
  <c r="K151" i="22"/>
  <c r="J151" i="22"/>
  <c r="I151" i="22"/>
  <c r="H151" i="22"/>
  <c r="G151" i="22"/>
  <c r="K149" i="22"/>
  <c r="J149" i="22"/>
  <c r="I149" i="22"/>
  <c r="H149" i="22"/>
  <c r="G149" i="22"/>
  <c r="G148" i="22"/>
  <c r="H148" i="22" s="1"/>
  <c r="I148" i="22" s="1"/>
  <c r="J148" i="22" s="1"/>
  <c r="K148" i="22" s="1"/>
  <c r="L148" i="22" s="1"/>
  <c r="M148" i="22" s="1"/>
  <c r="S147" i="22"/>
  <c r="G147" i="22"/>
  <c r="H147" i="22" s="1"/>
  <c r="I147" i="22" s="1"/>
  <c r="J147" i="22" s="1"/>
  <c r="K147" i="22" s="1"/>
  <c r="L147" i="22" s="1"/>
  <c r="M147" i="22" s="1"/>
  <c r="L144" i="22"/>
  <c r="M144" i="22" s="1"/>
  <c r="L143" i="22"/>
  <c r="M143" i="22" s="1"/>
  <c r="L142" i="22"/>
  <c r="M142" i="22" s="1"/>
  <c r="L141" i="22"/>
  <c r="M141" i="22" s="1"/>
  <c r="L140" i="22"/>
  <c r="M140" i="22" s="1"/>
  <c r="L139" i="22"/>
  <c r="M139" i="22" s="1"/>
  <c r="L138" i="22"/>
  <c r="M138" i="22" s="1"/>
  <c r="L137" i="22"/>
  <c r="M137" i="22" s="1"/>
  <c r="L136" i="22"/>
  <c r="U131" i="22" s="1"/>
  <c r="K135" i="22"/>
  <c r="J135" i="22"/>
  <c r="I135" i="22"/>
  <c r="H135" i="22"/>
  <c r="G135" i="22"/>
  <c r="K133" i="22"/>
  <c r="J133" i="22"/>
  <c r="I133" i="22"/>
  <c r="H133" i="22"/>
  <c r="G133" i="22"/>
  <c r="G132" i="22"/>
  <c r="H132" i="22" s="1"/>
  <c r="I132" i="22" s="1"/>
  <c r="J132" i="22" s="1"/>
  <c r="K132" i="22" s="1"/>
  <c r="L132" i="22" s="1"/>
  <c r="M132" i="22" s="1"/>
  <c r="X131" i="22"/>
  <c r="S131" i="22"/>
  <c r="G131" i="22"/>
  <c r="H131" i="22" s="1"/>
  <c r="I131" i="22" s="1"/>
  <c r="J131" i="22" s="1"/>
  <c r="K131" i="22" s="1"/>
  <c r="L131" i="22" s="1"/>
  <c r="M131" i="22" s="1"/>
  <c r="L128" i="22"/>
  <c r="M128" i="22" s="1"/>
  <c r="L127" i="22"/>
  <c r="M127" i="22" s="1"/>
  <c r="L126" i="22"/>
  <c r="M126" i="22" s="1"/>
  <c r="L125" i="22"/>
  <c r="M125" i="22" s="1"/>
  <c r="L124" i="22"/>
  <c r="M124" i="22" s="1"/>
  <c r="L123" i="22"/>
  <c r="M123" i="22" s="1"/>
  <c r="L122" i="22"/>
  <c r="M122" i="22" s="1"/>
  <c r="L121" i="22"/>
  <c r="L120" i="22"/>
  <c r="M120" i="22" s="1"/>
  <c r="K119" i="22"/>
  <c r="J119" i="22"/>
  <c r="I119" i="22"/>
  <c r="H119" i="22"/>
  <c r="G119" i="22"/>
  <c r="K117" i="22"/>
  <c r="J117" i="22"/>
  <c r="I117" i="22"/>
  <c r="H117" i="22"/>
  <c r="G117" i="22"/>
  <c r="G116" i="22"/>
  <c r="H116" i="22" s="1"/>
  <c r="I116" i="22" s="1"/>
  <c r="J116" i="22" s="1"/>
  <c r="K116" i="22" s="1"/>
  <c r="L116" i="22" s="1"/>
  <c r="M116" i="22" s="1"/>
  <c r="S115" i="22"/>
  <c r="G115" i="22"/>
  <c r="H115" i="22" s="1"/>
  <c r="I115" i="22" s="1"/>
  <c r="J115" i="22" s="1"/>
  <c r="K115" i="22" s="1"/>
  <c r="L115" i="22" s="1"/>
  <c r="M115" i="22" s="1"/>
  <c r="L112" i="22"/>
  <c r="M112" i="22" s="1"/>
  <c r="L111" i="22"/>
  <c r="M111" i="22" s="1"/>
  <c r="L110" i="22"/>
  <c r="M110" i="22" s="1"/>
  <c r="L109" i="22"/>
  <c r="M109" i="22" s="1"/>
  <c r="L108" i="22"/>
  <c r="M108" i="22" s="1"/>
  <c r="L107" i="22"/>
  <c r="M107" i="22" s="1"/>
  <c r="L106" i="22"/>
  <c r="M106" i="22" s="1"/>
  <c r="L105" i="22"/>
  <c r="L104" i="22"/>
  <c r="M104" i="22" s="1"/>
  <c r="K103" i="22"/>
  <c r="J103" i="22"/>
  <c r="I103" i="22"/>
  <c r="H103" i="22"/>
  <c r="G103" i="22"/>
  <c r="K101" i="22"/>
  <c r="J101" i="22"/>
  <c r="I101" i="22"/>
  <c r="H101" i="22"/>
  <c r="G101" i="22"/>
  <c r="G100" i="22"/>
  <c r="H100" i="22" s="1"/>
  <c r="I100" i="22" s="1"/>
  <c r="J100" i="22" s="1"/>
  <c r="K100" i="22" s="1"/>
  <c r="L100" i="22" s="1"/>
  <c r="M100" i="22" s="1"/>
  <c r="S99" i="22"/>
  <c r="G99" i="22"/>
  <c r="H99" i="22" s="1"/>
  <c r="I99" i="22" s="1"/>
  <c r="J99" i="22" s="1"/>
  <c r="K99" i="22" s="1"/>
  <c r="L99" i="22" s="1"/>
  <c r="M99" i="22" s="1"/>
  <c r="L96" i="22"/>
  <c r="M96" i="22" s="1"/>
  <c r="L95" i="22"/>
  <c r="M95" i="22" s="1"/>
  <c r="L94" i="22"/>
  <c r="M94" i="22" s="1"/>
  <c r="L93" i="22"/>
  <c r="M93" i="22" s="1"/>
  <c r="L92" i="22"/>
  <c r="M92" i="22" s="1"/>
  <c r="L91" i="22"/>
  <c r="M91" i="22" s="1"/>
  <c r="L90" i="22"/>
  <c r="M90" i="22" s="1"/>
  <c r="L89" i="22"/>
  <c r="L88" i="22"/>
  <c r="M88" i="22" s="1"/>
  <c r="K87" i="22"/>
  <c r="J87" i="22"/>
  <c r="I87" i="22"/>
  <c r="H87" i="22"/>
  <c r="G87" i="22"/>
  <c r="K85" i="22"/>
  <c r="J85" i="22"/>
  <c r="I85" i="22"/>
  <c r="H85" i="22"/>
  <c r="G85" i="22"/>
  <c r="G84" i="22"/>
  <c r="H84" i="22" s="1"/>
  <c r="I84" i="22" s="1"/>
  <c r="J84" i="22" s="1"/>
  <c r="K84" i="22" s="1"/>
  <c r="L84" i="22" s="1"/>
  <c r="M84" i="22" s="1"/>
  <c r="S83" i="22"/>
  <c r="G83" i="22"/>
  <c r="H83" i="22" s="1"/>
  <c r="I83" i="22" s="1"/>
  <c r="J83" i="22" s="1"/>
  <c r="K83" i="22" s="1"/>
  <c r="L83" i="22" s="1"/>
  <c r="M83" i="22" s="1"/>
  <c r="L80" i="22"/>
  <c r="M80" i="22" s="1"/>
  <c r="L79" i="22"/>
  <c r="M79" i="22" s="1"/>
  <c r="L78" i="22"/>
  <c r="M78" i="22" s="1"/>
  <c r="L77" i="22"/>
  <c r="M77" i="22" s="1"/>
  <c r="L76" i="22"/>
  <c r="X67" i="22" s="1"/>
  <c r="L75" i="22"/>
  <c r="L74" i="22"/>
  <c r="M74" i="22" s="1"/>
  <c r="L73" i="22"/>
  <c r="L72" i="22"/>
  <c r="M72" i="22" s="1"/>
  <c r="K71" i="22"/>
  <c r="J71" i="22"/>
  <c r="I71" i="22"/>
  <c r="H71" i="22"/>
  <c r="G71" i="22"/>
  <c r="K69" i="22"/>
  <c r="J69" i="22"/>
  <c r="I69" i="22"/>
  <c r="H69" i="22"/>
  <c r="G69" i="22"/>
  <c r="G68" i="22"/>
  <c r="H68" i="22" s="1"/>
  <c r="I68" i="22" s="1"/>
  <c r="J68" i="22" s="1"/>
  <c r="K68" i="22" s="1"/>
  <c r="L68" i="22" s="1"/>
  <c r="M68" i="22" s="1"/>
  <c r="S67" i="22"/>
  <c r="G67" i="22"/>
  <c r="H67" i="22" s="1"/>
  <c r="I67" i="22" s="1"/>
  <c r="J67" i="22" s="1"/>
  <c r="K67" i="22" s="1"/>
  <c r="L67" i="22" s="1"/>
  <c r="M67" i="22" s="1"/>
  <c r="M64" i="22"/>
  <c r="M60" i="22"/>
  <c r="X51" i="22"/>
  <c r="M56" i="22"/>
  <c r="K55" i="22"/>
  <c r="J55" i="22"/>
  <c r="I55" i="22"/>
  <c r="H55" i="22"/>
  <c r="G55" i="22"/>
  <c r="K53" i="22"/>
  <c r="J53" i="22"/>
  <c r="I53" i="22"/>
  <c r="H53" i="22"/>
  <c r="G53" i="22"/>
  <c r="G52" i="22"/>
  <c r="H52" i="22" s="1"/>
  <c r="I52" i="22" s="1"/>
  <c r="J52" i="22" s="1"/>
  <c r="K52" i="22" s="1"/>
  <c r="L52" i="22" s="1"/>
  <c r="M52" i="22" s="1"/>
  <c r="S51" i="22"/>
  <c r="H51" i="22"/>
  <c r="I51" i="22" s="1"/>
  <c r="J51" i="22" s="1"/>
  <c r="K51" i="22" s="1"/>
  <c r="L51" i="22" s="1"/>
  <c r="M51" i="22" s="1"/>
  <c r="G51" i="22"/>
  <c r="M45" i="22"/>
  <c r="M44" i="22"/>
  <c r="K39" i="22"/>
  <c r="J39" i="22"/>
  <c r="I39" i="22"/>
  <c r="H39" i="22"/>
  <c r="G39" i="22"/>
  <c r="K37" i="22"/>
  <c r="J37" i="22"/>
  <c r="I37" i="22"/>
  <c r="H37" i="22"/>
  <c r="G37" i="22"/>
  <c r="G36" i="22"/>
  <c r="H36" i="22" s="1"/>
  <c r="I36" i="22" s="1"/>
  <c r="J36" i="22" s="1"/>
  <c r="K36" i="22" s="1"/>
  <c r="L36" i="22" s="1"/>
  <c r="M36" i="22" s="1"/>
  <c r="S35" i="22"/>
  <c r="G35" i="22"/>
  <c r="H35" i="22" s="1"/>
  <c r="I35" i="22" s="1"/>
  <c r="J35" i="22" s="1"/>
  <c r="K35" i="22" s="1"/>
  <c r="L35" i="22" s="1"/>
  <c r="M35" i="22" s="1"/>
  <c r="A35" i="22"/>
  <c r="A51" i="22" s="1"/>
  <c r="A67" i="22" s="1"/>
  <c r="A83" i="22" s="1"/>
  <c r="A99" i="22" s="1"/>
  <c r="A115" i="22" s="1"/>
  <c r="A131" i="22" s="1"/>
  <c r="A147" i="22" s="1"/>
  <c r="A163" i="22" s="1"/>
  <c r="A179" i="22" s="1"/>
  <c r="A195" i="22" s="1"/>
  <c r="A211" i="22" s="1"/>
  <c r="A227" i="22" s="1"/>
  <c r="A243" i="22" s="1"/>
  <c r="A259" i="22" s="1"/>
  <c r="A275" i="22" s="1"/>
  <c r="A291" i="22" s="1"/>
  <c r="A307" i="22" s="1"/>
  <c r="A323" i="22" s="1"/>
  <c r="A339" i="22" s="1"/>
  <c r="A355" i="22" s="1"/>
  <c r="A371" i="22" s="1"/>
  <c r="A387" i="22" s="1"/>
  <c r="A403" i="22" s="1"/>
  <c r="A419" i="22" s="1"/>
  <c r="A435" i="22" s="1"/>
  <c r="A451" i="22" s="1"/>
  <c r="A467" i="22" s="1"/>
  <c r="A483" i="22" s="1"/>
  <c r="L32" i="22"/>
  <c r="M32" i="22" s="1"/>
  <c r="L31" i="22"/>
  <c r="M31" i="22" s="1"/>
  <c r="L30" i="22"/>
  <c r="M30" i="22" s="1"/>
  <c r="L29" i="22"/>
  <c r="M29" i="22" s="1"/>
  <c r="M28" i="22"/>
  <c r="L28" i="22"/>
  <c r="X19" i="22" s="1"/>
  <c r="L27" i="22"/>
  <c r="L26" i="22"/>
  <c r="M26" i="22" s="1"/>
  <c r="L25" i="22"/>
  <c r="L24" i="22"/>
  <c r="M24" i="22" s="1"/>
  <c r="K23" i="22"/>
  <c r="J23" i="22"/>
  <c r="I23" i="22"/>
  <c r="H23" i="22"/>
  <c r="G23" i="22"/>
  <c r="K21" i="22"/>
  <c r="J21" i="22"/>
  <c r="I21" i="22"/>
  <c r="H21" i="22"/>
  <c r="G21" i="22"/>
  <c r="H20" i="22"/>
  <c r="I20" i="22" s="1"/>
  <c r="J20" i="22" s="1"/>
  <c r="K20" i="22" s="1"/>
  <c r="L20" i="22" s="1"/>
  <c r="M20" i="22" s="1"/>
  <c r="G20" i="22"/>
  <c r="C20" i="22"/>
  <c r="C36" i="22" s="1"/>
  <c r="C52" i="22" s="1"/>
  <c r="C68" i="22" s="1"/>
  <c r="C84" i="22" s="1"/>
  <c r="C100" i="22" s="1"/>
  <c r="C116" i="22" s="1"/>
  <c r="C132" i="22" s="1"/>
  <c r="C148" i="22" s="1"/>
  <c r="C164" i="22" s="1"/>
  <c r="C180" i="22" s="1"/>
  <c r="C196" i="22" s="1"/>
  <c r="C212" i="22" s="1"/>
  <c r="C228" i="22" s="1"/>
  <c r="C244" i="22" s="1"/>
  <c r="C260" i="22" s="1"/>
  <c r="C276" i="22" s="1"/>
  <c r="C292" i="22" s="1"/>
  <c r="C308" i="22" s="1"/>
  <c r="C324" i="22" s="1"/>
  <c r="C340" i="22" s="1"/>
  <c r="C356" i="22" s="1"/>
  <c r="C372" i="22" s="1"/>
  <c r="C388" i="22" s="1"/>
  <c r="C404" i="22" s="1"/>
  <c r="C420" i="22" s="1"/>
  <c r="C436" i="22" s="1"/>
  <c r="C452" i="22" s="1"/>
  <c r="C468" i="22" s="1"/>
  <c r="C484" i="22" s="1"/>
  <c r="W19" i="22"/>
  <c r="S19" i="22"/>
  <c r="G19" i="22"/>
  <c r="H19" i="22" s="1"/>
  <c r="I19" i="22" s="1"/>
  <c r="J19" i="22" s="1"/>
  <c r="K19" i="22" s="1"/>
  <c r="L19" i="22" s="1"/>
  <c r="M19" i="22" s="1"/>
  <c r="K15" i="22"/>
  <c r="J15" i="22"/>
  <c r="I15" i="22"/>
  <c r="H15" i="22"/>
  <c r="G15" i="22"/>
  <c r="K14" i="22"/>
  <c r="J14" i="22"/>
  <c r="I14" i="22"/>
  <c r="H14" i="22"/>
  <c r="G14" i="22"/>
  <c r="K13" i="22"/>
  <c r="J13" i="22"/>
  <c r="I13" i="22"/>
  <c r="H13" i="22"/>
  <c r="G13" i="22"/>
  <c r="K12" i="22"/>
  <c r="J12" i="22"/>
  <c r="I12" i="22"/>
  <c r="H12" i="22"/>
  <c r="G12" i="22"/>
  <c r="K11" i="22"/>
  <c r="J11" i="22"/>
  <c r="I11" i="22"/>
  <c r="H11" i="22"/>
  <c r="G11" i="22"/>
  <c r="K10" i="22"/>
  <c r="J10" i="22"/>
  <c r="I10" i="22"/>
  <c r="H10" i="22"/>
  <c r="G10" i="22"/>
  <c r="K9" i="22"/>
  <c r="J9" i="22"/>
  <c r="I9" i="22"/>
  <c r="H9" i="22"/>
  <c r="G9" i="22"/>
  <c r="K8" i="22"/>
  <c r="J8" i="22"/>
  <c r="I8" i="22"/>
  <c r="H8" i="22"/>
  <c r="G8" i="22"/>
  <c r="H4" i="22"/>
  <c r="I4" i="22" s="1"/>
  <c r="J4" i="22" s="1"/>
  <c r="K4" i="22" s="1"/>
  <c r="L4" i="22" s="1"/>
  <c r="M4" i="22" s="1"/>
  <c r="S3" i="22"/>
  <c r="H3" i="22"/>
  <c r="I3" i="22" s="1"/>
  <c r="J3" i="22" s="1"/>
  <c r="K3" i="22" s="1"/>
  <c r="L3" i="22" s="1"/>
  <c r="M3" i="22" s="1"/>
  <c r="X1" i="22"/>
  <c r="T1" i="22"/>
  <c r="M492" i="22" l="1"/>
  <c r="U51" i="23"/>
  <c r="T147" i="26"/>
  <c r="T243" i="26"/>
  <c r="V339" i="22"/>
  <c r="U403" i="22"/>
  <c r="W435" i="22"/>
  <c r="V451" i="22"/>
  <c r="W467" i="22"/>
  <c r="K7" i="23"/>
  <c r="U195" i="23"/>
  <c r="W275" i="23"/>
  <c r="W435" i="23"/>
  <c r="W275" i="22"/>
  <c r="W323" i="22"/>
  <c r="M476" i="22"/>
  <c r="U35" i="23"/>
  <c r="U99" i="23"/>
  <c r="W259" i="23"/>
  <c r="L279" i="23"/>
  <c r="M279" i="23" s="1"/>
  <c r="W419" i="23"/>
  <c r="V467" i="22"/>
  <c r="M428" i="22"/>
  <c r="M490" i="22"/>
  <c r="M153" i="23"/>
  <c r="U355" i="23"/>
  <c r="W387" i="23"/>
  <c r="W451" i="23"/>
  <c r="M215" i="26"/>
  <c r="T355" i="26"/>
  <c r="M40" i="22"/>
  <c r="X227" i="22"/>
  <c r="V323" i="22"/>
  <c r="V403" i="22"/>
  <c r="M460" i="22"/>
  <c r="U227" i="23"/>
  <c r="W323" i="23"/>
  <c r="W355" i="23"/>
  <c r="W467" i="23"/>
  <c r="M183" i="26"/>
  <c r="T179" i="26"/>
  <c r="V51" i="22"/>
  <c r="U19" i="23"/>
  <c r="L71" i="23"/>
  <c r="M71" i="23" s="1"/>
  <c r="L87" i="23"/>
  <c r="T83" i="23" s="1"/>
  <c r="U259" i="22"/>
  <c r="V435" i="22"/>
  <c r="U115" i="23"/>
  <c r="U163" i="23"/>
  <c r="X179" i="23"/>
  <c r="L295" i="23"/>
  <c r="W403" i="23"/>
  <c r="L471" i="23"/>
  <c r="M471" i="23" s="1"/>
  <c r="W483" i="23"/>
  <c r="M295" i="26"/>
  <c r="M14" i="25"/>
  <c r="S14" i="25"/>
  <c r="L6" i="25"/>
  <c r="M12" i="25"/>
  <c r="H10" i="27" s="1"/>
  <c r="E10" i="27"/>
  <c r="J10" i="27" s="1"/>
  <c r="M11" i="25"/>
  <c r="H9" i="27" s="1"/>
  <c r="E9" i="27"/>
  <c r="J9" i="27" s="1"/>
  <c r="M10" i="25"/>
  <c r="H8" i="27" s="1"/>
  <c r="E8" i="27"/>
  <c r="J8" i="27" s="1"/>
  <c r="M9" i="25"/>
  <c r="H7" i="27" s="1"/>
  <c r="E7" i="27"/>
  <c r="J7" i="27" s="1"/>
  <c r="M13" i="25"/>
  <c r="H11" i="27" s="1"/>
  <c r="E11" i="27"/>
  <c r="J11" i="27" s="1"/>
  <c r="M8" i="25"/>
  <c r="H6" i="27" s="1"/>
  <c r="E6" i="27"/>
  <c r="J6" i="27" s="1"/>
  <c r="M7" i="25"/>
  <c r="H5" i="27" s="1"/>
  <c r="E5" i="27"/>
  <c r="J5" i="27" s="1"/>
  <c r="M10" i="26"/>
  <c r="M9" i="26"/>
  <c r="M14" i="26"/>
  <c r="M423" i="26"/>
  <c r="T419" i="26"/>
  <c r="M407" i="26"/>
  <c r="T403" i="26"/>
  <c r="M343" i="26"/>
  <c r="T339" i="26"/>
  <c r="T195" i="26"/>
  <c r="M199" i="26"/>
  <c r="M55" i="26"/>
  <c r="T51" i="26"/>
  <c r="M375" i="26"/>
  <c r="T371" i="26"/>
  <c r="M263" i="26"/>
  <c r="T259" i="26"/>
  <c r="W3" i="26"/>
  <c r="M12" i="26"/>
  <c r="U3" i="26"/>
  <c r="M8" i="26"/>
  <c r="V3" i="26"/>
  <c r="L7" i="26"/>
  <c r="M23" i="26"/>
  <c r="T19" i="26"/>
  <c r="M11" i="26"/>
  <c r="W419" i="22"/>
  <c r="V419" i="22"/>
  <c r="L423" i="23"/>
  <c r="M423" i="23" s="1"/>
  <c r="L391" i="23"/>
  <c r="L343" i="23"/>
  <c r="U307" i="23"/>
  <c r="X195" i="23"/>
  <c r="M201" i="23"/>
  <c r="X163" i="23"/>
  <c r="U131" i="23"/>
  <c r="X131" i="23"/>
  <c r="L119" i="23"/>
  <c r="L103" i="23"/>
  <c r="M103" i="23" s="1"/>
  <c r="U67" i="23"/>
  <c r="M57" i="23"/>
  <c r="L55" i="23"/>
  <c r="L14" i="23"/>
  <c r="W3" i="23" s="1"/>
  <c r="L15" i="23"/>
  <c r="M15" i="23" s="1"/>
  <c r="M41" i="23"/>
  <c r="G7" i="23"/>
  <c r="L12" i="23"/>
  <c r="X3" i="23" s="1"/>
  <c r="L13" i="23"/>
  <c r="M13" i="23" s="1"/>
  <c r="L39" i="23"/>
  <c r="M39" i="23" s="1"/>
  <c r="H7" i="23"/>
  <c r="L9" i="23"/>
  <c r="M9" i="23" s="1"/>
  <c r="J7" i="23"/>
  <c r="L23" i="23"/>
  <c r="T19" i="23" s="1"/>
  <c r="L10" i="23"/>
  <c r="M10" i="23" s="1"/>
  <c r="I7" i="23"/>
  <c r="L11" i="23"/>
  <c r="M11" i="23" s="1"/>
  <c r="W131" i="22"/>
  <c r="L407" i="22"/>
  <c r="M364" i="22"/>
  <c r="M332" i="22"/>
  <c r="U291" i="22"/>
  <c r="U243" i="22"/>
  <c r="U195" i="22"/>
  <c r="U179" i="22"/>
  <c r="X163" i="22"/>
  <c r="W67" i="22"/>
  <c r="U67" i="22"/>
  <c r="U51" i="22"/>
  <c r="M87" i="23"/>
  <c r="M55" i="23"/>
  <c r="T51" i="23"/>
  <c r="T35" i="23"/>
  <c r="T99" i="23"/>
  <c r="M119" i="23"/>
  <c r="T115" i="23"/>
  <c r="M295" i="23"/>
  <c r="T291" i="23"/>
  <c r="L8" i="23"/>
  <c r="M138" i="23"/>
  <c r="V131" i="23"/>
  <c r="W163" i="23"/>
  <c r="M174" i="23"/>
  <c r="L183" i="23"/>
  <c r="M184" i="23"/>
  <c r="M202" i="23"/>
  <c r="V195" i="23"/>
  <c r="W227" i="23"/>
  <c r="M238" i="23"/>
  <c r="M249" i="23"/>
  <c r="L247" i="23"/>
  <c r="M264" i="23"/>
  <c r="L263" i="23"/>
  <c r="U259" i="23"/>
  <c r="X259" i="23"/>
  <c r="M268" i="23"/>
  <c r="M280" i="23"/>
  <c r="U275" i="23"/>
  <c r="X275" i="23"/>
  <c r="M284" i="23"/>
  <c r="M314" i="23"/>
  <c r="V307" i="23"/>
  <c r="M318" i="23"/>
  <c r="W307" i="23"/>
  <c r="V19" i="23"/>
  <c r="M24" i="23"/>
  <c r="M28" i="23"/>
  <c r="M30" i="23"/>
  <c r="V35" i="23"/>
  <c r="M40" i="23"/>
  <c r="M44" i="23"/>
  <c r="M46" i="23"/>
  <c r="V51" i="23"/>
  <c r="M56" i="23"/>
  <c r="M60" i="23"/>
  <c r="M62" i="23"/>
  <c r="V67" i="23"/>
  <c r="M72" i="23"/>
  <c r="M76" i="23"/>
  <c r="M78" i="23"/>
  <c r="V83" i="23"/>
  <c r="M88" i="23"/>
  <c r="M92" i="23"/>
  <c r="M94" i="23"/>
  <c r="V99" i="23"/>
  <c r="M104" i="23"/>
  <c r="M108" i="23"/>
  <c r="M110" i="23"/>
  <c r="V115" i="23"/>
  <c r="M120" i="23"/>
  <c r="M124" i="23"/>
  <c r="M126" i="23"/>
  <c r="L135" i="23"/>
  <c r="M136" i="23"/>
  <c r="X147" i="23"/>
  <c r="M154" i="23"/>
  <c r="V147" i="23"/>
  <c r="W179" i="23"/>
  <c r="M190" i="23"/>
  <c r="L199" i="23"/>
  <c r="M200" i="23"/>
  <c r="X211" i="23"/>
  <c r="M218" i="23"/>
  <c r="V211" i="23"/>
  <c r="U243" i="23"/>
  <c r="M254" i="23"/>
  <c r="W243" i="23"/>
  <c r="W131" i="23"/>
  <c r="M142" i="23"/>
  <c r="L151" i="23"/>
  <c r="M152" i="23"/>
  <c r="M170" i="23"/>
  <c r="V163" i="23"/>
  <c r="U179" i="23"/>
  <c r="W195" i="23"/>
  <c r="M206" i="23"/>
  <c r="L215" i="23"/>
  <c r="M216" i="23"/>
  <c r="X227" i="23"/>
  <c r="M234" i="23"/>
  <c r="V227" i="23"/>
  <c r="V243" i="23"/>
  <c r="W291" i="23"/>
  <c r="M343" i="23"/>
  <c r="T339" i="23"/>
  <c r="W147" i="23"/>
  <c r="M158" i="23"/>
  <c r="L167" i="23"/>
  <c r="M168" i="23"/>
  <c r="M186" i="23"/>
  <c r="V179" i="23"/>
  <c r="W211" i="23"/>
  <c r="M222" i="23"/>
  <c r="L231" i="23"/>
  <c r="M232" i="23"/>
  <c r="M298" i="23"/>
  <c r="V291" i="23"/>
  <c r="M313" i="23"/>
  <c r="L311" i="23"/>
  <c r="M328" i="23"/>
  <c r="L327" i="23"/>
  <c r="U323" i="23"/>
  <c r="X323" i="23"/>
  <c r="M332" i="23"/>
  <c r="M391" i="23"/>
  <c r="T387" i="23"/>
  <c r="M266" i="23"/>
  <c r="V259" i="23"/>
  <c r="X291" i="23"/>
  <c r="M300" i="23"/>
  <c r="M330" i="23"/>
  <c r="V323" i="23"/>
  <c r="L359" i="23"/>
  <c r="M363" i="23"/>
  <c r="V355" i="23"/>
  <c r="M378" i="23"/>
  <c r="V371" i="23"/>
  <c r="M382" i="23"/>
  <c r="W371" i="23"/>
  <c r="X243" i="23"/>
  <c r="M252" i="23"/>
  <c r="M282" i="23"/>
  <c r="V275" i="23"/>
  <c r="X307" i="23"/>
  <c r="M316" i="23"/>
  <c r="U339" i="23"/>
  <c r="M346" i="23"/>
  <c r="V339" i="23"/>
  <c r="T419" i="23"/>
  <c r="M376" i="23"/>
  <c r="L375" i="23"/>
  <c r="M380" i="23"/>
  <c r="X371" i="23"/>
  <c r="X339" i="23"/>
  <c r="M348" i="23"/>
  <c r="U371" i="23"/>
  <c r="M393" i="23"/>
  <c r="U387" i="23"/>
  <c r="M408" i="23"/>
  <c r="L407" i="23"/>
  <c r="U403" i="23"/>
  <c r="U451" i="23"/>
  <c r="M457" i="23"/>
  <c r="L455" i="23"/>
  <c r="M410" i="23"/>
  <c r="V403" i="23"/>
  <c r="U419" i="23"/>
  <c r="M425" i="23"/>
  <c r="U483" i="23"/>
  <c r="M489" i="23"/>
  <c r="M396" i="23"/>
  <c r="X387" i="23"/>
  <c r="U435" i="23"/>
  <c r="M441" i="23"/>
  <c r="L487" i="23"/>
  <c r="M394" i="23"/>
  <c r="V387" i="23"/>
  <c r="L439" i="23"/>
  <c r="U467" i="23"/>
  <c r="M473" i="23"/>
  <c r="X403" i="23"/>
  <c r="X419" i="23"/>
  <c r="X435" i="23"/>
  <c r="X451" i="23"/>
  <c r="X467" i="23"/>
  <c r="X483" i="23"/>
  <c r="V419" i="23"/>
  <c r="V435" i="23"/>
  <c r="V451" i="23"/>
  <c r="V467" i="23"/>
  <c r="V483" i="23"/>
  <c r="W451" i="22"/>
  <c r="L439" i="22"/>
  <c r="T435" i="22" s="1"/>
  <c r="M444" i="22"/>
  <c r="M426" i="22"/>
  <c r="M412" i="22"/>
  <c r="M380" i="22"/>
  <c r="U371" i="22"/>
  <c r="U355" i="22"/>
  <c r="M350" i="22"/>
  <c r="V307" i="22"/>
  <c r="M300" i="22"/>
  <c r="V291" i="22"/>
  <c r="V259" i="22"/>
  <c r="M266" i="22"/>
  <c r="W115" i="22"/>
  <c r="U115" i="22"/>
  <c r="W99" i="22"/>
  <c r="U99" i="22"/>
  <c r="W83" i="22"/>
  <c r="L87" i="22"/>
  <c r="M87" i="22" s="1"/>
  <c r="U83" i="22"/>
  <c r="L71" i="22"/>
  <c r="M71" i="22" s="1"/>
  <c r="M76" i="22"/>
  <c r="V67" i="22"/>
  <c r="M58" i="22"/>
  <c r="V35" i="22"/>
  <c r="M42" i="22"/>
  <c r="W35" i="22"/>
  <c r="L39" i="22"/>
  <c r="M39" i="22" s="1"/>
  <c r="M62" i="22"/>
  <c r="J7" i="22"/>
  <c r="I7" i="22"/>
  <c r="H7" i="22"/>
  <c r="L14" i="22"/>
  <c r="L11" i="22"/>
  <c r="M11" i="22" s="1"/>
  <c r="L15" i="22"/>
  <c r="M15" i="22" s="1"/>
  <c r="V19" i="22"/>
  <c r="L8" i="22"/>
  <c r="M8" i="22" s="1"/>
  <c r="G7" i="22"/>
  <c r="K7" i="22"/>
  <c r="L12" i="22"/>
  <c r="M12" i="22" s="1"/>
  <c r="L13" i="22"/>
  <c r="M13" i="22" s="1"/>
  <c r="L23" i="22"/>
  <c r="M23" i="22" s="1"/>
  <c r="L151" i="22"/>
  <c r="M152" i="22"/>
  <c r="L215" i="22"/>
  <c r="M216" i="22"/>
  <c r="X307" i="22"/>
  <c r="M316" i="22"/>
  <c r="W355" i="22"/>
  <c r="M366" i="22"/>
  <c r="U483" i="22"/>
  <c r="M489" i="22"/>
  <c r="L9" i="22"/>
  <c r="M9" i="22" s="1"/>
  <c r="M25" i="22"/>
  <c r="M27" i="22"/>
  <c r="T35" i="22"/>
  <c r="M41" i="22"/>
  <c r="M43" i="22"/>
  <c r="M57" i="22"/>
  <c r="M59" i="22"/>
  <c r="T67" i="22"/>
  <c r="M73" i="22"/>
  <c r="M75" i="22"/>
  <c r="X83" i="22"/>
  <c r="M89" i="22"/>
  <c r="X99" i="22"/>
  <c r="M105" i="22"/>
  <c r="X115" i="22"/>
  <c r="M121" i="22"/>
  <c r="W147" i="22"/>
  <c r="M158" i="22"/>
  <c r="L167" i="22"/>
  <c r="M168" i="22"/>
  <c r="X179" i="22"/>
  <c r="M186" i="22"/>
  <c r="V179" i="22"/>
  <c r="W211" i="22"/>
  <c r="M222" i="22"/>
  <c r="L231" i="22"/>
  <c r="M232" i="22"/>
  <c r="X243" i="22"/>
  <c r="M250" i="22"/>
  <c r="V243" i="22"/>
  <c r="W307" i="22"/>
  <c r="M313" i="22"/>
  <c r="U307" i="22"/>
  <c r="L311" i="22"/>
  <c r="U323" i="22"/>
  <c r="L327" i="22"/>
  <c r="M330" i="22"/>
  <c r="L343" i="22"/>
  <c r="L375" i="22"/>
  <c r="M395" i="22"/>
  <c r="L391" i="22"/>
  <c r="M398" i="22"/>
  <c r="M459" i="22"/>
  <c r="L455" i="22"/>
  <c r="L487" i="22"/>
  <c r="L10" i="22"/>
  <c r="L55" i="22"/>
  <c r="L103" i="22"/>
  <c r="L119" i="22"/>
  <c r="M170" i="22"/>
  <c r="V163" i="22"/>
  <c r="W195" i="22"/>
  <c r="M206" i="22"/>
  <c r="M234" i="22"/>
  <c r="V227" i="22"/>
  <c r="U19" i="22"/>
  <c r="U147" i="22"/>
  <c r="W163" i="22"/>
  <c r="M174" i="22"/>
  <c r="L183" i="22"/>
  <c r="M184" i="22"/>
  <c r="M202" i="22"/>
  <c r="V195" i="22"/>
  <c r="U211" i="22"/>
  <c r="W227" i="22"/>
  <c r="M238" i="22"/>
  <c r="L247" i="22"/>
  <c r="M248" i="22"/>
  <c r="M379" i="22"/>
  <c r="V371" i="22"/>
  <c r="M382" i="22"/>
  <c r="W371" i="22"/>
  <c r="X387" i="22"/>
  <c r="M396" i="22"/>
  <c r="M407" i="22"/>
  <c r="T403" i="22"/>
  <c r="M427" i="22"/>
  <c r="L423" i="22"/>
  <c r="M475" i="22"/>
  <c r="L471" i="22"/>
  <c r="M281" i="22"/>
  <c r="U275" i="22"/>
  <c r="L279" i="22"/>
  <c r="V83" i="22"/>
  <c r="V99" i="22"/>
  <c r="V115" i="22"/>
  <c r="V131" i="22"/>
  <c r="L135" i="22"/>
  <c r="M136" i="22"/>
  <c r="X147" i="22"/>
  <c r="M154" i="22"/>
  <c r="V147" i="22"/>
  <c r="U163" i="22"/>
  <c r="W179" i="22"/>
  <c r="M190" i="22"/>
  <c r="L199" i="22"/>
  <c r="M200" i="22"/>
  <c r="X211" i="22"/>
  <c r="M218" i="22"/>
  <c r="V211" i="22"/>
  <c r="U227" i="22"/>
  <c r="W243" i="22"/>
  <c r="M254" i="22"/>
  <c r="L263" i="22"/>
  <c r="M264" i="22"/>
  <c r="V275" i="22"/>
  <c r="X275" i="22"/>
  <c r="M284" i="22"/>
  <c r="L295" i="22"/>
  <c r="M298" i="22"/>
  <c r="M345" i="22"/>
  <c r="U339" i="22"/>
  <c r="X339" i="22"/>
  <c r="M348" i="22"/>
  <c r="L359" i="22"/>
  <c r="M362" i="22"/>
  <c r="V355" i="22"/>
  <c r="V387" i="22"/>
  <c r="M393" i="22"/>
  <c r="U387" i="22"/>
  <c r="U419" i="22"/>
  <c r="M425" i="22"/>
  <c r="U451" i="22"/>
  <c r="M457" i="22"/>
  <c r="W259" i="22"/>
  <c r="W291" i="22"/>
  <c r="M414" i="22"/>
  <c r="W403" i="22"/>
  <c r="U435" i="22"/>
  <c r="M441" i="22"/>
  <c r="U467" i="22"/>
  <c r="M473" i="22"/>
  <c r="S419" i="15"/>
  <c r="S483" i="15"/>
  <c r="S467" i="15"/>
  <c r="S451" i="15"/>
  <c r="S435" i="15"/>
  <c r="S403" i="15"/>
  <c r="S387" i="15"/>
  <c r="S371" i="15"/>
  <c r="S355" i="15"/>
  <c r="S339" i="15"/>
  <c r="S323" i="15"/>
  <c r="S307" i="15"/>
  <c r="S291" i="15"/>
  <c r="S275" i="15"/>
  <c r="S259" i="15"/>
  <c r="S243" i="15"/>
  <c r="S227" i="15"/>
  <c r="S211" i="15"/>
  <c r="S195" i="15"/>
  <c r="S179" i="15"/>
  <c r="S163" i="15"/>
  <c r="S147" i="15"/>
  <c r="S131" i="15"/>
  <c r="S115" i="15"/>
  <c r="S99" i="15"/>
  <c r="S83" i="15"/>
  <c r="S67" i="15"/>
  <c r="S51" i="15"/>
  <c r="S35" i="15"/>
  <c r="S19" i="15"/>
  <c r="X1" i="15"/>
  <c r="T1" i="15"/>
  <c r="S3" i="15"/>
  <c r="M439" i="22" l="1"/>
  <c r="T67" i="23"/>
  <c r="T275" i="23"/>
  <c r="T467" i="23"/>
  <c r="M23" i="23"/>
  <c r="T83" i="22"/>
  <c r="E4" i="27"/>
  <c r="J4" i="27" s="1"/>
  <c r="S6" i="25"/>
  <c r="M6" i="25"/>
  <c r="H4" i="27" s="1"/>
  <c r="T3" i="26"/>
  <c r="M7" i="26"/>
  <c r="M12" i="23"/>
  <c r="M14" i="23"/>
  <c r="V3" i="23"/>
  <c r="W3" i="22"/>
  <c r="M487" i="23"/>
  <c r="T483" i="23"/>
  <c r="M167" i="23"/>
  <c r="T163" i="23"/>
  <c r="T195" i="23"/>
  <c r="M199" i="23"/>
  <c r="M183" i="23"/>
  <c r="T179" i="23"/>
  <c r="M439" i="23"/>
  <c r="T435" i="23"/>
  <c r="M359" i="23"/>
  <c r="T355" i="23"/>
  <c r="M327" i="23"/>
  <c r="T323" i="23"/>
  <c r="M247" i="23"/>
  <c r="T243" i="23"/>
  <c r="U3" i="23"/>
  <c r="M8" i="23"/>
  <c r="L7" i="23"/>
  <c r="M375" i="23"/>
  <c r="T371" i="23"/>
  <c r="M231" i="23"/>
  <c r="T227" i="23"/>
  <c r="T147" i="23"/>
  <c r="M151" i="23"/>
  <c r="M455" i="23"/>
  <c r="T451" i="23"/>
  <c r="M407" i="23"/>
  <c r="T403" i="23"/>
  <c r="M311" i="23"/>
  <c r="T307" i="23"/>
  <c r="T211" i="23"/>
  <c r="M215" i="23"/>
  <c r="T131" i="23"/>
  <c r="M135" i="23"/>
  <c r="M263" i="23"/>
  <c r="T259" i="23"/>
  <c r="T19" i="22"/>
  <c r="X3" i="22"/>
  <c r="M14" i="22"/>
  <c r="L7" i="22"/>
  <c r="M7" i="22" s="1"/>
  <c r="T179" i="22"/>
  <c r="M183" i="22"/>
  <c r="M327" i="22"/>
  <c r="T323" i="22"/>
  <c r="M295" i="22"/>
  <c r="T291" i="22"/>
  <c r="T243" i="22"/>
  <c r="M247" i="22"/>
  <c r="M55" i="22"/>
  <c r="T51" i="22"/>
  <c r="M375" i="22"/>
  <c r="T371" i="22"/>
  <c r="T163" i="22"/>
  <c r="M167" i="22"/>
  <c r="M215" i="22"/>
  <c r="T211" i="22"/>
  <c r="M263" i="22"/>
  <c r="T259" i="22"/>
  <c r="M199" i="22"/>
  <c r="T195" i="22"/>
  <c r="M135" i="22"/>
  <c r="T131" i="22"/>
  <c r="M471" i="22"/>
  <c r="T467" i="22"/>
  <c r="M423" i="22"/>
  <c r="T419" i="22"/>
  <c r="M10" i="22"/>
  <c r="V3" i="22"/>
  <c r="M343" i="22"/>
  <c r="T339" i="22"/>
  <c r="M311" i="22"/>
  <c r="T307" i="22"/>
  <c r="T227" i="22"/>
  <c r="M231" i="22"/>
  <c r="U3" i="22"/>
  <c r="M359" i="22"/>
  <c r="T355" i="22"/>
  <c r="M279" i="22"/>
  <c r="T275" i="22"/>
  <c r="M119" i="22"/>
  <c r="T115" i="22"/>
  <c r="M487" i="22"/>
  <c r="T483" i="22"/>
  <c r="M391" i="22"/>
  <c r="T387" i="22"/>
  <c r="M151" i="22"/>
  <c r="T147" i="22"/>
  <c r="M103" i="22"/>
  <c r="T99" i="22"/>
  <c r="M455" i="22"/>
  <c r="T451" i="22"/>
  <c r="S483" i="14"/>
  <c r="S467" i="14"/>
  <c r="S451" i="14"/>
  <c r="S435" i="14"/>
  <c r="S419" i="14"/>
  <c r="S403" i="14"/>
  <c r="S387" i="14"/>
  <c r="S371" i="14"/>
  <c r="S355" i="14"/>
  <c r="S339" i="14"/>
  <c r="S323" i="14"/>
  <c r="S307" i="14"/>
  <c r="S291" i="14"/>
  <c r="S275" i="14"/>
  <c r="S259" i="14"/>
  <c r="S243" i="14"/>
  <c r="S227" i="14"/>
  <c r="S211" i="14"/>
  <c r="S195" i="14"/>
  <c r="S179" i="14"/>
  <c r="S163" i="14"/>
  <c r="S147" i="14"/>
  <c r="S131" i="14"/>
  <c r="S115" i="14"/>
  <c r="S99" i="14"/>
  <c r="S83" i="14"/>
  <c r="S67" i="14"/>
  <c r="S51" i="14"/>
  <c r="S35" i="14"/>
  <c r="S19" i="14"/>
  <c r="M7" i="23" l="1"/>
  <c r="T3" i="23"/>
  <c r="T3" i="22"/>
  <c r="L496" i="15"/>
  <c r="M496" i="15" s="1"/>
  <c r="L495" i="15"/>
  <c r="M495" i="15" s="1"/>
  <c r="L494" i="15"/>
  <c r="L493" i="15"/>
  <c r="M493" i="15" s="1"/>
  <c r="L492" i="15"/>
  <c r="L491" i="15"/>
  <c r="M491" i="15" s="1"/>
  <c r="L490" i="15"/>
  <c r="L489" i="15"/>
  <c r="M489" i="15" s="1"/>
  <c r="L488" i="15"/>
  <c r="K487" i="15"/>
  <c r="J487" i="15"/>
  <c r="I487" i="15"/>
  <c r="H487" i="15"/>
  <c r="G487" i="15"/>
  <c r="K485" i="15"/>
  <c r="J485" i="15"/>
  <c r="I485" i="15"/>
  <c r="H485" i="15"/>
  <c r="G485" i="15"/>
  <c r="G484" i="15"/>
  <c r="H484" i="15" s="1"/>
  <c r="I484" i="15" s="1"/>
  <c r="J484" i="15" s="1"/>
  <c r="K484" i="15" s="1"/>
  <c r="L484" i="15" s="1"/>
  <c r="M484" i="15" s="1"/>
  <c r="G483" i="15"/>
  <c r="H483" i="15" s="1"/>
  <c r="I483" i="15" s="1"/>
  <c r="J483" i="15" s="1"/>
  <c r="K483" i="15" s="1"/>
  <c r="L483" i="15" s="1"/>
  <c r="M483" i="15" s="1"/>
  <c r="L480" i="15"/>
  <c r="M480" i="15" s="1"/>
  <c r="L479" i="15"/>
  <c r="M479" i="15" s="1"/>
  <c r="M478" i="15"/>
  <c r="L478" i="15"/>
  <c r="W467" i="15" s="1"/>
  <c r="L477" i="15"/>
  <c r="M477" i="15" s="1"/>
  <c r="L476" i="15"/>
  <c r="X467" i="15" s="1"/>
  <c r="L475" i="15"/>
  <c r="M475" i="15" s="1"/>
  <c r="L474" i="15"/>
  <c r="L473" i="15"/>
  <c r="M473" i="15" s="1"/>
  <c r="L472" i="15"/>
  <c r="K471" i="15"/>
  <c r="J471" i="15"/>
  <c r="I471" i="15"/>
  <c r="H471" i="15"/>
  <c r="G471" i="15"/>
  <c r="K469" i="15"/>
  <c r="J469" i="15"/>
  <c r="I469" i="15"/>
  <c r="H469" i="15"/>
  <c r="G469" i="15"/>
  <c r="G468" i="15"/>
  <c r="H468" i="15" s="1"/>
  <c r="I468" i="15" s="1"/>
  <c r="J468" i="15" s="1"/>
  <c r="K468" i="15" s="1"/>
  <c r="L468" i="15" s="1"/>
  <c r="M468" i="15" s="1"/>
  <c r="G467" i="15"/>
  <c r="H467" i="15" s="1"/>
  <c r="I467" i="15" s="1"/>
  <c r="J467" i="15" s="1"/>
  <c r="K467" i="15" s="1"/>
  <c r="L467" i="15" s="1"/>
  <c r="M467" i="15" s="1"/>
  <c r="L464" i="15"/>
  <c r="M464" i="15" s="1"/>
  <c r="L463" i="15"/>
  <c r="M463" i="15" s="1"/>
  <c r="L462" i="15"/>
  <c r="M461" i="15"/>
  <c r="L461" i="15"/>
  <c r="L460" i="15"/>
  <c r="M459" i="15"/>
  <c r="L459" i="15"/>
  <c r="L458" i="15"/>
  <c r="L457" i="15"/>
  <c r="M457" i="15" s="1"/>
  <c r="L456" i="15"/>
  <c r="K455" i="15"/>
  <c r="J455" i="15"/>
  <c r="I455" i="15"/>
  <c r="H455" i="15"/>
  <c r="G455" i="15"/>
  <c r="K453" i="15"/>
  <c r="J453" i="15"/>
  <c r="I453" i="15"/>
  <c r="H453" i="15"/>
  <c r="G453" i="15"/>
  <c r="G452" i="15"/>
  <c r="H452" i="15" s="1"/>
  <c r="I452" i="15" s="1"/>
  <c r="J452" i="15" s="1"/>
  <c r="K452" i="15" s="1"/>
  <c r="L452" i="15" s="1"/>
  <c r="M452" i="15" s="1"/>
  <c r="G451" i="15"/>
  <c r="H451" i="15" s="1"/>
  <c r="I451" i="15" s="1"/>
  <c r="J451" i="15" s="1"/>
  <c r="K451" i="15" s="1"/>
  <c r="L451" i="15" s="1"/>
  <c r="M451" i="15" s="1"/>
  <c r="M448" i="15"/>
  <c r="L448" i="15"/>
  <c r="L447" i="15"/>
  <c r="M447" i="15" s="1"/>
  <c r="M446" i="15"/>
  <c r="L446" i="15"/>
  <c r="W435" i="15" s="1"/>
  <c r="L445" i="15"/>
  <c r="M445" i="15" s="1"/>
  <c r="L444" i="15"/>
  <c r="X435" i="15" s="1"/>
  <c r="L443" i="15"/>
  <c r="M443" i="15" s="1"/>
  <c r="L442" i="15"/>
  <c r="L441" i="15"/>
  <c r="M441" i="15" s="1"/>
  <c r="M440" i="15"/>
  <c r="L440" i="15"/>
  <c r="K439" i="15"/>
  <c r="J439" i="15"/>
  <c r="I439" i="15"/>
  <c r="H439" i="15"/>
  <c r="G439" i="15"/>
  <c r="K437" i="15"/>
  <c r="J437" i="15"/>
  <c r="I437" i="15"/>
  <c r="H437" i="15"/>
  <c r="G437" i="15"/>
  <c r="G436" i="15"/>
  <c r="H436" i="15" s="1"/>
  <c r="I436" i="15" s="1"/>
  <c r="J436" i="15" s="1"/>
  <c r="K436" i="15" s="1"/>
  <c r="L436" i="15" s="1"/>
  <c r="M436" i="15" s="1"/>
  <c r="G435" i="15"/>
  <c r="H435" i="15" s="1"/>
  <c r="I435" i="15" s="1"/>
  <c r="J435" i="15" s="1"/>
  <c r="K435" i="15" s="1"/>
  <c r="L435" i="15" s="1"/>
  <c r="M435" i="15" s="1"/>
  <c r="L432" i="15"/>
  <c r="M432" i="15" s="1"/>
  <c r="L431" i="15"/>
  <c r="M431" i="15" s="1"/>
  <c r="L430" i="15"/>
  <c r="M429" i="15"/>
  <c r="L429" i="15"/>
  <c r="L428" i="15"/>
  <c r="L427" i="15"/>
  <c r="M427" i="15" s="1"/>
  <c r="L426" i="15"/>
  <c r="L425" i="15"/>
  <c r="M425" i="15" s="1"/>
  <c r="L424" i="15"/>
  <c r="U419" i="15" s="1"/>
  <c r="K423" i="15"/>
  <c r="J423" i="15"/>
  <c r="I423" i="15"/>
  <c r="H423" i="15"/>
  <c r="G423" i="15"/>
  <c r="K421" i="15"/>
  <c r="J421" i="15"/>
  <c r="I421" i="15"/>
  <c r="H421" i="15"/>
  <c r="G421" i="15"/>
  <c r="G420" i="15"/>
  <c r="H420" i="15" s="1"/>
  <c r="I420" i="15" s="1"/>
  <c r="J420" i="15" s="1"/>
  <c r="K420" i="15" s="1"/>
  <c r="L420" i="15" s="1"/>
  <c r="M420" i="15" s="1"/>
  <c r="G419" i="15"/>
  <c r="H419" i="15" s="1"/>
  <c r="I419" i="15" s="1"/>
  <c r="J419" i="15" s="1"/>
  <c r="K419" i="15" s="1"/>
  <c r="L419" i="15" s="1"/>
  <c r="M419" i="15" s="1"/>
  <c r="L416" i="15"/>
  <c r="M416" i="15" s="1"/>
  <c r="L415" i="15"/>
  <c r="M415" i="15" s="1"/>
  <c r="L414" i="15"/>
  <c r="L413" i="15"/>
  <c r="M413" i="15" s="1"/>
  <c r="L412" i="15"/>
  <c r="X403" i="15" s="1"/>
  <c r="L411" i="15"/>
  <c r="M411" i="15" s="1"/>
  <c r="L410" i="15"/>
  <c r="L409" i="15"/>
  <c r="M409" i="15" s="1"/>
  <c r="L408" i="15"/>
  <c r="K407" i="15"/>
  <c r="J407" i="15"/>
  <c r="I407" i="15"/>
  <c r="H407" i="15"/>
  <c r="G407" i="15"/>
  <c r="K405" i="15"/>
  <c r="J405" i="15"/>
  <c r="I405" i="15"/>
  <c r="H405" i="15"/>
  <c r="G405" i="15"/>
  <c r="G404" i="15"/>
  <c r="H404" i="15" s="1"/>
  <c r="I404" i="15" s="1"/>
  <c r="J404" i="15" s="1"/>
  <c r="K404" i="15" s="1"/>
  <c r="L404" i="15" s="1"/>
  <c r="M404" i="15" s="1"/>
  <c r="G403" i="15"/>
  <c r="H403" i="15" s="1"/>
  <c r="I403" i="15" s="1"/>
  <c r="J403" i="15" s="1"/>
  <c r="K403" i="15" s="1"/>
  <c r="L403" i="15" s="1"/>
  <c r="M403" i="15" s="1"/>
  <c r="L400" i="15"/>
  <c r="M400" i="15" s="1"/>
  <c r="L399" i="15"/>
  <c r="M399" i="15" s="1"/>
  <c r="L398" i="15"/>
  <c r="L397" i="15"/>
  <c r="M397" i="15" s="1"/>
  <c r="L396" i="15"/>
  <c r="L395" i="15"/>
  <c r="M395" i="15" s="1"/>
  <c r="L394" i="15"/>
  <c r="L393" i="15"/>
  <c r="M393" i="15" s="1"/>
  <c r="L392" i="15"/>
  <c r="K391" i="15"/>
  <c r="J391" i="15"/>
  <c r="I391" i="15"/>
  <c r="H391" i="15"/>
  <c r="G391" i="15"/>
  <c r="K389" i="15"/>
  <c r="J389" i="15"/>
  <c r="I389" i="15"/>
  <c r="H389" i="15"/>
  <c r="G389" i="15"/>
  <c r="G388" i="15"/>
  <c r="H388" i="15" s="1"/>
  <c r="I388" i="15" s="1"/>
  <c r="J388" i="15" s="1"/>
  <c r="K388" i="15" s="1"/>
  <c r="L388" i="15" s="1"/>
  <c r="M388" i="15" s="1"/>
  <c r="G387" i="15"/>
  <c r="H387" i="15" s="1"/>
  <c r="I387" i="15" s="1"/>
  <c r="J387" i="15" s="1"/>
  <c r="K387" i="15" s="1"/>
  <c r="L387" i="15" s="1"/>
  <c r="M387" i="15" s="1"/>
  <c r="L384" i="15"/>
  <c r="M384" i="15" s="1"/>
  <c r="L383" i="15"/>
  <c r="M383" i="15" s="1"/>
  <c r="L382" i="15"/>
  <c r="W371" i="15" s="1"/>
  <c r="L381" i="15"/>
  <c r="M381" i="15" s="1"/>
  <c r="L380" i="15"/>
  <c r="L379" i="15"/>
  <c r="M379" i="15" s="1"/>
  <c r="L378" i="15"/>
  <c r="L377" i="15"/>
  <c r="M377" i="15" s="1"/>
  <c r="L376" i="15"/>
  <c r="K375" i="15"/>
  <c r="J375" i="15"/>
  <c r="I375" i="15"/>
  <c r="H375" i="15"/>
  <c r="G375" i="15"/>
  <c r="K373" i="15"/>
  <c r="J373" i="15"/>
  <c r="I373" i="15"/>
  <c r="H373" i="15"/>
  <c r="G373" i="15"/>
  <c r="G372" i="15"/>
  <c r="H372" i="15" s="1"/>
  <c r="I372" i="15" s="1"/>
  <c r="J372" i="15" s="1"/>
  <c r="K372" i="15" s="1"/>
  <c r="L372" i="15" s="1"/>
  <c r="M372" i="15" s="1"/>
  <c r="G371" i="15"/>
  <c r="H371" i="15" s="1"/>
  <c r="I371" i="15" s="1"/>
  <c r="J371" i="15" s="1"/>
  <c r="K371" i="15" s="1"/>
  <c r="L371" i="15" s="1"/>
  <c r="M371" i="15" s="1"/>
  <c r="L368" i="15"/>
  <c r="M368" i="15" s="1"/>
  <c r="L367" i="15"/>
  <c r="M367" i="15" s="1"/>
  <c r="L366" i="15"/>
  <c r="W355" i="15" s="1"/>
  <c r="L365" i="15"/>
  <c r="M365" i="15" s="1"/>
  <c r="L364" i="15"/>
  <c r="M363" i="15"/>
  <c r="L363" i="15"/>
  <c r="L362" i="15"/>
  <c r="L361" i="15"/>
  <c r="M361" i="15" s="1"/>
  <c r="L360" i="15"/>
  <c r="K359" i="15"/>
  <c r="J359" i="15"/>
  <c r="I359" i="15"/>
  <c r="H359" i="15"/>
  <c r="G359" i="15"/>
  <c r="K357" i="15"/>
  <c r="J357" i="15"/>
  <c r="I357" i="15"/>
  <c r="H357" i="15"/>
  <c r="G357" i="15"/>
  <c r="G356" i="15"/>
  <c r="H356" i="15" s="1"/>
  <c r="I356" i="15" s="1"/>
  <c r="J356" i="15" s="1"/>
  <c r="K356" i="15" s="1"/>
  <c r="L356" i="15" s="1"/>
  <c r="M356" i="15" s="1"/>
  <c r="G355" i="15"/>
  <c r="H355" i="15" s="1"/>
  <c r="I355" i="15" s="1"/>
  <c r="J355" i="15" s="1"/>
  <c r="K355" i="15" s="1"/>
  <c r="L355" i="15" s="1"/>
  <c r="M355" i="15" s="1"/>
  <c r="L352" i="15"/>
  <c r="M352" i="15" s="1"/>
  <c r="L351" i="15"/>
  <c r="M351" i="15" s="1"/>
  <c r="L350" i="15"/>
  <c r="W339" i="15" s="1"/>
  <c r="L349" i="15"/>
  <c r="M349" i="15" s="1"/>
  <c r="L348" i="15"/>
  <c r="L347" i="15"/>
  <c r="M347" i="15" s="1"/>
  <c r="L346" i="15"/>
  <c r="L345" i="15"/>
  <c r="M345" i="15" s="1"/>
  <c r="L344" i="15"/>
  <c r="K343" i="15"/>
  <c r="J343" i="15"/>
  <c r="I343" i="15"/>
  <c r="H343" i="15"/>
  <c r="G343" i="15"/>
  <c r="K341" i="15"/>
  <c r="J341" i="15"/>
  <c r="I341" i="15"/>
  <c r="H341" i="15"/>
  <c r="G341" i="15"/>
  <c r="G340" i="15"/>
  <c r="H340" i="15" s="1"/>
  <c r="I340" i="15" s="1"/>
  <c r="J340" i="15" s="1"/>
  <c r="K340" i="15" s="1"/>
  <c r="L340" i="15" s="1"/>
  <c r="M340" i="15" s="1"/>
  <c r="G339" i="15"/>
  <c r="H339" i="15" s="1"/>
  <c r="I339" i="15" s="1"/>
  <c r="J339" i="15" s="1"/>
  <c r="K339" i="15" s="1"/>
  <c r="L339" i="15" s="1"/>
  <c r="M339" i="15" s="1"/>
  <c r="L336" i="15"/>
  <c r="M336" i="15" s="1"/>
  <c r="L335" i="15"/>
  <c r="M335" i="15" s="1"/>
  <c r="L334" i="15"/>
  <c r="W323" i="15" s="1"/>
  <c r="L333" i="15"/>
  <c r="M333" i="15" s="1"/>
  <c r="L332" i="15"/>
  <c r="L331" i="15"/>
  <c r="M331" i="15" s="1"/>
  <c r="L330" i="15"/>
  <c r="L329" i="15"/>
  <c r="M329" i="15" s="1"/>
  <c r="L328" i="15"/>
  <c r="U323" i="15" s="1"/>
  <c r="K327" i="15"/>
  <c r="J327" i="15"/>
  <c r="I327" i="15"/>
  <c r="H327" i="15"/>
  <c r="G327" i="15"/>
  <c r="K325" i="15"/>
  <c r="J325" i="15"/>
  <c r="I325" i="15"/>
  <c r="H325" i="15"/>
  <c r="G325" i="15"/>
  <c r="G324" i="15"/>
  <c r="H324" i="15" s="1"/>
  <c r="I324" i="15" s="1"/>
  <c r="J324" i="15" s="1"/>
  <c r="K324" i="15" s="1"/>
  <c r="L324" i="15" s="1"/>
  <c r="M324" i="15" s="1"/>
  <c r="G323" i="15"/>
  <c r="H323" i="15" s="1"/>
  <c r="I323" i="15" s="1"/>
  <c r="J323" i="15" s="1"/>
  <c r="K323" i="15" s="1"/>
  <c r="L323" i="15" s="1"/>
  <c r="M323" i="15" s="1"/>
  <c r="L320" i="15"/>
  <c r="M320" i="15" s="1"/>
  <c r="L319" i="15"/>
  <c r="M319" i="15" s="1"/>
  <c r="L318" i="15"/>
  <c r="W307" i="15" s="1"/>
  <c r="L317" i="15"/>
  <c r="M317" i="15" s="1"/>
  <c r="L316" i="15"/>
  <c r="L315" i="15"/>
  <c r="M315" i="15" s="1"/>
  <c r="L314" i="15"/>
  <c r="L313" i="15"/>
  <c r="M313" i="15" s="1"/>
  <c r="L312" i="15"/>
  <c r="K311" i="15"/>
  <c r="J311" i="15"/>
  <c r="I311" i="15"/>
  <c r="H311" i="15"/>
  <c r="G311" i="15"/>
  <c r="K309" i="15"/>
  <c r="J309" i="15"/>
  <c r="I309" i="15"/>
  <c r="H309" i="15"/>
  <c r="G309" i="15"/>
  <c r="G308" i="15"/>
  <c r="H308" i="15" s="1"/>
  <c r="I308" i="15" s="1"/>
  <c r="J308" i="15" s="1"/>
  <c r="K308" i="15" s="1"/>
  <c r="L308" i="15" s="1"/>
  <c r="M308" i="15" s="1"/>
  <c r="G307" i="15"/>
  <c r="H307" i="15" s="1"/>
  <c r="I307" i="15" s="1"/>
  <c r="J307" i="15" s="1"/>
  <c r="K307" i="15" s="1"/>
  <c r="L307" i="15" s="1"/>
  <c r="M307" i="15" s="1"/>
  <c r="L304" i="15"/>
  <c r="M304" i="15" s="1"/>
  <c r="L303" i="15"/>
  <c r="M303" i="15" s="1"/>
  <c r="L302" i="15"/>
  <c r="L301" i="15"/>
  <c r="M301" i="15" s="1"/>
  <c r="L300" i="15"/>
  <c r="L299" i="15"/>
  <c r="M299" i="15" s="1"/>
  <c r="L298" i="15"/>
  <c r="L297" i="15"/>
  <c r="M297" i="15" s="1"/>
  <c r="L296" i="15"/>
  <c r="K295" i="15"/>
  <c r="J295" i="15"/>
  <c r="I295" i="15"/>
  <c r="H295" i="15"/>
  <c r="G295" i="15"/>
  <c r="K293" i="15"/>
  <c r="J293" i="15"/>
  <c r="I293" i="15"/>
  <c r="H293" i="15"/>
  <c r="G293" i="15"/>
  <c r="G292" i="15"/>
  <c r="H292" i="15" s="1"/>
  <c r="I292" i="15" s="1"/>
  <c r="J292" i="15" s="1"/>
  <c r="K292" i="15" s="1"/>
  <c r="L292" i="15" s="1"/>
  <c r="M292" i="15" s="1"/>
  <c r="G291" i="15"/>
  <c r="H291" i="15" s="1"/>
  <c r="I291" i="15" s="1"/>
  <c r="J291" i="15" s="1"/>
  <c r="K291" i="15" s="1"/>
  <c r="L291" i="15" s="1"/>
  <c r="M291" i="15" s="1"/>
  <c r="L288" i="15"/>
  <c r="M288" i="15" s="1"/>
  <c r="L287" i="15"/>
  <c r="M287" i="15" s="1"/>
  <c r="L286" i="15"/>
  <c r="W275" i="15" s="1"/>
  <c r="L285" i="15"/>
  <c r="M285" i="15" s="1"/>
  <c r="L284" i="15"/>
  <c r="L283" i="15"/>
  <c r="M283" i="15" s="1"/>
  <c r="L282" i="15"/>
  <c r="L281" i="15"/>
  <c r="M281" i="15" s="1"/>
  <c r="L280" i="15"/>
  <c r="U275" i="15" s="1"/>
  <c r="K279" i="15"/>
  <c r="J279" i="15"/>
  <c r="I279" i="15"/>
  <c r="H279" i="15"/>
  <c r="G279" i="15"/>
  <c r="K277" i="15"/>
  <c r="J277" i="15"/>
  <c r="I277" i="15"/>
  <c r="H277" i="15"/>
  <c r="G277" i="15"/>
  <c r="G276" i="15"/>
  <c r="H276" i="15" s="1"/>
  <c r="I276" i="15" s="1"/>
  <c r="J276" i="15" s="1"/>
  <c r="K276" i="15" s="1"/>
  <c r="L276" i="15" s="1"/>
  <c r="M276" i="15" s="1"/>
  <c r="G275" i="15"/>
  <c r="H275" i="15" s="1"/>
  <c r="I275" i="15" s="1"/>
  <c r="J275" i="15" s="1"/>
  <c r="K275" i="15" s="1"/>
  <c r="L275" i="15" s="1"/>
  <c r="M275" i="15" s="1"/>
  <c r="L272" i="15"/>
  <c r="M272" i="15" s="1"/>
  <c r="L271" i="15"/>
  <c r="M271" i="15" s="1"/>
  <c r="L270" i="15"/>
  <c r="W259" i="15" s="1"/>
  <c r="L269" i="15"/>
  <c r="M269" i="15" s="1"/>
  <c r="L268" i="15"/>
  <c r="L267" i="15"/>
  <c r="M267" i="15" s="1"/>
  <c r="L266" i="15"/>
  <c r="L265" i="15"/>
  <c r="M265" i="15" s="1"/>
  <c r="L264" i="15"/>
  <c r="K263" i="15"/>
  <c r="J263" i="15"/>
  <c r="I263" i="15"/>
  <c r="H263" i="15"/>
  <c r="G263" i="15"/>
  <c r="K261" i="15"/>
  <c r="J261" i="15"/>
  <c r="I261" i="15"/>
  <c r="H261" i="15"/>
  <c r="G261" i="15"/>
  <c r="G260" i="15"/>
  <c r="H260" i="15" s="1"/>
  <c r="I260" i="15" s="1"/>
  <c r="J260" i="15" s="1"/>
  <c r="K260" i="15" s="1"/>
  <c r="L260" i="15" s="1"/>
  <c r="M260" i="15" s="1"/>
  <c r="G259" i="15"/>
  <c r="H259" i="15" s="1"/>
  <c r="I259" i="15" s="1"/>
  <c r="J259" i="15" s="1"/>
  <c r="K259" i="15" s="1"/>
  <c r="L259" i="15" s="1"/>
  <c r="M259" i="15" s="1"/>
  <c r="L256" i="15"/>
  <c r="M256" i="15" s="1"/>
  <c r="L255" i="15"/>
  <c r="M255" i="15" s="1"/>
  <c r="L254" i="15"/>
  <c r="W243" i="15" s="1"/>
  <c r="L253" i="15"/>
  <c r="M253" i="15" s="1"/>
  <c r="M252" i="15"/>
  <c r="L252" i="15"/>
  <c r="X243" i="15" s="1"/>
  <c r="L251" i="15"/>
  <c r="M251" i="15" s="1"/>
  <c r="L250" i="15"/>
  <c r="L249" i="15"/>
  <c r="M249" i="15" s="1"/>
  <c r="L248" i="15"/>
  <c r="K247" i="15"/>
  <c r="J247" i="15"/>
  <c r="I247" i="15"/>
  <c r="H247" i="15"/>
  <c r="G247" i="15"/>
  <c r="K245" i="15"/>
  <c r="J245" i="15"/>
  <c r="I245" i="15"/>
  <c r="H245" i="15"/>
  <c r="G245" i="15"/>
  <c r="G244" i="15"/>
  <c r="H244" i="15" s="1"/>
  <c r="I244" i="15" s="1"/>
  <c r="J244" i="15" s="1"/>
  <c r="K244" i="15" s="1"/>
  <c r="L244" i="15" s="1"/>
  <c r="M244" i="15" s="1"/>
  <c r="G243" i="15"/>
  <c r="H243" i="15" s="1"/>
  <c r="I243" i="15" s="1"/>
  <c r="J243" i="15" s="1"/>
  <c r="K243" i="15" s="1"/>
  <c r="L243" i="15" s="1"/>
  <c r="M243" i="15" s="1"/>
  <c r="L240" i="15"/>
  <c r="M240" i="15" s="1"/>
  <c r="M239" i="15"/>
  <c r="L239" i="15"/>
  <c r="L238" i="15"/>
  <c r="W227" i="15" s="1"/>
  <c r="L237" i="15"/>
  <c r="M237" i="15" s="1"/>
  <c r="L236" i="15"/>
  <c r="L235" i="15"/>
  <c r="M235" i="15" s="1"/>
  <c r="L234" i="15"/>
  <c r="L233" i="15"/>
  <c r="M233" i="15" s="1"/>
  <c r="L232" i="15"/>
  <c r="K231" i="15"/>
  <c r="J231" i="15"/>
  <c r="I231" i="15"/>
  <c r="H231" i="15"/>
  <c r="G231" i="15"/>
  <c r="K229" i="15"/>
  <c r="J229" i="15"/>
  <c r="I229" i="15"/>
  <c r="H229" i="15"/>
  <c r="G229" i="15"/>
  <c r="G228" i="15"/>
  <c r="H228" i="15" s="1"/>
  <c r="I228" i="15" s="1"/>
  <c r="J228" i="15" s="1"/>
  <c r="K228" i="15" s="1"/>
  <c r="L228" i="15" s="1"/>
  <c r="M228" i="15" s="1"/>
  <c r="G227" i="15"/>
  <c r="H227" i="15" s="1"/>
  <c r="I227" i="15" s="1"/>
  <c r="J227" i="15" s="1"/>
  <c r="K227" i="15" s="1"/>
  <c r="L227" i="15" s="1"/>
  <c r="M227" i="15" s="1"/>
  <c r="L224" i="15"/>
  <c r="M224" i="15" s="1"/>
  <c r="L223" i="15"/>
  <c r="M223" i="15" s="1"/>
  <c r="L222" i="15"/>
  <c r="W211" i="15" s="1"/>
  <c r="L221" i="15"/>
  <c r="M221" i="15" s="1"/>
  <c r="L220" i="15"/>
  <c r="L219" i="15"/>
  <c r="M219" i="15" s="1"/>
  <c r="L218" i="15"/>
  <c r="L217" i="15"/>
  <c r="M217" i="15" s="1"/>
  <c r="L216" i="15"/>
  <c r="K215" i="15"/>
  <c r="J215" i="15"/>
  <c r="I215" i="15"/>
  <c r="H215" i="15"/>
  <c r="G215" i="15"/>
  <c r="K213" i="15"/>
  <c r="J213" i="15"/>
  <c r="I213" i="15"/>
  <c r="H213" i="15"/>
  <c r="G213" i="15"/>
  <c r="G212" i="15"/>
  <c r="H212" i="15" s="1"/>
  <c r="I212" i="15" s="1"/>
  <c r="J212" i="15" s="1"/>
  <c r="K212" i="15" s="1"/>
  <c r="L212" i="15" s="1"/>
  <c r="M212" i="15" s="1"/>
  <c r="G211" i="15"/>
  <c r="H211" i="15" s="1"/>
  <c r="I211" i="15" s="1"/>
  <c r="J211" i="15" s="1"/>
  <c r="K211" i="15" s="1"/>
  <c r="L211" i="15" s="1"/>
  <c r="M211" i="15" s="1"/>
  <c r="L208" i="15"/>
  <c r="M208" i="15" s="1"/>
  <c r="L207" i="15"/>
  <c r="M207" i="15" s="1"/>
  <c r="L206" i="15"/>
  <c r="W195" i="15" s="1"/>
  <c r="L205" i="15"/>
  <c r="M205" i="15" s="1"/>
  <c r="L204" i="15"/>
  <c r="L203" i="15"/>
  <c r="M203" i="15" s="1"/>
  <c r="L202" i="15"/>
  <c r="L201" i="15"/>
  <c r="M201" i="15" s="1"/>
  <c r="L200" i="15"/>
  <c r="K199" i="15"/>
  <c r="J199" i="15"/>
  <c r="I199" i="15"/>
  <c r="H199" i="15"/>
  <c r="G199" i="15"/>
  <c r="K197" i="15"/>
  <c r="J197" i="15"/>
  <c r="I197" i="15"/>
  <c r="H197" i="15"/>
  <c r="G197" i="15"/>
  <c r="G196" i="15"/>
  <c r="H196" i="15" s="1"/>
  <c r="I196" i="15" s="1"/>
  <c r="J196" i="15" s="1"/>
  <c r="K196" i="15" s="1"/>
  <c r="L196" i="15" s="1"/>
  <c r="M196" i="15" s="1"/>
  <c r="G195" i="15"/>
  <c r="H195" i="15" s="1"/>
  <c r="I195" i="15" s="1"/>
  <c r="J195" i="15" s="1"/>
  <c r="K195" i="15" s="1"/>
  <c r="L195" i="15" s="1"/>
  <c r="M195" i="15" s="1"/>
  <c r="L192" i="15"/>
  <c r="M192" i="15" s="1"/>
  <c r="L191" i="15"/>
  <c r="M191" i="15" s="1"/>
  <c r="L190" i="15"/>
  <c r="W179" i="15" s="1"/>
  <c r="L189" i="15"/>
  <c r="M189" i="15" s="1"/>
  <c r="L188" i="15"/>
  <c r="L187" i="15"/>
  <c r="M187" i="15" s="1"/>
  <c r="L186" i="15"/>
  <c r="L185" i="15"/>
  <c r="M185" i="15" s="1"/>
  <c r="L184" i="15"/>
  <c r="K183" i="15"/>
  <c r="J183" i="15"/>
  <c r="I183" i="15"/>
  <c r="H183" i="15"/>
  <c r="G183" i="15"/>
  <c r="K181" i="15"/>
  <c r="J181" i="15"/>
  <c r="I181" i="15"/>
  <c r="H181" i="15"/>
  <c r="G181" i="15"/>
  <c r="G180" i="15"/>
  <c r="H180" i="15" s="1"/>
  <c r="I180" i="15" s="1"/>
  <c r="J180" i="15" s="1"/>
  <c r="K180" i="15" s="1"/>
  <c r="L180" i="15" s="1"/>
  <c r="M180" i="15" s="1"/>
  <c r="G179" i="15"/>
  <c r="H179" i="15" s="1"/>
  <c r="I179" i="15" s="1"/>
  <c r="J179" i="15" s="1"/>
  <c r="K179" i="15" s="1"/>
  <c r="L179" i="15" s="1"/>
  <c r="M179" i="15" s="1"/>
  <c r="L176" i="15"/>
  <c r="M176" i="15" s="1"/>
  <c r="L175" i="15"/>
  <c r="M175" i="15" s="1"/>
  <c r="L174" i="15"/>
  <c r="W163" i="15" s="1"/>
  <c r="L173" i="15"/>
  <c r="M173" i="15" s="1"/>
  <c r="L172" i="15"/>
  <c r="L171" i="15"/>
  <c r="M171" i="15" s="1"/>
  <c r="L170" i="15"/>
  <c r="L169" i="15"/>
  <c r="M169" i="15" s="1"/>
  <c r="L168" i="15"/>
  <c r="K167" i="15"/>
  <c r="J167" i="15"/>
  <c r="I167" i="15"/>
  <c r="H167" i="15"/>
  <c r="G167" i="15"/>
  <c r="K165" i="15"/>
  <c r="J165" i="15"/>
  <c r="I165" i="15"/>
  <c r="H165" i="15"/>
  <c r="G165" i="15"/>
  <c r="G164" i="15"/>
  <c r="H164" i="15" s="1"/>
  <c r="I164" i="15" s="1"/>
  <c r="J164" i="15" s="1"/>
  <c r="K164" i="15" s="1"/>
  <c r="L164" i="15" s="1"/>
  <c r="M164" i="15" s="1"/>
  <c r="G163" i="15"/>
  <c r="H163" i="15" s="1"/>
  <c r="I163" i="15" s="1"/>
  <c r="J163" i="15" s="1"/>
  <c r="K163" i="15" s="1"/>
  <c r="L163" i="15" s="1"/>
  <c r="M163" i="15" s="1"/>
  <c r="L160" i="15"/>
  <c r="M160" i="15" s="1"/>
  <c r="L159" i="15"/>
  <c r="M159" i="15" s="1"/>
  <c r="L158" i="15"/>
  <c r="W147" i="15" s="1"/>
  <c r="L157" i="15"/>
  <c r="M157" i="15" s="1"/>
  <c r="L156" i="15"/>
  <c r="L155" i="15"/>
  <c r="M155" i="15" s="1"/>
  <c r="L154" i="15"/>
  <c r="L153" i="15"/>
  <c r="M153" i="15" s="1"/>
  <c r="L152" i="15"/>
  <c r="K151" i="15"/>
  <c r="J151" i="15"/>
  <c r="I151" i="15"/>
  <c r="H151" i="15"/>
  <c r="G151" i="15"/>
  <c r="K149" i="15"/>
  <c r="J149" i="15"/>
  <c r="I149" i="15"/>
  <c r="H149" i="15"/>
  <c r="G149" i="15"/>
  <c r="G148" i="15"/>
  <c r="H148" i="15" s="1"/>
  <c r="I148" i="15" s="1"/>
  <c r="J148" i="15" s="1"/>
  <c r="K148" i="15" s="1"/>
  <c r="L148" i="15" s="1"/>
  <c r="M148" i="15" s="1"/>
  <c r="G147" i="15"/>
  <c r="H147" i="15" s="1"/>
  <c r="I147" i="15" s="1"/>
  <c r="J147" i="15" s="1"/>
  <c r="K147" i="15" s="1"/>
  <c r="L147" i="15" s="1"/>
  <c r="M147" i="15" s="1"/>
  <c r="L144" i="15"/>
  <c r="M144" i="15" s="1"/>
  <c r="L143" i="15"/>
  <c r="M143" i="15" s="1"/>
  <c r="L142" i="15"/>
  <c r="W131" i="15" s="1"/>
  <c r="L141" i="15"/>
  <c r="M141" i="15" s="1"/>
  <c r="L140" i="15"/>
  <c r="X131" i="15" s="1"/>
  <c r="L139" i="15"/>
  <c r="M139" i="15" s="1"/>
  <c r="L138" i="15"/>
  <c r="L137" i="15"/>
  <c r="M137" i="15" s="1"/>
  <c r="L136" i="15"/>
  <c r="K135" i="15"/>
  <c r="J135" i="15"/>
  <c r="I135" i="15"/>
  <c r="H135" i="15"/>
  <c r="G135" i="15"/>
  <c r="K133" i="15"/>
  <c r="J133" i="15"/>
  <c r="I133" i="15"/>
  <c r="H133" i="15"/>
  <c r="G133" i="15"/>
  <c r="G132" i="15"/>
  <c r="H132" i="15" s="1"/>
  <c r="I132" i="15" s="1"/>
  <c r="J132" i="15" s="1"/>
  <c r="K132" i="15" s="1"/>
  <c r="L132" i="15" s="1"/>
  <c r="M132" i="15" s="1"/>
  <c r="G131" i="15"/>
  <c r="H131" i="15" s="1"/>
  <c r="I131" i="15" s="1"/>
  <c r="J131" i="15" s="1"/>
  <c r="K131" i="15" s="1"/>
  <c r="L131" i="15" s="1"/>
  <c r="M131" i="15" s="1"/>
  <c r="L128" i="15"/>
  <c r="M128" i="15" s="1"/>
  <c r="L127" i="15"/>
  <c r="M127" i="15" s="1"/>
  <c r="L126" i="15"/>
  <c r="M125" i="15"/>
  <c r="L125" i="15"/>
  <c r="L124" i="15"/>
  <c r="L123" i="15"/>
  <c r="M123" i="15" s="1"/>
  <c r="L122" i="15"/>
  <c r="L121" i="15"/>
  <c r="M121" i="15" s="1"/>
  <c r="L120" i="15"/>
  <c r="K119" i="15"/>
  <c r="J119" i="15"/>
  <c r="I119" i="15"/>
  <c r="H119" i="15"/>
  <c r="G119" i="15"/>
  <c r="K117" i="15"/>
  <c r="J117" i="15"/>
  <c r="I117" i="15"/>
  <c r="H117" i="15"/>
  <c r="G117" i="15"/>
  <c r="G116" i="15"/>
  <c r="H116" i="15" s="1"/>
  <c r="I116" i="15" s="1"/>
  <c r="J116" i="15" s="1"/>
  <c r="K116" i="15" s="1"/>
  <c r="L116" i="15" s="1"/>
  <c r="M116" i="15" s="1"/>
  <c r="G115" i="15"/>
  <c r="H115" i="15" s="1"/>
  <c r="I115" i="15" s="1"/>
  <c r="J115" i="15" s="1"/>
  <c r="K115" i="15" s="1"/>
  <c r="L115" i="15" s="1"/>
  <c r="M115" i="15" s="1"/>
  <c r="L112" i="15"/>
  <c r="M112" i="15" s="1"/>
  <c r="L111" i="15"/>
  <c r="M111" i="15" s="1"/>
  <c r="L110" i="15"/>
  <c r="W99" i="15" s="1"/>
  <c r="L109" i="15"/>
  <c r="M109" i="15" s="1"/>
  <c r="L108" i="15"/>
  <c r="L107" i="15"/>
  <c r="M107" i="15" s="1"/>
  <c r="L106" i="15"/>
  <c r="L105" i="15"/>
  <c r="M105" i="15" s="1"/>
  <c r="L104" i="15"/>
  <c r="K103" i="15"/>
  <c r="J103" i="15"/>
  <c r="I103" i="15"/>
  <c r="H103" i="15"/>
  <c r="G103" i="15"/>
  <c r="K101" i="15"/>
  <c r="J101" i="15"/>
  <c r="I101" i="15"/>
  <c r="H101" i="15"/>
  <c r="G101" i="15"/>
  <c r="G100" i="15"/>
  <c r="H100" i="15" s="1"/>
  <c r="I100" i="15" s="1"/>
  <c r="J100" i="15" s="1"/>
  <c r="K100" i="15" s="1"/>
  <c r="L100" i="15" s="1"/>
  <c r="M100" i="15" s="1"/>
  <c r="G99" i="15"/>
  <c r="H99" i="15" s="1"/>
  <c r="I99" i="15" s="1"/>
  <c r="J99" i="15" s="1"/>
  <c r="K99" i="15" s="1"/>
  <c r="L99" i="15" s="1"/>
  <c r="M99" i="15" s="1"/>
  <c r="L96" i="15"/>
  <c r="M96" i="15" s="1"/>
  <c r="L95" i="15"/>
  <c r="M95" i="15" s="1"/>
  <c r="L94" i="15"/>
  <c r="L93" i="15"/>
  <c r="M93" i="15" s="1"/>
  <c r="L92" i="15"/>
  <c r="L91" i="15"/>
  <c r="M91" i="15" s="1"/>
  <c r="L90" i="15"/>
  <c r="L89" i="15"/>
  <c r="M89" i="15" s="1"/>
  <c r="L88" i="15"/>
  <c r="K87" i="15"/>
  <c r="J87" i="15"/>
  <c r="I87" i="15"/>
  <c r="H87" i="15"/>
  <c r="G87" i="15"/>
  <c r="K85" i="15"/>
  <c r="J85" i="15"/>
  <c r="I85" i="15"/>
  <c r="H85" i="15"/>
  <c r="G85" i="15"/>
  <c r="G84" i="15"/>
  <c r="H84" i="15" s="1"/>
  <c r="I84" i="15" s="1"/>
  <c r="J84" i="15" s="1"/>
  <c r="K84" i="15" s="1"/>
  <c r="L84" i="15" s="1"/>
  <c r="M84" i="15" s="1"/>
  <c r="G83" i="15"/>
  <c r="H83" i="15" s="1"/>
  <c r="I83" i="15" s="1"/>
  <c r="J83" i="15" s="1"/>
  <c r="K83" i="15" s="1"/>
  <c r="L83" i="15" s="1"/>
  <c r="M83" i="15" s="1"/>
  <c r="L80" i="15"/>
  <c r="M80" i="15" s="1"/>
  <c r="L79" i="15"/>
  <c r="M79" i="15" s="1"/>
  <c r="L78" i="15"/>
  <c r="W67" i="15" s="1"/>
  <c r="L77" i="15"/>
  <c r="M77" i="15" s="1"/>
  <c r="L76" i="15"/>
  <c r="L75" i="15"/>
  <c r="M75" i="15" s="1"/>
  <c r="L74" i="15"/>
  <c r="L73" i="15"/>
  <c r="M73" i="15" s="1"/>
  <c r="L72" i="15"/>
  <c r="K71" i="15"/>
  <c r="J71" i="15"/>
  <c r="I71" i="15"/>
  <c r="H71" i="15"/>
  <c r="G71" i="15"/>
  <c r="K69" i="15"/>
  <c r="J69" i="15"/>
  <c r="I69" i="15"/>
  <c r="H69" i="15"/>
  <c r="G69" i="15"/>
  <c r="G68" i="15"/>
  <c r="H68" i="15" s="1"/>
  <c r="I68" i="15" s="1"/>
  <c r="J68" i="15" s="1"/>
  <c r="K68" i="15" s="1"/>
  <c r="L68" i="15" s="1"/>
  <c r="M68" i="15" s="1"/>
  <c r="G67" i="15"/>
  <c r="H67" i="15" s="1"/>
  <c r="I67" i="15" s="1"/>
  <c r="J67" i="15" s="1"/>
  <c r="K67" i="15" s="1"/>
  <c r="L67" i="15" s="1"/>
  <c r="M67" i="15" s="1"/>
  <c r="L64" i="15"/>
  <c r="M64" i="15" s="1"/>
  <c r="L63" i="15"/>
  <c r="M63" i="15" s="1"/>
  <c r="L62" i="15"/>
  <c r="L61" i="15"/>
  <c r="M61" i="15" s="1"/>
  <c r="L60" i="15"/>
  <c r="L59" i="15"/>
  <c r="M59" i="15" s="1"/>
  <c r="L58" i="15"/>
  <c r="L57" i="15"/>
  <c r="M57" i="15" s="1"/>
  <c r="L56" i="15"/>
  <c r="K55" i="15"/>
  <c r="J55" i="15"/>
  <c r="I55" i="15"/>
  <c r="H55" i="15"/>
  <c r="G55" i="15"/>
  <c r="K53" i="15"/>
  <c r="J53" i="15"/>
  <c r="I53" i="15"/>
  <c r="H53" i="15"/>
  <c r="G53" i="15"/>
  <c r="G52" i="15"/>
  <c r="H52" i="15" s="1"/>
  <c r="I52" i="15" s="1"/>
  <c r="J52" i="15" s="1"/>
  <c r="K52" i="15" s="1"/>
  <c r="L52" i="15" s="1"/>
  <c r="M52" i="15" s="1"/>
  <c r="G51" i="15"/>
  <c r="H51" i="15" s="1"/>
  <c r="I51" i="15" s="1"/>
  <c r="J51" i="15" s="1"/>
  <c r="K51" i="15" s="1"/>
  <c r="L51" i="15" s="1"/>
  <c r="M51" i="15" s="1"/>
  <c r="L48" i="15"/>
  <c r="M48" i="15" s="1"/>
  <c r="L47" i="15"/>
  <c r="M47" i="15" s="1"/>
  <c r="L46" i="15"/>
  <c r="W35" i="15" s="1"/>
  <c r="L45" i="15"/>
  <c r="M45" i="15" s="1"/>
  <c r="L44" i="15"/>
  <c r="L43" i="15"/>
  <c r="M43" i="15" s="1"/>
  <c r="L42" i="15"/>
  <c r="L41" i="15"/>
  <c r="M41" i="15" s="1"/>
  <c r="L40" i="15"/>
  <c r="M40" i="15" s="1"/>
  <c r="K39" i="15"/>
  <c r="J39" i="15"/>
  <c r="I39" i="15"/>
  <c r="H39" i="15"/>
  <c r="G39" i="15"/>
  <c r="K37" i="15"/>
  <c r="J37" i="15"/>
  <c r="I37" i="15"/>
  <c r="H37" i="15"/>
  <c r="G37" i="15"/>
  <c r="G36" i="15"/>
  <c r="H36" i="15" s="1"/>
  <c r="I36" i="15" s="1"/>
  <c r="J36" i="15" s="1"/>
  <c r="K36" i="15" s="1"/>
  <c r="L36" i="15" s="1"/>
  <c r="M36" i="15" s="1"/>
  <c r="G35" i="15"/>
  <c r="H35" i="15" s="1"/>
  <c r="I35" i="15" s="1"/>
  <c r="J35" i="15" s="1"/>
  <c r="K35" i="15" s="1"/>
  <c r="L35" i="15" s="1"/>
  <c r="M35" i="15" s="1"/>
  <c r="A35" i="15"/>
  <c r="A51" i="15" s="1"/>
  <c r="A67" i="15" s="1"/>
  <c r="A83" i="15" s="1"/>
  <c r="A99" i="15" s="1"/>
  <c r="A115" i="15" s="1"/>
  <c r="A131" i="15" s="1"/>
  <c r="A147" i="15" s="1"/>
  <c r="A163" i="15" s="1"/>
  <c r="A179" i="15" s="1"/>
  <c r="A195" i="15" s="1"/>
  <c r="A211" i="15" s="1"/>
  <c r="A227" i="15" s="1"/>
  <c r="A243" i="15" s="1"/>
  <c r="A259" i="15" s="1"/>
  <c r="A275" i="15" s="1"/>
  <c r="A291" i="15" s="1"/>
  <c r="A307" i="15" s="1"/>
  <c r="A323" i="15" s="1"/>
  <c r="A339" i="15" s="1"/>
  <c r="A355" i="15" s="1"/>
  <c r="A371" i="15" s="1"/>
  <c r="A387" i="15" s="1"/>
  <c r="A403" i="15" s="1"/>
  <c r="A419" i="15" s="1"/>
  <c r="A435" i="15" s="1"/>
  <c r="A451" i="15" s="1"/>
  <c r="A467" i="15" s="1"/>
  <c r="A483" i="15" s="1"/>
  <c r="L32" i="15"/>
  <c r="M32" i="15" s="1"/>
  <c r="L31" i="15"/>
  <c r="M31" i="15" s="1"/>
  <c r="L30" i="15"/>
  <c r="W19" i="15" s="1"/>
  <c r="L29" i="15"/>
  <c r="M29" i="15" s="1"/>
  <c r="L28" i="15"/>
  <c r="X19" i="15" s="1"/>
  <c r="L27" i="15"/>
  <c r="M27" i="15" s="1"/>
  <c r="L26" i="15"/>
  <c r="L25" i="15"/>
  <c r="M25" i="15" s="1"/>
  <c r="L24" i="15"/>
  <c r="K23" i="15"/>
  <c r="J23" i="15"/>
  <c r="I23" i="15"/>
  <c r="H23" i="15"/>
  <c r="G23" i="15"/>
  <c r="K21" i="15"/>
  <c r="J21" i="15"/>
  <c r="I21" i="15"/>
  <c r="H21" i="15"/>
  <c r="G21" i="15"/>
  <c r="G20" i="15"/>
  <c r="H20" i="15" s="1"/>
  <c r="I20" i="15" s="1"/>
  <c r="J20" i="15" s="1"/>
  <c r="K20" i="15" s="1"/>
  <c r="L20" i="15" s="1"/>
  <c r="M20" i="15" s="1"/>
  <c r="C20" i="15"/>
  <c r="C36" i="15" s="1"/>
  <c r="C52" i="15" s="1"/>
  <c r="C68" i="15" s="1"/>
  <c r="C84" i="15" s="1"/>
  <c r="C100" i="15" s="1"/>
  <c r="C116" i="15" s="1"/>
  <c r="C132" i="15" s="1"/>
  <c r="C148" i="15" s="1"/>
  <c r="C164" i="15" s="1"/>
  <c r="C180" i="15" s="1"/>
  <c r="C196" i="15" s="1"/>
  <c r="C212" i="15" s="1"/>
  <c r="C228" i="15" s="1"/>
  <c r="C244" i="15" s="1"/>
  <c r="C260" i="15" s="1"/>
  <c r="C276" i="15" s="1"/>
  <c r="C292" i="15" s="1"/>
  <c r="C308" i="15" s="1"/>
  <c r="C324" i="15" s="1"/>
  <c r="C340" i="15" s="1"/>
  <c r="C356" i="15" s="1"/>
  <c r="C372" i="15" s="1"/>
  <c r="C388" i="15" s="1"/>
  <c r="C404" i="15" s="1"/>
  <c r="C420" i="15" s="1"/>
  <c r="C436" i="15" s="1"/>
  <c r="C452" i="15" s="1"/>
  <c r="C468" i="15" s="1"/>
  <c r="C484" i="15" s="1"/>
  <c r="G19" i="15"/>
  <c r="H19" i="15" s="1"/>
  <c r="I19" i="15" s="1"/>
  <c r="J19" i="15" s="1"/>
  <c r="K19" i="15" s="1"/>
  <c r="L19" i="15" s="1"/>
  <c r="M19" i="15" s="1"/>
  <c r="K15" i="15"/>
  <c r="J15" i="15"/>
  <c r="I15" i="15"/>
  <c r="H15" i="15"/>
  <c r="G15" i="15"/>
  <c r="K14" i="15"/>
  <c r="J14" i="15"/>
  <c r="I14" i="15"/>
  <c r="H14" i="15"/>
  <c r="G14" i="15"/>
  <c r="K13" i="15"/>
  <c r="J13" i="15"/>
  <c r="I13" i="15"/>
  <c r="H13" i="15"/>
  <c r="G13" i="15"/>
  <c r="K12" i="15"/>
  <c r="J12" i="15"/>
  <c r="I12" i="15"/>
  <c r="H12" i="15"/>
  <c r="G12" i="15"/>
  <c r="K11" i="15"/>
  <c r="J11" i="15"/>
  <c r="I11" i="15"/>
  <c r="H11" i="15"/>
  <c r="G11" i="15"/>
  <c r="K10" i="15"/>
  <c r="J10" i="15"/>
  <c r="I10" i="15"/>
  <c r="H10" i="15"/>
  <c r="G10" i="15"/>
  <c r="K9" i="15"/>
  <c r="J9" i="15"/>
  <c r="I9" i="15"/>
  <c r="H9" i="15"/>
  <c r="G9" i="15"/>
  <c r="K8" i="15"/>
  <c r="J8" i="15"/>
  <c r="I8" i="15"/>
  <c r="H8" i="15"/>
  <c r="G8" i="15"/>
  <c r="H4" i="15"/>
  <c r="I4" i="15" s="1"/>
  <c r="J4" i="15" s="1"/>
  <c r="K4" i="15" s="1"/>
  <c r="L4" i="15" s="1"/>
  <c r="M4" i="15" s="1"/>
  <c r="H3" i="15"/>
  <c r="I3" i="15" s="1"/>
  <c r="J3" i="15" s="1"/>
  <c r="K3" i="15" s="1"/>
  <c r="L3" i="15" s="1"/>
  <c r="M3" i="15" s="1"/>
  <c r="U67" i="15" l="1"/>
  <c r="M444" i="15"/>
  <c r="M476" i="15"/>
  <c r="U179" i="15"/>
  <c r="U227" i="15"/>
  <c r="U291" i="15"/>
  <c r="V435" i="15"/>
  <c r="V467" i="15"/>
  <c r="U195" i="15"/>
  <c r="U259" i="15"/>
  <c r="M24" i="15"/>
  <c r="U19" i="15"/>
  <c r="M42" i="15"/>
  <c r="V35" i="15"/>
  <c r="M76" i="15"/>
  <c r="X67" i="15"/>
  <c r="M90" i="15"/>
  <c r="V83" i="15"/>
  <c r="M104" i="15"/>
  <c r="U99" i="15"/>
  <c r="M108" i="15"/>
  <c r="X99" i="15"/>
  <c r="M124" i="15"/>
  <c r="X115" i="15"/>
  <c r="M140" i="15"/>
  <c r="M170" i="15"/>
  <c r="V163" i="15"/>
  <c r="M218" i="15"/>
  <c r="V211" i="15"/>
  <c r="M250" i="15"/>
  <c r="V243" i="15"/>
  <c r="M268" i="15"/>
  <c r="X259" i="15"/>
  <c r="M280" i="15"/>
  <c r="M284" i="15"/>
  <c r="X275" i="15"/>
  <c r="M298" i="15"/>
  <c r="V291" i="15"/>
  <c r="M302" i="15"/>
  <c r="W291" i="15"/>
  <c r="M330" i="15"/>
  <c r="V323" i="15"/>
  <c r="M362" i="15"/>
  <c r="V355" i="15"/>
  <c r="M394" i="15"/>
  <c r="V387" i="15"/>
  <c r="M398" i="15"/>
  <c r="W387" i="15"/>
  <c r="M414" i="15"/>
  <c r="W403" i="15"/>
  <c r="L455" i="15"/>
  <c r="U451" i="15"/>
  <c r="L487" i="15"/>
  <c r="U483" i="15"/>
  <c r="M28" i="15"/>
  <c r="M30" i="15"/>
  <c r="U35" i="15"/>
  <c r="U51" i="15"/>
  <c r="M60" i="15"/>
  <c r="X51" i="15"/>
  <c r="M74" i="15"/>
  <c r="V67" i="15"/>
  <c r="M94" i="15"/>
  <c r="W83" i="15"/>
  <c r="M138" i="15"/>
  <c r="V131" i="15"/>
  <c r="U147" i="15"/>
  <c r="M156" i="15"/>
  <c r="X147" i="15"/>
  <c r="M186" i="15"/>
  <c r="V179" i="15"/>
  <c r="M204" i="15"/>
  <c r="X195" i="15"/>
  <c r="M234" i="15"/>
  <c r="V227" i="15"/>
  <c r="M312" i="15"/>
  <c r="U307" i="15"/>
  <c r="M316" i="15"/>
  <c r="X307" i="15"/>
  <c r="M344" i="15"/>
  <c r="U339" i="15"/>
  <c r="M348" i="15"/>
  <c r="X339" i="15"/>
  <c r="M376" i="15"/>
  <c r="U371" i="15"/>
  <c r="M380" i="15"/>
  <c r="X371" i="15"/>
  <c r="M408" i="15"/>
  <c r="U403" i="15"/>
  <c r="M426" i="15"/>
  <c r="V419" i="15"/>
  <c r="M462" i="15"/>
  <c r="W451" i="15"/>
  <c r="M494" i="15"/>
  <c r="W483" i="15"/>
  <c r="M26" i="15"/>
  <c r="V19" i="15"/>
  <c r="M44" i="15"/>
  <c r="X35" i="15"/>
  <c r="L87" i="15"/>
  <c r="T83" i="15" s="1"/>
  <c r="U83" i="15"/>
  <c r="M92" i="15"/>
  <c r="X83" i="15"/>
  <c r="M106" i="15"/>
  <c r="V99" i="15"/>
  <c r="M122" i="15"/>
  <c r="V115" i="15"/>
  <c r="M168" i="15"/>
  <c r="U163" i="15"/>
  <c r="M172" i="15"/>
  <c r="X163" i="15"/>
  <c r="M216" i="15"/>
  <c r="U211" i="15"/>
  <c r="M220" i="15"/>
  <c r="X211" i="15"/>
  <c r="M248" i="15"/>
  <c r="U243" i="15"/>
  <c r="M266" i="15"/>
  <c r="V259" i="15"/>
  <c r="M282" i="15"/>
  <c r="V275" i="15"/>
  <c r="M300" i="15"/>
  <c r="X291" i="15"/>
  <c r="U355" i="15"/>
  <c r="U387" i="15"/>
  <c r="M396" i="15"/>
  <c r="X387" i="15"/>
  <c r="M412" i="15"/>
  <c r="M430" i="15"/>
  <c r="W419" i="15"/>
  <c r="U435" i="15"/>
  <c r="M442" i="15"/>
  <c r="M460" i="15"/>
  <c r="X451" i="15"/>
  <c r="U467" i="15"/>
  <c r="M474" i="15"/>
  <c r="M492" i="15"/>
  <c r="X483" i="15"/>
  <c r="M58" i="15"/>
  <c r="V51" i="15"/>
  <c r="M62" i="15"/>
  <c r="W51" i="15"/>
  <c r="M110" i="15"/>
  <c r="L119" i="15"/>
  <c r="T115" i="15" s="1"/>
  <c r="U115" i="15"/>
  <c r="M126" i="15"/>
  <c r="W115" i="15"/>
  <c r="M136" i="15"/>
  <c r="U131" i="15"/>
  <c r="M154" i="15"/>
  <c r="V147" i="15"/>
  <c r="M188" i="15"/>
  <c r="X179" i="15"/>
  <c r="M202" i="15"/>
  <c r="V195" i="15"/>
  <c r="M236" i="15"/>
  <c r="X227" i="15"/>
  <c r="M314" i="15"/>
  <c r="V307" i="15"/>
  <c r="M332" i="15"/>
  <c r="X323" i="15"/>
  <c r="M346" i="15"/>
  <c r="V339" i="15"/>
  <c r="M364" i="15"/>
  <c r="X355" i="15"/>
  <c r="M378" i="15"/>
  <c r="V371" i="15"/>
  <c r="M410" i="15"/>
  <c r="V403" i="15"/>
  <c r="M428" i="15"/>
  <c r="X419" i="15"/>
  <c r="M458" i="15"/>
  <c r="V451" i="15"/>
  <c r="M472" i="15"/>
  <c r="M490" i="15"/>
  <c r="V483" i="15"/>
  <c r="M382" i="15"/>
  <c r="M366" i="15"/>
  <c r="M350" i="15"/>
  <c r="M334" i="15"/>
  <c r="M318" i="15"/>
  <c r="M286" i="15"/>
  <c r="M270" i="15"/>
  <c r="M254" i="15"/>
  <c r="M238" i="15"/>
  <c r="M222" i="15"/>
  <c r="L199" i="15"/>
  <c r="T195" i="15" s="1"/>
  <c r="M206" i="15"/>
  <c r="M190" i="15"/>
  <c r="M174" i="15"/>
  <c r="L167" i="15"/>
  <c r="T163" i="15" s="1"/>
  <c r="M158" i="15"/>
  <c r="L135" i="15"/>
  <c r="T131" i="15" s="1"/>
  <c r="M142" i="15"/>
  <c r="M87" i="15"/>
  <c r="M78" i="15"/>
  <c r="L71" i="15"/>
  <c r="T67" i="15" s="1"/>
  <c r="L55" i="15"/>
  <c r="T51" i="15" s="1"/>
  <c r="L39" i="15"/>
  <c r="T35" i="15" s="1"/>
  <c r="M46" i="15"/>
  <c r="L423" i="15"/>
  <c r="T419" i="15" s="1"/>
  <c r="L391" i="15"/>
  <c r="T387" i="15" s="1"/>
  <c r="L359" i="15"/>
  <c r="T355" i="15" s="1"/>
  <c r="L327" i="15"/>
  <c r="T323" i="15" s="1"/>
  <c r="L295" i="15"/>
  <c r="T291" i="15" s="1"/>
  <c r="L263" i="15"/>
  <c r="T259" i="15" s="1"/>
  <c r="L231" i="15"/>
  <c r="T227" i="15" s="1"/>
  <c r="L151" i="15"/>
  <c r="T147" i="15" s="1"/>
  <c r="L103" i="15"/>
  <c r="T99" i="15" s="1"/>
  <c r="M72" i="15"/>
  <c r="M56" i="15"/>
  <c r="I7" i="15"/>
  <c r="L14" i="15"/>
  <c r="H7" i="15"/>
  <c r="J7" i="15"/>
  <c r="L10" i="15"/>
  <c r="L11" i="15"/>
  <c r="M11" i="15" s="1"/>
  <c r="L23" i="15"/>
  <c r="T19" i="15" s="1"/>
  <c r="L15" i="15"/>
  <c r="M15" i="15" s="1"/>
  <c r="L8" i="15"/>
  <c r="K7" i="15"/>
  <c r="L12" i="15"/>
  <c r="L9" i="15"/>
  <c r="M9" i="15" s="1"/>
  <c r="M152" i="15"/>
  <c r="M120" i="15"/>
  <c r="L183" i="15"/>
  <c r="T179" i="15" s="1"/>
  <c r="M184" i="15"/>
  <c r="G7" i="15"/>
  <c r="L13" i="15"/>
  <c r="M13" i="15" s="1"/>
  <c r="M88" i="15"/>
  <c r="L215" i="15"/>
  <c r="T211" i="15" s="1"/>
  <c r="L247" i="15"/>
  <c r="T243" i="15" s="1"/>
  <c r="L279" i="15"/>
  <c r="T275" i="15" s="1"/>
  <c r="L311" i="15"/>
  <c r="T307" i="15" s="1"/>
  <c r="L343" i="15"/>
  <c r="T339" i="15" s="1"/>
  <c r="L375" i="15"/>
  <c r="T371" i="15" s="1"/>
  <c r="L407" i="15"/>
  <c r="T403" i="15" s="1"/>
  <c r="L439" i="15"/>
  <c r="L471" i="15"/>
  <c r="M200" i="15"/>
  <c r="M232" i="15"/>
  <c r="M264" i="15"/>
  <c r="M296" i="15"/>
  <c r="M328" i="15"/>
  <c r="M360" i="15"/>
  <c r="M392" i="15"/>
  <c r="M424" i="15"/>
  <c r="M456" i="15"/>
  <c r="M488" i="15"/>
  <c r="L496" i="14"/>
  <c r="M496" i="14" s="1"/>
  <c r="L495" i="14"/>
  <c r="M495" i="14" s="1"/>
  <c r="L494" i="14"/>
  <c r="L493" i="14"/>
  <c r="M493" i="14" s="1"/>
  <c r="L492" i="14"/>
  <c r="M492" i="14" s="1"/>
  <c r="L491" i="14"/>
  <c r="M491" i="14" s="1"/>
  <c r="L490" i="14"/>
  <c r="M490" i="14" s="1"/>
  <c r="L489" i="14"/>
  <c r="L488" i="14"/>
  <c r="M488" i="14" s="1"/>
  <c r="K487" i="14"/>
  <c r="J487" i="14"/>
  <c r="I487" i="14"/>
  <c r="H487" i="14"/>
  <c r="G487" i="14"/>
  <c r="K485" i="14"/>
  <c r="J485" i="14"/>
  <c r="I485" i="14"/>
  <c r="H485" i="14"/>
  <c r="G485" i="14"/>
  <c r="H484" i="14"/>
  <c r="I484" i="14" s="1"/>
  <c r="J484" i="14" s="1"/>
  <c r="K484" i="14" s="1"/>
  <c r="L484" i="14" s="1"/>
  <c r="M484" i="14" s="1"/>
  <c r="G484" i="14"/>
  <c r="G483" i="14"/>
  <c r="H483" i="14" s="1"/>
  <c r="I483" i="14" s="1"/>
  <c r="J483" i="14" s="1"/>
  <c r="K483" i="14" s="1"/>
  <c r="L483" i="14" s="1"/>
  <c r="M483" i="14" s="1"/>
  <c r="L480" i="14"/>
  <c r="M480" i="14" s="1"/>
  <c r="M479" i="14"/>
  <c r="L479" i="14"/>
  <c r="L478" i="14"/>
  <c r="L477" i="14"/>
  <c r="M477" i="14" s="1"/>
  <c r="L476" i="14"/>
  <c r="M476" i="14" s="1"/>
  <c r="L475" i="14"/>
  <c r="M475" i="14" s="1"/>
  <c r="L474" i="14"/>
  <c r="M474" i="14" s="1"/>
  <c r="L473" i="14"/>
  <c r="M473" i="14" s="1"/>
  <c r="L472" i="14"/>
  <c r="K471" i="14"/>
  <c r="J471" i="14"/>
  <c r="I471" i="14"/>
  <c r="H471" i="14"/>
  <c r="G471" i="14"/>
  <c r="K469" i="14"/>
  <c r="J469" i="14"/>
  <c r="I469" i="14"/>
  <c r="H469" i="14"/>
  <c r="G469" i="14"/>
  <c r="J468" i="14"/>
  <c r="K468" i="14" s="1"/>
  <c r="L468" i="14" s="1"/>
  <c r="M468" i="14" s="1"/>
  <c r="G468" i="14"/>
  <c r="H468" i="14" s="1"/>
  <c r="I468" i="14" s="1"/>
  <c r="G467" i="14"/>
  <c r="H467" i="14" s="1"/>
  <c r="I467" i="14" s="1"/>
  <c r="J467" i="14" s="1"/>
  <c r="K467" i="14" s="1"/>
  <c r="L467" i="14" s="1"/>
  <c r="M467" i="14" s="1"/>
  <c r="L464" i="14"/>
  <c r="M464" i="14" s="1"/>
  <c r="L463" i="14"/>
  <c r="M463" i="14" s="1"/>
  <c r="L462" i="14"/>
  <c r="U451" i="14" s="1"/>
  <c r="L461" i="14"/>
  <c r="M461" i="14" s="1"/>
  <c r="L460" i="14"/>
  <c r="M460" i="14" s="1"/>
  <c r="L459" i="14"/>
  <c r="M458" i="14"/>
  <c r="L458" i="14"/>
  <c r="L457" i="14"/>
  <c r="M457" i="14" s="1"/>
  <c r="L456" i="14"/>
  <c r="M456" i="14" s="1"/>
  <c r="K455" i="14"/>
  <c r="J455" i="14"/>
  <c r="I455" i="14"/>
  <c r="H455" i="14"/>
  <c r="G455" i="14"/>
  <c r="K453" i="14"/>
  <c r="J453" i="14"/>
  <c r="I453" i="14"/>
  <c r="H453" i="14"/>
  <c r="G453" i="14"/>
  <c r="G452" i="14"/>
  <c r="H452" i="14" s="1"/>
  <c r="I452" i="14" s="1"/>
  <c r="J452" i="14" s="1"/>
  <c r="K452" i="14" s="1"/>
  <c r="L452" i="14" s="1"/>
  <c r="M452" i="14" s="1"/>
  <c r="G451" i="14"/>
  <c r="H451" i="14" s="1"/>
  <c r="I451" i="14" s="1"/>
  <c r="J451" i="14" s="1"/>
  <c r="K451" i="14" s="1"/>
  <c r="L451" i="14" s="1"/>
  <c r="M451" i="14" s="1"/>
  <c r="L448" i="14"/>
  <c r="M448" i="14" s="1"/>
  <c r="M447" i="14"/>
  <c r="L447" i="14"/>
  <c r="L446" i="14"/>
  <c r="L445" i="14"/>
  <c r="M445" i="14" s="1"/>
  <c r="L444" i="14"/>
  <c r="M444" i="14" s="1"/>
  <c r="M443" i="14"/>
  <c r="L443" i="14"/>
  <c r="L442" i="14"/>
  <c r="M442" i="14" s="1"/>
  <c r="L441" i="14"/>
  <c r="M441" i="14" s="1"/>
  <c r="L440" i="14"/>
  <c r="K439" i="14"/>
  <c r="J439" i="14"/>
  <c r="I439" i="14"/>
  <c r="H439" i="14"/>
  <c r="G439" i="14"/>
  <c r="K437" i="14"/>
  <c r="J437" i="14"/>
  <c r="I437" i="14"/>
  <c r="H437" i="14"/>
  <c r="G437" i="14"/>
  <c r="G436" i="14"/>
  <c r="H436" i="14" s="1"/>
  <c r="I436" i="14" s="1"/>
  <c r="J436" i="14" s="1"/>
  <c r="K436" i="14" s="1"/>
  <c r="L436" i="14" s="1"/>
  <c r="M436" i="14" s="1"/>
  <c r="G435" i="14"/>
  <c r="H435" i="14" s="1"/>
  <c r="I435" i="14" s="1"/>
  <c r="J435" i="14" s="1"/>
  <c r="K435" i="14" s="1"/>
  <c r="L435" i="14" s="1"/>
  <c r="M435" i="14" s="1"/>
  <c r="L432" i="14"/>
  <c r="M432" i="14" s="1"/>
  <c r="L431" i="14"/>
  <c r="M431" i="14" s="1"/>
  <c r="L430" i="14"/>
  <c r="L429" i="14"/>
  <c r="M429" i="14" s="1"/>
  <c r="L428" i="14"/>
  <c r="M428" i="14" s="1"/>
  <c r="L427" i="14"/>
  <c r="L426" i="14"/>
  <c r="M426" i="14" s="1"/>
  <c r="L425" i="14"/>
  <c r="M425" i="14" s="1"/>
  <c r="L424" i="14"/>
  <c r="M424" i="14" s="1"/>
  <c r="K423" i="14"/>
  <c r="J423" i="14"/>
  <c r="I423" i="14"/>
  <c r="H423" i="14"/>
  <c r="G423" i="14"/>
  <c r="K421" i="14"/>
  <c r="J421" i="14"/>
  <c r="I421" i="14"/>
  <c r="H421" i="14"/>
  <c r="G421" i="14"/>
  <c r="G420" i="14"/>
  <c r="H420" i="14" s="1"/>
  <c r="I420" i="14" s="1"/>
  <c r="J420" i="14" s="1"/>
  <c r="K420" i="14" s="1"/>
  <c r="L420" i="14" s="1"/>
  <c r="M420" i="14" s="1"/>
  <c r="G419" i="14"/>
  <c r="H419" i="14" s="1"/>
  <c r="I419" i="14" s="1"/>
  <c r="J419" i="14" s="1"/>
  <c r="K419" i="14" s="1"/>
  <c r="L419" i="14" s="1"/>
  <c r="M419" i="14" s="1"/>
  <c r="L416" i="14"/>
  <c r="M416" i="14" s="1"/>
  <c r="L415" i="14"/>
  <c r="M415" i="14" s="1"/>
  <c r="L414" i="14"/>
  <c r="L413" i="14"/>
  <c r="M413" i="14" s="1"/>
  <c r="L412" i="14"/>
  <c r="M412" i="14" s="1"/>
  <c r="L411" i="14"/>
  <c r="M411" i="14" s="1"/>
  <c r="L410" i="14"/>
  <c r="M410" i="14" s="1"/>
  <c r="L409" i="14"/>
  <c r="M409" i="14" s="1"/>
  <c r="L408" i="14"/>
  <c r="K407" i="14"/>
  <c r="J407" i="14"/>
  <c r="I407" i="14"/>
  <c r="H407" i="14"/>
  <c r="G407" i="14"/>
  <c r="K405" i="14"/>
  <c r="J405" i="14"/>
  <c r="I405" i="14"/>
  <c r="H405" i="14"/>
  <c r="G405" i="14"/>
  <c r="G404" i="14"/>
  <c r="H404" i="14" s="1"/>
  <c r="I404" i="14" s="1"/>
  <c r="J404" i="14" s="1"/>
  <c r="K404" i="14" s="1"/>
  <c r="L404" i="14" s="1"/>
  <c r="M404" i="14" s="1"/>
  <c r="G403" i="14"/>
  <c r="H403" i="14" s="1"/>
  <c r="I403" i="14" s="1"/>
  <c r="J403" i="14" s="1"/>
  <c r="K403" i="14" s="1"/>
  <c r="L403" i="14" s="1"/>
  <c r="M403" i="14" s="1"/>
  <c r="L400" i="14"/>
  <c r="M400" i="14" s="1"/>
  <c r="L399" i="14"/>
  <c r="M399" i="14" s="1"/>
  <c r="L398" i="14"/>
  <c r="L397" i="14"/>
  <c r="M397" i="14" s="1"/>
  <c r="M396" i="14"/>
  <c r="L396" i="14"/>
  <c r="L395" i="14"/>
  <c r="M395" i="14" s="1"/>
  <c r="L394" i="14"/>
  <c r="M394" i="14" s="1"/>
  <c r="L393" i="14"/>
  <c r="M393" i="14" s="1"/>
  <c r="L392" i="14"/>
  <c r="M392" i="14" s="1"/>
  <c r="K391" i="14"/>
  <c r="J391" i="14"/>
  <c r="I391" i="14"/>
  <c r="H391" i="14"/>
  <c r="G391" i="14"/>
  <c r="K389" i="14"/>
  <c r="J389" i="14"/>
  <c r="I389" i="14"/>
  <c r="H389" i="14"/>
  <c r="G389" i="14"/>
  <c r="G388" i="14"/>
  <c r="H388" i="14" s="1"/>
  <c r="I388" i="14" s="1"/>
  <c r="J388" i="14" s="1"/>
  <c r="K388" i="14" s="1"/>
  <c r="L388" i="14" s="1"/>
  <c r="M388" i="14" s="1"/>
  <c r="G387" i="14"/>
  <c r="H387" i="14" s="1"/>
  <c r="I387" i="14" s="1"/>
  <c r="J387" i="14" s="1"/>
  <c r="K387" i="14" s="1"/>
  <c r="L387" i="14" s="1"/>
  <c r="M387" i="14" s="1"/>
  <c r="L384" i="14"/>
  <c r="M384" i="14" s="1"/>
  <c r="L383" i="14"/>
  <c r="M383" i="14" s="1"/>
  <c r="L382" i="14"/>
  <c r="L381" i="14"/>
  <c r="M381" i="14" s="1"/>
  <c r="L380" i="14"/>
  <c r="M380" i="14" s="1"/>
  <c r="L379" i="14"/>
  <c r="M379" i="14" s="1"/>
  <c r="L378" i="14"/>
  <c r="M378" i="14" s="1"/>
  <c r="L377" i="14"/>
  <c r="M377" i="14" s="1"/>
  <c r="L376" i="14"/>
  <c r="K375" i="14"/>
  <c r="J375" i="14"/>
  <c r="I375" i="14"/>
  <c r="H375" i="14"/>
  <c r="G375" i="14"/>
  <c r="K373" i="14"/>
  <c r="J373" i="14"/>
  <c r="I373" i="14"/>
  <c r="H373" i="14"/>
  <c r="G373" i="14"/>
  <c r="G372" i="14"/>
  <c r="H372" i="14" s="1"/>
  <c r="I372" i="14" s="1"/>
  <c r="J372" i="14" s="1"/>
  <c r="K372" i="14" s="1"/>
  <c r="L372" i="14" s="1"/>
  <c r="M372" i="14" s="1"/>
  <c r="G371" i="14"/>
  <c r="H371" i="14" s="1"/>
  <c r="I371" i="14" s="1"/>
  <c r="J371" i="14" s="1"/>
  <c r="K371" i="14" s="1"/>
  <c r="L371" i="14" s="1"/>
  <c r="M371" i="14" s="1"/>
  <c r="M368" i="14"/>
  <c r="L368" i="14"/>
  <c r="L367" i="14"/>
  <c r="M367" i="14" s="1"/>
  <c r="L366" i="14"/>
  <c r="L365" i="14"/>
  <c r="M365" i="14" s="1"/>
  <c r="L364" i="14"/>
  <c r="M364" i="14" s="1"/>
  <c r="L363" i="14"/>
  <c r="M363" i="14" s="1"/>
  <c r="L362" i="14"/>
  <c r="M362" i="14" s="1"/>
  <c r="L361" i="14"/>
  <c r="M361" i="14" s="1"/>
  <c r="L360" i="14"/>
  <c r="M360" i="14" s="1"/>
  <c r="K359" i="14"/>
  <c r="J359" i="14"/>
  <c r="I359" i="14"/>
  <c r="H359" i="14"/>
  <c r="G359" i="14"/>
  <c r="K357" i="14"/>
  <c r="J357" i="14"/>
  <c r="I357" i="14"/>
  <c r="H357" i="14"/>
  <c r="G357" i="14"/>
  <c r="G356" i="14"/>
  <c r="H356" i="14" s="1"/>
  <c r="I356" i="14" s="1"/>
  <c r="J356" i="14" s="1"/>
  <c r="K356" i="14" s="1"/>
  <c r="L356" i="14" s="1"/>
  <c r="M356" i="14" s="1"/>
  <c r="G355" i="14"/>
  <c r="H355" i="14" s="1"/>
  <c r="I355" i="14" s="1"/>
  <c r="J355" i="14" s="1"/>
  <c r="K355" i="14" s="1"/>
  <c r="L355" i="14" s="1"/>
  <c r="M355" i="14" s="1"/>
  <c r="L352" i="14"/>
  <c r="M352" i="14" s="1"/>
  <c r="L351" i="14"/>
  <c r="M351" i="14" s="1"/>
  <c r="L350" i="14"/>
  <c r="L349" i="14"/>
  <c r="M349" i="14" s="1"/>
  <c r="L348" i="14"/>
  <c r="M348" i="14" s="1"/>
  <c r="L347" i="14"/>
  <c r="M347" i="14" s="1"/>
  <c r="L346" i="14"/>
  <c r="M346" i="14" s="1"/>
  <c r="L345" i="14"/>
  <c r="M345" i="14" s="1"/>
  <c r="L344" i="14"/>
  <c r="K343" i="14"/>
  <c r="J343" i="14"/>
  <c r="I343" i="14"/>
  <c r="H343" i="14"/>
  <c r="G343" i="14"/>
  <c r="K341" i="14"/>
  <c r="J341" i="14"/>
  <c r="I341" i="14"/>
  <c r="H341" i="14"/>
  <c r="G341" i="14"/>
  <c r="G340" i="14"/>
  <c r="H340" i="14" s="1"/>
  <c r="I340" i="14" s="1"/>
  <c r="J340" i="14" s="1"/>
  <c r="K340" i="14" s="1"/>
  <c r="L340" i="14" s="1"/>
  <c r="M340" i="14" s="1"/>
  <c r="G339" i="14"/>
  <c r="H339" i="14" s="1"/>
  <c r="I339" i="14" s="1"/>
  <c r="J339" i="14" s="1"/>
  <c r="K339" i="14" s="1"/>
  <c r="L339" i="14" s="1"/>
  <c r="M339" i="14" s="1"/>
  <c r="L336" i="14"/>
  <c r="M336" i="14" s="1"/>
  <c r="L335" i="14"/>
  <c r="M335" i="14" s="1"/>
  <c r="L334" i="14"/>
  <c r="L333" i="14"/>
  <c r="M333" i="14" s="1"/>
  <c r="L332" i="14"/>
  <c r="M332" i="14" s="1"/>
  <c r="L331" i="14"/>
  <c r="M331" i="14" s="1"/>
  <c r="L330" i="14"/>
  <c r="M330" i="14" s="1"/>
  <c r="L329" i="14"/>
  <c r="L328" i="14"/>
  <c r="M328" i="14" s="1"/>
  <c r="K327" i="14"/>
  <c r="J327" i="14"/>
  <c r="I327" i="14"/>
  <c r="H327" i="14"/>
  <c r="G327" i="14"/>
  <c r="K325" i="14"/>
  <c r="J325" i="14"/>
  <c r="I325" i="14"/>
  <c r="H325" i="14"/>
  <c r="G325" i="14"/>
  <c r="K324" i="14"/>
  <c r="L324" i="14" s="1"/>
  <c r="M324" i="14" s="1"/>
  <c r="G324" i="14"/>
  <c r="H324" i="14" s="1"/>
  <c r="I324" i="14" s="1"/>
  <c r="J324" i="14" s="1"/>
  <c r="G323" i="14"/>
  <c r="H323" i="14" s="1"/>
  <c r="I323" i="14" s="1"/>
  <c r="J323" i="14" s="1"/>
  <c r="K323" i="14" s="1"/>
  <c r="L323" i="14" s="1"/>
  <c r="M323" i="14" s="1"/>
  <c r="L320" i="14"/>
  <c r="M320" i="14" s="1"/>
  <c r="L319" i="14"/>
  <c r="M319" i="14" s="1"/>
  <c r="L318" i="14"/>
  <c r="L317" i="14"/>
  <c r="M317" i="14" s="1"/>
  <c r="L316" i="14"/>
  <c r="M316" i="14" s="1"/>
  <c r="L315" i="14"/>
  <c r="M315" i="14" s="1"/>
  <c r="L314" i="14"/>
  <c r="M314" i="14" s="1"/>
  <c r="L313" i="14"/>
  <c r="M313" i="14" s="1"/>
  <c r="L312" i="14"/>
  <c r="M312" i="14" s="1"/>
  <c r="K311" i="14"/>
  <c r="J311" i="14"/>
  <c r="I311" i="14"/>
  <c r="H311" i="14"/>
  <c r="G311" i="14"/>
  <c r="K309" i="14"/>
  <c r="J309" i="14"/>
  <c r="I309" i="14"/>
  <c r="H309" i="14"/>
  <c r="G309" i="14"/>
  <c r="G308" i="14"/>
  <c r="H308" i="14" s="1"/>
  <c r="I308" i="14" s="1"/>
  <c r="J308" i="14" s="1"/>
  <c r="K308" i="14" s="1"/>
  <c r="L308" i="14" s="1"/>
  <c r="M308" i="14" s="1"/>
  <c r="G307" i="14"/>
  <c r="H307" i="14" s="1"/>
  <c r="I307" i="14" s="1"/>
  <c r="J307" i="14" s="1"/>
  <c r="K307" i="14" s="1"/>
  <c r="L307" i="14" s="1"/>
  <c r="M307" i="14" s="1"/>
  <c r="M304" i="14"/>
  <c r="L304" i="14"/>
  <c r="M303" i="14"/>
  <c r="L303" i="14"/>
  <c r="M302" i="14"/>
  <c r="L302" i="14"/>
  <c r="U291" i="14" s="1"/>
  <c r="M301" i="14"/>
  <c r="L301" i="14"/>
  <c r="M300" i="14"/>
  <c r="L300" i="14"/>
  <c r="L299" i="14"/>
  <c r="M299" i="14" s="1"/>
  <c r="L298" i="14"/>
  <c r="M298" i="14" s="1"/>
  <c r="L297" i="14"/>
  <c r="M297" i="14" s="1"/>
  <c r="L296" i="14"/>
  <c r="M296" i="14" s="1"/>
  <c r="K295" i="14"/>
  <c r="J295" i="14"/>
  <c r="I295" i="14"/>
  <c r="H295" i="14"/>
  <c r="G295" i="14"/>
  <c r="K293" i="14"/>
  <c r="J293" i="14"/>
  <c r="I293" i="14"/>
  <c r="H293" i="14"/>
  <c r="G293" i="14"/>
  <c r="G292" i="14"/>
  <c r="H292" i="14" s="1"/>
  <c r="I292" i="14" s="1"/>
  <c r="J292" i="14" s="1"/>
  <c r="K292" i="14" s="1"/>
  <c r="L292" i="14" s="1"/>
  <c r="M292" i="14" s="1"/>
  <c r="G291" i="14"/>
  <c r="H291" i="14" s="1"/>
  <c r="I291" i="14" s="1"/>
  <c r="J291" i="14" s="1"/>
  <c r="K291" i="14" s="1"/>
  <c r="L291" i="14" s="1"/>
  <c r="M291" i="14" s="1"/>
  <c r="L288" i="14"/>
  <c r="M288" i="14" s="1"/>
  <c r="L287" i="14"/>
  <c r="M287" i="14" s="1"/>
  <c r="L286" i="14"/>
  <c r="L285" i="14"/>
  <c r="M285" i="14" s="1"/>
  <c r="L284" i="14"/>
  <c r="M284" i="14" s="1"/>
  <c r="L283" i="14"/>
  <c r="M283" i="14" s="1"/>
  <c r="L282" i="14"/>
  <c r="M282" i="14" s="1"/>
  <c r="L281" i="14"/>
  <c r="M281" i="14" s="1"/>
  <c r="L280" i="14"/>
  <c r="M280" i="14" s="1"/>
  <c r="K279" i="14"/>
  <c r="J279" i="14"/>
  <c r="I279" i="14"/>
  <c r="H279" i="14"/>
  <c r="G279" i="14"/>
  <c r="K277" i="14"/>
  <c r="J277" i="14"/>
  <c r="I277" i="14"/>
  <c r="H277" i="14"/>
  <c r="G277" i="14"/>
  <c r="G276" i="14"/>
  <c r="H276" i="14" s="1"/>
  <c r="I276" i="14" s="1"/>
  <c r="J276" i="14" s="1"/>
  <c r="K276" i="14" s="1"/>
  <c r="L276" i="14" s="1"/>
  <c r="M276" i="14" s="1"/>
  <c r="G275" i="14"/>
  <c r="H275" i="14" s="1"/>
  <c r="I275" i="14" s="1"/>
  <c r="J275" i="14" s="1"/>
  <c r="K275" i="14" s="1"/>
  <c r="L275" i="14" s="1"/>
  <c r="M275" i="14" s="1"/>
  <c r="L272" i="14"/>
  <c r="M272" i="14" s="1"/>
  <c r="L271" i="14"/>
  <c r="M271" i="14" s="1"/>
  <c r="L270" i="14"/>
  <c r="L269" i="14"/>
  <c r="M269" i="14" s="1"/>
  <c r="L268" i="14"/>
  <c r="M268" i="14" s="1"/>
  <c r="L267" i="14"/>
  <c r="M267" i="14" s="1"/>
  <c r="L266" i="14"/>
  <c r="M266" i="14" s="1"/>
  <c r="L265" i="14"/>
  <c r="M265" i="14" s="1"/>
  <c r="L264" i="14"/>
  <c r="L263" i="14" s="1"/>
  <c r="K263" i="14"/>
  <c r="J263" i="14"/>
  <c r="I263" i="14"/>
  <c r="H263" i="14"/>
  <c r="G263" i="14"/>
  <c r="K261" i="14"/>
  <c r="J261" i="14"/>
  <c r="I261" i="14"/>
  <c r="H261" i="14"/>
  <c r="G261" i="14"/>
  <c r="G260" i="14"/>
  <c r="H260" i="14" s="1"/>
  <c r="I260" i="14" s="1"/>
  <c r="J260" i="14" s="1"/>
  <c r="K260" i="14" s="1"/>
  <c r="L260" i="14" s="1"/>
  <c r="M260" i="14" s="1"/>
  <c r="G259" i="14"/>
  <c r="H259" i="14" s="1"/>
  <c r="I259" i="14" s="1"/>
  <c r="J259" i="14" s="1"/>
  <c r="K259" i="14" s="1"/>
  <c r="L259" i="14" s="1"/>
  <c r="M259" i="14" s="1"/>
  <c r="L256" i="14"/>
  <c r="M256" i="14" s="1"/>
  <c r="L255" i="14"/>
  <c r="M255" i="14" s="1"/>
  <c r="L254" i="14"/>
  <c r="L253" i="14"/>
  <c r="M253" i="14" s="1"/>
  <c r="L252" i="14"/>
  <c r="M252" i="14" s="1"/>
  <c r="L251" i="14"/>
  <c r="M251" i="14" s="1"/>
  <c r="L250" i="14"/>
  <c r="M250" i="14" s="1"/>
  <c r="L249" i="14"/>
  <c r="M249" i="14" s="1"/>
  <c r="L248" i="14"/>
  <c r="K247" i="14"/>
  <c r="J247" i="14"/>
  <c r="I247" i="14"/>
  <c r="H247" i="14"/>
  <c r="G247" i="14"/>
  <c r="K245" i="14"/>
  <c r="J245" i="14"/>
  <c r="I245" i="14"/>
  <c r="H245" i="14"/>
  <c r="G245" i="14"/>
  <c r="I244" i="14"/>
  <c r="J244" i="14" s="1"/>
  <c r="K244" i="14" s="1"/>
  <c r="L244" i="14" s="1"/>
  <c r="M244" i="14" s="1"/>
  <c r="G244" i="14"/>
  <c r="H244" i="14" s="1"/>
  <c r="G243" i="14"/>
  <c r="H243" i="14" s="1"/>
  <c r="I243" i="14" s="1"/>
  <c r="J243" i="14" s="1"/>
  <c r="K243" i="14" s="1"/>
  <c r="L243" i="14" s="1"/>
  <c r="M243" i="14" s="1"/>
  <c r="L240" i="14"/>
  <c r="M240" i="14" s="1"/>
  <c r="L239" i="14"/>
  <c r="M239" i="14" s="1"/>
  <c r="L238" i="14"/>
  <c r="L237" i="14"/>
  <c r="M237" i="14" s="1"/>
  <c r="L236" i="14"/>
  <c r="M236" i="14" s="1"/>
  <c r="M235" i="14"/>
  <c r="L235" i="14"/>
  <c r="L234" i="14"/>
  <c r="M234" i="14" s="1"/>
  <c r="L233" i="14"/>
  <c r="M233" i="14" s="1"/>
  <c r="L232" i="14"/>
  <c r="M232" i="14" s="1"/>
  <c r="K231" i="14"/>
  <c r="J231" i="14"/>
  <c r="I231" i="14"/>
  <c r="H231" i="14"/>
  <c r="G231" i="14"/>
  <c r="K229" i="14"/>
  <c r="J229" i="14"/>
  <c r="I229" i="14"/>
  <c r="H229" i="14"/>
  <c r="G229" i="14"/>
  <c r="G228" i="14"/>
  <c r="H228" i="14" s="1"/>
  <c r="I228" i="14" s="1"/>
  <c r="J228" i="14" s="1"/>
  <c r="K228" i="14" s="1"/>
  <c r="L228" i="14" s="1"/>
  <c r="M228" i="14" s="1"/>
  <c r="G227" i="14"/>
  <c r="H227" i="14" s="1"/>
  <c r="I227" i="14" s="1"/>
  <c r="J227" i="14" s="1"/>
  <c r="K227" i="14" s="1"/>
  <c r="L227" i="14" s="1"/>
  <c r="M227" i="14" s="1"/>
  <c r="L224" i="14"/>
  <c r="M224" i="14" s="1"/>
  <c r="L223" i="14"/>
  <c r="M223" i="14" s="1"/>
  <c r="L222" i="14"/>
  <c r="L221" i="14"/>
  <c r="M221" i="14" s="1"/>
  <c r="L220" i="14"/>
  <c r="M220" i="14" s="1"/>
  <c r="L219" i="14"/>
  <c r="M219" i="14" s="1"/>
  <c r="L218" i="14"/>
  <c r="M218" i="14" s="1"/>
  <c r="L217" i="14"/>
  <c r="M217" i="14" s="1"/>
  <c r="L216" i="14"/>
  <c r="K215" i="14"/>
  <c r="J215" i="14"/>
  <c r="I215" i="14"/>
  <c r="H215" i="14"/>
  <c r="G215" i="14"/>
  <c r="K213" i="14"/>
  <c r="J213" i="14"/>
  <c r="I213" i="14"/>
  <c r="H213" i="14"/>
  <c r="G213" i="14"/>
  <c r="I212" i="14"/>
  <c r="J212" i="14" s="1"/>
  <c r="K212" i="14" s="1"/>
  <c r="L212" i="14" s="1"/>
  <c r="M212" i="14" s="1"/>
  <c r="G212" i="14"/>
  <c r="H212" i="14" s="1"/>
  <c r="G211" i="14"/>
  <c r="H211" i="14" s="1"/>
  <c r="I211" i="14" s="1"/>
  <c r="J211" i="14" s="1"/>
  <c r="K211" i="14" s="1"/>
  <c r="L211" i="14" s="1"/>
  <c r="M211" i="14" s="1"/>
  <c r="L208" i="14"/>
  <c r="M208" i="14" s="1"/>
  <c r="L207" i="14"/>
  <c r="M207" i="14" s="1"/>
  <c r="L206" i="14"/>
  <c r="L205" i="14"/>
  <c r="M205" i="14" s="1"/>
  <c r="L204" i="14"/>
  <c r="M204" i="14" s="1"/>
  <c r="L203" i="14"/>
  <c r="M203" i="14" s="1"/>
  <c r="L202" i="14"/>
  <c r="M202" i="14" s="1"/>
  <c r="L201" i="14"/>
  <c r="M201" i="14" s="1"/>
  <c r="L200" i="14"/>
  <c r="K199" i="14"/>
  <c r="J199" i="14"/>
  <c r="I199" i="14"/>
  <c r="H199" i="14"/>
  <c r="G199" i="14"/>
  <c r="K197" i="14"/>
  <c r="J197" i="14"/>
  <c r="I197" i="14"/>
  <c r="H197" i="14"/>
  <c r="G197" i="14"/>
  <c r="G196" i="14"/>
  <c r="H196" i="14" s="1"/>
  <c r="I196" i="14" s="1"/>
  <c r="J196" i="14" s="1"/>
  <c r="K196" i="14" s="1"/>
  <c r="L196" i="14" s="1"/>
  <c r="M196" i="14" s="1"/>
  <c r="G195" i="14"/>
  <c r="H195" i="14" s="1"/>
  <c r="I195" i="14" s="1"/>
  <c r="J195" i="14" s="1"/>
  <c r="K195" i="14" s="1"/>
  <c r="L195" i="14" s="1"/>
  <c r="M195" i="14" s="1"/>
  <c r="L192" i="14"/>
  <c r="M192" i="14" s="1"/>
  <c r="L191" i="14"/>
  <c r="M191" i="14" s="1"/>
  <c r="L190" i="14"/>
  <c r="L189" i="14"/>
  <c r="M189" i="14" s="1"/>
  <c r="L188" i="14"/>
  <c r="M188" i="14" s="1"/>
  <c r="L187" i="14"/>
  <c r="M187" i="14" s="1"/>
  <c r="L186" i="14"/>
  <c r="M186" i="14" s="1"/>
  <c r="L185" i="14"/>
  <c r="M185" i="14" s="1"/>
  <c r="L184" i="14"/>
  <c r="M184" i="14" s="1"/>
  <c r="K183" i="14"/>
  <c r="J183" i="14"/>
  <c r="I183" i="14"/>
  <c r="H183" i="14"/>
  <c r="G183" i="14"/>
  <c r="K181" i="14"/>
  <c r="J181" i="14"/>
  <c r="I181" i="14"/>
  <c r="H181" i="14"/>
  <c r="G181" i="14"/>
  <c r="G180" i="14"/>
  <c r="H180" i="14" s="1"/>
  <c r="I180" i="14" s="1"/>
  <c r="J180" i="14" s="1"/>
  <c r="K180" i="14" s="1"/>
  <c r="L180" i="14" s="1"/>
  <c r="M180" i="14" s="1"/>
  <c r="G179" i="14"/>
  <c r="H179" i="14" s="1"/>
  <c r="I179" i="14" s="1"/>
  <c r="J179" i="14" s="1"/>
  <c r="K179" i="14" s="1"/>
  <c r="L179" i="14" s="1"/>
  <c r="M179" i="14" s="1"/>
  <c r="L176" i="14"/>
  <c r="M176" i="14" s="1"/>
  <c r="L175" i="14"/>
  <c r="M175" i="14" s="1"/>
  <c r="L174" i="14"/>
  <c r="L173" i="14"/>
  <c r="M173" i="14" s="1"/>
  <c r="L172" i="14"/>
  <c r="M172" i="14" s="1"/>
  <c r="L171" i="14"/>
  <c r="M171" i="14" s="1"/>
  <c r="L170" i="14"/>
  <c r="M170" i="14" s="1"/>
  <c r="L169" i="14"/>
  <c r="M169" i="14" s="1"/>
  <c r="L168" i="14"/>
  <c r="K167" i="14"/>
  <c r="J167" i="14"/>
  <c r="I167" i="14"/>
  <c r="H167" i="14"/>
  <c r="G167" i="14"/>
  <c r="K165" i="14"/>
  <c r="J165" i="14"/>
  <c r="I165" i="14"/>
  <c r="H165" i="14"/>
  <c r="G165" i="14"/>
  <c r="G164" i="14"/>
  <c r="H164" i="14" s="1"/>
  <c r="I164" i="14" s="1"/>
  <c r="J164" i="14" s="1"/>
  <c r="K164" i="14" s="1"/>
  <c r="L164" i="14" s="1"/>
  <c r="M164" i="14" s="1"/>
  <c r="G163" i="14"/>
  <c r="H163" i="14" s="1"/>
  <c r="I163" i="14" s="1"/>
  <c r="J163" i="14" s="1"/>
  <c r="K163" i="14" s="1"/>
  <c r="L163" i="14" s="1"/>
  <c r="M163" i="14" s="1"/>
  <c r="L160" i="14"/>
  <c r="M160" i="14" s="1"/>
  <c r="L159" i="14"/>
  <c r="M159" i="14" s="1"/>
  <c r="L158" i="14"/>
  <c r="L157" i="14"/>
  <c r="M157" i="14" s="1"/>
  <c r="L156" i="14"/>
  <c r="M156" i="14" s="1"/>
  <c r="L155" i="14"/>
  <c r="M155" i="14" s="1"/>
  <c r="L154" i="14"/>
  <c r="M154" i="14" s="1"/>
  <c r="L153" i="14"/>
  <c r="M153" i="14" s="1"/>
  <c r="L152" i="14"/>
  <c r="M152" i="14" s="1"/>
  <c r="K151" i="14"/>
  <c r="J151" i="14"/>
  <c r="I151" i="14"/>
  <c r="H151" i="14"/>
  <c r="G151" i="14"/>
  <c r="K149" i="14"/>
  <c r="J149" i="14"/>
  <c r="I149" i="14"/>
  <c r="H149" i="14"/>
  <c r="G149" i="14"/>
  <c r="G148" i="14"/>
  <c r="H148" i="14" s="1"/>
  <c r="I148" i="14" s="1"/>
  <c r="J148" i="14" s="1"/>
  <c r="K148" i="14" s="1"/>
  <c r="L148" i="14" s="1"/>
  <c r="M148" i="14" s="1"/>
  <c r="I147" i="14"/>
  <c r="J147" i="14" s="1"/>
  <c r="K147" i="14" s="1"/>
  <c r="L147" i="14" s="1"/>
  <c r="M147" i="14" s="1"/>
  <c r="G147" i="14"/>
  <c r="H147" i="14" s="1"/>
  <c r="L144" i="14"/>
  <c r="M144" i="14" s="1"/>
  <c r="L143" i="14"/>
  <c r="M143" i="14" s="1"/>
  <c r="L142" i="14"/>
  <c r="L141" i="14"/>
  <c r="M141" i="14" s="1"/>
  <c r="L140" i="14"/>
  <c r="M140" i="14" s="1"/>
  <c r="L139" i="14"/>
  <c r="M139" i="14" s="1"/>
  <c r="L138" i="14"/>
  <c r="M138" i="14" s="1"/>
  <c r="L137" i="14"/>
  <c r="M137" i="14" s="1"/>
  <c r="L136" i="14"/>
  <c r="K135" i="14"/>
  <c r="J135" i="14"/>
  <c r="I135" i="14"/>
  <c r="H135" i="14"/>
  <c r="G135" i="14"/>
  <c r="K133" i="14"/>
  <c r="J133" i="14"/>
  <c r="I133" i="14"/>
  <c r="H133" i="14"/>
  <c r="G133" i="14"/>
  <c r="G132" i="14"/>
  <c r="H132" i="14" s="1"/>
  <c r="I132" i="14" s="1"/>
  <c r="J132" i="14" s="1"/>
  <c r="K132" i="14" s="1"/>
  <c r="L132" i="14" s="1"/>
  <c r="M132" i="14" s="1"/>
  <c r="G131" i="14"/>
  <c r="H131" i="14" s="1"/>
  <c r="I131" i="14" s="1"/>
  <c r="J131" i="14" s="1"/>
  <c r="K131" i="14" s="1"/>
  <c r="L131" i="14" s="1"/>
  <c r="M131" i="14" s="1"/>
  <c r="L128" i="14"/>
  <c r="M128" i="14" s="1"/>
  <c r="L127" i="14"/>
  <c r="M127" i="14" s="1"/>
  <c r="L126" i="14"/>
  <c r="U115" i="14" s="1"/>
  <c r="L125" i="14"/>
  <c r="M125" i="14" s="1"/>
  <c r="M124" i="14"/>
  <c r="L124" i="14"/>
  <c r="L123" i="14"/>
  <c r="M123" i="14" s="1"/>
  <c r="L122" i="14"/>
  <c r="M122" i="14" s="1"/>
  <c r="L121" i="14"/>
  <c r="M121" i="14" s="1"/>
  <c r="L120" i="14"/>
  <c r="K119" i="14"/>
  <c r="J119" i="14"/>
  <c r="I119" i="14"/>
  <c r="H119" i="14"/>
  <c r="G119" i="14"/>
  <c r="K117" i="14"/>
  <c r="J117" i="14"/>
  <c r="I117" i="14"/>
  <c r="H117" i="14"/>
  <c r="G117" i="14"/>
  <c r="G116" i="14"/>
  <c r="H116" i="14" s="1"/>
  <c r="I116" i="14" s="1"/>
  <c r="J116" i="14" s="1"/>
  <c r="K116" i="14" s="1"/>
  <c r="L116" i="14" s="1"/>
  <c r="M116" i="14" s="1"/>
  <c r="G115" i="14"/>
  <c r="H115" i="14" s="1"/>
  <c r="I115" i="14" s="1"/>
  <c r="J115" i="14" s="1"/>
  <c r="K115" i="14" s="1"/>
  <c r="L115" i="14" s="1"/>
  <c r="M115" i="14" s="1"/>
  <c r="L112" i="14"/>
  <c r="M112" i="14" s="1"/>
  <c r="L111" i="14"/>
  <c r="M111" i="14" s="1"/>
  <c r="L110" i="14"/>
  <c r="L109" i="14"/>
  <c r="M109" i="14" s="1"/>
  <c r="L108" i="14"/>
  <c r="M108" i="14" s="1"/>
  <c r="L107" i="14"/>
  <c r="M107" i="14" s="1"/>
  <c r="L106" i="14"/>
  <c r="M106" i="14" s="1"/>
  <c r="L105" i="14"/>
  <c r="M105" i="14" s="1"/>
  <c r="L104" i="14"/>
  <c r="K103" i="14"/>
  <c r="J103" i="14"/>
  <c r="I103" i="14"/>
  <c r="H103" i="14"/>
  <c r="G103" i="14"/>
  <c r="K101" i="14"/>
  <c r="J101" i="14"/>
  <c r="I101" i="14"/>
  <c r="H101" i="14"/>
  <c r="G101" i="14"/>
  <c r="G100" i="14"/>
  <c r="H100" i="14" s="1"/>
  <c r="I100" i="14" s="1"/>
  <c r="J100" i="14" s="1"/>
  <c r="K100" i="14" s="1"/>
  <c r="L100" i="14" s="1"/>
  <c r="M100" i="14" s="1"/>
  <c r="G99" i="14"/>
  <c r="H99" i="14" s="1"/>
  <c r="I99" i="14" s="1"/>
  <c r="J99" i="14" s="1"/>
  <c r="K99" i="14" s="1"/>
  <c r="L99" i="14" s="1"/>
  <c r="M99" i="14" s="1"/>
  <c r="L96" i="14"/>
  <c r="M96" i="14" s="1"/>
  <c r="L95" i="14"/>
  <c r="M95" i="14" s="1"/>
  <c r="L94" i="14"/>
  <c r="U83" i="14" s="1"/>
  <c r="L93" i="14"/>
  <c r="M93" i="14" s="1"/>
  <c r="L92" i="14"/>
  <c r="M92" i="14" s="1"/>
  <c r="L91" i="14"/>
  <c r="M91" i="14" s="1"/>
  <c r="L90" i="14"/>
  <c r="M90" i="14" s="1"/>
  <c r="L89" i="14"/>
  <c r="M89" i="14" s="1"/>
  <c r="L88" i="14"/>
  <c r="M88" i="14" s="1"/>
  <c r="K87" i="14"/>
  <c r="J87" i="14"/>
  <c r="I87" i="14"/>
  <c r="H87" i="14"/>
  <c r="G87" i="14"/>
  <c r="K85" i="14"/>
  <c r="J85" i="14"/>
  <c r="I85" i="14"/>
  <c r="H85" i="14"/>
  <c r="G85" i="14"/>
  <c r="G84" i="14"/>
  <c r="H84" i="14" s="1"/>
  <c r="I84" i="14" s="1"/>
  <c r="J84" i="14" s="1"/>
  <c r="K84" i="14" s="1"/>
  <c r="L84" i="14" s="1"/>
  <c r="M84" i="14" s="1"/>
  <c r="G83" i="14"/>
  <c r="H83" i="14" s="1"/>
  <c r="I83" i="14" s="1"/>
  <c r="J83" i="14" s="1"/>
  <c r="K83" i="14" s="1"/>
  <c r="L83" i="14" s="1"/>
  <c r="M83" i="14" s="1"/>
  <c r="L80" i="14"/>
  <c r="M80" i="14" s="1"/>
  <c r="L79" i="14"/>
  <c r="M79" i="14" s="1"/>
  <c r="L78" i="14"/>
  <c r="L77" i="14"/>
  <c r="M77" i="14" s="1"/>
  <c r="L76" i="14"/>
  <c r="M76" i="14" s="1"/>
  <c r="L75" i="14"/>
  <c r="M75" i="14" s="1"/>
  <c r="L74" i="14"/>
  <c r="M74" i="14" s="1"/>
  <c r="L73" i="14"/>
  <c r="M73" i="14" s="1"/>
  <c r="L72" i="14"/>
  <c r="K71" i="14"/>
  <c r="J71" i="14"/>
  <c r="I71" i="14"/>
  <c r="H71" i="14"/>
  <c r="G71" i="14"/>
  <c r="K69" i="14"/>
  <c r="J69" i="14"/>
  <c r="I69" i="14"/>
  <c r="H69" i="14"/>
  <c r="G69" i="14"/>
  <c r="I68" i="14"/>
  <c r="J68" i="14" s="1"/>
  <c r="K68" i="14" s="1"/>
  <c r="L68" i="14" s="1"/>
  <c r="M68" i="14" s="1"/>
  <c r="G68" i="14"/>
  <c r="H68" i="14" s="1"/>
  <c r="G67" i="14"/>
  <c r="H67" i="14" s="1"/>
  <c r="I67" i="14" s="1"/>
  <c r="J67" i="14" s="1"/>
  <c r="K67" i="14" s="1"/>
  <c r="L67" i="14" s="1"/>
  <c r="M67" i="14" s="1"/>
  <c r="L64" i="14"/>
  <c r="M64" i="14" s="1"/>
  <c r="L63" i="14"/>
  <c r="M63" i="14" s="1"/>
  <c r="L62" i="14"/>
  <c r="L61" i="14"/>
  <c r="M61" i="14" s="1"/>
  <c r="L60" i="14"/>
  <c r="M60" i="14" s="1"/>
  <c r="L59" i="14"/>
  <c r="M59" i="14" s="1"/>
  <c r="L58" i="14"/>
  <c r="M58" i="14" s="1"/>
  <c r="L57" i="14"/>
  <c r="M57" i="14" s="1"/>
  <c r="L56" i="14"/>
  <c r="M56" i="14" s="1"/>
  <c r="K55" i="14"/>
  <c r="J55" i="14"/>
  <c r="I55" i="14"/>
  <c r="H55" i="14"/>
  <c r="G55" i="14"/>
  <c r="K53" i="14"/>
  <c r="J53" i="14"/>
  <c r="I53" i="14"/>
  <c r="H53" i="14"/>
  <c r="G53" i="14"/>
  <c r="G52" i="14"/>
  <c r="H52" i="14" s="1"/>
  <c r="I52" i="14" s="1"/>
  <c r="J52" i="14" s="1"/>
  <c r="K52" i="14" s="1"/>
  <c r="L52" i="14" s="1"/>
  <c r="M52" i="14" s="1"/>
  <c r="G51" i="14"/>
  <c r="H51" i="14" s="1"/>
  <c r="I51" i="14" s="1"/>
  <c r="J51" i="14" s="1"/>
  <c r="K51" i="14" s="1"/>
  <c r="L51" i="14" s="1"/>
  <c r="M51" i="14" s="1"/>
  <c r="L48" i="14"/>
  <c r="M48" i="14" s="1"/>
  <c r="L47" i="14"/>
  <c r="M47" i="14" s="1"/>
  <c r="L46" i="14"/>
  <c r="L45" i="14"/>
  <c r="M45" i="14" s="1"/>
  <c r="L44" i="14"/>
  <c r="M44" i="14" s="1"/>
  <c r="L43" i="14"/>
  <c r="M43" i="14" s="1"/>
  <c r="L42" i="14"/>
  <c r="M42" i="14" s="1"/>
  <c r="L41" i="14"/>
  <c r="M41" i="14" s="1"/>
  <c r="L40" i="14"/>
  <c r="K39" i="14"/>
  <c r="J39" i="14"/>
  <c r="I39" i="14"/>
  <c r="H39" i="14"/>
  <c r="G39" i="14"/>
  <c r="K37" i="14"/>
  <c r="J37" i="14"/>
  <c r="I37" i="14"/>
  <c r="H37" i="14"/>
  <c r="G37" i="14"/>
  <c r="G36" i="14"/>
  <c r="H36" i="14" s="1"/>
  <c r="I36" i="14" s="1"/>
  <c r="J36" i="14" s="1"/>
  <c r="K36" i="14" s="1"/>
  <c r="L36" i="14" s="1"/>
  <c r="M36" i="14" s="1"/>
  <c r="G35" i="14"/>
  <c r="H35" i="14" s="1"/>
  <c r="I35" i="14" s="1"/>
  <c r="J35" i="14" s="1"/>
  <c r="K35" i="14" s="1"/>
  <c r="L35" i="14" s="1"/>
  <c r="M35" i="14" s="1"/>
  <c r="A35" i="14"/>
  <c r="A51" i="14" s="1"/>
  <c r="A67" i="14" s="1"/>
  <c r="A83" i="14" s="1"/>
  <c r="A99" i="14" s="1"/>
  <c r="A115" i="14" s="1"/>
  <c r="A131" i="14" s="1"/>
  <c r="A147" i="14" s="1"/>
  <c r="A163" i="14" s="1"/>
  <c r="A179" i="14" s="1"/>
  <c r="A195" i="14" s="1"/>
  <c r="A211" i="14" s="1"/>
  <c r="A227" i="14" s="1"/>
  <c r="A243" i="14" s="1"/>
  <c r="A259" i="14" s="1"/>
  <c r="A275" i="14" s="1"/>
  <c r="A291" i="14" s="1"/>
  <c r="A307" i="14" s="1"/>
  <c r="A323" i="14" s="1"/>
  <c r="A339" i="14" s="1"/>
  <c r="A355" i="14" s="1"/>
  <c r="A371" i="14" s="1"/>
  <c r="A387" i="14" s="1"/>
  <c r="A403" i="14" s="1"/>
  <c r="A419" i="14" s="1"/>
  <c r="A435" i="14" s="1"/>
  <c r="A451" i="14" s="1"/>
  <c r="A467" i="14" s="1"/>
  <c r="A483" i="14" s="1"/>
  <c r="L32" i="14"/>
  <c r="M32" i="14" s="1"/>
  <c r="L31" i="14"/>
  <c r="M31" i="14" s="1"/>
  <c r="L30" i="14"/>
  <c r="L29" i="14"/>
  <c r="M29" i="14" s="1"/>
  <c r="L28" i="14"/>
  <c r="M28" i="14" s="1"/>
  <c r="L27" i="14"/>
  <c r="M27" i="14" s="1"/>
  <c r="L26" i="14"/>
  <c r="M26" i="14" s="1"/>
  <c r="L25" i="14"/>
  <c r="M25" i="14" s="1"/>
  <c r="L24" i="14"/>
  <c r="M24" i="14" s="1"/>
  <c r="K23" i="14"/>
  <c r="J23" i="14"/>
  <c r="I23" i="14"/>
  <c r="H23" i="14"/>
  <c r="G23" i="14"/>
  <c r="K21" i="14"/>
  <c r="J21" i="14"/>
  <c r="I21" i="14"/>
  <c r="H21" i="14"/>
  <c r="G21" i="14"/>
  <c r="G20" i="14"/>
  <c r="H20" i="14" s="1"/>
  <c r="I20" i="14" s="1"/>
  <c r="J20" i="14" s="1"/>
  <c r="K20" i="14" s="1"/>
  <c r="L20" i="14" s="1"/>
  <c r="M20" i="14" s="1"/>
  <c r="C20" i="14"/>
  <c r="C36" i="14" s="1"/>
  <c r="C52" i="14" s="1"/>
  <c r="C68" i="14" s="1"/>
  <c r="C84" i="14" s="1"/>
  <c r="C100" i="14" s="1"/>
  <c r="C116" i="14" s="1"/>
  <c r="C132" i="14" s="1"/>
  <c r="C148" i="14" s="1"/>
  <c r="C164" i="14" s="1"/>
  <c r="C180" i="14" s="1"/>
  <c r="C196" i="14" s="1"/>
  <c r="C212" i="14" s="1"/>
  <c r="C228" i="14" s="1"/>
  <c r="C244" i="14" s="1"/>
  <c r="C260" i="14" s="1"/>
  <c r="C276" i="14" s="1"/>
  <c r="C292" i="14" s="1"/>
  <c r="C308" i="14" s="1"/>
  <c r="C324" i="14" s="1"/>
  <c r="C340" i="14" s="1"/>
  <c r="C356" i="14" s="1"/>
  <c r="C372" i="14" s="1"/>
  <c r="C388" i="14" s="1"/>
  <c r="C404" i="14" s="1"/>
  <c r="C420" i="14" s="1"/>
  <c r="C436" i="14" s="1"/>
  <c r="C452" i="14" s="1"/>
  <c r="C468" i="14" s="1"/>
  <c r="C484" i="14" s="1"/>
  <c r="G19" i="14"/>
  <c r="H19" i="14" s="1"/>
  <c r="I19" i="14" s="1"/>
  <c r="J19" i="14" s="1"/>
  <c r="K19" i="14" s="1"/>
  <c r="L19" i="14" s="1"/>
  <c r="M19" i="14" s="1"/>
  <c r="K16" i="14"/>
  <c r="J16" i="14"/>
  <c r="I16" i="14"/>
  <c r="H16" i="14"/>
  <c r="G16" i="14"/>
  <c r="K15" i="14"/>
  <c r="J15" i="14"/>
  <c r="I15" i="14"/>
  <c r="H15" i="14"/>
  <c r="G15" i="14"/>
  <c r="K14" i="14"/>
  <c r="J14" i="14"/>
  <c r="I14" i="14"/>
  <c r="H14" i="14"/>
  <c r="G14" i="14"/>
  <c r="K13" i="14"/>
  <c r="J13" i="14"/>
  <c r="I13" i="14"/>
  <c r="H13" i="14"/>
  <c r="G13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K8" i="14"/>
  <c r="J8" i="14"/>
  <c r="I8" i="14"/>
  <c r="H8" i="14"/>
  <c r="G8" i="14"/>
  <c r="H4" i="14"/>
  <c r="I4" i="14" s="1"/>
  <c r="J4" i="14" s="1"/>
  <c r="K4" i="14" s="1"/>
  <c r="L4" i="14" s="1"/>
  <c r="M4" i="14" s="1"/>
  <c r="I3" i="14"/>
  <c r="J3" i="14" s="1"/>
  <c r="K3" i="14" s="1"/>
  <c r="L3" i="14" s="1"/>
  <c r="M3" i="14" s="1"/>
  <c r="H3" i="14"/>
  <c r="M462" i="14" l="1"/>
  <c r="M119" i="15"/>
  <c r="M94" i="14"/>
  <c r="M30" i="14"/>
  <c r="U19" i="14"/>
  <c r="M46" i="14"/>
  <c r="U35" i="14"/>
  <c r="M78" i="14"/>
  <c r="U67" i="14"/>
  <c r="L119" i="14"/>
  <c r="M142" i="14"/>
  <c r="U131" i="14"/>
  <c r="M174" i="14"/>
  <c r="U163" i="14"/>
  <c r="M398" i="14"/>
  <c r="U387" i="14"/>
  <c r="M478" i="14"/>
  <c r="U467" i="14"/>
  <c r="M14" i="15"/>
  <c r="W3" i="15"/>
  <c r="L71" i="14"/>
  <c r="M126" i="14"/>
  <c r="L135" i="14"/>
  <c r="M158" i="14"/>
  <c r="U147" i="14"/>
  <c r="M222" i="14"/>
  <c r="U211" i="14"/>
  <c r="M238" i="14"/>
  <c r="U227" i="14"/>
  <c r="M350" i="14"/>
  <c r="U339" i="14"/>
  <c r="M382" i="14"/>
  <c r="U371" i="14"/>
  <c r="M430" i="14"/>
  <c r="U419" i="14"/>
  <c r="M494" i="14"/>
  <c r="U483" i="14"/>
  <c r="M8" i="15"/>
  <c r="U3" i="15"/>
  <c r="M10" i="15"/>
  <c r="V3" i="15"/>
  <c r="M487" i="15"/>
  <c r="T483" i="15"/>
  <c r="M110" i="14"/>
  <c r="U99" i="14"/>
  <c r="M190" i="14"/>
  <c r="U179" i="14"/>
  <c r="M263" i="14"/>
  <c r="T259" i="14"/>
  <c r="M270" i="14"/>
  <c r="U259" i="14"/>
  <c r="M334" i="14"/>
  <c r="U323" i="14"/>
  <c r="M446" i="14"/>
  <c r="U435" i="14"/>
  <c r="M471" i="15"/>
  <c r="T467" i="15"/>
  <c r="M62" i="14"/>
  <c r="U51" i="14"/>
  <c r="M206" i="14"/>
  <c r="U195" i="14"/>
  <c r="L215" i="14"/>
  <c r="M254" i="14"/>
  <c r="U243" i="14"/>
  <c r="M286" i="14"/>
  <c r="U275" i="14"/>
  <c r="M318" i="14"/>
  <c r="U307" i="14"/>
  <c r="M366" i="14"/>
  <c r="U355" i="14"/>
  <c r="M414" i="14"/>
  <c r="U403" i="14"/>
  <c r="M439" i="15"/>
  <c r="T435" i="15"/>
  <c r="M12" i="15"/>
  <c r="X3" i="15"/>
  <c r="M455" i="15"/>
  <c r="T451" i="15"/>
  <c r="M423" i="15"/>
  <c r="M407" i="15"/>
  <c r="M391" i="15"/>
  <c r="M375" i="15"/>
  <c r="M359" i="15"/>
  <c r="M343" i="15"/>
  <c r="M327" i="15"/>
  <c r="M311" i="15"/>
  <c r="M295" i="15"/>
  <c r="M279" i="15"/>
  <c r="M263" i="15"/>
  <c r="M247" i="15"/>
  <c r="M231" i="15"/>
  <c r="M215" i="15"/>
  <c r="M199" i="15"/>
  <c r="M183" i="15"/>
  <c r="M167" i="15"/>
  <c r="M151" i="15"/>
  <c r="M135" i="15"/>
  <c r="M103" i="15"/>
  <c r="M71" i="15"/>
  <c r="M55" i="15"/>
  <c r="M39" i="15"/>
  <c r="M23" i="15"/>
  <c r="L7" i="15"/>
  <c r="L311" i="14"/>
  <c r="M264" i="14"/>
  <c r="L247" i="14"/>
  <c r="L199" i="14"/>
  <c r="L167" i="14"/>
  <c r="L151" i="14"/>
  <c r="M120" i="14"/>
  <c r="L103" i="14"/>
  <c r="L87" i="14"/>
  <c r="M72" i="14"/>
  <c r="L55" i="14"/>
  <c r="L359" i="14"/>
  <c r="L295" i="14"/>
  <c r="L279" i="14"/>
  <c r="M248" i="14"/>
  <c r="L231" i="14"/>
  <c r="M216" i="14"/>
  <c r="M200" i="14"/>
  <c r="L183" i="14"/>
  <c r="M168" i="14"/>
  <c r="M136" i="14"/>
  <c r="M104" i="14"/>
  <c r="L39" i="14"/>
  <c r="L8" i="14"/>
  <c r="K7" i="14"/>
  <c r="J7" i="14"/>
  <c r="I7" i="14"/>
  <c r="L12" i="14"/>
  <c r="M12" i="14" s="1"/>
  <c r="L16" i="14"/>
  <c r="M16" i="14" s="1"/>
  <c r="H7" i="14"/>
  <c r="L13" i="14"/>
  <c r="M13" i="14" s="1"/>
  <c r="L10" i="14"/>
  <c r="M10" i="14" s="1"/>
  <c r="L11" i="14"/>
  <c r="M11" i="14" s="1"/>
  <c r="L14" i="14"/>
  <c r="M14" i="14" s="1"/>
  <c r="L15" i="14"/>
  <c r="M15" i="14" s="1"/>
  <c r="M8" i="14"/>
  <c r="L9" i="14"/>
  <c r="M9" i="14" s="1"/>
  <c r="L23" i="14"/>
  <c r="M329" i="14"/>
  <c r="L327" i="14"/>
  <c r="M459" i="14"/>
  <c r="L455" i="14"/>
  <c r="G7" i="14"/>
  <c r="M40" i="14"/>
  <c r="M427" i="14"/>
  <c r="L423" i="14"/>
  <c r="M489" i="14"/>
  <c r="L487" i="14"/>
  <c r="L375" i="14"/>
  <c r="M376" i="14"/>
  <c r="L343" i="14"/>
  <c r="M344" i="14"/>
  <c r="L439" i="14"/>
  <c r="M440" i="14"/>
  <c r="L471" i="14"/>
  <c r="M472" i="14"/>
  <c r="L391" i="14"/>
  <c r="L407" i="14"/>
  <c r="M408" i="14"/>
  <c r="L496" i="13"/>
  <c r="M496" i="13" s="1"/>
  <c r="L495" i="13"/>
  <c r="M495" i="13" s="1"/>
  <c r="L494" i="13"/>
  <c r="M494" i="13" s="1"/>
  <c r="L493" i="13"/>
  <c r="M493" i="13" s="1"/>
  <c r="L492" i="13"/>
  <c r="M492" i="13" s="1"/>
  <c r="L491" i="13"/>
  <c r="M491" i="13" s="1"/>
  <c r="L490" i="13"/>
  <c r="M490" i="13" s="1"/>
  <c r="L489" i="13"/>
  <c r="L488" i="13"/>
  <c r="M488" i="13" s="1"/>
  <c r="K487" i="13"/>
  <c r="J487" i="13"/>
  <c r="I487" i="13"/>
  <c r="H487" i="13"/>
  <c r="G487" i="13"/>
  <c r="K485" i="13"/>
  <c r="J485" i="13"/>
  <c r="I485" i="13"/>
  <c r="H485" i="13"/>
  <c r="G485" i="13"/>
  <c r="G484" i="13"/>
  <c r="H484" i="13" s="1"/>
  <c r="I484" i="13" s="1"/>
  <c r="J484" i="13" s="1"/>
  <c r="K484" i="13" s="1"/>
  <c r="L484" i="13" s="1"/>
  <c r="M484" i="13" s="1"/>
  <c r="G483" i="13"/>
  <c r="H483" i="13" s="1"/>
  <c r="I483" i="13" s="1"/>
  <c r="J483" i="13" s="1"/>
  <c r="K483" i="13" s="1"/>
  <c r="L483" i="13" s="1"/>
  <c r="M483" i="13" s="1"/>
  <c r="L480" i="13"/>
  <c r="M480" i="13" s="1"/>
  <c r="L479" i="13"/>
  <c r="M479" i="13" s="1"/>
  <c r="L478" i="13"/>
  <c r="M478" i="13" s="1"/>
  <c r="L477" i="13"/>
  <c r="M477" i="13" s="1"/>
  <c r="L476" i="13"/>
  <c r="M476" i="13" s="1"/>
  <c r="L475" i="13"/>
  <c r="M475" i="13" s="1"/>
  <c r="L474" i="13"/>
  <c r="M474" i="13" s="1"/>
  <c r="L473" i="13"/>
  <c r="M473" i="13" s="1"/>
  <c r="L472" i="13"/>
  <c r="K471" i="13"/>
  <c r="J471" i="13"/>
  <c r="I471" i="13"/>
  <c r="H471" i="13"/>
  <c r="G471" i="13"/>
  <c r="K469" i="13"/>
  <c r="J469" i="13"/>
  <c r="I469" i="13"/>
  <c r="H469" i="13"/>
  <c r="G469" i="13"/>
  <c r="G468" i="13"/>
  <c r="H468" i="13" s="1"/>
  <c r="I468" i="13" s="1"/>
  <c r="J468" i="13" s="1"/>
  <c r="K468" i="13" s="1"/>
  <c r="L468" i="13" s="1"/>
  <c r="M468" i="13" s="1"/>
  <c r="G467" i="13"/>
  <c r="H467" i="13" s="1"/>
  <c r="I467" i="13" s="1"/>
  <c r="J467" i="13" s="1"/>
  <c r="K467" i="13" s="1"/>
  <c r="L467" i="13" s="1"/>
  <c r="M467" i="13" s="1"/>
  <c r="L464" i="13"/>
  <c r="M464" i="13" s="1"/>
  <c r="L463" i="13"/>
  <c r="M463" i="13" s="1"/>
  <c r="L462" i="13"/>
  <c r="M462" i="13" s="1"/>
  <c r="L461" i="13"/>
  <c r="M461" i="13" s="1"/>
  <c r="L460" i="13"/>
  <c r="M460" i="13" s="1"/>
  <c r="L459" i="13"/>
  <c r="M459" i="13" s="1"/>
  <c r="L458" i="13"/>
  <c r="M458" i="13" s="1"/>
  <c r="L457" i="13"/>
  <c r="M457" i="13" s="1"/>
  <c r="L456" i="13"/>
  <c r="M456" i="13" s="1"/>
  <c r="K455" i="13"/>
  <c r="J455" i="13"/>
  <c r="I455" i="13"/>
  <c r="H455" i="13"/>
  <c r="G455" i="13"/>
  <c r="K453" i="13"/>
  <c r="J453" i="13"/>
  <c r="I453" i="13"/>
  <c r="H453" i="13"/>
  <c r="G453" i="13"/>
  <c r="G452" i="13"/>
  <c r="H452" i="13" s="1"/>
  <c r="I452" i="13" s="1"/>
  <c r="J452" i="13" s="1"/>
  <c r="K452" i="13" s="1"/>
  <c r="L452" i="13" s="1"/>
  <c r="M452" i="13" s="1"/>
  <c r="G451" i="13"/>
  <c r="H451" i="13" s="1"/>
  <c r="I451" i="13" s="1"/>
  <c r="J451" i="13" s="1"/>
  <c r="K451" i="13" s="1"/>
  <c r="L451" i="13" s="1"/>
  <c r="M451" i="13" s="1"/>
  <c r="L448" i="13"/>
  <c r="M448" i="13" s="1"/>
  <c r="L447" i="13"/>
  <c r="M447" i="13" s="1"/>
  <c r="L446" i="13"/>
  <c r="M446" i="13" s="1"/>
  <c r="L445" i="13"/>
  <c r="M445" i="13" s="1"/>
  <c r="L444" i="13"/>
  <c r="M444" i="13" s="1"/>
  <c r="L443" i="13"/>
  <c r="M443" i="13" s="1"/>
  <c r="L442" i="13"/>
  <c r="M442" i="13" s="1"/>
  <c r="L441" i="13"/>
  <c r="M441" i="13" s="1"/>
  <c r="L440" i="13"/>
  <c r="K439" i="13"/>
  <c r="J439" i="13"/>
  <c r="I439" i="13"/>
  <c r="H439" i="13"/>
  <c r="G439" i="13"/>
  <c r="K437" i="13"/>
  <c r="J437" i="13"/>
  <c r="I437" i="13"/>
  <c r="H437" i="13"/>
  <c r="G437" i="13"/>
  <c r="G436" i="13"/>
  <c r="H436" i="13" s="1"/>
  <c r="I436" i="13" s="1"/>
  <c r="J436" i="13" s="1"/>
  <c r="K436" i="13" s="1"/>
  <c r="L436" i="13" s="1"/>
  <c r="M436" i="13" s="1"/>
  <c r="G435" i="13"/>
  <c r="H435" i="13" s="1"/>
  <c r="I435" i="13" s="1"/>
  <c r="J435" i="13" s="1"/>
  <c r="K435" i="13" s="1"/>
  <c r="L435" i="13" s="1"/>
  <c r="M435" i="13" s="1"/>
  <c r="L432" i="13"/>
  <c r="M432" i="13" s="1"/>
  <c r="L431" i="13"/>
  <c r="M431" i="13" s="1"/>
  <c r="L430" i="13"/>
  <c r="M430" i="13" s="1"/>
  <c r="L429" i="13"/>
  <c r="M429" i="13" s="1"/>
  <c r="L428" i="13"/>
  <c r="M428" i="13" s="1"/>
  <c r="L427" i="13"/>
  <c r="M427" i="13" s="1"/>
  <c r="L426" i="13"/>
  <c r="M426" i="13" s="1"/>
  <c r="L425" i="13"/>
  <c r="L424" i="13"/>
  <c r="M424" i="13" s="1"/>
  <c r="K423" i="13"/>
  <c r="J423" i="13"/>
  <c r="I423" i="13"/>
  <c r="H423" i="13"/>
  <c r="G423" i="13"/>
  <c r="K421" i="13"/>
  <c r="J421" i="13"/>
  <c r="I421" i="13"/>
  <c r="H421" i="13"/>
  <c r="G421" i="13"/>
  <c r="G420" i="13"/>
  <c r="H420" i="13" s="1"/>
  <c r="I420" i="13" s="1"/>
  <c r="J420" i="13" s="1"/>
  <c r="K420" i="13" s="1"/>
  <c r="L420" i="13" s="1"/>
  <c r="M420" i="13" s="1"/>
  <c r="G419" i="13"/>
  <c r="H419" i="13" s="1"/>
  <c r="I419" i="13" s="1"/>
  <c r="J419" i="13" s="1"/>
  <c r="K419" i="13" s="1"/>
  <c r="L419" i="13" s="1"/>
  <c r="M419" i="13" s="1"/>
  <c r="L416" i="13"/>
  <c r="M416" i="13" s="1"/>
  <c r="L415" i="13"/>
  <c r="M415" i="13" s="1"/>
  <c r="L414" i="13"/>
  <c r="M414" i="13" s="1"/>
  <c r="L413" i="13"/>
  <c r="M413" i="13" s="1"/>
  <c r="L412" i="13"/>
  <c r="M412" i="13" s="1"/>
  <c r="L411" i="13"/>
  <c r="M411" i="13" s="1"/>
  <c r="L410" i="13"/>
  <c r="M410" i="13" s="1"/>
  <c r="L409" i="13"/>
  <c r="M409" i="13" s="1"/>
  <c r="L408" i="13"/>
  <c r="M408" i="13" s="1"/>
  <c r="K407" i="13"/>
  <c r="J407" i="13"/>
  <c r="I407" i="13"/>
  <c r="H407" i="13"/>
  <c r="G407" i="13"/>
  <c r="K405" i="13"/>
  <c r="J405" i="13"/>
  <c r="I405" i="13"/>
  <c r="H405" i="13"/>
  <c r="G405" i="13"/>
  <c r="G404" i="13"/>
  <c r="H404" i="13" s="1"/>
  <c r="I404" i="13" s="1"/>
  <c r="J404" i="13" s="1"/>
  <c r="K404" i="13" s="1"/>
  <c r="L404" i="13" s="1"/>
  <c r="M404" i="13" s="1"/>
  <c r="G403" i="13"/>
  <c r="H403" i="13" s="1"/>
  <c r="I403" i="13" s="1"/>
  <c r="J403" i="13" s="1"/>
  <c r="K403" i="13" s="1"/>
  <c r="L403" i="13" s="1"/>
  <c r="M403" i="13" s="1"/>
  <c r="L400" i="13"/>
  <c r="M400" i="13" s="1"/>
  <c r="L399" i="13"/>
  <c r="M399" i="13" s="1"/>
  <c r="L398" i="13"/>
  <c r="M398" i="13" s="1"/>
  <c r="L397" i="13"/>
  <c r="M397" i="13" s="1"/>
  <c r="L396" i="13"/>
  <c r="M396" i="13" s="1"/>
  <c r="L395" i="13"/>
  <c r="M395" i="13" s="1"/>
  <c r="L394" i="13"/>
  <c r="M394" i="13" s="1"/>
  <c r="L393" i="13"/>
  <c r="L392" i="13"/>
  <c r="M392" i="13" s="1"/>
  <c r="K391" i="13"/>
  <c r="J391" i="13"/>
  <c r="I391" i="13"/>
  <c r="H391" i="13"/>
  <c r="G391" i="13"/>
  <c r="K389" i="13"/>
  <c r="J389" i="13"/>
  <c r="I389" i="13"/>
  <c r="H389" i="13"/>
  <c r="G389" i="13"/>
  <c r="G388" i="13"/>
  <c r="H388" i="13" s="1"/>
  <c r="I388" i="13" s="1"/>
  <c r="J388" i="13" s="1"/>
  <c r="K388" i="13" s="1"/>
  <c r="L388" i="13" s="1"/>
  <c r="M388" i="13" s="1"/>
  <c r="G387" i="13"/>
  <c r="H387" i="13" s="1"/>
  <c r="I387" i="13" s="1"/>
  <c r="J387" i="13" s="1"/>
  <c r="K387" i="13" s="1"/>
  <c r="L387" i="13" s="1"/>
  <c r="M387" i="13" s="1"/>
  <c r="L384" i="13"/>
  <c r="M384" i="13" s="1"/>
  <c r="L383" i="13"/>
  <c r="M383" i="13" s="1"/>
  <c r="L382" i="13"/>
  <c r="M382" i="13" s="1"/>
  <c r="L381" i="13"/>
  <c r="M381" i="13" s="1"/>
  <c r="L380" i="13"/>
  <c r="M380" i="13" s="1"/>
  <c r="L379" i="13"/>
  <c r="M379" i="13" s="1"/>
  <c r="L378" i="13"/>
  <c r="M378" i="13" s="1"/>
  <c r="L377" i="13"/>
  <c r="M377" i="13" s="1"/>
  <c r="L376" i="13"/>
  <c r="M376" i="13" s="1"/>
  <c r="K375" i="13"/>
  <c r="J375" i="13"/>
  <c r="I375" i="13"/>
  <c r="H375" i="13"/>
  <c r="G375" i="13"/>
  <c r="K373" i="13"/>
  <c r="J373" i="13"/>
  <c r="I373" i="13"/>
  <c r="H373" i="13"/>
  <c r="G373" i="13"/>
  <c r="J372" i="13"/>
  <c r="K372" i="13" s="1"/>
  <c r="L372" i="13" s="1"/>
  <c r="M372" i="13" s="1"/>
  <c r="H372" i="13"/>
  <c r="I372" i="13" s="1"/>
  <c r="G372" i="13"/>
  <c r="G371" i="13"/>
  <c r="H371" i="13" s="1"/>
  <c r="I371" i="13" s="1"/>
  <c r="J371" i="13" s="1"/>
  <c r="K371" i="13" s="1"/>
  <c r="L371" i="13" s="1"/>
  <c r="M371" i="13" s="1"/>
  <c r="L368" i="13"/>
  <c r="M368" i="13" s="1"/>
  <c r="L367" i="13"/>
  <c r="M367" i="13" s="1"/>
  <c r="L366" i="13"/>
  <c r="M366" i="13" s="1"/>
  <c r="L365" i="13"/>
  <c r="M365" i="13" s="1"/>
  <c r="L364" i="13"/>
  <c r="M364" i="13" s="1"/>
  <c r="L363" i="13"/>
  <c r="M363" i="13" s="1"/>
  <c r="L362" i="13"/>
  <c r="M362" i="13" s="1"/>
  <c r="L361" i="13"/>
  <c r="L360" i="13"/>
  <c r="M360" i="13" s="1"/>
  <c r="K359" i="13"/>
  <c r="J359" i="13"/>
  <c r="I359" i="13"/>
  <c r="H359" i="13"/>
  <c r="G359" i="13"/>
  <c r="K357" i="13"/>
  <c r="J357" i="13"/>
  <c r="I357" i="13"/>
  <c r="H357" i="13"/>
  <c r="G357" i="13"/>
  <c r="H356" i="13"/>
  <c r="I356" i="13" s="1"/>
  <c r="J356" i="13" s="1"/>
  <c r="K356" i="13" s="1"/>
  <c r="L356" i="13" s="1"/>
  <c r="M356" i="13" s="1"/>
  <c r="G356" i="13"/>
  <c r="G355" i="13"/>
  <c r="H355" i="13" s="1"/>
  <c r="I355" i="13" s="1"/>
  <c r="J355" i="13" s="1"/>
  <c r="K355" i="13" s="1"/>
  <c r="L355" i="13" s="1"/>
  <c r="M355" i="13" s="1"/>
  <c r="L352" i="13"/>
  <c r="M352" i="13" s="1"/>
  <c r="L351" i="13"/>
  <c r="M351" i="13" s="1"/>
  <c r="L350" i="13"/>
  <c r="M350" i="13" s="1"/>
  <c r="L349" i="13"/>
  <c r="M349" i="13" s="1"/>
  <c r="L348" i="13"/>
  <c r="M348" i="13" s="1"/>
  <c r="L347" i="13"/>
  <c r="M347" i="13" s="1"/>
  <c r="L346" i="13"/>
  <c r="M346" i="13" s="1"/>
  <c r="L345" i="13"/>
  <c r="M345" i="13" s="1"/>
  <c r="L344" i="13"/>
  <c r="M344" i="13" s="1"/>
  <c r="K343" i="13"/>
  <c r="J343" i="13"/>
  <c r="I343" i="13"/>
  <c r="H343" i="13"/>
  <c r="G343" i="13"/>
  <c r="K341" i="13"/>
  <c r="J341" i="13"/>
  <c r="I341" i="13"/>
  <c r="H341" i="13"/>
  <c r="G341" i="13"/>
  <c r="G340" i="13"/>
  <c r="H340" i="13" s="1"/>
  <c r="I340" i="13" s="1"/>
  <c r="J340" i="13" s="1"/>
  <c r="K340" i="13" s="1"/>
  <c r="L340" i="13" s="1"/>
  <c r="M340" i="13" s="1"/>
  <c r="H339" i="13"/>
  <c r="I339" i="13" s="1"/>
  <c r="J339" i="13" s="1"/>
  <c r="K339" i="13" s="1"/>
  <c r="L339" i="13" s="1"/>
  <c r="M339" i="13" s="1"/>
  <c r="G339" i="13"/>
  <c r="L336" i="13"/>
  <c r="M336" i="13" s="1"/>
  <c r="L335" i="13"/>
  <c r="M335" i="13" s="1"/>
  <c r="L334" i="13"/>
  <c r="M334" i="13" s="1"/>
  <c r="L333" i="13"/>
  <c r="M333" i="13" s="1"/>
  <c r="L332" i="13"/>
  <c r="M332" i="13" s="1"/>
  <c r="L331" i="13"/>
  <c r="M331" i="13" s="1"/>
  <c r="L330" i="13"/>
  <c r="M330" i="13" s="1"/>
  <c r="L329" i="13"/>
  <c r="L328" i="13"/>
  <c r="M328" i="13" s="1"/>
  <c r="K327" i="13"/>
  <c r="J327" i="13"/>
  <c r="I327" i="13"/>
  <c r="H327" i="13"/>
  <c r="G327" i="13"/>
  <c r="K325" i="13"/>
  <c r="J325" i="13"/>
  <c r="I325" i="13"/>
  <c r="H325" i="13"/>
  <c r="G325" i="13"/>
  <c r="G324" i="13"/>
  <c r="H324" i="13" s="1"/>
  <c r="I324" i="13" s="1"/>
  <c r="J324" i="13" s="1"/>
  <c r="K324" i="13" s="1"/>
  <c r="L324" i="13" s="1"/>
  <c r="M324" i="13" s="1"/>
  <c r="G323" i="13"/>
  <c r="H323" i="13" s="1"/>
  <c r="I323" i="13" s="1"/>
  <c r="J323" i="13" s="1"/>
  <c r="K323" i="13" s="1"/>
  <c r="L323" i="13" s="1"/>
  <c r="M323" i="13" s="1"/>
  <c r="L320" i="13"/>
  <c r="M320" i="13" s="1"/>
  <c r="L319" i="13"/>
  <c r="M319" i="13" s="1"/>
  <c r="L318" i="13"/>
  <c r="M318" i="13" s="1"/>
  <c r="L317" i="13"/>
  <c r="M317" i="13" s="1"/>
  <c r="L316" i="13"/>
  <c r="M316" i="13" s="1"/>
  <c r="L315" i="13"/>
  <c r="M315" i="13" s="1"/>
  <c r="L314" i="13"/>
  <c r="M314" i="13" s="1"/>
  <c r="L313" i="13"/>
  <c r="M313" i="13" s="1"/>
  <c r="L312" i="13"/>
  <c r="M312" i="13" s="1"/>
  <c r="K311" i="13"/>
  <c r="J311" i="13"/>
  <c r="I311" i="13"/>
  <c r="H311" i="13"/>
  <c r="G311" i="13"/>
  <c r="K309" i="13"/>
  <c r="J309" i="13"/>
  <c r="I309" i="13"/>
  <c r="H309" i="13"/>
  <c r="G309" i="13"/>
  <c r="G308" i="13"/>
  <c r="H308" i="13" s="1"/>
  <c r="I308" i="13" s="1"/>
  <c r="J308" i="13" s="1"/>
  <c r="K308" i="13" s="1"/>
  <c r="L308" i="13" s="1"/>
  <c r="M308" i="13" s="1"/>
  <c r="G307" i="13"/>
  <c r="H307" i="13" s="1"/>
  <c r="I307" i="13" s="1"/>
  <c r="J307" i="13" s="1"/>
  <c r="K307" i="13" s="1"/>
  <c r="L307" i="13" s="1"/>
  <c r="M307" i="13" s="1"/>
  <c r="L304" i="13"/>
  <c r="M304" i="13" s="1"/>
  <c r="L303" i="13"/>
  <c r="M303" i="13" s="1"/>
  <c r="L302" i="13"/>
  <c r="M302" i="13" s="1"/>
  <c r="L301" i="13"/>
  <c r="M301" i="13" s="1"/>
  <c r="L300" i="13"/>
  <c r="M300" i="13" s="1"/>
  <c r="L299" i="13"/>
  <c r="M299" i="13" s="1"/>
  <c r="L298" i="13"/>
  <c r="M298" i="13" s="1"/>
  <c r="L297" i="13"/>
  <c r="M297" i="13" s="1"/>
  <c r="L296" i="13"/>
  <c r="K295" i="13"/>
  <c r="J295" i="13"/>
  <c r="I295" i="13"/>
  <c r="H295" i="13"/>
  <c r="G295" i="13"/>
  <c r="K293" i="13"/>
  <c r="J293" i="13"/>
  <c r="I293" i="13"/>
  <c r="H293" i="13"/>
  <c r="G293" i="13"/>
  <c r="H292" i="13"/>
  <c r="I292" i="13" s="1"/>
  <c r="J292" i="13" s="1"/>
  <c r="K292" i="13" s="1"/>
  <c r="L292" i="13" s="1"/>
  <c r="M292" i="13" s="1"/>
  <c r="G292" i="13"/>
  <c r="G291" i="13"/>
  <c r="H291" i="13" s="1"/>
  <c r="I291" i="13" s="1"/>
  <c r="J291" i="13" s="1"/>
  <c r="K291" i="13" s="1"/>
  <c r="L291" i="13" s="1"/>
  <c r="M291" i="13" s="1"/>
  <c r="L288" i="13"/>
  <c r="M288" i="13" s="1"/>
  <c r="L287" i="13"/>
  <c r="M287" i="13" s="1"/>
  <c r="L286" i="13"/>
  <c r="M286" i="13" s="1"/>
  <c r="L285" i="13"/>
  <c r="M285" i="13" s="1"/>
  <c r="L284" i="13"/>
  <c r="M284" i="13" s="1"/>
  <c r="L283" i="13"/>
  <c r="M283" i="13" s="1"/>
  <c r="L282" i="13"/>
  <c r="M282" i="13" s="1"/>
  <c r="L281" i="13"/>
  <c r="M281" i="13" s="1"/>
  <c r="L280" i="13"/>
  <c r="M280" i="13" s="1"/>
  <c r="K279" i="13"/>
  <c r="J279" i="13"/>
  <c r="I279" i="13"/>
  <c r="H279" i="13"/>
  <c r="G279" i="13"/>
  <c r="K277" i="13"/>
  <c r="J277" i="13"/>
  <c r="I277" i="13"/>
  <c r="H277" i="13"/>
  <c r="G277" i="13"/>
  <c r="G276" i="13"/>
  <c r="H276" i="13" s="1"/>
  <c r="I276" i="13" s="1"/>
  <c r="J276" i="13" s="1"/>
  <c r="K276" i="13" s="1"/>
  <c r="L276" i="13" s="1"/>
  <c r="M276" i="13" s="1"/>
  <c r="G275" i="13"/>
  <c r="H275" i="13" s="1"/>
  <c r="I275" i="13" s="1"/>
  <c r="J275" i="13" s="1"/>
  <c r="K275" i="13" s="1"/>
  <c r="L275" i="13" s="1"/>
  <c r="M275" i="13" s="1"/>
  <c r="L272" i="13"/>
  <c r="M272" i="13" s="1"/>
  <c r="L271" i="13"/>
  <c r="M271" i="13" s="1"/>
  <c r="L270" i="13"/>
  <c r="M270" i="13" s="1"/>
  <c r="L269" i="13"/>
  <c r="M269" i="13" s="1"/>
  <c r="L268" i="13"/>
  <c r="M268" i="13" s="1"/>
  <c r="L267" i="13"/>
  <c r="M267" i="13" s="1"/>
  <c r="L266" i="13"/>
  <c r="M266" i="13" s="1"/>
  <c r="L265" i="13"/>
  <c r="M265" i="13" s="1"/>
  <c r="L264" i="13"/>
  <c r="M264" i="13" s="1"/>
  <c r="K263" i="13"/>
  <c r="J263" i="13"/>
  <c r="I263" i="13"/>
  <c r="H263" i="13"/>
  <c r="G263" i="13"/>
  <c r="K261" i="13"/>
  <c r="J261" i="13"/>
  <c r="I261" i="13"/>
  <c r="H261" i="13"/>
  <c r="G261" i="13"/>
  <c r="G260" i="13"/>
  <c r="H260" i="13" s="1"/>
  <c r="I260" i="13" s="1"/>
  <c r="J260" i="13" s="1"/>
  <c r="K260" i="13" s="1"/>
  <c r="L260" i="13" s="1"/>
  <c r="M260" i="13" s="1"/>
  <c r="G259" i="13"/>
  <c r="H259" i="13" s="1"/>
  <c r="I259" i="13" s="1"/>
  <c r="J259" i="13" s="1"/>
  <c r="K259" i="13" s="1"/>
  <c r="L259" i="13" s="1"/>
  <c r="M259" i="13" s="1"/>
  <c r="L256" i="13"/>
  <c r="M256" i="13" s="1"/>
  <c r="L255" i="13"/>
  <c r="M255" i="13" s="1"/>
  <c r="L254" i="13"/>
  <c r="M254" i="13" s="1"/>
  <c r="L253" i="13"/>
  <c r="M253" i="13" s="1"/>
  <c r="L252" i="13"/>
  <c r="M252" i="13" s="1"/>
  <c r="L251" i="13"/>
  <c r="M251" i="13" s="1"/>
  <c r="L250" i="13"/>
  <c r="M250" i="13" s="1"/>
  <c r="L249" i="13"/>
  <c r="M249" i="13" s="1"/>
  <c r="L248" i="13"/>
  <c r="M248" i="13" s="1"/>
  <c r="K247" i="13"/>
  <c r="J247" i="13"/>
  <c r="I247" i="13"/>
  <c r="H247" i="13"/>
  <c r="G247" i="13"/>
  <c r="K245" i="13"/>
  <c r="J245" i="13"/>
  <c r="I245" i="13"/>
  <c r="H245" i="13"/>
  <c r="G245" i="13"/>
  <c r="G244" i="13"/>
  <c r="H244" i="13" s="1"/>
  <c r="I244" i="13" s="1"/>
  <c r="J244" i="13" s="1"/>
  <c r="K244" i="13" s="1"/>
  <c r="L244" i="13" s="1"/>
  <c r="M244" i="13" s="1"/>
  <c r="G243" i="13"/>
  <c r="H243" i="13" s="1"/>
  <c r="I243" i="13" s="1"/>
  <c r="J243" i="13" s="1"/>
  <c r="K243" i="13" s="1"/>
  <c r="L243" i="13" s="1"/>
  <c r="M243" i="13" s="1"/>
  <c r="L240" i="13"/>
  <c r="M240" i="13" s="1"/>
  <c r="L239" i="13"/>
  <c r="M239" i="13" s="1"/>
  <c r="L238" i="13"/>
  <c r="M238" i="13" s="1"/>
  <c r="L237" i="13"/>
  <c r="M237" i="13" s="1"/>
  <c r="L236" i="13"/>
  <c r="M236" i="13" s="1"/>
  <c r="L235" i="13"/>
  <c r="M235" i="13" s="1"/>
  <c r="L234" i="13"/>
  <c r="M234" i="13" s="1"/>
  <c r="L233" i="13"/>
  <c r="M233" i="13" s="1"/>
  <c r="L232" i="13"/>
  <c r="M232" i="13" s="1"/>
  <c r="K231" i="13"/>
  <c r="J231" i="13"/>
  <c r="I231" i="13"/>
  <c r="H231" i="13"/>
  <c r="G231" i="13"/>
  <c r="K229" i="13"/>
  <c r="J229" i="13"/>
  <c r="I229" i="13"/>
  <c r="H229" i="13"/>
  <c r="G229" i="13"/>
  <c r="G228" i="13"/>
  <c r="H228" i="13" s="1"/>
  <c r="I228" i="13" s="1"/>
  <c r="J228" i="13" s="1"/>
  <c r="K228" i="13" s="1"/>
  <c r="L228" i="13" s="1"/>
  <c r="M228" i="13" s="1"/>
  <c r="G227" i="13"/>
  <c r="H227" i="13" s="1"/>
  <c r="I227" i="13" s="1"/>
  <c r="J227" i="13" s="1"/>
  <c r="K227" i="13" s="1"/>
  <c r="L227" i="13" s="1"/>
  <c r="M227" i="13" s="1"/>
  <c r="L224" i="13"/>
  <c r="M224" i="13" s="1"/>
  <c r="L223" i="13"/>
  <c r="M223" i="13" s="1"/>
  <c r="L222" i="13"/>
  <c r="M222" i="13" s="1"/>
  <c r="L221" i="13"/>
  <c r="M221" i="13" s="1"/>
  <c r="L220" i="13"/>
  <c r="M220" i="13" s="1"/>
  <c r="L219" i="13"/>
  <c r="M219" i="13" s="1"/>
  <c r="L218" i="13"/>
  <c r="M218" i="13" s="1"/>
  <c r="L217" i="13"/>
  <c r="M217" i="13" s="1"/>
  <c r="L216" i="13"/>
  <c r="M216" i="13" s="1"/>
  <c r="K215" i="13"/>
  <c r="J215" i="13"/>
  <c r="I215" i="13"/>
  <c r="H215" i="13"/>
  <c r="G215" i="13"/>
  <c r="K213" i="13"/>
  <c r="J213" i="13"/>
  <c r="I213" i="13"/>
  <c r="H213" i="13"/>
  <c r="G213" i="13"/>
  <c r="G212" i="13"/>
  <c r="H212" i="13" s="1"/>
  <c r="I212" i="13" s="1"/>
  <c r="J212" i="13" s="1"/>
  <c r="K212" i="13" s="1"/>
  <c r="L212" i="13" s="1"/>
  <c r="M212" i="13" s="1"/>
  <c r="G211" i="13"/>
  <c r="H211" i="13" s="1"/>
  <c r="I211" i="13" s="1"/>
  <c r="J211" i="13" s="1"/>
  <c r="K211" i="13" s="1"/>
  <c r="L211" i="13" s="1"/>
  <c r="M211" i="13" s="1"/>
  <c r="L208" i="13"/>
  <c r="M208" i="13" s="1"/>
  <c r="L207" i="13"/>
  <c r="M207" i="13" s="1"/>
  <c r="L206" i="13"/>
  <c r="M206" i="13" s="1"/>
  <c r="L205" i="13"/>
  <c r="M205" i="13" s="1"/>
  <c r="L204" i="13"/>
  <c r="M204" i="13" s="1"/>
  <c r="L203" i="13"/>
  <c r="M203" i="13" s="1"/>
  <c r="L202" i="13"/>
  <c r="M202" i="13" s="1"/>
  <c r="L201" i="13"/>
  <c r="M201" i="13" s="1"/>
  <c r="L200" i="13"/>
  <c r="M200" i="13" s="1"/>
  <c r="K199" i="13"/>
  <c r="J199" i="13"/>
  <c r="I199" i="13"/>
  <c r="H199" i="13"/>
  <c r="G199" i="13"/>
  <c r="K197" i="13"/>
  <c r="J197" i="13"/>
  <c r="I197" i="13"/>
  <c r="H197" i="13"/>
  <c r="G197" i="13"/>
  <c r="G196" i="13"/>
  <c r="H196" i="13" s="1"/>
  <c r="I196" i="13" s="1"/>
  <c r="J196" i="13" s="1"/>
  <c r="K196" i="13" s="1"/>
  <c r="L196" i="13" s="1"/>
  <c r="M196" i="13" s="1"/>
  <c r="G195" i="13"/>
  <c r="H195" i="13" s="1"/>
  <c r="I195" i="13" s="1"/>
  <c r="J195" i="13" s="1"/>
  <c r="K195" i="13" s="1"/>
  <c r="L195" i="13" s="1"/>
  <c r="M195" i="13" s="1"/>
  <c r="L192" i="13"/>
  <c r="M192" i="13" s="1"/>
  <c r="L191" i="13"/>
  <c r="M191" i="13" s="1"/>
  <c r="L190" i="13"/>
  <c r="M190" i="13" s="1"/>
  <c r="L189" i="13"/>
  <c r="M189" i="13" s="1"/>
  <c r="L188" i="13"/>
  <c r="M188" i="13" s="1"/>
  <c r="L187" i="13"/>
  <c r="M187" i="13" s="1"/>
  <c r="L186" i="13"/>
  <c r="M186" i="13" s="1"/>
  <c r="L185" i="13"/>
  <c r="M185" i="13" s="1"/>
  <c r="L184" i="13"/>
  <c r="M184" i="13" s="1"/>
  <c r="K183" i="13"/>
  <c r="J183" i="13"/>
  <c r="I183" i="13"/>
  <c r="H183" i="13"/>
  <c r="G183" i="13"/>
  <c r="K181" i="13"/>
  <c r="J181" i="13"/>
  <c r="I181" i="13"/>
  <c r="H181" i="13"/>
  <c r="G181" i="13"/>
  <c r="G180" i="13"/>
  <c r="H180" i="13" s="1"/>
  <c r="I180" i="13" s="1"/>
  <c r="J180" i="13" s="1"/>
  <c r="K180" i="13" s="1"/>
  <c r="L180" i="13" s="1"/>
  <c r="M180" i="13" s="1"/>
  <c r="G179" i="13"/>
  <c r="H179" i="13" s="1"/>
  <c r="I179" i="13" s="1"/>
  <c r="J179" i="13" s="1"/>
  <c r="K179" i="13" s="1"/>
  <c r="L179" i="13" s="1"/>
  <c r="M179" i="13" s="1"/>
  <c r="L176" i="13"/>
  <c r="M176" i="13" s="1"/>
  <c r="L175" i="13"/>
  <c r="M175" i="13" s="1"/>
  <c r="L174" i="13"/>
  <c r="M174" i="13" s="1"/>
  <c r="L173" i="13"/>
  <c r="M173" i="13" s="1"/>
  <c r="L172" i="13"/>
  <c r="M172" i="13" s="1"/>
  <c r="L171" i="13"/>
  <c r="M171" i="13" s="1"/>
  <c r="L170" i="13"/>
  <c r="M170" i="13" s="1"/>
  <c r="L169" i="13"/>
  <c r="M169" i="13" s="1"/>
  <c r="L168" i="13"/>
  <c r="K167" i="13"/>
  <c r="J167" i="13"/>
  <c r="I167" i="13"/>
  <c r="H167" i="13"/>
  <c r="G167" i="13"/>
  <c r="K165" i="13"/>
  <c r="J165" i="13"/>
  <c r="I165" i="13"/>
  <c r="H165" i="13"/>
  <c r="G165" i="13"/>
  <c r="G164" i="13"/>
  <c r="H164" i="13" s="1"/>
  <c r="I164" i="13" s="1"/>
  <c r="J164" i="13" s="1"/>
  <c r="K164" i="13" s="1"/>
  <c r="L164" i="13" s="1"/>
  <c r="M164" i="13" s="1"/>
  <c r="G163" i="13"/>
  <c r="H163" i="13" s="1"/>
  <c r="I163" i="13" s="1"/>
  <c r="J163" i="13" s="1"/>
  <c r="K163" i="13" s="1"/>
  <c r="L163" i="13" s="1"/>
  <c r="M163" i="13" s="1"/>
  <c r="L160" i="13"/>
  <c r="M160" i="13" s="1"/>
  <c r="L159" i="13"/>
  <c r="M159" i="13" s="1"/>
  <c r="L158" i="13"/>
  <c r="M158" i="13" s="1"/>
  <c r="L157" i="13"/>
  <c r="M157" i="13" s="1"/>
  <c r="L156" i="13"/>
  <c r="M156" i="13" s="1"/>
  <c r="L155" i="13"/>
  <c r="M155" i="13" s="1"/>
  <c r="L154" i="13"/>
  <c r="M154" i="13" s="1"/>
  <c r="L153" i="13"/>
  <c r="M153" i="13" s="1"/>
  <c r="L152" i="13"/>
  <c r="M152" i="13" s="1"/>
  <c r="K151" i="13"/>
  <c r="J151" i="13"/>
  <c r="I151" i="13"/>
  <c r="H151" i="13"/>
  <c r="G151" i="13"/>
  <c r="K149" i="13"/>
  <c r="J149" i="13"/>
  <c r="I149" i="13"/>
  <c r="H149" i="13"/>
  <c r="G149" i="13"/>
  <c r="G148" i="13"/>
  <c r="H148" i="13" s="1"/>
  <c r="I148" i="13" s="1"/>
  <c r="J148" i="13" s="1"/>
  <c r="K148" i="13" s="1"/>
  <c r="L148" i="13" s="1"/>
  <c r="M148" i="13" s="1"/>
  <c r="G147" i="13"/>
  <c r="H147" i="13" s="1"/>
  <c r="I147" i="13" s="1"/>
  <c r="J147" i="13" s="1"/>
  <c r="K147" i="13" s="1"/>
  <c r="L147" i="13" s="1"/>
  <c r="M147" i="13" s="1"/>
  <c r="L144" i="13"/>
  <c r="M144" i="13" s="1"/>
  <c r="L143" i="13"/>
  <c r="M143" i="13" s="1"/>
  <c r="L142" i="13"/>
  <c r="M142" i="13" s="1"/>
  <c r="L141" i="13"/>
  <c r="M141" i="13" s="1"/>
  <c r="L140" i="13"/>
  <c r="M140" i="13" s="1"/>
  <c r="L139" i="13"/>
  <c r="M139" i="13" s="1"/>
  <c r="L138" i="13"/>
  <c r="M138" i="13" s="1"/>
  <c r="L137" i="13"/>
  <c r="M137" i="13" s="1"/>
  <c r="L136" i="13"/>
  <c r="M136" i="13" s="1"/>
  <c r="K135" i="13"/>
  <c r="J135" i="13"/>
  <c r="I135" i="13"/>
  <c r="H135" i="13"/>
  <c r="G135" i="13"/>
  <c r="K133" i="13"/>
  <c r="J133" i="13"/>
  <c r="I133" i="13"/>
  <c r="H133" i="13"/>
  <c r="G133" i="13"/>
  <c r="G132" i="13"/>
  <c r="H132" i="13" s="1"/>
  <c r="I132" i="13" s="1"/>
  <c r="J132" i="13" s="1"/>
  <c r="K132" i="13" s="1"/>
  <c r="L132" i="13" s="1"/>
  <c r="M132" i="13" s="1"/>
  <c r="G131" i="13"/>
  <c r="H131" i="13" s="1"/>
  <c r="I131" i="13" s="1"/>
  <c r="J131" i="13" s="1"/>
  <c r="K131" i="13" s="1"/>
  <c r="L131" i="13" s="1"/>
  <c r="M131" i="13" s="1"/>
  <c r="L128" i="13"/>
  <c r="M128" i="13" s="1"/>
  <c r="L127" i="13"/>
  <c r="M127" i="13" s="1"/>
  <c r="L126" i="13"/>
  <c r="M126" i="13" s="1"/>
  <c r="L125" i="13"/>
  <c r="M125" i="13" s="1"/>
  <c r="L124" i="13"/>
  <c r="M124" i="13" s="1"/>
  <c r="L123" i="13"/>
  <c r="M123" i="13" s="1"/>
  <c r="L122" i="13"/>
  <c r="M122" i="13" s="1"/>
  <c r="L121" i="13"/>
  <c r="M121" i="13" s="1"/>
  <c r="L120" i="13"/>
  <c r="M120" i="13" s="1"/>
  <c r="K119" i="13"/>
  <c r="J119" i="13"/>
  <c r="I119" i="13"/>
  <c r="H119" i="13"/>
  <c r="G119" i="13"/>
  <c r="K117" i="13"/>
  <c r="J117" i="13"/>
  <c r="I117" i="13"/>
  <c r="H117" i="13"/>
  <c r="G117" i="13"/>
  <c r="G116" i="13"/>
  <c r="H116" i="13" s="1"/>
  <c r="I116" i="13" s="1"/>
  <c r="J116" i="13" s="1"/>
  <c r="K116" i="13" s="1"/>
  <c r="L116" i="13" s="1"/>
  <c r="M116" i="13" s="1"/>
  <c r="G115" i="13"/>
  <c r="H115" i="13" s="1"/>
  <c r="I115" i="13" s="1"/>
  <c r="J115" i="13" s="1"/>
  <c r="K115" i="13" s="1"/>
  <c r="L115" i="13" s="1"/>
  <c r="M115" i="13" s="1"/>
  <c r="L112" i="13"/>
  <c r="M112" i="13" s="1"/>
  <c r="L111" i="13"/>
  <c r="M111" i="13" s="1"/>
  <c r="L110" i="13"/>
  <c r="M110" i="13" s="1"/>
  <c r="L109" i="13"/>
  <c r="M109" i="13" s="1"/>
  <c r="L108" i="13"/>
  <c r="M108" i="13" s="1"/>
  <c r="L107" i="13"/>
  <c r="M107" i="13" s="1"/>
  <c r="L106" i="13"/>
  <c r="M106" i="13" s="1"/>
  <c r="L105" i="13"/>
  <c r="M105" i="13" s="1"/>
  <c r="L104" i="13"/>
  <c r="M104" i="13" s="1"/>
  <c r="K103" i="13"/>
  <c r="J103" i="13"/>
  <c r="I103" i="13"/>
  <c r="H103" i="13"/>
  <c r="G103" i="13"/>
  <c r="K101" i="13"/>
  <c r="J101" i="13"/>
  <c r="I101" i="13"/>
  <c r="H101" i="13"/>
  <c r="G101" i="13"/>
  <c r="G100" i="13"/>
  <c r="H100" i="13" s="1"/>
  <c r="I100" i="13" s="1"/>
  <c r="J100" i="13" s="1"/>
  <c r="K100" i="13" s="1"/>
  <c r="L100" i="13" s="1"/>
  <c r="M100" i="13" s="1"/>
  <c r="G99" i="13"/>
  <c r="H99" i="13" s="1"/>
  <c r="I99" i="13" s="1"/>
  <c r="J99" i="13" s="1"/>
  <c r="K99" i="13" s="1"/>
  <c r="L99" i="13" s="1"/>
  <c r="M99" i="13" s="1"/>
  <c r="L96" i="13"/>
  <c r="M96" i="13" s="1"/>
  <c r="L95" i="13"/>
  <c r="M95" i="13" s="1"/>
  <c r="L94" i="13"/>
  <c r="M94" i="13" s="1"/>
  <c r="L93" i="13"/>
  <c r="M93" i="13" s="1"/>
  <c r="L92" i="13"/>
  <c r="M92" i="13" s="1"/>
  <c r="L91" i="13"/>
  <c r="M91" i="13" s="1"/>
  <c r="L90" i="13"/>
  <c r="M90" i="13" s="1"/>
  <c r="L89" i="13"/>
  <c r="M89" i="13" s="1"/>
  <c r="L88" i="13"/>
  <c r="M88" i="13" s="1"/>
  <c r="K87" i="13"/>
  <c r="J87" i="13"/>
  <c r="I87" i="13"/>
  <c r="H87" i="13"/>
  <c r="G87" i="13"/>
  <c r="K85" i="13"/>
  <c r="J85" i="13"/>
  <c r="I85" i="13"/>
  <c r="H85" i="13"/>
  <c r="G85" i="13"/>
  <c r="G84" i="13"/>
  <c r="H84" i="13" s="1"/>
  <c r="I84" i="13" s="1"/>
  <c r="J84" i="13" s="1"/>
  <c r="K84" i="13" s="1"/>
  <c r="L84" i="13" s="1"/>
  <c r="M84" i="13" s="1"/>
  <c r="G83" i="13"/>
  <c r="H83" i="13" s="1"/>
  <c r="I83" i="13" s="1"/>
  <c r="J83" i="13" s="1"/>
  <c r="K83" i="13" s="1"/>
  <c r="L83" i="13" s="1"/>
  <c r="M83" i="13" s="1"/>
  <c r="L80" i="13"/>
  <c r="M80" i="13" s="1"/>
  <c r="L79" i="13"/>
  <c r="M79" i="13" s="1"/>
  <c r="L78" i="13"/>
  <c r="M78" i="13" s="1"/>
  <c r="L77" i="13"/>
  <c r="M77" i="13" s="1"/>
  <c r="L76" i="13"/>
  <c r="M76" i="13" s="1"/>
  <c r="L75" i="13"/>
  <c r="M75" i="13" s="1"/>
  <c r="L74" i="13"/>
  <c r="M74" i="13" s="1"/>
  <c r="L73" i="13"/>
  <c r="M73" i="13" s="1"/>
  <c r="L72" i="13"/>
  <c r="M72" i="13" s="1"/>
  <c r="K71" i="13"/>
  <c r="J71" i="13"/>
  <c r="I71" i="13"/>
  <c r="H71" i="13"/>
  <c r="G71" i="13"/>
  <c r="K69" i="13"/>
  <c r="J69" i="13"/>
  <c r="I69" i="13"/>
  <c r="H69" i="13"/>
  <c r="G69" i="13"/>
  <c r="G68" i="13"/>
  <c r="H68" i="13" s="1"/>
  <c r="I68" i="13" s="1"/>
  <c r="J68" i="13" s="1"/>
  <c r="K68" i="13" s="1"/>
  <c r="L68" i="13" s="1"/>
  <c r="M68" i="13" s="1"/>
  <c r="G67" i="13"/>
  <c r="H67" i="13" s="1"/>
  <c r="I67" i="13" s="1"/>
  <c r="J67" i="13" s="1"/>
  <c r="K67" i="13" s="1"/>
  <c r="L67" i="13" s="1"/>
  <c r="M67" i="13" s="1"/>
  <c r="L64" i="13"/>
  <c r="M64" i="13" s="1"/>
  <c r="L63" i="13"/>
  <c r="M63" i="13" s="1"/>
  <c r="M62" i="13"/>
  <c r="L62" i="13"/>
  <c r="L61" i="13"/>
  <c r="M61" i="13" s="1"/>
  <c r="L60" i="13"/>
  <c r="M60" i="13" s="1"/>
  <c r="L59" i="13"/>
  <c r="M59" i="13" s="1"/>
  <c r="L58" i="13"/>
  <c r="M58" i="13" s="1"/>
  <c r="L57" i="13"/>
  <c r="M57" i="13" s="1"/>
  <c r="M56" i="13"/>
  <c r="L56" i="13"/>
  <c r="K55" i="13"/>
  <c r="J55" i="13"/>
  <c r="I55" i="13"/>
  <c r="H55" i="13"/>
  <c r="G55" i="13"/>
  <c r="K53" i="13"/>
  <c r="J53" i="13"/>
  <c r="I53" i="13"/>
  <c r="H53" i="13"/>
  <c r="G53" i="13"/>
  <c r="G52" i="13"/>
  <c r="H52" i="13" s="1"/>
  <c r="I52" i="13" s="1"/>
  <c r="J52" i="13" s="1"/>
  <c r="K52" i="13" s="1"/>
  <c r="L52" i="13" s="1"/>
  <c r="M52" i="13" s="1"/>
  <c r="G51" i="13"/>
  <c r="H51" i="13" s="1"/>
  <c r="I51" i="13" s="1"/>
  <c r="J51" i="13" s="1"/>
  <c r="K51" i="13" s="1"/>
  <c r="L51" i="13" s="1"/>
  <c r="M51" i="13" s="1"/>
  <c r="L48" i="13"/>
  <c r="M48" i="13" s="1"/>
  <c r="L47" i="13"/>
  <c r="M47" i="13" s="1"/>
  <c r="L46" i="13"/>
  <c r="M46" i="13" s="1"/>
  <c r="L45" i="13"/>
  <c r="M45" i="13" s="1"/>
  <c r="L44" i="13"/>
  <c r="M44" i="13" s="1"/>
  <c r="L43" i="13"/>
  <c r="M43" i="13" s="1"/>
  <c r="L42" i="13"/>
  <c r="M42" i="13" s="1"/>
  <c r="L41" i="13"/>
  <c r="L40" i="13"/>
  <c r="M40" i="13" s="1"/>
  <c r="K39" i="13"/>
  <c r="J39" i="13"/>
  <c r="I39" i="13"/>
  <c r="H39" i="13"/>
  <c r="G39" i="13"/>
  <c r="K37" i="13"/>
  <c r="J37" i="13"/>
  <c r="I37" i="13"/>
  <c r="H37" i="13"/>
  <c r="G37" i="13"/>
  <c r="G36" i="13"/>
  <c r="H36" i="13" s="1"/>
  <c r="I36" i="13" s="1"/>
  <c r="J36" i="13" s="1"/>
  <c r="K36" i="13" s="1"/>
  <c r="L36" i="13" s="1"/>
  <c r="M36" i="13" s="1"/>
  <c r="G35" i="13"/>
  <c r="H35" i="13" s="1"/>
  <c r="I35" i="13" s="1"/>
  <c r="J35" i="13" s="1"/>
  <c r="K35" i="13" s="1"/>
  <c r="L35" i="13" s="1"/>
  <c r="M35" i="13" s="1"/>
  <c r="A35" i="13"/>
  <c r="A51" i="13" s="1"/>
  <c r="A67" i="13" s="1"/>
  <c r="A83" i="13" s="1"/>
  <c r="A99" i="13" s="1"/>
  <c r="A115" i="13" s="1"/>
  <c r="A131" i="13" s="1"/>
  <c r="A147" i="13" s="1"/>
  <c r="A163" i="13" s="1"/>
  <c r="A179" i="13" s="1"/>
  <c r="A195" i="13" s="1"/>
  <c r="A211" i="13" s="1"/>
  <c r="A227" i="13" s="1"/>
  <c r="A243" i="13" s="1"/>
  <c r="A259" i="13" s="1"/>
  <c r="A275" i="13" s="1"/>
  <c r="A291" i="13" s="1"/>
  <c r="A307" i="13" s="1"/>
  <c r="A323" i="13" s="1"/>
  <c r="A339" i="13" s="1"/>
  <c r="A355" i="13" s="1"/>
  <c r="A371" i="13" s="1"/>
  <c r="A387" i="13" s="1"/>
  <c r="A403" i="13" s="1"/>
  <c r="A419" i="13" s="1"/>
  <c r="A435" i="13" s="1"/>
  <c r="A451" i="13" s="1"/>
  <c r="A467" i="13" s="1"/>
  <c r="A483" i="13" s="1"/>
  <c r="L32" i="13"/>
  <c r="M32" i="13" s="1"/>
  <c r="M31" i="13"/>
  <c r="L31" i="13"/>
  <c r="L30" i="13"/>
  <c r="M30" i="13" s="1"/>
  <c r="M29" i="13"/>
  <c r="L29" i="13"/>
  <c r="L28" i="13"/>
  <c r="M28" i="13" s="1"/>
  <c r="L27" i="13"/>
  <c r="M27" i="13" s="1"/>
  <c r="L26" i="13"/>
  <c r="M26" i="13" s="1"/>
  <c r="L25" i="13"/>
  <c r="M25" i="13" s="1"/>
  <c r="L24" i="13"/>
  <c r="K23" i="13"/>
  <c r="J23" i="13"/>
  <c r="I23" i="13"/>
  <c r="H23" i="13"/>
  <c r="G23" i="13"/>
  <c r="K21" i="13"/>
  <c r="J21" i="13"/>
  <c r="I21" i="13"/>
  <c r="H21" i="13"/>
  <c r="G21" i="13"/>
  <c r="G20" i="13"/>
  <c r="H20" i="13" s="1"/>
  <c r="I20" i="13" s="1"/>
  <c r="J20" i="13" s="1"/>
  <c r="K20" i="13" s="1"/>
  <c r="L20" i="13" s="1"/>
  <c r="M20" i="13" s="1"/>
  <c r="C20" i="13"/>
  <c r="C36" i="13" s="1"/>
  <c r="C52" i="13" s="1"/>
  <c r="C68" i="13" s="1"/>
  <c r="C84" i="13" s="1"/>
  <c r="C100" i="13" s="1"/>
  <c r="C116" i="13" s="1"/>
  <c r="C132" i="13" s="1"/>
  <c r="C148" i="13" s="1"/>
  <c r="C164" i="13" s="1"/>
  <c r="C180" i="13" s="1"/>
  <c r="C196" i="13" s="1"/>
  <c r="C212" i="13" s="1"/>
  <c r="C228" i="13" s="1"/>
  <c r="C244" i="13" s="1"/>
  <c r="C260" i="13" s="1"/>
  <c r="C276" i="13" s="1"/>
  <c r="C292" i="13" s="1"/>
  <c r="C308" i="13" s="1"/>
  <c r="C324" i="13" s="1"/>
  <c r="C340" i="13" s="1"/>
  <c r="C356" i="13" s="1"/>
  <c r="C372" i="13" s="1"/>
  <c r="C388" i="13" s="1"/>
  <c r="C404" i="13" s="1"/>
  <c r="C420" i="13" s="1"/>
  <c r="C436" i="13" s="1"/>
  <c r="C452" i="13" s="1"/>
  <c r="C468" i="13" s="1"/>
  <c r="C484" i="13" s="1"/>
  <c r="G19" i="13"/>
  <c r="H19" i="13" s="1"/>
  <c r="I19" i="13" s="1"/>
  <c r="J19" i="13" s="1"/>
  <c r="K19" i="13" s="1"/>
  <c r="L19" i="13" s="1"/>
  <c r="M19" i="13" s="1"/>
  <c r="K16" i="13"/>
  <c r="J16" i="13"/>
  <c r="I16" i="13"/>
  <c r="H16" i="13"/>
  <c r="G16" i="13"/>
  <c r="K15" i="13"/>
  <c r="J15" i="13"/>
  <c r="I15" i="13"/>
  <c r="H15" i="13"/>
  <c r="G15" i="13"/>
  <c r="K14" i="13"/>
  <c r="J14" i="13"/>
  <c r="I14" i="13"/>
  <c r="H14" i="13"/>
  <c r="G14" i="13"/>
  <c r="K13" i="13"/>
  <c r="J13" i="13"/>
  <c r="I13" i="13"/>
  <c r="H13" i="13"/>
  <c r="G13" i="13"/>
  <c r="K12" i="13"/>
  <c r="J12" i="13"/>
  <c r="I12" i="13"/>
  <c r="H12" i="13"/>
  <c r="G12" i="13"/>
  <c r="K11" i="13"/>
  <c r="J11" i="13"/>
  <c r="I11" i="13"/>
  <c r="H11" i="13"/>
  <c r="G11" i="13"/>
  <c r="K10" i="13"/>
  <c r="J10" i="13"/>
  <c r="I10" i="13"/>
  <c r="H10" i="13"/>
  <c r="G10" i="13"/>
  <c r="K9" i="13"/>
  <c r="J9" i="13"/>
  <c r="I9" i="13"/>
  <c r="H9" i="13"/>
  <c r="G9" i="13"/>
  <c r="K8" i="13"/>
  <c r="J8" i="13"/>
  <c r="I8" i="13"/>
  <c r="H8" i="13"/>
  <c r="G8" i="13"/>
  <c r="H4" i="13"/>
  <c r="I4" i="13" s="1"/>
  <c r="J4" i="13" s="1"/>
  <c r="K4" i="13" s="1"/>
  <c r="L4" i="13" s="1"/>
  <c r="M4" i="13" s="1"/>
  <c r="H3" i="13"/>
  <c r="I3" i="13" s="1"/>
  <c r="J3" i="13" s="1"/>
  <c r="K3" i="13" s="1"/>
  <c r="L3" i="13" s="1"/>
  <c r="M3" i="13" s="1"/>
  <c r="L23" i="13" l="1"/>
  <c r="M23" i="13" s="1"/>
  <c r="M487" i="14"/>
  <c r="T483" i="14"/>
  <c r="M327" i="14"/>
  <c r="T323" i="14"/>
  <c r="M231" i="14"/>
  <c r="T227" i="14"/>
  <c r="M359" i="14"/>
  <c r="T355" i="14"/>
  <c r="M103" i="14"/>
  <c r="T99" i="14"/>
  <c r="M199" i="14"/>
  <c r="T195" i="14"/>
  <c r="M7" i="15"/>
  <c r="T3" i="15"/>
  <c r="M135" i="14"/>
  <c r="T131" i="14"/>
  <c r="L455" i="13"/>
  <c r="M455" i="13" s="1"/>
  <c r="M471" i="14"/>
  <c r="T467" i="14"/>
  <c r="M343" i="14"/>
  <c r="T339" i="14"/>
  <c r="M39" i="14"/>
  <c r="T35" i="14"/>
  <c r="M183" i="14"/>
  <c r="T179" i="14"/>
  <c r="M55" i="14"/>
  <c r="T51" i="14"/>
  <c r="M247" i="14"/>
  <c r="T243" i="14"/>
  <c r="M215" i="14"/>
  <c r="T211" i="14"/>
  <c r="M119" i="14"/>
  <c r="T115" i="14"/>
  <c r="L103" i="13"/>
  <c r="M103" i="13" s="1"/>
  <c r="M407" i="14"/>
  <c r="T403" i="14"/>
  <c r="M423" i="14"/>
  <c r="T419" i="14"/>
  <c r="M455" i="14"/>
  <c r="T451" i="14"/>
  <c r="M23" i="14"/>
  <c r="T19" i="14"/>
  <c r="M279" i="14"/>
  <c r="T275" i="14"/>
  <c r="M151" i="14"/>
  <c r="T147" i="14"/>
  <c r="M71" i="14"/>
  <c r="T67" i="14"/>
  <c r="L167" i="13"/>
  <c r="M167" i="13" s="1"/>
  <c r="M391" i="14"/>
  <c r="T387" i="14"/>
  <c r="M439" i="14"/>
  <c r="T435" i="14"/>
  <c r="M375" i="14"/>
  <c r="T371" i="14"/>
  <c r="M295" i="14"/>
  <c r="T291" i="14"/>
  <c r="M87" i="14"/>
  <c r="T83" i="14"/>
  <c r="M167" i="14"/>
  <c r="T163" i="14"/>
  <c r="M311" i="14"/>
  <c r="T307" i="14"/>
  <c r="L7" i="14"/>
  <c r="M7" i="14" s="1"/>
  <c r="L151" i="13"/>
  <c r="M151" i="13" s="1"/>
  <c r="L119" i="13"/>
  <c r="M119" i="13" s="1"/>
  <c r="L87" i="13"/>
  <c r="M87" i="13" s="1"/>
  <c r="L71" i="13"/>
  <c r="M71" i="13" s="1"/>
  <c r="L55" i="13"/>
  <c r="M55" i="13" s="1"/>
  <c r="L39" i="13"/>
  <c r="M39" i="13" s="1"/>
  <c r="L407" i="13"/>
  <c r="M407" i="13" s="1"/>
  <c r="L375" i="13"/>
  <c r="M375" i="13" s="1"/>
  <c r="L343" i="13"/>
  <c r="M343" i="13" s="1"/>
  <c r="L279" i="13"/>
  <c r="M279" i="13" s="1"/>
  <c r="M168" i="13"/>
  <c r="L135" i="13"/>
  <c r="M135" i="13" s="1"/>
  <c r="I7" i="13"/>
  <c r="M41" i="13"/>
  <c r="J7" i="13"/>
  <c r="L10" i="13"/>
  <c r="M10" i="13" s="1"/>
  <c r="L11" i="13"/>
  <c r="M11" i="13" s="1"/>
  <c r="L14" i="13"/>
  <c r="M14" i="13" s="1"/>
  <c r="L15" i="13"/>
  <c r="M15" i="13" s="1"/>
  <c r="H7" i="13"/>
  <c r="G7" i="13"/>
  <c r="K7" i="13"/>
  <c r="L12" i="13"/>
  <c r="M12" i="13" s="1"/>
  <c r="L13" i="13"/>
  <c r="M13" i="13" s="1"/>
  <c r="L16" i="13"/>
  <c r="M16" i="13" s="1"/>
  <c r="M24" i="13"/>
  <c r="M489" i="13"/>
  <c r="L487" i="13"/>
  <c r="M487" i="13" s="1"/>
  <c r="L9" i="13"/>
  <c r="M9" i="13" s="1"/>
  <c r="L183" i="13"/>
  <c r="M183" i="13" s="1"/>
  <c r="L215" i="13"/>
  <c r="M215" i="13" s="1"/>
  <c r="L247" i="13"/>
  <c r="M247" i="13" s="1"/>
  <c r="L295" i="13"/>
  <c r="M295" i="13" s="1"/>
  <c r="M296" i="13"/>
  <c r="M393" i="13"/>
  <c r="L391" i="13"/>
  <c r="M391" i="13" s="1"/>
  <c r="L439" i="13"/>
  <c r="M439" i="13" s="1"/>
  <c r="M440" i="13"/>
  <c r="M425" i="13"/>
  <c r="L423" i="13"/>
  <c r="M423" i="13" s="1"/>
  <c r="L311" i="13"/>
  <c r="M311" i="13" s="1"/>
  <c r="M361" i="13"/>
  <c r="L359" i="13"/>
  <c r="M359" i="13" s="1"/>
  <c r="L8" i="13"/>
  <c r="L199" i="13"/>
  <c r="M199" i="13" s="1"/>
  <c r="L231" i="13"/>
  <c r="M231" i="13" s="1"/>
  <c r="L263" i="13"/>
  <c r="M263" i="13" s="1"/>
  <c r="M329" i="13"/>
  <c r="L327" i="13"/>
  <c r="M327" i="13" s="1"/>
  <c r="L471" i="13"/>
  <c r="M471" i="13" s="1"/>
  <c r="M472" i="13"/>
  <c r="K8" i="12"/>
  <c r="K9" i="12"/>
  <c r="K10" i="12"/>
  <c r="K11" i="12"/>
  <c r="K12" i="12"/>
  <c r="K13" i="12"/>
  <c r="K14" i="12"/>
  <c r="K15" i="12"/>
  <c r="K16" i="12"/>
  <c r="K7" i="12" l="1"/>
  <c r="M8" i="13"/>
  <c r="L7" i="13"/>
  <c r="M7" i="13" s="1"/>
  <c r="L496" i="12"/>
  <c r="M496" i="12" s="1"/>
  <c r="L495" i="12"/>
  <c r="M495" i="12" s="1"/>
  <c r="L494" i="12"/>
  <c r="M494" i="12" s="1"/>
  <c r="L493" i="12"/>
  <c r="M493" i="12" s="1"/>
  <c r="L492" i="12"/>
  <c r="M492" i="12" s="1"/>
  <c r="L491" i="12"/>
  <c r="M491" i="12" s="1"/>
  <c r="L490" i="12"/>
  <c r="M490" i="12" s="1"/>
  <c r="L489" i="12"/>
  <c r="M489" i="12" s="1"/>
  <c r="M488" i="12"/>
  <c r="L488" i="12"/>
  <c r="K487" i="12"/>
  <c r="J487" i="12"/>
  <c r="I487" i="12"/>
  <c r="H487" i="12"/>
  <c r="G487" i="12"/>
  <c r="K485" i="12"/>
  <c r="J485" i="12"/>
  <c r="I485" i="12"/>
  <c r="H485" i="12"/>
  <c r="G485" i="12"/>
  <c r="G484" i="12"/>
  <c r="H484" i="12" s="1"/>
  <c r="I484" i="12" s="1"/>
  <c r="J484" i="12" s="1"/>
  <c r="K484" i="12" s="1"/>
  <c r="L484" i="12" s="1"/>
  <c r="M484" i="12" s="1"/>
  <c r="G483" i="12"/>
  <c r="H483" i="12" s="1"/>
  <c r="I483" i="12" s="1"/>
  <c r="J483" i="12" s="1"/>
  <c r="K483" i="12" s="1"/>
  <c r="L483" i="12" s="1"/>
  <c r="M483" i="12" s="1"/>
  <c r="L480" i="12"/>
  <c r="M480" i="12" s="1"/>
  <c r="L479" i="12"/>
  <c r="M479" i="12" s="1"/>
  <c r="L478" i="12"/>
  <c r="M478" i="12" s="1"/>
  <c r="L477" i="12"/>
  <c r="M477" i="12" s="1"/>
  <c r="L476" i="12"/>
  <c r="M476" i="12" s="1"/>
  <c r="L475" i="12"/>
  <c r="M475" i="12" s="1"/>
  <c r="L474" i="12"/>
  <c r="M474" i="12" s="1"/>
  <c r="M473" i="12"/>
  <c r="L473" i="12"/>
  <c r="L472" i="12"/>
  <c r="M472" i="12" s="1"/>
  <c r="K471" i="12"/>
  <c r="J471" i="12"/>
  <c r="I471" i="12"/>
  <c r="H471" i="12"/>
  <c r="G471" i="12"/>
  <c r="K469" i="12"/>
  <c r="J469" i="12"/>
  <c r="I469" i="12"/>
  <c r="H469" i="12"/>
  <c r="G469" i="12"/>
  <c r="G468" i="12"/>
  <c r="H468" i="12" s="1"/>
  <c r="I468" i="12" s="1"/>
  <c r="J468" i="12" s="1"/>
  <c r="K468" i="12" s="1"/>
  <c r="L468" i="12" s="1"/>
  <c r="M468" i="12" s="1"/>
  <c r="G467" i="12"/>
  <c r="H467" i="12" s="1"/>
  <c r="I467" i="12" s="1"/>
  <c r="J467" i="12" s="1"/>
  <c r="K467" i="12" s="1"/>
  <c r="L467" i="12" s="1"/>
  <c r="M467" i="12" s="1"/>
  <c r="M464" i="12"/>
  <c r="L464" i="12"/>
  <c r="L463" i="12"/>
  <c r="M463" i="12" s="1"/>
  <c r="L462" i="12"/>
  <c r="M462" i="12" s="1"/>
  <c r="L461" i="12"/>
  <c r="M461" i="12" s="1"/>
  <c r="L460" i="12"/>
  <c r="M460" i="12" s="1"/>
  <c r="L459" i="12"/>
  <c r="M459" i="12" s="1"/>
  <c r="L458" i="12"/>
  <c r="M458" i="12" s="1"/>
  <c r="L457" i="12"/>
  <c r="M457" i="12" s="1"/>
  <c r="M456" i="12"/>
  <c r="L456" i="12"/>
  <c r="K455" i="12"/>
  <c r="J455" i="12"/>
  <c r="I455" i="12"/>
  <c r="H455" i="12"/>
  <c r="G455" i="12"/>
  <c r="K453" i="12"/>
  <c r="J453" i="12"/>
  <c r="I453" i="12"/>
  <c r="H453" i="12"/>
  <c r="G453" i="12"/>
  <c r="G452" i="12"/>
  <c r="H452" i="12" s="1"/>
  <c r="I452" i="12" s="1"/>
  <c r="J452" i="12" s="1"/>
  <c r="K452" i="12" s="1"/>
  <c r="L452" i="12" s="1"/>
  <c r="M452" i="12" s="1"/>
  <c r="G451" i="12"/>
  <c r="H451" i="12" s="1"/>
  <c r="I451" i="12" s="1"/>
  <c r="J451" i="12" s="1"/>
  <c r="K451" i="12" s="1"/>
  <c r="L451" i="12" s="1"/>
  <c r="M451" i="12" s="1"/>
  <c r="L448" i="12"/>
  <c r="M448" i="12" s="1"/>
  <c r="L447" i="12"/>
  <c r="M447" i="12" s="1"/>
  <c r="L446" i="12"/>
  <c r="M446" i="12" s="1"/>
  <c r="L445" i="12"/>
  <c r="M445" i="12" s="1"/>
  <c r="L444" i="12"/>
  <c r="M444" i="12" s="1"/>
  <c r="L443" i="12"/>
  <c r="M443" i="12" s="1"/>
  <c r="L442" i="12"/>
  <c r="M442" i="12" s="1"/>
  <c r="L441" i="12"/>
  <c r="M441" i="12" s="1"/>
  <c r="L440" i="12"/>
  <c r="M440" i="12" s="1"/>
  <c r="K439" i="12"/>
  <c r="J439" i="12"/>
  <c r="I439" i="12"/>
  <c r="H439" i="12"/>
  <c r="G439" i="12"/>
  <c r="K437" i="12"/>
  <c r="J437" i="12"/>
  <c r="I437" i="12"/>
  <c r="H437" i="12"/>
  <c r="G437" i="12"/>
  <c r="G436" i="12"/>
  <c r="H436" i="12" s="1"/>
  <c r="I436" i="12" s="1"/>
  <c r="J436" i="12" s="1"/>
  <c r="K436" i="12" s="1"/>
  <c r="L436" i="12" s="1"/>
  <c r="M436" i="12" s="1"/>
  <c r="G435" i="12"/>
  <c r="H435" i="12" s="1"/>
  <c r="I435" i="12" s="1"/>
  <c r="J435" i="12" s="1"/>
  <c r="K435" i="12" s="1"/>
  <c r="L435" i="12" s="1"/>
  <c r="M435" i="12" s="1"/>
  <c r="L432" i="12"/>
  <c r="M432" i="12" s="1"/>
  <c r="L431" i="12"/>
  <c r="M431" i="12" s="1"/>
  <c r="L430" i="12"/>
  <c r="M430" i="12" s="1"/>
  <c r="L429" i="12"/>
  <c r="M429" i="12" s="1"/>
  <c r="L428" i="12"/>
  <c r="M428" i="12" s="1"/>
  <c r="L427" i="12"/>
  <c r="M427" i="12" s="1"/>
  <c r="L426" i="12"/>
  <c r="M426" i="12" s="1"/>
  <c r="L425" i="12"/>
  <c r="M425" i="12" s="1"/>
  <c r="L424" i="12"/>
  <c r="K423" i="12"/>
  <c r="J423" i="12"/>
  <c r="I423" i="12"/>
  <c r="H423" i="12"/>
  <c r="G423" i="12"/>
  <c r="K421" i="12"/>
  <c r="J421" i="12"/>
  <c r="I421" i="12"/>
  <c r="H421" i="12"/>
  <c r="G421" i="12"/>
  <c r="G420" i="12"/>
  <c r="H420" i="12" s="1"/>
  <c r="I420" i="12" s="1"/>
  <c r="J420" i="12" s="1"/>
  <c r="K420" i="12" s="1"/>
  <c r="L420" i="12" s="1"/>
  <c r="M420" i="12" s="1"/>
  <c r="G419" i="12"/>
  <c r="H419" i="12" s="1"/>
  <c r="I419" i="12" s="1"/>
  <c r="J419" i="12" s="1"/>
  <c r="K419" i="12" s="1"/>
  <c r="L419" i="12" s="1"/>
  <c r="M419" i="12" s="1"/>
  <c r="L416" i="12"/>
  <c r="M416" i="12" s="1"/>
  <c r="L415" i="12"/>
  <c r="M415" i="12" s="1"/>
  <c r="L414" i="12"/>
  <c r="M414" i="12" s="1"/>
  <c r="L413" i="12"/>
  <c r="M413" i="12" s="1"/>
  <c r="L412" i="12"/>
  <c r="M412" i="12" s="1"/>
  <c r="L411" i="12"/>
  <c r="M411" i="12" s="1"/>
  <c r="L410" i="12"/>
  <c r="M410" i="12" s="1"/>
  <c r="L409" i="12"/>
  <c r="M409" i="12" s="1"/>
  <c r="L408" i="12"/>
  <c r="M408" i="12" s="1"/>
  <c r="K407" i="12"/>
  <c r="J407" i="12"/>
  <c r="I407" i="12"/>
  <c r="H407" i="12"/>
  <c r="G407" i="12"/>
  <c r="K405" i="12"/>
  <c r="J405" i="12"/>
  <c r="I405" i="12"/>
  <c r="H405" i="12"/>
  <c r="G405" i="12"/>
  <c r="G404" i="12"/>
  <c r="H404" i="12" s="1"/>
  <c r="I404" i="12" s="1"/>
  <c r="J404" i="12" s="1"/>
  <c r="K404" i="12" s="1"/>
  <c r="L404" i="12" s="1"/>
  <c r="M404" i="12" s="1"/>
  <c r="G403" i="12"/>
  <c r="H403" i="12" s="1"/>
  <c r="I403" i="12" s="1"/>
  <c r="J403" i="12" s="1"/>
  <c r="K403" i="12" s="1"/>
  <c r="L403" i="12" s="1"/>
  <c r="M403" i="12" s="1"/>
  <c r="L400" i="12"/>
  <c r="M400" i="12" s="1"/>
  <c r="L399" i="12"/>
  <c r="M399" i="12" s="1"/>
  <c r="L398" i="12"/>
  <c r="M398" i="12" s="1"/>
  <c r="L397" i="12"/>
  <c r="M397" i="12" s="1"/>
  <c r="L396" i="12"/>
  <c r="M396" i="12" s="1"/>
  <c r="L395" i="12"/>
  <c r="M395" i="12" s="1"/>
  <c r="L394" i="12"/>
  <c r="M394" i="12" s="1"/>
  <c r="L393" i="12"/>
  <c r="M393" i="12" s="1"/>
  <c r="L392" i="12"/>
  <c r="K391" i="12"/>
  <c r="J391" i="12"/>
  <c r="I391" i="12"/>
  <c r="H391" i="12"/>
  <c r="G391" i="12"/>
  <c r="K389" i="12"/>
  <c r="J389" i="12"/>
  <c r="I389" i="12"/>
  <c r="H389" i="12"/>
  <c r="G389" i="12"/>
  <c r="G388" i="12"/>
  <c r="H388" i="12" s="1"/>
  <c r="I388" i="12" s="1"/>
  <c r="J388" i="12" s="1"/>
  <c r="K388" i="12" s="1"/>
  <c r="L388" i="12" s="1"/>
  <c r="M388" i="12" s="1"/>
  <c r="G387" i="12"/>
  <c r="H387" i="12" s="1"/>
  <c r="I387" i="12" s="1"/>
  <c r="J387" i="12" s="1"/>
  <c r="K387" i="12" s="1"/>
  <c r="L387" i="12" s="1"/>
  <c r="M387" i="12" s="1"/>
  <c r="L384" i="12"/>
  <c r="M384" i="12" s="1"/>
  <c r="L383" i="12"/>
  <c r="M383" i="12" s="1"/>
  <c r="L382" i="12"/>
  <c r="M382" i="12" s="1"/>
  <c r="L381" i="12"/>
  <c r="M381" i="12" s="1"/>
  <c r="L380" i="12"/>
  <c r="M380" i="12" s="1"/>
  <c r="L379" i="12"/>
  <c r="M379" i="12" s="1"/>
  <c r="L378" i="12"/>
  <c r="M378" i="12" s="1"/>
  <c r="L377" i="12"/>
  <c r="M377" i="12" s="1"/>
  <c r="L376" i="12"/>
  <c r="M376" i="12" s="1"/>
  <c r="K375" i="12"/>
  <c r="J375" i="12"/>
  <c r="I375" i="12"/>
  <c r="H375" i="12"/>
  <c r="G375" i="12"/>
  <c r="K373" i="12"/>
  <c r="J373" i="12"/>
  <c r="I373" i="12"/>
  <c r="H373" i="12"/>
  <c r="G373" i="12"/>
  <c r="G372" i="12"/>
  <c r="H372" i="12" s="1"/>
  <c r="I372" i="12" s="1"/>
  <c r="J372" i="12" s="1"/>
  <c r="K372" i="12" s="1"/>
  <c r="L372" i="12" s="1"/>
  <c r="M372" i="12" s="1"/>
  <c r="G371" i="12"/>
  <c r="H371" i="12" s="1"/>
  <c r="I371" i="12" s="1"/>
  <c r="J371" i="12" s="1"/>
  <c r="K371" i="12" s="1"/>
  <c r="L371" i="12" s="1"/>
  <c r="M371" i="12" s="1"/>
  <c r="L368" i="12"/>
  <c r="M368" i="12" s="1"/>
  <c r="L367" i="12"/>
  <c r="M367" i="12" s="1"/>
  <c r="L366" i="12"/>
  <c r="M366" i="12" s="1"/>
  <c r="L365" i="12"/>
  <c r="M365" i="12" s="1"/>
  <c r="L364" i="12"/>
  <c r="M364" i="12" s="1"/>
  <c r="L363" i="12"/>
  <c r="M363" i="12" s="1"/>
  <c r="L362" i="12"/>
  <c r="M362" i="12" s="1"/>
  <c r="L361" i="12"/>
  <c r="M361" i="12" s="1"/>
  <c r="L360" i="12"/>
  <c r="M360" i="12" s="1"/>
  <c r="K359" i="12"/>
  <c r="J359" i="12"/>
  <c r="I359" i="12"/>
  <c r="H359" i="12"/>
  <c r="G359" i="12"/>
  <c r="K357" i="12"/>
  <c r="J357" i="12"/>
  <c r="I357" i="12"/>
  <c r="H357" i="12"/>
  <c r="G357" i="12"/>
  <c r="G356" i="12"/>
  <c r="H356" i="12" s="1"/>
  <c r="I356" i="12" s="1"/>
  <c r="J356" i="12" s="1"/>
  <c r="K356" i="12" s="1"/>
  <c r="L356" i="12" s="1"/>
  <c r="M356" i="12" s="1"/>
  <c r="G355" i="12"/>
  <c r="H355" i="12" s="1"/>
  <c r="I355" i="12" s="1"/>
  <c r="J355" i="12" s="1"/>
  <c r="K355" i="12" s="1"/>
  <c r="L355" i="12" s="1"/>
  <c r="M355" i="12" s="1"/>
  <c r="L352" i="12"/>
  <c r="M352" i="12" s="1"/>
  <c r="L351" i="12"/>
  <c r="M351" i="12" s="1"/>
  <c r="L350" i="12"/>
  <c r="M350" i="12" s="1"/>
  <c r="L349" i="12"/>
  <c r="M349" i="12" s="1"/>
  <c r="L348" i="12"/>
  <c r="M348" i="12" s="1"/>
  <c r="L347" i="12"/>
  <c r="M347" i="12" s="1"/>
  <c r="L346" i="12"/>
  <c r="M346" i="12" s="1"/>
  <c r="L345" i="12"/>
  <c r="M345" i="12" s="1"/>
  <c r="L344" i="12"/>
  <c r="M344" i="12" s="1"/>
  <c r="K343" i="12"/>
  <c r="J343" i="12"/>
  <c r="I343" i="12"/>
  <c r="H343" i="12"/>
  <c r="G343" i="12"/>
  <c r="K341" i="12"/>
  <c r="J341" i="12"/>
  <c r="I341" i="12"/>
  <c r="H341" i="12"/>
  <c r="G341" i="12"/>
  <c r="G340" i="12"/>
  <c r="H340" i="12" s="1"/>
  <c r="I340" i="12" s="1"/>
  <c r="J340" i="12" s="1"/>
  <c r="K340" i="12" s="1"/>
  <c r="L340" i="12" s="1"/>
  <c r="M340" i="12" s="1"/>
  <c r="H339" i="12"/>
  <c r="I339" i="12" s="1"/>
  <c r="J339" i="12" s="1"/>
  <c r="K339" i="12" s="1"/>
  <c r="L339" i="12" s="1"/>
  <c r="M339" i="12" s="1"/>
  <c r="G339" i="12"/>
  <c r="L336" i="12"/>
  <c r="M336" i="12" s="1"/>
  <c r="L335" i="12"/>
  <c r="M335" i="12" s="1"/>
  <c r="L334" i="12"/>
  <c r="M334" i="12" s="1"/>
  <c r="L333" i="12"/>
  <c r="M333" i="12" s="1"/>
  <c r="L332" i="12"/>
  <c r="M332" i="12" s="1"/>
  <c r="L331" i="12"/>
  <c r="M331" i="12" s="1"/>
  <c r="L330" i="12"/>
  <c r="M330" i="12" s="1"/>
  <c r="L329" i="12"/>
  <c r="M329" i="12" s="1"/>
  <c r="L328" i="12"/>
  <c r="M328" i="12" s="1"/>
  <c r="K327" i="12"/>
  <c r="J327" i="12"/>
  <c r="I327" i="12"/>
  <c r="H327" i="12"/>
  <c r="G327" i="12"/>
  <c r="K325" i="12"/>
  <c r="J325" i="12"/>
  <c r="I325" i="12"/>
  <c r="H325" i="12"/>
  <c r="G325" i="12"/>
  <c r="G324" i="12"/>
  <c r="H324" i="12" s="1"/>
  <c r="I324" i="12" s="1"/>
  <c r="J324" i="12" s="1"/>
  <c r="K324" i="12" s="1"/>
  <c r="L324" i="12" s="1"/>
  <c r="M324" i="12" s="1"/>
  <c r="G323" i="12"/>
  <c r="H323" i="12" s="1"/>
  <c r="I323" i="12" s="1"/>
  <c r="J323" i="12" s="1"/>
  <c r="K323" i="12" s="1"/>
  <c r="L323" i="12" s="1"/>
  <c r="M323" i="12" s="1"/>
  <c r="L320" i="12"/>
  <c r="M320" i="12" s="1"/>
  <c r="L319" i="12"/>
  <c r="M319" i="12" s="1"/>
  <c r="L318" i="12"/>
  <c r="M318" i="12" s="1"/>
  <c r="L317" i="12"/>
  <c r="M317" i="12" s="1"/>
  <c r="L316" i="12"/>
  <c r="M316" i="12" s="1"/>
  <c r="L315" i="12"/>
  <c r="M315" i="12" s="1"/>
  <c r="L314" i="12"/>
  <c r="M314" i="12" s="1"/>
  <c r="L313" i="12"/>
  <c r="M313" i="12" s="1"/>
  <c r="L312" i="12"/>
  <c r="M312" i="12" s="1"/>
  <c r="K311" i="12"/>
  <c r="J311" i="12"/>
  <c r="I311" i="12"/>
  <c r="H311" i="12"/>
  <c r="G311" i="12"/>
  <c r="K309" i="12"/>
  <c r="J309" i="12"/>
  <c r="I309" i="12"/>
  <c r="H309" i="12"/>
  <c r="G309" i="12"/>
  <c r="G308" i="12"/>
  <c r="H308" i="12" s="1"/>
  <c r="I308" i="12" s="1"/>
  <c r="J308" i="12" s="1"/>
  <c r="K308" i="12" s="1"/>
  <c r="L308" i="12" s="1"/>
  <c r="M308" i="12" s="1"/>
  <c r="H307" i="12"/>
  <c r="I307" i="12" s="1"/>
  <c r="J307" i="12" s="1"/>
  <c r="K307" i="12" s="1"/>
  <c r="L307" i="12" s="1"/>
  <c r="M307" i="12" s="1"/>
  <c r="G307" i="12"/>
  <c r="L304" i="12"/>
  <c r="M304" i="12" s="1"/>
  <c r="L303" i="12"/>
  <c r="M303" i="12" s="1"/>
  <c r="L302" i="12"/>
  <c r="M302" i="12" s="1"/>
  <c r="L301" i="12"/>
  <c r="M301" i="12" s="1"/>
  <c r="L300" i="12"/>
  <c r="M300" i="12" s="1"/>
  <c r="L299" i="12"/>
  <c r="M299" i="12" s="1"/>
  <c r="L298" i="12"/>
  <c r="M298" i="12" s="1"/>
  <c r="L297" i="12"/>
  <c r="M297" i="12" s="1"/>
  <c r="L296" i="12"/>
  <c r="K295" i="12"/>
  <c r="J295" i="12"/>
  <c r="I295" i="12"/>
  <c r="H295" i="12"/>
  <c r="G295" i="12"/>
  <c r="K293" i="12"/>
  <c r="J293" i="12"/>
  <c r="I293" i="12"/>
  <c r="H293" i="12"/>
  <c r="G293" i="12"/>
  <c r="G292" i="12"/>
  <c r="H292" i="12" s="1"/>
  <c r="I292" i="12" s="1"/>
  <c r="J292" i="12" s="1"/>
  <c r="K292" i="12" s="1"/>
  <c r="L292" i="12" s="1"/>
  <c r="M292" i="12" s="1"/>
  <c r="G291" i="12"/>
  <c r="H291" i="12" s="1"/>
  <c r="I291" i="12" s="1"/>
  <c r="J291" i="12" s="1"/>
  <c r="K291" i="12" s="1"/>
  <c r="L291" i="12" s="1"/>
  <c r="M291" i="12" s="1"/>
  <c r="L288" i="12"/>
  <c r="M288" i="12" s="1"/>
  <c r="L287" i="12"/>
  <c r="M287" i="12" s="1"/>
  <c r="L286" i="12"/>
  <c r="M286" i="12" s="1"/>
  <c r="L285" i="12"/>
  <c r="M285" i="12" s="1"/>
  <c r="L284" i="12"/>
  <c r="M284" i="12" s="1"/>
  <c r="L283" i="12"/>
  <c r="M283" i="12" s="1"/>
  <c r="L282" i="12"/>
  <c r="M282" i="12" s="1"/>
  <c r="L281" i="12"/>
  <c r="M281" i="12" s="1"/>
  <c r="L280" i="12"/>
  <c r="M280" i="12" s="1"/>
  <c r="K279" i="12"/>
  <c r="J279" i="12"/>
  <c r="I279" i="12"/>
  <c r="H279" i="12"/>
  <c r="G279" i="12"/>
  <c r="K277" i="12"/>
  <c r="J277" i="12"/>
  <c r="I277" i="12"/>
  <c r="H277" i="12"/>
  <c r="G277" i="12"/>
  <c r="G276" i="12"/>
  <c r="H276" i="12" s="1"/>
  <c r="I276" i="12" s="1"/>
  <c r="J276" i="12" s="1"/>
  <c r="K276" i="12" s="1"/>
  <c r="L276" i="12" s="1"/>
  <c r="M276" i="12" s="1"/>
  <c r="H275" i="12"/>
  <c r="I275" i="12" s="1"/>
  <c r="J275" i="12" s="1"/>
  <c r="K275" i="12" s="1"/>
  <c r="L275" i="12" s="1"/>
  <c r="M275" i="12" s="1"/>
  <c r="G275" i="12"/>
  <c r="L272" i="12"/>
  <c r="M272" i="12" s="1"/>
  <c r="L271" i="12"/>
  <c r="M271" i="12" s="1"/>
  <c r="L270" i="12"/>
  <c r="M270" i="12" s="1"/>
  <c r="L269" i="12"/>
  <c r="M269" i="12" s="1"/>
  <c r="L268" i="12"/>
  <c r="M268" i="12" s="1"/>
  <c r="L267" i="12"/>
  <c r="M267" i="12" s="1"/>
  <c r="L266" i="12"/>
  <c r="M266" i="12" s="1"/>
  <c r="L265" i="12"/>
  <c r="M265" i="12" s="1"/>
  <c r="L264" i="12"/>
  <c r="K263" i="12"/>
  <c r="J263" i="12"/>
  <c r="I263" i="12"/>
  <c r="H263" i="12"/>
  <c r="G263" i="12"/>
  <c r="K261" i="12"/>
  <c r="J261" i="12"/>
  <c r="I261" i="12"/>
  <c r="H261" i="12"/>
  <c r="G261" i="12"/>
  <c r="G260" i="12"/>
  <c r="H260" i="12" s="1"/>
  <c r="I260" i="12" s="1"/>
  <c r="J260" i="12" s="1"/>
  <c r="K260" i="12" s="1"/>
  <c r="L260" i="12" s="1"/>
  <c r="M260" i="12" s="1"/>
  <c r="G259" i="12"/>
  <c r="H259" i="12" s="1"/>
  <c r="I259" i="12" s="1"/>
  <c r="J259" i="12" s="1"/>
  <c r="K259" i="12" s="1"/>
  <c r="L259" i="12" s="1"/>
  <c r="M259" i="12" s="1"/>
  <c r="L256" i="12"/>
  <c r="M256" i="12" s="1"/>
  <c r="L255" i="12"/>
  <c r="M255" i="12" s="1"/>
  <c r="L254" i="12"/>
  <c r="M254" i="12" s="1"/>
  <c r="L253" i="12"/>
  <c r="M253" i="12" s="1"/>
  <c r="L252" i="12"/>
  <c r="M252" i="12" s="1"/>
  <c r="L251" i="12"/>
  <c r="M251" i="12" s="1"/>
  <c r="L250" i="12"/>
  <c r="M250" i="12" s="1"/>
  <c r="L249" i="12"/>
  <c r="M249" i="12" s="1"/>
  <c r="L248" i="12"/>
  <c r="M248" i="12" s="1"/>
  <c r="K247" i="12"/>
  <c r="J247" i="12"/>
  <c r="I247" i="12"/>
  <c r="H247" i="12"/>
  <c r="G247" i="12"/>
  <c r="K245" i="12"/>
  <c r="J245" i="12"/>
  <c r="I245" i="12"/>
  <c r="H245" i="12"/>
  <c r="G245" i="12"/>
  <c r="G244" i="12"/>
  <c r="H244" i="12" s="1"/>
  <c r="I244" i="12" s="1"/>
  <c r="J244" i="12" s="1"/>
  <c r="K244" i="12" s="1"/>
  <c r="L244" i="12" s="1"/>
  <c r="M244" i="12" s="1"/>
  <c r="G243" i="12"/>
  <c r="H243" i="12" s="1"/>
  <c r="I243" i="12" s="1"/>
  <c r="J243" i="12" s="1"/>
  <c r="K243" i="12" s="1"/>
  <c r="L243" i="12" s="1"/>
  <c r="M243" i="12" s="1"/>
  <c r="L240" i="12"/>
  <c r="M240" i="12" s="1"/>
  <c r="L239" i="12"/>
  <c r="M239" i="12" s="1"/>
  <c r="L238" i="12"/>
  <c r="M238" i="12" s="1"/>
  <c r="L237" i="12"/>
  <c r="M237" i="12" s="1"/>
  <c r="L236" i="12"/>
  <c r="M236" i="12" s="1"/>
  <c r="L235" i="12"/>
  <c r="M235" i="12" s="1"/>
  <c r="L234" i="12"/>
  <c r="M234" i="12" s="1"/>
  <c r="L233" i="12"/>
  <c r="M233" i="12" s="1"/>
  <c r="L232" i="12"/>
  <c r="M232" i="12" s="1"/>
  <c r="K231" i="12"/>
  <c r="J231" i="12"/>
  <c r="I231" i="12"/>
  <c r="H231" i="12"/>
  <c r="G231" i="12"/>
  <c r="K229" i="12"/>
  <c r="J229" i="12"/>
  <c r="I229" i="12"/>
  <c r="H229" i="12"/>
  <c r="G229" i="12"/>
  <c r="G228" i="12"/>
  <c r="H228" i="12" s="1"/>
  <c r="I228" i="12" s="1"/>
  <c r="J228" i="12" s="1"/>
  <c r="K228" i="12" s="1"/>
  <c r="L228" i="12" s="1"/>
  <c r="M228" i="12" s="1"/>
  <c r="G227" i="12"/>
  <c r="H227" i="12" s="1"/>
  <c r="I227" i="12" s="1"/>
  <c r="J227" i="12" s="1"/>
  <c r="K227" i="12" s="1"/>
  <c r="L227" i="12" s="1"/>
  <c r="M227" i="12" s="1"/>
  <c r="L224" i="12"/>
  <c r="M224" i="12" s="1"/>
  <c r="L223" i="12"/>
  <c r="M223" i="12" s="1"/>
  <c r="L222" i="12"/>
  <c r="M222" i="12" s="1"/>
  <c r="L221" i="12"/>
  <c r="M221" i="12" s="1"/>
  <c r="L220" i="12"/>
  <c r="M220" i="12" s="1"/>
  <c r="L219" i="12"/>
  <c r="M219" i="12" s="1"/>
  <c r="L218" i="12"/>
  <c r="M218" i="12" s="1"/>
  <c r="L217" i="12"/>
  <c r="M217" i="12" s="1"/>
  <c r="L216" i="12"/>
  <c r="M216" i="12" s="1"/>
  <c r="K215" i="12"/>
  <c r="J215" i="12"/>
  <c r="I215" i="12"/>
  <c r="H215" i="12"/>
  <c r="G215" i="12"/>
  <c r="K213" i="12"/>
  <c r="J213" i="12"/>
  <c r="I213" i="12"/>
  <c r="H213" i="12"/>
  <c r="G213" i="12"/>
  <c r="G212" i="12"/>
  <c r="H212" i="12" s="1"/>
  <c r="I212" i="12" s="1"/>
  <c r="J212" i="12" s="1"/>
  <c r="K212" i="12" s="1"/>
  <c r="L212" i="12" s="1"/>
  <c r="M212" i="12" s="1"/>
  <c r="H211" i="12"/>
  <c r="I211" i="12" s="1"/>
  <c r="J211" i="12" s="1"/>
  <c r="K211" i="12" s="1"/>
  <c r="L211" i="12" s="1"/>
  <c r="M211" i="12" s="1"/>
  <c r="G211" i="12"/>
  <c r="L208" i="12"/>
  <c r="M208" i="12" s="1"/>
  <c r="L207" i="12"/>
  <c r="M207" i="12" s="1"/>
  <c r="L206" i="12"/>
  <c r="M206" i="12" s="1"/>
  <c r="L205" i="12"/>
  <c r="M205" i="12" s="1"/>
  <c r="L204" i="12"/>
  <c r="M204" i="12" s="1"/>
  <c r="L203" i="12"/>
  <c r="M203" i="12" s="1"/>
  <c r="L202" i="12"/>
  <c r="M202" i="12" s="1"/>
  <c r="L201" i="12"/>
  <c r="M201" i="12" s="1"/>
  <c r="L200" i="12"/>
  <c r="M200" i="12" s="1"/>
  <c r="K199" i="12"/>
  <c r="J199" i="12"/>
  <c r="I199" i="12"/>
  <c r="H199" i="12"/>
  <c r="G199" i="12"/>
  <c r="K197" i="12"/>
  <c r="J197" i="12"/>
  <c r="I197" i="12"/>
  <c r="H197" i="12"/>
  <c r="G197" i="12"/>
  <c r="G196" i="12"/>
  <c r="H196" i="12" s="1"/>
  <c r="I196" i="12" s="1"/>
  <c r="J196" i="12" s="1"/>
  <c r="K196" i="12" s="1"/>
  <c r="L196" i="12" s="1"/>
  <c r="M196" i="12" s="1"/>
  <c r="G195" i="12"/>
  <c r="H195" i="12" s="1"/>
  <c r="I195" i="12" s="1"/>
  <c r="J195" i="12" s="1"/>
  <c r="K195" i="12" s="1"/>
  <c r="L195" i="12" s="1"/>
  <c r="M195" i="12" s="1"/>
  <c r="L192" i="12"/>
  <c r="M192" i="12" s="1"/>
  <c r="L191" i="12"/>
  <c r="M191" i="12" s="1"/>
  <c r="L190" i="12"/>
  <c r="M190" i="12" s="1"/>
  <c r="L189" i="12"/>
  <c r="M189" i="12" s="1"/>
  <c r="L188" i="12"/>
  <c r="M188" i="12" s="1"/>
  <c r="L187" i="12"/>
  <c r="M187" i="12" s="1"/>
  <c r="L186" i="12"/>
  <c r="M186" i="12" s="1"/>
  <c r="L185" i="12"/>
  <c r="M185" i="12" s="1"/>
  <c r="L184" i="12"/>
  <c r="M184" i="12" s="1"/>
  <c r="K183" i="12"/>
  <c r="J183" i="12"/>
  <c r="I183" i="12"/>
  <c r="H183" i="12"/>
  <c r="G183" i="12"/>
  <c r="K181" i="12"/>
  <c r="J181" i="12"/>
  <c r="I181" i="12"/>
  <c r="H181" i="12"/>
  <c r="G181" i="12"/>
  <c r="G180" i="12"/>
  <c r="H180" i="12" s="1"/>
  <c r="I180" i="12" s="1"/>
  <c r="J180" i="12" s="1"/>
  <c r="K180" i="12" s="1"/>
  <c r="L180" i="12" s="1"/>
  <c r="M180" i="12" s="1"/>
  <c r="H179" i="12"/>
  <c r="I179" i="12" s="1"/>
  <c r="J179" i="12" s="1"/>
  <c r="K179" i="12" s="1"/>
  <c r="L179" i="12" s="1"/>
  <c r="M179" i="12" s="1"/>
  <c r="G179" i="12"/>
  <c r="L176" i="12"/>
  <c r="M176" i="12" s="1"/>
  <c r="L175" i="12"/>
  <c r="M175" i="12" s="1"/>
  <c r="L174" i="12"/>
  <c r="M174" i="12" s="1"/>
  <c r="L173" i="12"/>
  <c r="M173" i="12" s="1"/>
  <c r="L172" i="12"/>
  <c r="M172" i="12" s="1"/>
  <c r="L171" i="12"/>
  <c r="M171" i="12" s="1"/>
  <c r="L170" i="12"/>
  <c r="M170" i="12" s="1"/>
  <c r="L169" i="12"/>
  <c r="M169" i="12" s="1"/>
  <c r="L168" i="12"/>
  <c r="K167" i="12"/>
  <c r="J167" i="12"/>
  <c r="I167" i="12"/>
  <c r="H167" i="12"/>
  <c r="G167" i="12"/>
  <c r="K165" i="12"/>
  <c r="J165" i="12"/>
  <c r="I165" i="12"/>
  <c r="H165" i="12"/>
  <c r="G165" i="12"/>
  <c r="G164" i="12"/>
  <c r="H164" i="12" s="1"/>
  <c r="I164" i="12" s="1"/>
  <c r="J164" i="12" s="1"/>
  <c r="K164" i="12" s="1"/>
  <c r="L164" i="12" s="1"/>
  <c r="M164" i="12" s="1"/>
  <c r="G163" i="12"/>
  <c r="H163" i="12" s="1"/>
  <c r="I163" i="12" s="1"/>
  <c r="J163" i="12" s="1"/>
  <c r="K163" i="12" s="1"/>
  <c r="L163" i="12" s="1"/>
  <c r="M163" i="12" s="1"/>
  <c r="L160" i="12"/>
  <c r="M160" i="12" s="1"/>
  <c r="L159" i="12"/>
  <c r="M159" i="12" s="1"/>
  <c r="L158" i="12"/>
  <c r="M158" i="12" s="1"/>
  <c r="L157" i="12"/>
  <c r="M157" i="12" s="1"/>
  <c r="L156" i="12"/>
  <c r="M156" i="12" s="1"/>
  <c r="L155" i="12"/>
  <c r="M155" i="12" s="1"/>
  <c r="L154" i="12"/>
  <c r="M154" i="12" s="1"/>
  <c r="L153" i="12"/>
  <c r="M153" i="12" s="1"/>
  <c r="L152" i="12"/>
  <c r="M152" i="12" s="1"/>
  <c r="K151" i="12"/>
  <c r="J151" i="12"/>
  <c r="I151" i="12"/>
  <c r="H151" i="12"/>
  <c r="G151" i="12"/>
  <c r="K149" i="12"/>
  <c r="J149" i="12"/>
  <c r="I149" i="12"/>
  <c r="H149" i="12"/>
  <c r="G149" i="12"/>
  <c r="G148" i="12"/>
  <c r="H148" i="12" s="1"/>
  <c r="I148" i="12" s="1"/>
  <c r="J148" i="12" s="1"/>
  <c r="K148" i="12" s="1"/>
  <c r="L148" i="12" s="1"/>
  <c r="M148" i="12" s="1"/>
  <c r="G147" i="12"/>
  <c r="H147" i="12" s="1"/>
  <c r="I147" i="12" s="1"/>
  <c r="J147" i="12" s="1"/>
  <c r="K147" i="12" s="1"/>
  <c r="L147" i="12" s="1"/>
  <c r="M147" i="12" s="1"/>
  <c r="L144" i="12"/>
  <c r="M144" i="12" s="1"/>
  <c r="L143" i="12"/>
  <c r="M143" i="12" s="1"/>
  <c r="L142" i="12"/>
  <c r="M142" i="12" s="1"/>
  <c r="L141" i="12"/>
  <c r="M141" i="12" s="1"/>
  <c r="L140" i="12"/>
  <c r="M140" i="12" s="1"/>
  <c r="L139" i="12"/>
  <c r="M139" i="12" s="1"/>
  <c r="L138" i="12"/>
  <c r="M138" i="12" s="1"/>
  <c r="L137" i="12"/>
  <c r="M137" i="12" s="1"/>
  <c r="L136" i="12"/>
  <c r="K135" i="12"/>
  <c r="J135" i="12"/>
  <c r="I135" i="12"/>
  <c r="H135" i="12"/>
  <c r="G135" i="12"/>
  <c r="K133" i="12"/>
  <c r="J133" i="12"/>
  <c r="I133" i="12"/>
  <c r="H133" i="12"/>
  <c r="G133" i="12"/>
  <c r="G132" i="12"/>
  <c r="H132" i="12" s="1"/>
  <c r="I132" i="12" s="1"/>
  <c r="J132" i="12" s="1"/>
  <c r="K132" i="12" s="1"/>
  <c r="L132" i="12" s="1"/>
  <c r="M132" i="12" s="1"/>
  <c r="H131" i="12"/>
  <c r="I131" i="12" s="1"/>
  <c r="J131" i="12" s="1"/>
  <c r="K131" i="12" s="1"/>
  <c r="L131" i="12" s="1"/>
  <c r="M131" i="12" s="1"/>
  <c r="G131" i="12"/>
  <c r="L128" i="12"/>
  <c r="M128" i="12" s="1"/>
  <c r="L127" i="12"/>
  <c r="M127" i="12" s="1"/>
  <c r="L126" i="12"/>
  <c r="M126" i="12" s="1"/>
  <c r="L125" i="12"/>
  <c r="M125" i="12" s="1"/>
  <c r="L124" i="12"/>
  <c r="M124" i="12" s="1"/>
  <c r="L123" i="12"/>
  <c r="M123" i="12" s="1"/>
  <c r="L122" i="12"/>
  <c r="M122" i="12" s="1"/>
  <c r="L121" i="12"/>
  <c r="L120" i="12"/>
  <c r="M120" i="12" s="1"/>
  <c r="K119" i="12"/>
  <c r="J119" i="12"/>
  <c r="I119" i="12"/>
  <c r="H119" i="12"/>
  <c r="G119" i="12"/>
  <c r="K117" i="12"/>
  <c r="J117" i="12"/>
  <c r="I117" i="12"/>
  <c r="H117" i="12"/>
  <c r="G117" i="12"/>
  <c r="G116" i="12"/>
  <c r="H116" i="12" s="1"/>
  <c r="I116" i="12" s="1"/>
  <c r="J116" i="12" s="1"/>
  <c r="K116" i="12" s="1"/>
  <c r="L116" i="12" s="1"/>
  <c r="M116" i="12" s="1"/>
  <c r="G115" i="12"/>
  <c r="H115" i="12" s="1"/>
  <c r="I115" i="12" s="1"/>
  <c r="J115" i="12" s="1"/>
  <c r="K115" i="12" s="1"/>
  <c r="L115" i="12" s="1"/>
  <c r="M115" i="12" s="1"/>
  <c r="L112" i="12"/>
  <c r="M112" i="12" s="1"/>
  <c r="L111" i="12"/>
  <c r="M111" i="12" s="1"/>
  <c r="L110" i="12"/>
  <c r="M110" i="12" s="1"/>
  <c r="L109" i="12"/>
  <c r="M109" i="12" s="1"/>
  <c r="L108" i="12"/>
  <c r="M108" i="12" s="1"/>
  <c r="L107" i="12"/>
  <c r="M107" i="12" s="1"/>
  <c r="L106" i="12"/>
  <c r="M106" i="12" s="1"/>
  <c r="L105" i="12"/>
  <c r="M105" i="12" s="1"/>
  <c r="L104" i="12"/>
  <c r="K103" i="12"/>
  <c r="J103" i="12"/>
  <c r="I103" i="12"/>
  <c r="H103" i="12"/>
  <c r="G103" i="12"/>
  <c r="K101" i="12"/>
  <c r="J101" i="12"/>
  <c r="I101" i="12"/>
  <c r="H101" i="12"/>
  <c r="G101" i="12"/>
  <c r="H100" i="12"/>
  <c r="I100" i="12" s="1"/>
  <c r="J100" i="12" s="1"/>
  <c r="K100" i="12" s="1"/>
  <c r="L100" i="12" s="1"/>
  <c r="M100" i="12" s="1"/>
  <c r="G100" i="12"/>
  <c r="H99" i="12"/>
  <c r="I99" i="12" s="1"/>
  <c r="J99" i="12" s="1"/>
  <c r="K99" i="12" s="1"/>
  <c r="L99" i="12" s="1"/>
  <c r="M99" i="12" s="1"/>
  <c r="G99" i="12"/>
  <c r="L96" i="12"/>
  <c r="M96" i="12" s="1"/>
  <c r="L95" i="12"/>
  <c r="M95" i="12" s="1"/>
  <c r="L94" i="12"/>
  <c r="M94" i="12" s="1"/>
  <c r="L93" i="12"/>
  <c r="M93" i="12" s="1"/>
  <c r="L92" i="12"/>
  <c r="M92" i="12" s="1"/>
  <c r="L91" i="12"/>
  <c r="M91" i="12" s="1"/>
  <c r="L90" i="12"/>
  <c r="M90" i="12" s="1"/>
  <c r="L89" i="12"/>
  <c r="M89" i="12" s="1"/>
  <c r="L88" i="12"/>
  <c r="M88" i="12" s="1"/>
  <c r="K87" i="12"/>
  <c r="J87" i="12"/>
  <c r="I87" i="12"/>
  <c r="H87" i="12"/>
  <c r="G87" i="12"/>
  <c r="K85" i="12"/>
  <c r="J85" i="12"/>
  <c r="I85" i="12"/>
  <c r="H85" i="12"/>
  <c r="G85" i="12"/>
  <c r="G84" i="12"/>
  <c r="H84" i="12" s="1"/>
  <c r="I84" i="12" s="1"/>
  <c r="J84" i="12" s="1"/>
  <c r="K84" i="12" s="1"/>
  <c r="L84" i="12" s="1"/>
  <c r="M84" i="12" s="1"/>
  <c r="G83" i="12"/>
  <c r="H83" i="12" s="1"/>
  <c r="I83" i="12" s="1"/>
  <c r="J83" i="12" s="1"/>
  <c r="K83" i="12" s="1"/>
  <c r="L83" i="12" s="1"/>
  <c r="M83" i="12" s="1"/>
  <c r="L80" i="12"/>
  <c r="M80" i="12" s="1"/>
  <c r="L79" i="12"/>
  <c r="M79" i="12" s="1"/>
  <c r="L78" i="12"/>
  <c r="M78" i="12" s="1"/>
  <c r="L77" i="12"/>
  <c r="M77" i="12" s="1"/>
  <c r="L76" i="12"/>
  <c r="M76" i="12" s="1"/>
  <c r="L75" i="12"/>
  <c r="M75" i="12" s="1"/>
  <c r="L74" i="12"/>
  <c r="M74" i="12" s="1"/>
  <c r="L73" i="12"/>
  <c r="M73" i="12" s="1"/>
  <c r="L72" i="12"/>
  <c r="K71" i="12"/>
  <c r="J71" i="12"/>
  <c r="I71" i="12"/>
  <c r="H71" i="12"/>
  <c r="G71" i="12"/>
  <c r="K69" i="12"/>
  <c r="J69" i="12"/>
  <c r="I69" i="12"/>
  <c r="H69" i="12"/>
  <c r="G69" i="12"/>
  <c r="G68" i="12"/>
  <c r="H68" i="12" s="1"/>
  <c r="I68" i="12" s="1"/>
  <c r="J68" i="12" s="1"/>
  <c r="K68" i="12" s="1"/>
  <c r="L68" i="12" s="1"/>
  <c r="M68" i="12" s="1"/>
  <c r="G67" i="12"/>
  <c r="H67" i="12" s="1"/>
  <c r="I67" i="12" s="1"/>
  <c r="J67" i="12" s="1"/>
  <c r="K67" i="12" s="1"/>
  <c r="L67" i="12" s="1"/>
  <c r="M67" i="12" s="1"/>
  <c r="L64" i="12"/>
  <c r="M64" i="12" s="1"/>
  <c r="L63" i="12"/>
  <c r="M63" i="12" s="1"/>
  <c r="L62" i="12"/>
  <c r="M62" i="12" s="1"/>
  <c r="L61" i="12"/>
  <c r="M61" i="12" s="1"/>
  <c r="L60" i="12"/>
  <c r="M60" i="12" s="1"/>
  <c r="L59" i="12"/>
  <c r="M59" i="12" s="1"/>
  <c r="L58" i="12"/>
  <c r="M58" i="12" s="1"/>
  <c r="L57" i="12"/>
  <c r="M57" i="12" s="1"/>
  <c r="L56" i="12"/>
  <c r="M56" i="12" s="1"/>
  <c r="K55" i="12"/>
  <c r="J55" i="12"/>
  <c r="I55" i="12"/>
  <c r="H55" i="12"/>
  <c r="G55" i="12"/>
  <c r="K53" i="12"/>
  <c r="J53" i="12"/>
  <c r="I53" i="12"/>
  <c r="H53" i="12"/>
  <c r="G53" i="12"/>
  <c r="G52" i="12"/>
  <c r="H52" i="12" s="1"/>
  <c r="I52" i="12" s="1"/>
  <c r="J52" i="12" s="1"/>
  <c r="K52" i="12" s="1"/>
  <c r="L52" i="12" s="1"/>
  <c r="M52" i="12" s="1"/>
  <c r="G51" i="12"/>
  <c r="H51" i="12" s="1"/>
  <c r="I51" i="12" s="1"/>
  <c r="J51" i="12" s="1"/>
  <c r="K51" i="12" s="1"/>
  <c r="L51" i="12" s="1"/>
  <c r="M51" i="12" s="1"/>
  <c r="L48" i="12"/>
  <c r="M48" i="12" s="1"/>
  <c r="L47" i="12"/>
  <c r="M47" i="12" s="1"/>
  <c r="L46" i="12"/>
  <c r="M46" i="12" s="1"/>
  <c r="L45" i="12"/>
  <c r="M45" i="12" s="1"/>
  <c r="L44" i="12"/>
  <c r="M44" i="12" s="1"/>
  <c r="L43" i="12"/>
  <c r="M43" i="12" s="1"/>
  <c r="L42" i="12"/>
  <c r="M42" i="12" s="1"/>
  <c r="L41" i="12"/>
  <c r="M41" i="12" s="1"/>
  <c r="L40" i="12"/>
  <c r="K39" i="12"/>
  <c r="J39" i="12"/>
  <c r="I39" i="12"/>
  <c r="H39" i="12"/>
  <c r="G39" i="12"/>
  <c r="K37" i="12"/>
  <c r="J37" i="12"/>
  <c r="I37" i="12"/>
  <c r="H37" i="12"/>
  <c r="G37" i="12"/>
  <c r="H36" i="12"/>
  <c r="I36" i="12" s="1"/>
  <c r="J36" i="12" s="1"/>
  <c r="K36" i="12" s="1"/>
  <c r="L36" i="12" s="1"/>
  <c r="M36" i="12" s="1"/>
  <c r="G36" i="12"/>
  <c r="H35" i="12"/>
  <c r="I35" i="12" s="1"/>
  <c r="J35" i="12" s="1"/>
  <c r="K35" i="12" s="1"/>
  <c r="L35" i="12" s="1"/>
  <c r="M35" i="12" s="1"/>
  <c r="G35" i="12"/>
  <c r="A35" i="12"/>
  <c r="A51" i="12" s="1"/>
  <c r="A67" i="12" s="1"/>
  <c r="A83" i="12" s="1"/>
  <c r="A99" i="12" s="1"/>
  <c r="A115" i="12" s="1"/>
  <c r="A131" i="12" s="1"/>
  <c r="A147" i="12" s="1"/>
  <c r="A163" i="12" s="1"/>
  <c r="A179" i="12" s="1"/>
  <c r="A195" i="12" s="1"/>
  <c r="A211" i="12" s="1"/>
  <c r="A227" i="12" s="1"/>
  <c r="A243" i="12" s="1"/>
  <c r="A259" i="12" s="1"/>
  <c r="A275" i="12" s="1"/>
  <c r="A291" i="12" s="1"/>
  <c r="A307" i="12" s="1"/>
  <c r="A323" i="12" s="1"/>
  <c r="A339" i="12" s="1"/>
  <c r="A355" i="12" s="1"/>
  <c r="A371" i="12" s="1"/>
  <c r="A387" i="12" s="1"/>
  <c r="A403" i="12" s="1"/>
  <c r="A419" i="12" s="1"/>
  <c r="A435" i="12" s="1"/>
  <c r="A451" i="12" s="1"/>
  <c r="A467" i="12" s="1"/>
  <c r="A483" i="12" s="1"/>
  <c r="L32" i="12"/>
  <c r="M32" i="12" s="1"/>
  <c r="L31" i="12"/>
  <c r="M31" i="12" s="1"/>
  <c r="L30" i="12"/>
  <c r="M30" i="12" s="1"/>
  <c r="L29" i="12"/>
  <c r="M29" i="12" s="1"/>
  <c r="L28" i="12"/>
  <c r="M28" i="12" s="1"/>
  <c r="L27" i="12"/>
  <c r="M27" i="12" s="1"/>
  <c r="L26" i="12"/>
  <c r="M26" i="12" s="1"/>
  <c r="L25" i="12"/>
  <c r="M25" i="12" s="1"/>
  <c r="L24" i="12"/>
  <c r="M24" i="12" s="1"/>
  <c r="K23" i="12"/>
  <c r="J23" i="12"/>
  <c r="I23" i="12"/>
  <c r="H23" i="12"/>
  <c r="G23" i="12"/>
  <c r="K21" i="12"/>
  <c r="J21" i="12"/>
  <c r="I21" i="12"/>
  <c r="H21" i="12"/>
  <c r="G21" i="12"/>
  <c r="H20" i="12"/>
  <c r="I20" i="12" s="1"/>
  <c r="J20" i="12" s="1"/>
  <c r="K20" i="12" s="1"/>
  <c r="L20" i="12" s="1"/>
  <c r="M20" i="12" s="1"/>
  <c r="G20" i="12"/>
  <c r="C20" i="12"/>
  <c r="C36" i="12" s="1"/>
  <c r="C52" i="12" s="1"/>
  <c r="C68" i="12" s="1"/>
  <c r="C84" i="12" s="1"/>
  <c r="C100" i="12" s="1"/>
  <c r="C116" i="12" s="1"/>
  <c r="C132" i="12" s="1"/>
  <c r="C148" i="12" s="1"/>
  <c r="C164" i="12" s="1"/>
  <c r="C180" i="12" s="1"/>
  <c r="C196" i="12" s="1"/>
  <c r="C212" i="12" s="1"/>
  <c r="C228" i="12" s="1"/>
  <c r="C244" i="12" s="1"/>
  <c r="C260" i="12" s="1"/>
  <c r="C276" i="12" s="1"/>
  <c r="C292" i="12" s="1"/>
  <c r="C308" i="12" s="1"/>
  <c r="C324" i="12" s="1"/>
  <c r="C340" i="12" s="1"/>
  <c r="C356" i="12" s="1"/>
  <c r="C372" i="12" s="1"/>
  <c r="C388" i="12" s="1"/>
  <c r="C404" i="12" s="1"/>
  <c r="C420" i="12" s="1"/>
  <c r="C436" i="12" s="1"/>
  <c r="C452" i="12" s="1"/>
  <c r="C468" i="12" s="1"/>
  <c r="C484" i="12" s="1"/>
  <c r="G19" i="12"/>
  <c r="H19" i="12" s="1"/>
  <c r="I19" i="12" s="1"/>
  <c r="J19" i="12" s="1"/>
  <c r="K19" i="12" s="1"/>
  <c r="L19" i="12" s="1"/>
  <c r="M19" i="12" s="1"/>
  <c r="J16" i="12"/>
  <c r="I16" i="12"/>
  <c r="H16" i="12"/>
  <c r="G16" i="12"/>
  <c r="J15" i="12"/>
  <c r="I15" i="12"/>
  <c r="H15" i="12"/>
  <c r="G15" i="12"/>
  <c r="J14" i="12"/>
  <c r="I14" i="12"/>
  <c r="H14" i="12"/>
  <c r="G14" i="12"/>
  <c r="J13" i="12"/>
  <c r="I13" i="12"/>
  <c r="H13" i="12"/>
  <c r="G13" i="12"/>
  <c r="J12" i="12"/>
  <c r="I12" i="12"/>
  <c r="H12" i="12"/>
  <c r="G12" i="12"/>
  <c r="J11" i="12"/>
  <c r="I11" i="12"/>
  <c r="H11" i="12"/>
  <c r="G11" i="12"/>
  <c r="J10" i="12"/>
  <c r="I10" i="12"/>
  <c r="H10" i="12"/>
  <c r="G10" i="12"/>
  <c r="J9" i="12"/>
  <c r="I9" i="12"/>
  <c r="H9" i="12"/>
  <c r="G9" i="12"/>
  <c r="J8" i="12"/>
  <c r="I8" i="12"/>
  <c r="H8" i="12"/>
  <c r="G8" i="12"/>
  <c r="H4" i="12"/>
  <c r="I4" i="12" s="1"/>
  <c r="J4" i="12" s="1"/>
  <c r="K4" i="12" s="1"/>
  <c r="L4" i="12" s="1"/>
  <c r="M4" i="12" s="1"/>
  <c r="H3" i="12"/>
  <c r="I3" i="12" s="1"/>
  <c r="J3" i="12" s="1"/>
  <c r="K3" i="12" s="1"/>
  <c r="L3" i="12" s="1"/>
  <c r="M3" i="12" s="1"/>
  <c r="L471" i="12" l="1"/>
  <c r="M471" i="12" s="1"/>
  <c r="L487" i="12"/>
  <c r="M487" i="12" s="1"/>
  <c r="L439" i="12"/>
  <c r="M439" i="12" s="1"/>
  <c r="L455" i="12"/>
  <c r="M455" i="12" s="1"/>
  <c r="L103" i="12"/>
  <c r="M103" i="12" s="1"/>
  <c r="L407" i="12"/>
  <c r="M407" i="12" s="1"/>
  <c r="L327" i="12"/>
  <c r="M327" i="12" s="1"/>
  <c r="L39" i="12"/>
  <c r="M39" i="12" s="1"/>
  <c r="L423" i="12"/>
  <c r="M423" i="12" s="1"/>
  <c r="M424" i="12"/>
  <c r="L391" i="12"/>
  <c r="M391" i="12" s="1"/>
  <c r="M392" i="12"/>
  <c r="L375" i="12"/>
  <c r="M375" i="12" s="1"/>
  <c r="L359" i="12"/>
  <c r="M359" i="12" s="1"/>
  <c r="L343" i="12"/>
  <c r="M343" i="12" s="1"/>
  <c r="L167" i="12"/>
  <c r="M167" i="12" s="1"/>
  <c r="L151" i="12"/>
  <c r="M151" i="12" s="1"/>
  <c r="L135" i="12"/>
  <c r="M135" i="12" s="1"/>
  <c r="L16" i="12"/>
  <c r="M16" i="12" s="1"/>
  <c r="L119" i="12"/>
  <c r="M119" i="12" s="1"/>
  <c r="L87" i="12"/>
  <c r="M87" i="12" s="1"/>
  <c r="L15" i="12"/>
  <c r="M15" i="12" s="1"/>
  <c r="L71" i="12"/>
  <c r="M71" i="12" s="1"/>
  <c r="L55" i="12"/>
  <c r="M55" i="12" s="1"/>
  <c r="L14" i="12"/>
  <c r="M14" i="12" s="1"/>
  <c r="J7" i="12"/>
  <c r="L8" i="12"/>
  <c r="M8" i="12" s="1"/>
  <c r="L11" i="12"/>
  <c r="M11" i="12" s="1"/>
  <c r="L12" i="12"/>
  <c r="M12" i="12" s="1"/>
  <c r="I7" i="12"/>
  <c r="L9" i="12"/>
  <c r="M9" i="12" s="1"/>
  <c r="L10" i="12"/>
  <c r="M10" i="12" s="1"/>
  <c r="L13" i="12"/>
  <c r="M13" i="12" s="1"/>
  <c r="L23" i="12"/>
  <c r="M23" i="12" s="1"/>
  <c r="G7" i="12"/>
  <c r="M40" i="12"/>
  <c r="M72" i="12"/>
  <c r="M104" i="12"/>
  <c r="M121" i="12"/>
  <c r="M136" i="12"/>
  <c r="M168" i="12"/>
  <c r="L199" i="12"/>
  <c r="M199" i="12" s="1"/>
  <c r="L231" i="12"/>
  <c r="M231" i="12" s="1"/>
  <c r="H7" i="12"/>
  <c r="L247" i="12"/>
  <c r="M247" i="12" s="1"/>
  <c r="L263" i="12"/>
  <c r="M263" i="12" s="1"/>
  <c r="M264" i="12"/>
  <c r="L311" i="12"/>
  <c r="M311" i="12" s="1"/>
  <c r="L183" i="12"/>
  <c r="M183" i="12" s="1"/>
  <c r="L215" i="12"/>
  <c r="M215" i="12" s="1"/>
  <c r="L279" i="12"/>
  <c r="M279" i="12" s="1"/>
  <c r="L295" i="12"/>
  <c r="M295" i="12" s="1"/>
  <c r="M296" i="12"/>
  <c r="K485" i="7"/>
  <c r="J485" i="7"/>
  <c r="I485" i="7"/>
  <c r="H485" i="7"/>
  <c r="G485" i="7"/>
  <c r="G484" i="7"/>
  <c r="H484" i="7" s="1"/>
  <c r="I484" i="7" s="1"/>
  <c r="J484" i="7" s="1"/>
  <c r="K484" i="7" s="1"/>
  <c r="L484" i="7" s="1"/>
  <c r="M484" i="7" s="1"/>
  <c r="H483" i="7"/>
  <c r="I483" i="7" s="1"/>
  <c r="J483" i="7" s="1"/>
  <c r="K483" i="7" s="1"/>
  <c r="L483" i="7" s="1"/>
  <c r="M483" i="7" s="1"/>
  <c r="G483" i="7"/>
  <c r="K469" i="7"/>
  <c r="J469" i="7"/>
  <c r="I469" i="7"/>
  <c r="H469" i="7"/>
  <c r="G469" i="7"/>
  <c r="G468" i="7"/>
  <c r="H468" i="7" s="1"/>
  <c r="I468" i="7" s="1"/>
  <c r="J468" i="7" s="1"/>
  <c r="K468" i="7" s="1"/>
  <c r="L468" i="7" s="1"/>
  <c r="M468" i="7" s="1"/>
  <c r="G467" i="7"/>
  <c r="H467" i="7" s="1"/>
  <c r="I467" i="7" s="1"/>
  <c r="J467" i="7" s="1"/>
  <c r="K467" i="7" s="1"/>
  <c r="L467" i="7" s="1"/>
  <c r="M467" i="7" s="1"/>
  <c r="K453" i="7"/>
  <c r="J453" i="7"/>
  <c r="I453" i="7"/>
  <c r="H453" i="7"/>
  <c r="G453" i="7"/>
  <c r="G452" i="7"/>
  <c r="H452" i="7" s="1"/>
  <c r="I452" i="7" s="1"/>
  <c r="J452" i="7" s="1"/>
  <c r="K452" i="7" s="1"/>
  <c r="L452" i="7" s="1"/>
  <c r="M452" i="7" s="1"/>
  <c r="G451" i="7"/>
  <c r="H451" i="7" s="1"/>
  <c r="I451" i="7" s="1"/>
  <c r="J451" i="7" s="1"/>
  <c r="K451" i="7" s="1"/>
  <c r="L451" i="7" s="1"/>
  <c r="M451" i="7" s="1"/>
  <c r="K437" i="7"/>
  <c r="J437" i="7"/>
  <c r="I437" i="7"/>
  <c r="H437" i="7"/>
  <c r="G437" i="7"/>
  <c r="G436" i="7"/>
  <c r="H436" i="7" s="1"/>
  <c r="I436" i="7" s="1"/>
  <c r="J436" i="7" s="1"/>
  <c r="K436" i="7" s="1"/>
  <c r="L436" i="7" s="1"/>
  <c r="M436" i="7" s="1"/>
  <c r="G435" i="7"/>
  <c r="H435" i="7" s="1"/>
  <c r="I435" i="7" s="1"/>
  <c r="J435" i="7" s="1"/>
  <c r="K435" i="7" s="1"/>
  <c r="L435" i="7" s="1"/>
  <c r="M435" i="7" s="1"/>
  <c r="K421" i="7"/>
  <c r="J421" i="7"/>
  <c r="I421" i="7"/>
  <c r="H421" i="7"/>
  <c r="G421" i="7"/>
  <c r="G420" i="7"/>
  <c r="H420" i="7" s="1"/>
  <c r="I420" i="7" s="1"/>
  <c r="J420" i="7" s="1"/>
  <c r="K420" i="7" s="1"/>
  <c r="L420" i="7" s="1"/>
  <c r="M420" i="7" s="1"/>
  <c r="G419" i="7"/>
  <c r="H419" i="7" s="1"/>
  <c r="I419" i="7" s="1"/>
  <c r="J419" i="7" s="1"/>
  <c r="K419" i="7" s="1"/>
  <c r="L419" i="7" s="1"/>
  <c r="M419" i="7" s="1"/>
  <c r="K405" i="7"/>
  <c r="J405" i="7"/>
  <c r="I405" i="7"/>
  <c r="H405" i="7"/>
  <c r="G405" i="7"/>
  <c r="G404" i="7"/>
  <c r="H404" i="7" s="1"/>
  <c r="I404" i="7" s="1"/>
  <c r="J404" i="7" s="1"/>
  <c r="K404" i="7" s="1"/>
  <c r="L404" i="7" s="1"/>
  <c r="M404" i="7" s="1"/>
  <c r="G403" i="7"/>
  <c r="H403" i="7" s="1"/>
  <c r="I403" i="7" s="1"/>
  <c r="J403" i="7" s="1"/>
  <c r="K403" i="7" s="1"/>
  <c r="L403" i="7" s="1"/>
  <c r="M403" i="7" s="1"/>
  <c r="K389" i="7"/>
  <c r="J389" i="7"/>
  <c r="I389" i="7"/>
  <c r="H389" i="7"/>
  <c r="G389" i="7"/>
  <c r="G388" i="7"/>
  <c r="H388" i="7" s="1"/>
  <c r="I388" i="7" s="1"/>
  <c r="J388" i="7" s="1"/>
  <c r="K388" i="7" s="1"/>
  <c r="L388" i="7" s="1"/>
  <c r="M388" i="7" s="1"/>
  <c r="G387" i="7"/>
  <c r="H387" i="7" s="1"/>
  <c r="I387" i="7" s="1"/>
  <c r="J387" i="7" s="1"/>
  <c r="K387" i="7" s="1"/>
  <c r="L387" i="7" s="1"/>
  <c r="M387" i="7" s="1"/>
  <c r="K373" i="7"/>
  <c r="J373" i="7"/>
  <c r="I373" i="7"/>
  <c r="H373" i="7"/>
  <c r="G373" i="7"/>
  <c r="G372" i="7"/>
  <c r="H372" i="7" s="1"/>
  <c r="I372" i="7" s="1"/>
  <c r="J372" i="7" s="1"/>
  <c r="K372" i="7" s="1"/>
  <c r="L372" i="7" s="1"/>
  <c r="M372" i="7" s="1"/>
  <c r="G371" i="7"/>
  <c r="H371" i="7" s="1"/>
  <c r="I371" i="7" s="1"/>
  <c r="J371" i="7" s="1"/>
  <c r="K371" i="7" s="1"/>
  <c r="L371" i="7" s="1"/>
  <c r="M371" i="7" s="1"/>
  <c r="K357" i="7"/>
  <c r="J357" i="7"/>
  <c r="I357" i="7"/>
  <c r="H357" i="7"/>
  <c r="G357" i="7"/>
  <c r="G356" i="7"/>
  <c r="H356" i="7" s="1"/>
  <c r="I356" i="7" s="1"/>
  <c r="J356" i="7" s="1"/>
  <c r="K356" i="7" s="1"/>
  <c r="L356" i="7" s="1"/>
  <c r="M356" i="7" s="1"/>
  <c r="G355" i="7"/>
  <c r="H355" i="7" s="1"/>
  <c r="I355" i="7" s="1"/>
  <c r="J355" i="7" s="1"/>
  <c r="K355" i="7" s="1"/>
  <c r="L355" i="7" s="1"/>
  <c r="M355" i="7" s="1"/>
  <c r="K341" i="7"/>
  <c r="J341" i="7"/>
  <c r="I341" i="7"/>
  <c r="H341" i="7"/>
  <c r="G341" i="7"/>
  <c r="G340" i="7"/>
  <c r="H340" i="7" s="1"/>
  <c r="I340" i="7" s="1"/>
  <c r="J340" i="7" s="1"/>
  <c r="K340" i="7" s="1"/>
  <c r="L340" i="7" s="1"/>
  <c r="M340" i="7" s="1"/>
  <c r="H339" i="7"/>
  <c r="I339" i="7" s="1"/>
  <c r="J339" i="7" s="1"/>
  <c r="K339" i="7" s="1"/>
  <c r="L339" i="7" s="1"/>
  <c r="M339" i="7" s="1"/>
  <c r="G339" i="7"/>
  <c r="K325" i="7"/>
  <c r="J325" i="7"/>
  <c r="I325" i="7"/>
  <c r="H325" i="7"/>
  <c r="G325" i="7"/>
  <c r="G324" i="7"/>
  <c r="H324" i="7" s="1"/>
  <c r="I324" i="7" s="1"/>
  <c r="J324" i="7" s="1"/>
  <c r="K324" i="7" s="1"/>
  <c r="L324" i="7" s="1"/>
  <c r="M324" i="7" s="1"/>
  <c r="G323" i="7"/>
  <c r="H323" i="7" s="1"/>
  <c r="I323" i="7" s="1"/>
  <c r="J323" i="7" s="1"/>
  <c r="K323" i="7" s="1"/>
  <c r="L323" i="7" s="1"/>
  <c r="M323" i="7" s="1"/>
  <c r="K309" i="7"/>
  <c r="J309" i="7"/>
  <c r="I309" i="7"/>
  <c r="H309" i="7"/>
  <c r="G309" i="7"/>
  <c r="G308" i="7"/>
  <c r="H308" i="7" s="1"/>
  <c r="I308" i="7" s="1"/>
  <c r="J308" i="7" s="1"/>
  <c r="K308" i="7" s="1"/>
  <c r="L308" i="7" s="1"/>
  <c r="M308" i="7" s="1"/>
  <c r="G307" i="7"/>
  <c r="H307" i="7" s="1"/>
  <c r="I307" i="7" s="1"/>
  <c r="J307" i="7" s="1"/>
  <c r="K307" i="7" s="1"/>
  <c r="L307" i="7" s="1"/>
  <c r="M307" i="7" s="1"/>
  <c r="K293" i="7"/>
  <c r="J293" i="7"/>
  <c r="I293" i="7"/>
  <c r="H293" i="7"/>
  <c r="G293" i="7"/>
  <c r="G292" i="7"/>
  <c r="H292" i="7" s="1"/>
  <c r="I292" i="7" s="1"/>
  <c r="J292" i="7" s="1"/>
  <c r="K292" i="7" s="1"/>
  <c r="L292" i="7" s="1"/>
  <c r="M292" i="7" s="1"/>
  <c r="G291" i="7"/>
  <c r="H291" i="7" s="1"/>
  <c r="I291" i="7" s="1"/>
  <c r="J291" i="7" s="1"/>
  <c r="K291" i="7" s="1"/>
  <c r="L291" i="7" s="1"/>
  <c r="M291" i="7" s="1"/>
  <c r="K277" i="7"/>
  <c r="J277" i="7"/>
  <c r="I277" i="7"/>
  <c r="H277" i="7"/>
  <c r="G277" i="7"/>
  <c r="G276" i="7"/>
  <c r="H276" i="7" s="1"/>
  <c r="I276" i="7" s="1"/>
  <c r="J276" i="7" s="1"/>
  <c r="K276" i="7" s="1"/>
  <c r="L276" i="7" s="1"/>
  <c r="M276" i="7" s="1"/>
  <c r="G275" i="7"/>
  <c r="H275" i="7" s="1"/>
  <c r="I275" i="7" s="1"/>
  <c r="J275" i="7" s="1"/>
  <c r="K275" i="7" s="1"/>
  <c r="L275" i="7" s="1"/>
  <c r="M275" i="7" s="1"/>
  <c r="K261" i="7"/>
  <c r="J261" i="7"/>
  <c r="I261" i="7"/>
  <c r="H261" i="7"/>
  <c r="G261" i="7"/>
  <c r="G260" i="7"/>
  <c r="H260" i="7" s="1"/>
  <c r="I260" i="7" s="1"/>
  <c r="J260" i="7" s="1"/>
  <c r="K260" i="7" s="1"/>
  <c r="L260" i="7" s="1"/>
  <c r="M260" i="7" s="1"/>
  <c r="G259" i="7"/>
  <c r="H259" i="7" s="1"/>
  <c r="I259" i="7" s="1"/>
  <c r="J259" i="7" s="1"/>
  <c r="K259" i="7" s="1"/>
  <c r="L259" i="7" s="1"/>
  <c r="M259" i="7" s="1"/>
  <c r="K245" i="7"/>
  <c r="J245" i="7"/>
  <c r="I245" i="7"/>
  <c r="H245" i="7"/>
  <c r="G245" i="7"/>
  <c r="G244" i="7"/>
  <c r="H244" i="7" s="1"/>
  <c r="I244" i="7" s="1"/>
  <c r="J244" i="7" s="1"/>
  <c r="K244" i="7" s="1"/>
  <c r="L244" i="7" s="1"/>
  <c r="M244" i="7" s="1"/>
  <c r="G243" i="7"/>
  <c r="H243" i="7" s="1"/>
  <c r="I243" i="7" s="1"/>
  <c r="J243" i="7" s="1"/>
  <c r="K243" i="7" s="1"/>
  <c r="L243" i="7" s="1"/>
  <c r="M243" i="7" s="1"/>
  <c r="K229" i="7"/>
  <c r="J229" i="7"/>
  <c r="I229" i="7"/>
  <c r="H229" i="7"/>
  <c r="G229" i="7"/>
  <c r="G228" i="7"/>
  <c r="H228" i="7" s="1"/>
  <c r="I228" i="7" s="1"/>
  <c r="J228" i="7" s="1"/>
  <c r="K228" i="7" s="1"/>
  <c r="L228" i="7" s="1"/>
  <c r="M228" i="7" s="1"/>
  <c r="G227" i="7"/>
  <c r="H227" i="7" s="1"/>
  <c r="I227" i="7" s="1"/>
  <c r="J227" i="7" s="1"/>
  <c r="K227" i="7" s="1"/>
  <c r="L227" i="7" s="1"/>
  <c r="M227" i="7" s="1"/>
  <c r="K213" i="7"/>
  <c r="J213" i="7"/>
  <c r="I213" i="7"/>
  <c r="H213" i="7"/>
  <c r="G213" i="7"/>
  <c r="G212" i="7"/>
  <c r="H212" i="7" s="1"/>
  <c r="I212" i="7" s="1"/>
  <c r="J212" i="7" s="1"/>
  <c r="K212" i="7" s="1"/>
  <c r="L212" i="7" s="1"/>
  <c r="M212" i="7" s="1"/>
  <c r="G211" i="7"/>
  <c r="H211" i="7" s="1"/>
  <c r="I211" i="7" s="1"/>
  <c r="J211" i="7" s="1"/>
  <c r="K211" i="7" s="1"/>
  <c r="L211" i="7" s="1"/>
  <c r="M211" i="7" s="1"/>
  <c r="K197" i="7"/>
  <c r="J197" i="7"/>
  <c r="I197" i="7"/>
  <c r="H197" i="7"/>
  <c r="G197" i="7"/>
  <c r="G196" i="7"/>
  <c r="H196" i="7" s="1"/>
  <c r="I196" i="7" s="1"/>
  <c r="J196" i="7" s="1"/>
  <c r="K196" i="7" s="1"/>
  <c r="L196" i="7" s="1"/>
  <c r="M196" i="7" s="1"/>
  <c r="G195" i="7"/>
  <c r="H195" i="7" s="1"/>
  <c r="I195" i="7" s="1"/>
  <c r="J195" i="7" s="1"/>
  <c r="K195" i="7" s="1"/>
  <c r="L195" i="7" s="1"/>
  <c r="M195" i="7" s="1"/>
  <c r="K181" i="7"/>
  <c r="J181" i="7"/>
  <c r="I181" i="7"/>
  <c r="H181" i="7"/>
  <c r="G181" i="7"/>
  <c r="G180" i="7"/>
  <c r="H180" i="7" s="1"/>
  <c r="I180" i="7" s="1"/>
  <c r="J180" i="7" s="1"/>
  <c r="K180" i="7" s="1"/>
  <c r="L180" i="7" s="1"/>
  <c r="M180" i="7" s="1"/>
  <c r="G179" i="7"/>
  <c r="H179" i="7" s="1"/>
  <c r="I179" i="7" s="1"/>
  <c r="J179" i="7" s="1"/>
  <c r="K179" i="7" s="1"/>
  <c r="L179" i="7" s="1"/>
  <c r="M179" i="7" s="1"/>
  <c r="K165" i="7"/>
  <c r="J165" i="7"/>
  <c r="I165" i="7"/>
  <c r="H165" i="7"/>
  <c r="G165" i="7"/>
  <c r="G164" i="7"/>
  <c r="H164" i="7" s="1"/>
  <c r="I164" i="7" s="1"/>
  <c r="J164" i="7" s="1"/>
  <c r="K164" i="7" s="1"/>
  <c r="L164" i="7" s="1"/>
  <c r="M164" i="7" s="1"/>
  <c r="G163" i="7"/>
  <c r="H163" i="7" s="1"/>
  <c r="I163" i="7" s="1"/>
  <c r="J163" i="7" s="1"/>
  <c r="K163" i="7" s="1"/>
  <c r="L163" i="7" s="1"/>
  <c r="M163" i="7" s="1"/>
  <c r="K149" i="7"/>
  <c r="J149" i="7"/>
  <c r="I149" i="7"/>
  <c r="H149" i="7"/>
  <c r="G149" i="7"/>
  <c r="G148" i="7"/>
  <c r="H148" i="7" s="1"/>
  <c r="I148" i="7" s="1"/>
  <c r="J148" i="7" s="1"/>
  <c r="K148" i="7" s="1"/>
  <c r="L148" i="7" s="1"/>
  <c r="M148" i="7" s="1"/>
  <c r="G147" i="7"/>
  <c r="H147" i="7" s="1"/>
  <c r="I147" i="7" s="1"/>
  <c r="J147" i="7" s="1"/>
  <c r="K147" i="7" s="1"/>
  <c r="L147" i="7" s="1"/>
  <c r="M147" i="7" s="1"/>
  <c r="K133" i="7"/>
  <c r="J133" i="7"/>
  <c r="I133" i="7"/>
  <c r="H133" i="7"/>
  <c r="G133" i="7"/>
  <c r="G132" i="7"/>
  <c r="H132" i="7" s="1"/>
  <c r="I132" i="7" s="1"/>
  <c r="J132" i="7" s="1"/>
  <c r="K132" i="7" s="1"/>
  <c r="L132" i="7" s="1"/>
  <c r="M132" i="7" s="1"/>
  <c r="G131" i="7"/>
  <c r="H131" i="7" s="1"/>
  <c r="I131" i="7" s="1"/>
  <c r="J131" i="7" s="1"/>
  <c r="K131" i="7" s="1"/>
  <c r="L131" i="7" s="1"/>
  <c r="M131" i="7" s="1"/>
  <c r="K117" i="7"/>
  <c r="J117" i="7"/>
  <c r="I117" i="7"/>
  <c r="H117" i="7"/>
  <c r="G117" i="7"/>
  <c r="G116" i="7"/>
  <c r="G115" i="7"/>
  <c r="H115" i="7" s="1"/>
  <c r="I115" i="7" s="1"/>
  <c r="J115" i="7" s="1"/>
  <c r="K115" i="7" s="1"/>
  <c r="L115" i="7" s="1"/>
  <c r="M115" i="7" s="1"/>
  <c r="K101" i="7"/>
  <c r="J101" i="7"/>
  <c r="I101" i="7"/>
  <c r="H101" i="7"/>
  <c r="G101" i="7"/>
  <c r="G100" i="7"/>
  <c r="H100" i="7" s="1"/>
  <c r="I100" i="7" s="1"/>
  <c r="J100" i="7" s="1"/>
  <c r="K100" i="7" s="1"/>
  <c r="L100" i="7" s="1"/>
  <c r="M100" i="7" s="1"/>
  <c r="G99" i="7"/>
  <c r="H99" i="7" s="1"/>
  <c r="I99" i="7" s="1"/>
  <c r="J99" i="7" s="1"/>
  <c r="K99" i="7" s="1"/>
  <c r="L99" i="7" s="1"/>
  <c r="M99" i="7" s="1"/>
  <c r="K85" i="7"/>
  <c r="J85" i="7"/>
  <c r="I85" i="7"/>
  <c r="H85" i="7"/>
  <c r="G85" i="7"/>
  <c r="G84" i="7"/>
  <c r="H84" i="7" s="1"/>
  <c r="I84" i="7" s="1"/>
  <c r="J84" i="7" s="1"/>
  <c r="K84" i="7" s="1"/>
  <c r="L84" i="7" s="1"/>
  <c r="M84" i="7" s="1"/>
  <c r="G83" i="7"/>
  <c r="H83" i="7" s="1"/>
  <c r="I83" i="7" s="1"/>
  <c r="J83" i="7" s="1"/>
  <c r="K83" i="7" s="1"/>
  <c r="L83" i="7" s="1"/>
  <c r="M83" i="7" s="1"/>
  <c r="K69" i="7"/>
  <c r="J69" i="7"/>
  <c r="I69" i="7"/>
  <c r="H69" i="7"/>
  <c r="G69" i="7"/>
  <c r="G68" i="7"/>
  <c r="H68" i="7" s="1"/>
  <c r="I68" i="7" s="1"/>
  <c r="J68" i="7" s="1"/>
  <c r="K68" i="7" s="1"/>
  <c r="L68" i="7" s="1"/>
  <c r="M68" i="7" s="1"/>
  <c r="H67" i="7"/>
  <c r="I67" i="7" s="1"/>
  <c r="J67" i="7" s="1"/>
  <c r="K67" i="7" s="1"/>
  <c r="L67" i="7" s="1"/>
  <c r="M67" i="7" s="1"/>
  <c r="G67" i="7"/>
  <c r="K53" i="7"/>
  <c r="J53" i="7"/>
  <c r="I53" i="7"/>
  <c r="H53" i="7"/>
  <c r="G53" i="7"/>
  <c r="G52" i="7"/>
  <c r="H52" i="7" s="1"/>
  <c r="I52" i="7" s="1"/>
  <c r="J52" i="7" s="1"/>
  <c r="K52" i="7" s="1"/>
  <c r="L52" i="7" s="1"/>
  <c r="M52" i="7" s="1"/>
  <c r="G51" i="7"/>
  <c r="H51" i="7" s="1"/>
  <c r="I51" i="7" s="1"/>
  <c r="J51" i="7" s="1"/>
  <c r="K51" i="7" s="1"/>
  <c r="L51" i="7" s="1"/>
  <c r="M51" i="7" s="1"/>
  <c r="K37" i="7"/>
  <c r="J37" i="7"/>
  <c r="I37" i="7"/>
  <c r="H37" i="7"/>
  <c r="G37" i="7"/>
  <c r="G36" i="7"/>
  <c r="H36" i="7" s="1"/>
  <c r="I36" i="7" s="1"/>
  <c r="J36" i="7" s="1"/>
  <c r="K36" i="7" s="1"/>
  <c r="L36" i="7" s="1"/>
  <c r="M36" i="7" s="1"/>
  <c r="G35" i="7"/>
  <c r="H35" i="7" s="1"/>
  <c r="I35" i="7" s="1"/>
  <c r="J35" i="7" s="1"/>
  <c r="K35" i="7" s="1"/>
  <c r="L35" i="7" s="1"/>
  <c r="M35" i="7" s="1"/>
  <c r="L7" i="12" l="1"/>
  <c r="M7" i="12" s="1"/>
  <c r="H116" i="7"/>
  <c r="I116" i="7" s="1"/>
  <c r="J116" i="7" s="1"/>
  <c r="K116" i="7" s="1"/>
  <c r="L116" i="7" s="1"/>
  <c r="M116" i="7" s="1"/>
  <c r="K15" i="6"/>
  <c r="K14" i="6"/>
  <c r="H9" i="1" l="1"/>
  <c r="H10" i="1"/>
  <c r="H11" i="1"/>
  <c r="H12" i="1"/>
  <c r="H13" i="1"/>
  <c r="H14" i="1"/>
  <c r="H143" i="1"/>
  <c r="H15" i="1" s="1"/>
  <c r="L496" i="7"/>
  <c r="M496" i="7" s="1"/>
  <c r="L495" i="7"/>
  <c r="M495" i="7" s="1"/>
  <c r="L494" i="7"/>
  <c r="M494" i="7" s="1"/>
  <c r="L493" i="7"/>
  <c r="M493" i="7" s="1"/>
  <c r="L492" i="7"/>
  <c r="M492" i="7" s="1"/>
  <c r="L491" i="7"/>
  <c r="M491" i="7" s="1"/>
  <c r="L490" i="7"/>
  <c r="M490" i="7" s="1"/>
  <c r="L489" i="7"/>
  <c r="M489" i="7" s="1"/>
  <c r="L488" i="7"/>
  <c r="M488" i="7" s="1"/>
  <c r="K487" i="7"/>
  <c r="J487" i="7"/>
  <c r="I487" i="7"/>
  <c r="H487" i="7"/>
  <c r="G487" i="7"/>
  <c r="L480" i="7"/>
  <c r="M480" i="7" s="1"/>
  <c r="L479" i="7"/>
  <c r="M479" i="7" s="1"/>
  <c r="L478" i="7"/>
  <c r="M478" i="7" s="1"/>
  <c r="L477" i="7"/>
  <c r="M477" i="7" s="1"/>
  <c r="L476" i="7"/>
  <c r="M476" i="7" s="1"/>
  <c r="L475" i="7"/>
  <c r="M475" i="7" s="1"/>
  <c r="L474" i="7"/>
  <c r="M474" i="7" s="1"/>
  <c r="L473" i="7"/>
  <c r="M473" i="7" s="1"/>
  <c r="L472" i="7"/>
  <c r="M472" i="7" s="1"/>
  <c r="K471" i="7"/>
  <c r="J471" i="7"/>
  <c r="I471" i="7"/>
  <c r="H471" i="7"/>
  <c r="G471" i="7"/>
  <c r="L464" i="7"/>
  <c r="M464" i="7" s="1"/>
  <c r="L463" i="7"/>
  <c r="M463" i="7" s="1"/>
  <c r="L462" i="7"/>
  <c r="M462" i="7" s="1"/>
  <c r="L461" i="7"/>
  <c r="M461" i="7" s="1"/>
  <c r="L460" i="7"/>
  <c r="M460" i="7" s="1"/>
  <c r="L459" i="7"/>
  <c r="M459" i="7" s="1"/>
  <c r="L458" i="7"/>
  <c r="M458" i="7" s="1"/>
  <c r="L457" i="7"/>
  <c r="M457" i="7" s="1"/>
  <c r="L456" i="7"/>
  <c r="M456" i="7" s="1"/>
  <c r="K455" i="7"/>
  <c r="J455" i="7"/>
  <c r="I455" i="7"/>
  <c r="H455" i="7"/>
  <c r="G455" i="7"/>
  <c r="L448" i="7"/>
  <c r="M448" i="7" s="1"/>
  <c r="L447" i="7"/>
  <c r="M447" i="7" s="1"/>
  <c r="L446" i="7"/>
  <c r="M446" i="7" s="1"/>
  <c r="L445" i="7"/>
  <c r="M445" i="7" s="1"/>
  <c r="L444" i="7"/>
  <c r="M444" i="7" s="1"/>
  <c r="M443" i="7"/>
  <c r="L443" i="7"/>
  <c r="L442" i="7"/>
  <c r="M442" i="7" s="1"/>
  <c r="L441" i="7"/>
  <c r="M441" i="7" s="1"/>
  <c r="L440" i="7"/>
  <c r="K439" i="7"/>
  <c r="J439" i="7"/>
  <c r="I439" i="7"/>
  <c r="H439" i="7"/>
  <c r="G439" i="7"/>
  <c r="L432" i="7"/>
  <c r="M432" i="7" s="1"/>
  <c r="L431" i="7"/>
  <c r="M431" i="7" s="1"/>
  <c r="L430" i="7"/>
  <c r="M430" i="7" s="1"/>
  <c r="L429" i="7"/>
  <c r="M429" i="7" s="1"/>
  <c r="L428" i="7"/>
  <c r="M428" i="7" s="1"/>
  <c r="L427" i="7"/>
  <c r="M427" i="7" s="1"/>
  <c r="L426" i="7"/>
  <c r="M426" i="7" s="1"/>
  <c r="L425" i="7"/>
  <c r="M425" i="7" s="1"/>
  <c r="L424" i="7"/>
  <c r="M424" i="7" s="1"/>
  <c r="K423" i="7"/>
  <c r="J423" i="7"/>
  <c r="I423" i="7"/>
  <c r="H423" i="7"/>
  <c r="G423" i="7"/>
  <c r="L416" i="7"/>
  <c r="M416" i="7" s="1"/>
  <c r="L415" i="7"/>
  <c r="M415" i="7" s="1"/>
  <c r="L414" i="7"/>
  <c r="M414" i="7" s="1"/>
  <c r="L413" i="7"/>
  <c r="M413" i="7" s="1"/>
  <c r="L412" i="7"/>
  <c r="M412" i="7" s="1"/>
  <c r="L411" i="7"/>
  <c r="M411" i="7" s="1"/>
  <c r="L410" i="7"/>
  <c r="M410" i="7" s="1"/>
  <c r="L409" i="7"/>
  <c r="M409" i="7" s="1"/>
  <c r="L408" i="7"/>
  <c r="M408" i="7" s="1"/>
  <c r="K407" i="7"/>
  <c r="J407" i="7"/>
  <c r="I407" i="7"/>
  <c r="H407" i="7"/>
  <c r="G407" i="7"/>
  <c r="L400" i="7"/>
  <c r="M400" i="7" s="1"/>
  <c r="L399" i="7"/>
  <c r="M399" i="7" s="1"/>
  <c r="L398" i="7"/>
  <c r="M398" i="7" s="1"/>
  <c r="L397" i="7"/>
  <c r="M397" i="7" s="1"/>
  <c r="L396" i="7"/>
  <c r="M396" i="7" s="1"/>
  <c r="L395" i="7"/>
  <c r="M395" i="7" s="1"/>
  <c r="L394" i="7"/>
  <c r="M394" i="7" s="1"/>
  <c r="L393" i="7"/>
  <c r="L392" i="7"/>
  <c r="M392" i="7" s="1"/>
  <c r="K391" i="7"/>
  <c r="J391" i="7"/>
  <c r="I391" i="7"/>
  <c r="H391" i="7"/>
  <c r="G391" i="7"/>
  <c r="L384" i="7"/>
  <c r="M384" i="7" s="1"/>
  <c r="L383" i="7"/>
  <c r="M383" i="7" s="1"/>
  <c r="L382" i="7"/>
  <c r="M382" i="7" s="1"/>
  <c r="L381" i="7"/>
  <c r="M381" i="7" s="1"/>
  <c r="L380" i="7"/>
  <c r="M380" i="7" s="1"/>
  <c r="L379" i="7"/>
  <c r="M379" i="7" s="1"/>
  <c r="L378" i="7"/>
  <c r="M378" i="7" s="1"/>
  <c r="L377" i="7"/>
  <c r="M377" i="7" s="1"/>
  <c r="M376" i="7"/>
  <c r="L376" i="7"/>
  <c r="K375" i="7"/>
  <c r="J375" i="7"/>
  <c r="I375" i="7"/>
  <c r="H375" i="7"/>
  <c r="G375" i="7"/>
  <c r="L368" i="7"/>
  <c r="M368" i="7" s="1"/>
  <c r="L367" i="7"/>
  <c r="M367" i="7" s="1"/>
  <c r="L366" i="7"/>
  <c r="M366" i="7" s="1"/>
  <c r="L365" i="7"/>
  <c r="M365" i="7" s="1"/>
  <c r="L364" i="7"/>
  <c r="M364" i="7" s="1"/>
  <c r="L363" i="7"/>
  <c r="M363" i="7" s="1"/>
  <c r="L362" i="7"/>
  <c r="M362" i="7" s="1"/>
  <c r="L361" i="7"/>
  <c r="M361" i="7" s="1"/>
  <c r="L360" i="7"/>
  <c r="K359" i="7"/>
  <c r="J359" i="7"/>
  <c r="I359" i="7"/>
  <c r="H359" i="7"/>
  <c r="G359" i="7"/>
  <c r="L352" i="7"/>
  <c r="M352" i="7" s="1"/>
  <c r="L351" i="7"/>
  <c r="M351" i="7" s="1"/>
  <c r="L350" i="7"/>
  <c r="M350" i="7" s="1"/>
  <c r="L349" i="7"/>
  <c r="M349" i="7" s="1"/>
  <c r="L348" i="7"/>
  <c r="M348" i="7" s="1"/>
  <c r="L347" i="7"/>
  <c r="M347" i="7" s="1"/>
  <c r="L346" i="7"/>
  <c r="M346" i="7" s="1"/>
  <c r="L345" i="7"/>
  <c r="M345" i="7" s="1"/>
  <c r="L344" i="7"/>
  <c r="M344" i="7" s="1"/>
  <c r="K343" i="7"/>
  <c r="J343" i="7"/>
  <c r="I343" i="7"/>
  <c r="H343" i="7"/>
  <c r="G343" i="7"/>
  <c r="L336" i="7"/>
  <c r="M336" i="7" s="1"/>
  <c r="L335" i="7"/>
  <c r="M335" i="7" s="1"/>
  <c r="L334" i="7"/>
  <c r="M334" i="7" s="1"/>
  <c r="L333" i="7"/>
  <c r="M333" i="7" s="1"/>
  <c r="L332" i="7"/>
  <c r="M332" i="7" s="1"/>
  <c r="L331" i="7"/>
  <c r="M331" i="7" s="1"/>
  <c r="L330" i="7"/>
  <c r="M330" i="7" s="1"/>
  <c r="L329" i="7"/>
  <c r="M329" i="7" s="1"/>
  <c r="L328" i="7"/>
  <c r="K327" i="7"/>
  <c r="J327" i="7"/>
  <c r="I327" i="7"/>
  <c r="H327" i="7"/>
  <c r="G327" i="7"/>
  <c r="L320" i="7"/>
  <c r="M320" i="7" s="1"/>
  <c r="L319" i="7"/>
  <c r="M319" i="7" s="1"/>
  <c r="L318" i="7"/>
  <c r="M318" i="7" s="1"/>
  <c r="L317" i="7"/>
  <c r="M317" i="7" s="1"/>
  <c r="L316" i="7"/>
  <c r="M316" i="7" s="1"/>
  <c r="L315" i="7"/>
  <c r="M315" i="7" s="1"/>
  <c r="L314" i="7"/>
  <c r="M314" i="7" s="1"/>
  <c r="L313" i="7"/>
  <c r="M313" i="7" s="1"/>
  <c r="L312" i="7"/>
  <c r="M312" i="7" s="1"/>
  <c r="K311" i="7"/>
  <c r="J311" i="7"/>
  <c r="I311" i="7"/>
  <c r="H311" i="7"/>
  <c r="G311" i="7"/>
  <c r="L304" i="7"/>
  <c r="M304" i="7" s="1"/>
  <c r="L303" i="7"/>
  <c r="M303" i="7" s="1"/>
  <c r="L302" i="7"/>
  <c r="M302" i="7" s="1"/>
  <c r="L301" i="7"/>
  <c r="M301" i="7" s="1"/>
  <c r="L300" i="7"/>
  <c r="M300" i="7" s="1"/>
  <c r="L299" i="7"/>
  <c r="M299" i="7" s="1"/>
  <c r="L298" i="7"/>
  <c r="M298" i="7" s="1"/>
  <c r="L297" i="7"/>
  <c r="M297" i="7" s="1"/>
  <c r="L296" i="7"/>
  <c r="M296" i="7" s="1"/>
  <c r="K295" i="7"/>
  <c r="J295" i="7"/>
  <c r="I295" i="7"/>
  <c r="H295" i="7"/>
  <c r="G295" i="7"/>
  <c r="M288" i="7"/>
  <c r="L288" i="7"/>
  <c r="L287" i="7"/>
  <c r="M287" i="7" s="1"/>
  <c r="L286" i="7"/>
  <c r="M286" i="7" s="1"/>
  <c r="L285" i="7"/>
  <c r="M285" i="7" s="1"/>
  <c r="L284" i="7"/>
  <c r="M284" i="7" s="1"/>
  <c r="L283" i="7"/>
  <c r="M283" i="7" s="1"/>
  <c r="L282" i="7"/>
  <c r="M282" i="7" s="1"/>
  <c r="L281" i="7"/>
  <c r="L280" i="7"/>
  <c r="M280" i="7" s="1"/>
  <c r="K279" i="7"/>
  <c r="J279" i="7"/>
  <c r="I279" i="7"/>
  <c r="H279" i="7"/>
  <c r="G279" i="7"/>
  <c r="L272" i="7"/>
  <c r="M272" i="7" s="1"/>
  <c r="L271" i="7"/>
  <c r="M271" i="7" s="1"/>
  <c r="L270" i="7"/>
  <c r="M270" i="7" s="1"/>
  <c r="L269" i="7"/>
  <c r="M269" i="7" s="1"/>
  <c r="L268" i="7"/>
  <c r="M268" i="7" s="1"/>
  <c r="L267" i="7"/>
  <c r="M267" i="7" s="1"/>
  <c r="L266" i="7"/>
  <c r="M266" i="7" s="1"/>
  <c r="L265" i="7"/>
  <c r="M265" i="7" s="1"/>
  <c r="L264" i="7"/>
  <c r="K263" i="7"/>
  <c r="J263" i="7"/>
  <c r="I263" i="7"/>
  <c r="H263" i="7"/>
  <c r="G263" i="7"/>
  <c r="L256" i="7"/>
  <c r="M256" i="7" s="1"/>
  <c r="L255" i="7"/>
  <c r="M255" i="7" s="1"/>
  <c r="L254" i="7"/>
  <c r="M254" i="7" s="1"/>
  <c r="L253" i="7"/>
  <c r="M253" i="7" s="1"/>
  <c r="L252" i="7"/>
  <c r="M252" i="7" s="1"/>
  <c r="L251" i="7"/>
  <c r="M251" i="7" s="1"/>
  <c r="L250" i="7"/>
  <c r="M250" i="7" s="1"/>
  <c r="L249" i="7"/>
  <c r="M249" i="7" s="1"/>
  <c r="L248" i="7"/>
  <c r="K247" i="7"/>
  <c r="J247" i="7"/>
  <c r="I247" i="7"/>
  <c r="H247" i="7"/>
  <c r="G247" i="7"/>
  <c r="L240" i="7"/>
  <c r="M240" i="7" s="1"/>
  <c r="L239" i="7"/>
  <c r="M239" i="7" s="1"/>
  <c r="L238" i="7"/>
  <c r="M238" i="7" s="1"/>
  <c r="L237" i="7"/>
  <c r="M237" i="7" s="1"/>
  <c r="L236" i="7"/>
  <c r="M236" i="7" s="1"/>
  <c r="L235" i="7"/>
  <c r="M235" i="7" s="1"/>
  <c r="L234" i="7"/>
  <c r="M234" i="7" s="1"/>
  <c r="L233" i="7"/>
  <c r="M233" i="7" s="1"/>
  <c r="L232" i="7"/>
  <c r="M232" i="7" s="1"/>
  <c r="K231" i="7"/>
  <c r="J231" i="7"/>
  <c r="I231" i="7"/>
  <c r="H231" i="7"/>
  <c r="G231" i="7"/>
  <c r="L224" i="7"/>
  <c r="M224" i="7" s="1"/>
  <c r="L223" i="7"/>
  <c r="M223" i="7" s="1"/>
  <c r="L222" i="7"/>
  <c r="M222" i="7" s="1"/>
  <c r="L221" i="7"/>
  <c r="M221" i="7" s="1"/>
  <c r="L220" i="7"/>
  <c r="M220" i="7" s="1"/>
  <c r="L219" i="7"/>
  <c r="M219" i="7" s="1"/>
  <c r="L218" i="7"/>
  <c r="M218" i="7" s="1"/>
  <c r="L217" i="7"/>
  <c r="M217" i="7" s="1"/>
  <c r="L216" i="7"/>
  <c r="M216" i="7" s="1"/>
  <c r="K215" i="7"/>
  <c r="J215" i="7"/>
  <c r="I215" i="7"/>
  <c r="H215" i="7"/>
  <c r="G215" i="7"/>
  <c r="M208" i="7"/>
  <c r="L208" i="7"/>
  <c r="L207" i="7"/>
  <c r="M207" i="7" s="1"/>
  <c r="L206" i="7"/>
  <c r="M206" i="7" s="1"/>
  <c r="L205" i="7"/>
  <c r="M205" i="7" s="1"/>
  <c r="L204" i="7"/>
  <c r="M204" i="7" s="1"/>
  <c r="L203" i="7"/>
  <c r="M203" i="7" s="1"/>
  <c r="L202" i="7"/>
  <c r="M202" i="7" s="1"/>
  <c r="L201" i="7"/>
  <c r="M201" i="7" s="1"/>
  <c r="L200" i="7"/>
  <c r="M200" i="7" s="1"/>
  <c r="K199" i="7"/>
  <c r="J199" i="7"/>
  <c r="I199" i="7"/>
  <c r="H199" i="7"/>
  <c r="G199" i="7"/>
  <c r="M192" i="7"/>
  <c r="L192" i="7"/>
  <c r="L191" i="7"/>
  <c r="M191" i="7" s="1"/>
  <c r="L190" i="7"/>
  <c r="M190" i="7" s="1"/>
  <c r="L189" i="7"/>
  <c r="M189" i="7" s="1"/>
  <c r="L188" i="7"/>
  <c r="M188" i="7" s="1"/>
  <c r="L187" i="7"/>
  <c r="M187" i="7" s="1"/>
  <c r="L186" i="7"/>
  <c r="M186" i="7" s="1"/>
  <c r="L185" i="7"/>
  <c r="M185" i="7" s="1"/>
  <c r="L184" i="7"/>
  <c r="M184" i="7" s="1"/>
  <c r="K183" i="7"/>
  <c r="J183" i="7"/>
  <c r="I183" i="7"/>
  <c r="H183" i="7"/>
  <c r="G183" i="7"/>
  <c r="L176" i="7"/>
  <c r="M176" i="7" s="1"/>
  <c r="L175" i="7"/>
  <c r="M175" i="7" s="1"/>
  <c r="L174" i="7"/>
  <c r="M174" i="7" s="1"/>
  <c r="L173" i="7"/>
  <c r="M173" i="7" s="1"/>
  <c r="L172" i="7"/>
  <c r="M172" i="7" s="1"/>
  <c r="L171" i="7"/>
  <c r="M171" i="7" s="1"/>
  <c r="L170" i="7"/>
  <c r="M170" i="7" s="1"/>
  <c r="L169" i="7"/>
  <c r="M169" i="7" s="1"/>
  <c r="L168" i="7"/>
  <c r="K167" i="7"/>
  <c r="J167" i="7"/>
  <c r="I167" i="7"/>
  <c r="H167" i="7"/>
  <c r="G167" i="7"/>
  <c r="L160" i="7"/>
  <c r="M160" i="7" s="1"/>
  <c r="L159" i="7"/>
  <c r="M159" i="7" s="1"/>
  <c r="L158" i="7"/>
  <c r="M158" i="7" s="1"/>
  <c r="L157" i="7"/>
  <c r="M157" i="7" s="1"/>
  <c r="L156" i="7"/>
  <c r="M156" i="7" s="1"/>
  <c r="L155" i="7"/>
  <c r="M155" i="7" s="1"/>
  <c r="L154" i="7"/>
  <c r="M154" i="7" s="1"/>
  <c r="L153" i="7"/>
  <c r="L152" i="7"/>
  <c r="M152" i="7" s="1"/>
  <c r="K151" i="7"/>
  <c r="J151" i="7"/>
  <c r="I151" i="7"/>
  <c r="H151" i="7"/>
  <c r="G151" i="7"/>
  <c r="L144" i="7"/>
  <c r="M144" i="7" s="1"/>
  <c r="L143" i="7"/>
  <c r="M143" i="7" s="1"/>
  <c r="L142" i="7"/>
  <c r="M142" i="7" s="1"/>
  <c r="L141" i="7"/>
  <c r="M141" i="7" s="1"/>
  <c r="L140" i="7"/>
  <c r="M140" i="7" s="1"/>
  <c r="L139" i="7"/>
  <c r="M139" i="7" s="1"/>
  <c r="L138" i="7"/>
  <c r="M138" i="7" s="1"/>
  <c r="L137" i="7"/>
  <c r="M137" i="7" s="1"/>
  <c r="L136" i="7"/>
  <c r="M136" i="7" s="1"/>
  <c r="K135" i="7"/>
  <c r="J135" i="7"/>
  <c r="I135" i="7"/>
  <c r="H135" i="7"/>
  <c r="G135" i="7"/>
  <c r="L128" i="7"/>
  <c r="M128" i="7" s="1"/>
  <c r="L127" i="7"/>
  <c r="M127" i="7" s="1"/>
  <c r="M126" i="7"/>
  <c r="L126" i="7"/>
  <c r="L125" i="7"/>
  <c r="M125" i="7" s="1"/>
  <c r="L124" i="7"/>
  <c r="M124" i="7" s="1"/>
  <c r="L123" i="7"/>
  <c r="M123" i="7" s="1"/>
  <c r="L122" i="7"/>
  <c r="M122" i="7" s="1"/>
  <c r="L121" i="7"/>
  <c r="L120" i="7"/>
  <c r="M120" i="7" s="1"/>
  <c r="K119" i="7"/>
  <c r="J119" i="7"/>
  <c r="I119" i="7"/>
  <c r="H119" i="7"/>
  <c r="G119" i="7"/>
  <c r="L112" i="7"/>
  <c r="M112" i="7" s="1"/>
  <c r="L111" i="7"/>
  <c r="M111" i="7" s="1"/>
  <c r="M110" i="7"/>
  <c r="L110" i="7"/>
  <c r="L109" i="7"/>
  <c r="M109" i="7" s="1"/>
  <c r="L108" i="7"/>
  <c r="M108" i="7" s="1"/>
  <c r="L107" i="7"/>
  <c r="M107" i="7" s="1"/>
  <c r="L106" i="7"/>
  <c r="M106" i="7" s="1"/>
  <c r="L105" i="7"/>
  <c r="M105" i="7" s="1"/>
  <c r="L104" i="7"/>
  <c r="M104" i="7" s="1"/>
  <c r="K103" i="7"/>
  <c r="J103" i="7"/>
  <c r="I103" i="7"/>
  <c r="H103" i="7"/>
  <c r="G103" i="7"/>
  <c r="L96" i="7"/>
  <c r="M96" i="7" s="1"/>
  <c r="L95" i="7"/>
  <c r="M95" i="7" s="1"/>
  <c r="L94" i="7"/>
  <c r="M94" i="7" s="1"/>
  <c r="L93" i="7"/>
  <c r="M93" i="7" s="1"/>
  <c r="M92" i="7"/>
  <c r="L92" i="7"/>
  <c r="L91" i="7"/>
  <c r="M91" i="7" s="1"/>
  <c r="L90" i="7"/>
  <c r="M90" i="7" s="1"/>
  <c r="L89" i="7"/>
  <c r="M89" i="7" s="1"/>
  <c r="L88" i="7"/>
  <c r="K87" i="7"/>
  <c r="J87" i="7"/>
  <c r="I87" i="7"/>
  <c r="H87" i="7"/>
  <c r="G87" i="7"/>
  <c r="L80" i="7"/>
  <c r="M80" i="7" s="1"/>
  <c r="L79" i="7"/>
  <c r="M79" i="7" s="1"/>
  <c r="L78" i="7"/>
  <c r="M78" i="7" s="1"/>
  <c r="L77" i="7"/>
  <c r="M77" i="7" s="1"/>
  <c r="L76" i="7"/>
  <c r="M76" i="7" s="1"/>
  <c r="L75" i="7"/>
  <c r="M75" i="7" s="1"/>
  <c r="L74" i="7"/>
  <c r="M74" i="7" s="1"/>
  <c r="L73" i="7"/>
  <c r="M73" i="7" s="1"/>
  <c r="L72" i="7"/>
  <c r="M72" i="7" s="1"/>
  <c r="K71" i="7"/>
  <c r="J71" i="7"/>
  <c r="I71" i="7"/>
  <c r="H71" i="7"/>
  <c r="G71" i="7"/>
  <c r="L64" i="7"/>
  <c r="M64" i="7" s="1"/>
  <c r="L63" i="7"/>
  <c r="M63" i="7" s="1"/>
  <c r="L62" i="7"/>
  <c r="M62" i="7" s="1"/>
  <c r="L61" i="7"/>
  <c r="M61" i="7" s="1"/>
  <c r="L60" i="7"/>
  <c r="M60" i="7" s="1"/>
  <c r="L59" i="7"/>
  <c r="M59" i="7" s="1"/>
  <c r="L58" i="7"/>
  <c r="M58" i="7" s="1"/>
  <c r="L57" i="7"/>
  <c r="M57" i="7" s="1"/>
  <c r="L56" i="7"/>
  <c r="M56" i="7" s="1"/>
  <c r="L55" i="7"/>
  <c r="M55" i="7" s="1"/>
  <c r="K55" i="7"/>
  <c r="J55" i="7"/>
  <c r="I55" i="7"/>
  <c r="H55" i="7"/>
  <c r="G55" i="7"/>
  <c r="L48" i="7"/>
  <c r="M48" i="7" s="1"/>
  <c r="L47" i="7"/>
  <c r="M47" i="7" s="1"/>
  <c r="L46" i="7"/>
  <c r="M46" i="7" s="1"/>
  <c r="L45" i="7"/>
  <c r="M45" i="7" s="1"/>
  <c r="L44" i="7"/>
  <c r="M44" i="7" s="1"/>
  <c r="L43" i="7"/>
  <c r="M43" i="7" s="1"/>
  <c r="L42" i="7"/>
  <c r="M42" i="7" s="1"/>
  <c r="L41" i="7"/>
  <c r="M41" i="7" s="1"/>
  <c r="L40" i="7"/>
  <c r="M40" i="7" s="1"/>
  <c r="K39" i="7"/>
  <c r="J39" i="7"/>
  <c r="I39" i="7"/>
  <c r="H39" i="7"/>
  <c r="G39" i="7"/>
  <c r="A35" i="7"/>
  <c r="A51" i="7" s="1"/>
  <c r="A67" i="7" s="1"/>
  <c r="A83" i="7" s="1"/>
  <c r="A99" i="7" s="1"/>
  <c r="A115" i="7" s="1"/>
  <c r="A131" i="7" s="1"/>
  <c r="A147" i="7" s="1"/>
  <c r="A163" i="7" s="1"/>
  <c r="A179" i="7" s="1"/>
  <c r="A195" i="7" s="1"/>
  <c r="A211" i="7" s="1"/>
  <c r="A227" i="7" s="1"/>
  <c r="A243" i="7" s="1"/>
  <c r="A259" i="7" s="1"/>
  <c r="A275" i="7" s="1"/>
  <c r="A291" i="7" s="1"/>
  <c r="A307" i="7" s="1"/>
  <c r="A323" i="7" s="1"/>
  <c r="A339" i="7" s="1"/>
  <c r="A355" i="7" s="1"/>
  <c r="A371" i="7" s="1"/>
  <c r="A387" i="7" s="1"/>
  <c r="A403" i="7" s="1"/>
  <c r="A419" i="7" s="1"/>
  <c r="A435" i="7" s="1"/>
  <c r="A451" i="7" s="1"/>
  <c r="A467" i="7" s="1"/>
  <c r="A483" i="7" s="1"/>
  <c r="L32" i="7"/>
  <c r="M32" i="7" s="1"/>
  <c r="L31" i="7"/>
  <c r="M31" i="7" s="1"/>
  <c r="L30" i="7"/>
  <c r="M30" i="7" s="1"/>
  <c r="L29" i="7"/>
  <c r="M29" i="7" s="1"/>
  <c r="L28" i="7"/>
  <c r="M28" i="7" s="1"/>
  <c r="L27" i="7"/>
  <c r="M27" i="7" s="1"/>
  <c r="L26" i="7"/>
  <c r="M26" i="7" s="1"/>
  <c r="L25" i="7"/>
  <c r="M25" i="7" s="1"/>
  <c r="L24" i="7"/>
  <c r="K23" i="7"/>
  <c r="J23" i="7"/>
  <c r="I23" i="7"/>
  <c r="H23" i="7"/>
  <c r="G23" i="7"/>
  <c r="K21" i="7"/>
  <c r="J21" i="7"/>
  <c r="I21" i="7"/>
  <c r="H21" i="7"/>
  <c r="G21" i="7"/>
  <c r="G20" i="7"/>
  <c r="H20" i="7" s="1"/>
  <c r="I20" i="7" s="1"/>
  <c r="J20" i="7" s="1"/>
  <c r="K20" i="7" s="1"/>
  <c r="L20" i="7" s="1"/>
  <c r="M20" i="7" s="1"/>
  <c r="C20" i="7"/>
  <c r="C36" i="7" s="1"/>
  <c r="C52" i="7" s="1"/>
  <c r="C68" i="7" s="1"/>
  <c r="C84" i="7" s="1"/>
  <c r="C100" i="7" s="1"/>
  <c r="C116" i="7" s="1"/>
  <c r="C132" i="7" s="1"/>
  <c r="C148" i="7" s="1"/>
  <c r="C164" i="7" s="1"/>
  <c r="C180" i="7" s="1"/>
  <c r="C196" i="7" s="1"/>
  <c r="C212" i="7" s="1"/>
  <c r="C228" i="7" s="1"/>
  <c r="C244" i="7" s="1"/>
  <c r="C260" i="7" s="1"/>
  <c r="C276" i="7" s="1"/>
  <c r="C292" i="7" s="1"/>
  <c r="C308" i="7" s="1"/>
  <c r="C324" i="7" s="1"/>
  <c r="C340" i="7" s="1"/>
  <c r="C356" i="7" s="1"/>
  <c r="C372" i="7" s="1"/>
  <c r="C388" i="7" s="1"/>
  <c r="C404" i="7" s="1"/>
  <c r="C420" i="7" s="1"/>
  <c r="C436" i="7" s="1"/>
  <c r="C452" i="7" s="1"/>
  <c r="C468" i="7" s="1"/>
  <c r="C484" i="7" s="1"/>
  <c r="G19" i="7"/>
  <c r="H19" i="7" s="1"/>
  <c r="I19" i="7" s="1"/>
  <c r="J19" i="7" s="1"/>
  <c r="K19" i="7" s="1"/>
  <c r="L19" i="7" s="1"/>
  <c r="M19" i="7" s="1"/>
  <c r="K16" i="7"/>
  <c r="J16" i="7"/>
  <c r="I16" i="7"/>
  <c r="H16" i="7"/>
  <c r="G16" i="7"/>
  <c r="K15" i="7"/>
  <c r="J15" i="7"/>
  <c r="I15" i="7"/>
  <c r="H15" i="7"/>
  <c r="G15" i="7"/>
  <c r="K14" i="7"/>
  <c r="J14" i="7"/>
  <c r="I14" i="7"/>
  <c r="H14" i="7"/>
  <c r="G14" i="7"/>
  <c r="K13" i="7"/>
  <c r="J13" i="7"/>
  <c r="I13" i="7"/>
  <c r="H13" i="7"/>
  <c r="G13" i="7"/>
  <c r="K12" i="7"/>
  <c r="J12" i="7"/>
  <c r="I12" i="7"/>
  <c r="H12" i="7"/>
  <c r="G12" i="7"/>
  <c r="K11" i="7"/>
  <c r="J11" i="7"/>
  <c r="I11" i="7"/>
  <c r="H11" i="7"/>
  <c r="G11" i="7"/>
  <c r="K10" i="7"/>
  <c r="J10" i="7"/>
  <c r="I10" i="7"/>
  <c r="H10" i="7"/>
  <c r="G10" i="7"/>
  <c r="K9" i="7"/>
  <c r="J9" i="7"/>
  <c r="I9" i="7"/>
  <c r="H9" i="7"/>
  <c r="G9" i="7"/>
  <c r="K8" i="7"/>
  <c r="J8" i="7"/>
  <c r="I8" i="7"/>
  <c r="H8" i="7"/>
  <c r="G8" i="7"/>
  <c r="H4" i="7"/>
  <c r="I4" i="7" s="1"/>
  <c r="J4" i="7" s="1"/>
  <c r="K4" i="7" s="1"/>
  <c r="L4" i="7" s="1"/>
  <c r="M4" i="7" s="1"/>
  <c r="I3" i="7"/>
  <c r="J3" i="7" s="1"/>
  <c r="K3" i="7" s="1"/>
  <c r="L3" i="7" s="1"/>
  <c r="M3" i="7" s="1"/>
  <c r="H3" i="7"/>
  <c r="L496" i="6"/>
  <c r="M496" i="6" s="1"/>
  <c r="L495" i="6"/>
  <c r="M495" i="6" s="1"/>
  <c r="L494" i="6"/>
  <c r="M494" i="6" s="1"/>
  <c r="L493" i="6"/>
  <c r="M493" i="6" s="1"/>
  <c r="L492" i="6"/>
  <c r="M492" i="6" s="1"/>
  <c r="L491" i="6"/>
  <c r="M491" i="6" s="1"/>
  <c r="L490" i="6"/>
  <c r="M490" i="6" s="1"/>
  <c r="L489" i="6"/>
  <c r="L488" i="6"/>
  <c r="M488" i="6" s="1"/>
  <c r="K487" i="6"/>
  <c r="J487" i="6"/>
  <c r="I487" i="6"/>
  <c r="H487" i="6"/>
  <c r="G487" i="6"/>
  <c r="K485" i="6"/>
  <c r="J485" i="6"/>
  <c r="I485" i="6"/>
  <c r="H485" i="6"/>
  <c r="G485" i="6"/>
  <c r="G484" i="6"/>
  <c r="H484" i="6" s="1"/>
  <c r="I484" i="6" s="1"/>
  <c r="J484" i="6" s="1"/>
  <c r="K484" i="6" s="1"/>
  <c r="L484" i="6" s="1"/>
  <c r="M484" i="6" s="1"/>
  <c r="G483" i="6"/>
  <c r="H483" i="6" s="1"/>
  <c r="I483" i="6" s="1"/>
  <c r="J483" i="6" s="1"/>
  <c r="K483" i="6" s="1"/>
  <c r="L483" i="6" s="1"/>
  <c r="M483" i="6" s="1"/>
  <c r="L480" i="6"/>
  <c r="M480" i="6" s="1"/>
  <c r="L479" i="6"/>
  <c r="M479" i="6" s="1"/>
  <c r="L478" i="6"/>
  <c r="M478" i="6" s="1"/>
  <c r="L477" i="6"/>
  <c r="M477" i="6" s="1"/>
  <c r="L476" i="6"/>
  <c r="M476" i="6" s="1"/>
  <c r="L475" i="6"/>
  <c r="M475" i="6" s="1"/>
  <c r="L474" i="6"/>
  <c r="M474" i="6" s="1"/>
  <c r="L473" i="6"/>
  <c r="M473" i="6" s="1"/>
  <c r="L472" i="6"/>
  <c r="K471" i="6"/>
  <c r="J471" i="6"/>
  <c r="I471" i="6"/>
  <c r="H471" i="6"/>
  <c r="G471" i="6"/>
  <c r="K469" i="6"/>
  <c r="J469" i="6"/>
  <c r="I469" i="6"/>
  <c r="H469" i="6"/>
  <c r="G469" i="6"/>
  <c r="G468" i="6"/>
  <c r="H468" i="6" s="1"/>
  <c r="I468" i="6" s="1"/>
  <c r="J468" i="6" s="1"/>
  <c r="K468" i="6" s="1"/>
  <c r="L468" i="6" s="1"/>
  <c r="M468" i="6" s="1"/>
  <c r="G467" i="6"/>
  <c r="H467" i="6" s="1"/>
  <c r="I467" i="6" s="1"/>
  <c r="J467" i="6" s="1"/>
  <c r="K467" i="6" s="1"/>
  <c r="L467" i="6" s="1"/>
  <c r="M467" i="6" s="1"/>
  <c r="L464" i="6"/>
  <c r="M464" i="6" s="1"/>
  <c r="L463" i="6"/>
  <c r="M463" i="6" s="1"/>
  <c r="L462" i="6"/>
  <c r="M462" i="6" s="1"/>
  <c r="L461" i="6"/>
  <c r="M461" i="6" s="1"/>
  <c r="L460" i="6"/>
  <c r="M460" i="6" s="1"/>
  <c r="L459" i="6"/>
  <c r="M459" i="6" s="1"/>
  <c r="L458" i="6"/>
  <c r="M458" i="6" s="1"/>
  <c r="L457" i="6"/>
  <c r="L456" i="6"/>
  <c r="M456" i="6" s="1"/>
  <c r="K455" i="6"/>
  <c r="J455" i="6"/>
  <c r="I455" i="6"/>
  <c r="H455" i="6"/>
  <c r="G455" i="6"/>
  <c r="H452" i="6"/>
  <c r="I452" i="6" s="1"/>
  <c r="J452" i="6" s="1"/>
  <c r="K452" i="6" s="1"/>
  <c r="L452" i="6" s="1"/>
  <c r="M452" i="6" s="1"/>
  <c r="H451" i="6"/>
  <c r="I451" i="6" s="1"/>
  <c r="J451" i="6" s="1"/>
  <c r="K451" i="6" s="1"/>
  <c r="L451" i="6" s="1"/>
  <c r="M451" i="6" s="1"/>
  <c r="L448" i="6"/>
  <c r="M448" i="6" s="1"/>
  <c r="L447" i="6"/>
  <c r="M447" i="6" s="1"/>
  <c r="L446" i="6"/>
  <c r="M446" i="6" s="1"/>
  <c r="L445" i="6"/>
  <c r="M445" i="6" s="1"/>
  <c r="L444" i="6"/>
  <c r="M444" i="6" s="1"/>
  <c r="L443" i="6"/>
  <c r="M443" i="6" s="1"/>
  <c r="L442" i="6"/>
  <c r="M442" i="6" s="1"/>
  <c r="L441" i="6"/>
  <c r="M441" i="6" s="1"/>
  <c r="L440" i="6"/>
  <c r="K439" i="6"/>
  <c r="J439" i="6"/>
  <c r="I439" i="6"/>
  <c r="H439" i="6"/>
  <c r="G439" i="6"/>
  <c r="K437" i="6"/>
  <c r="J437" i="6"/>
  <c r="I437" i="6"/>
  <c r="H437" i="6"/>
  <c r="G437" i="6"/>
  <c r="G436" i="6"/>
  <c r="H436" i="6" s="1"/>
  <c r="I436" i="6" s="1"/>
  <c r="J436" i="6" s="1"/>
  <c r="K436" i="6" s="1"/>
  <c r="L436" i="6" s="1"/>
  <c r="M436" i="6" s="1"/>
  <c r="G435" i="6"/>
  <c r="H435" i="6" s="1"/>
  <c r="I435" i="6" s="1"/>
  <c r="J435" i="6" s="1"/>
  <c r="K435" i="6" s="1"/>
  <c r="L435" i="6" s="1"/>
  <c r="M435" i="6" s="1"/>
  <c r="L432" i="6"/>
  <c r="M432" i="6" s="1"/>
  <c r="L431" i="6"/>
  <c r="M431" i="6" s="1"/>
  <c r="L430" i="6"/>
  <c r="M430" i="6" s="1"/>
  <c r="M429" i="6"/>
  <c r="L429" i="6"/>
  <c r="L428" i="6"/>
  <c r="M428" i="6" s="1"/>
  <c r="M427" i="6"/>
  <c r="L427" i="6"/>
  <c r="L426" i="6"/>
  <c r="M426" i="6" s="1"/>
  <c r="L425" i="6"/>
  <c r="M425" i="6" s="1"/>
  <c r="M424" i="6"/>
  <c r="L424" i="6"/>
  <c r="K423" i="6"/>
  <c r="J423" i="6"/>
  <c r="I423" i="6"/>
  <c r="H423" i="6"/>
  <c r="G423" i="6"/>
  <c r="H420" i="6"/>
  <c r="I420" i="6" s="1"/>
  <c r="J420" i="6" s="1"/>
  <c r="K420" i="6" s="1"/>
  <c r="L420" i="6" s="1"/>
  <c r="M420" i="6" s="1"/>
  <c r="H419" i="6"/>
  <c r="I419" i="6" s="1"/>
  <c r="J419" i="6" s="1"/>
  <c r="K419" i="6" s="1"/>
  <c r="L419" i="6" s="1"/>
  <c r="M419" i="6" s="1"/>
  <c r="L416" i="6"/>
  <c r="M416" i="6" s="1"/>
  <c r="L415" i="6"/>
  <c r="M415" i="6" s="1"/>
  <c r="L414" i="6"/>
  <c r="M414" i="6" s="1"/>
  <c r="L413" i="6"/>
  <c r="M413" i="6" s="1"/>
  <c r="L412" i="6"/>
  <c r="M412" i="6" s="1"/>
  <c r="L411" i="6"/>
  <c r="M411" i="6" s="1"/>
  <c r="L410" i="6"/>
  <c r="M410" i="6" s="1"/>
  <c r="L409" i="6"/>
  <c r="M409" i="6" s="1"/>
  <c r="L408" i="6"/>
  <c r="M408" i="6" s="1"/>
  <c r="K407" i="6"/>
  <c r="J407" i="6"/>
  <c r="I407" i="6"/>
  <c r="H407" i="6"/>
  <c r="G407" i="6"/>
  <c r="K405" i="6"/>
  <c r="J405" i="6"/>
  <c r="I405" i="6"/>
  <c r="H405" i="6"/>
  <c r="G405" i="6"/>
  <c r="G404" i="6"/>
  <c r="H404" i="6" s="1"/>
  <c r="I404" i="6" s="1"/>
  <c r="J404" i="6" s="1"/>
  <c r="K404" i="6" s="1"/>
  <c r="L404" i="6" s="1"/>
  <c r="M404" i="6" s="1"/>
  <c r="G403" i="6"/>
  <c r="H403" i="6" s="1"/>
  <c r="I403" i="6" s="1"/>
  <c r="J403" i="6" s="1"/>
  <c r="K403" i="6" s="1"/>
  <c r="L403" i="6" s="1"/>
  <c r="M403" i="6" s="1"/>
  <c r="L400" i="6"/>
  <c r="M400" i="6" s="1"/>
  <c r="L399" i="6"/>
  <c r="M399" i="6" s="1"/>
  <c r="L398" i="6"/>
  <c r="M398" i="6" s="1"/>
  <c r="L397" i="6"/>
  <c r="M397" i="6" s="1"/>
  <c r="L396" i="6"/>
  <c r="M396" i="6" s="1"/>
  <c r="L395" i="6"/>
  <c r="M395" i="6" s="1"/>
  <c r="L394" i="6"/>
  <c r="M394" i="6" s="1"/>
  <c r="M393" i="6"/>
  <c r="L393" i="6"/>
  <c r="L392" i="6"/>
  <c r="K391" i="6"/>
  <c r="J391" i="6"/>
  <c r="I391" i="6"/>
  <c r="H391" i="6"/>
  <c r="G391" i="6"/>
  <c r="K389" i="6"/>
  <c r="J389" i="6"/>
  <c r="I389" i="6"/>
  <c r="H389" i="6"/>
  <c r="G389" i="6"/>
  <c r="G388" i="6"/>
  <c r="H388" i="6" s="1"/>
  <c r="I388" i="6" s="1"/>
  <c r="J388" i="6" s="1"/>
  <c r="K388" i="6" s="1"/>
  <c r="L388" i="6" s="1"/>
  <c r="M388" i="6" s="1"/>
  <c r="G387" i="6"/>
  <c r="H387" i="6" s="1"/>
  <c r="I387" i="6" s="1"/>
  <c r="J387" i="6" s="1"/>
  <c r="K387" i="6" s="1"/>
  <c r="L387" i="6" s="1"/>
  <c r="M387" i="6" s="1"/>
  <c r="L384" i="6"/>
  <c r="M384" i="6" s="1"/>
  <c r="L383" i="6"/>
  <c r="M383" i="6" s="1"/>
  <c r="L382" i="6"/>
  <c r="M382" i="6" s="1"/>
  <c r="L381" i="6"/>
  <c r="M381" i="6" s="1"/>
  <c r="L380" i="6"/>
  <c r="M380" i="6" s="1"/>
  <c r="L379" i="6"/>
  <c r="M379" i="6" s="1"/>
  <c r="L378" i="6"/>
  <c r="M378" i="6" s="1"/>
  <c r="L377" i="6"/>
  <c r="M377" i="6" s="1"/>
  <c r="L376" i="6"/>
  <c r="M376" i="6" s="1"/>
  <c r="K375" i="6"/>
  <c r="J375" i="6"/>
  <c r="I375" i="6"/>
  <c r="H375" i="6"/>
  <c r="G375" i="6"/>
  <c r="H372" i="6"/>
  <c r="I372" i="6" s="1"/>
  <c r="J372" i="6" s="1"/>
  <c r="K372" i="6" s="1"/>
  <c r="L372" i="6" s="1"/>
  <c r="M372" i="6" s="1"/>
  <c r="H371" i="6"/>
  <c r="I371" i="6" s="1"/>
  <c r="J371" i="6" s="1"/>
  <c r="K371" i="6" s="1"/>
  <c r="L371" i="6" s="1"/>
  <c r="M371" i="6" s="1"/>
  <c r="L368" i="6"/>
  <c r="M368" i="6" s="1"/>
  <c r="L367" i="6"/>
  <c r="M367" i="6" s="1"/>
  <c r="L366" i="6"/>
  <c r="M366" i="6" s="1"/>
  <c r="L365" i="6"/>
  <c r="M365" i="6" s="1"/>
  <c r="L364" i="6"/>
  <c r="M364" i="6" s="1"/>
  <c r="L363" i="6"/>
  <c r="M363" i="6" s="1"/>
  <c r="L362" i="6"/>
  <c r="M362" i="6" s="1"/>
  <c r="L361" i="6"/>
  <c r="M361" i="6" s="1"/>
  <c r="L360" i="6"/>
  <c r="K359" i="6"/>
  <c r="J359" i="6"/>
  <c r="I359" i="6"/>
  <c r="H359" i="6"/>
  <c r="G359" i="6"/>
  <c r="K357" i="6"/>
  <c r="J357" i="6"/>
  <c r="I357" i="6"/>
  <c r="H357" i="6"/>
  <c r="G357" i="6"/>
  <c r="G356" i="6"/>
  <c r="H356" i="6" s="1"/>
  <c r="I356" i="6" s="1"/>
  <c r="J356" i="6" s="1"/>
  <c r="K356" i="6" s="1"/>
  <c r="L356" i="6" s="1"/>
  <c r="M356" i="6" s="1"/>
  <c r="G355" i="6"/>
  <c r="H355" i="6" s="1"/>
  <c r="I355" i="6" s="1"/>
  <c r="J355" i="6" s="1"/>
  <c r="K355" i="6" s="1"/>
  <c r="L355" i="6" s="1"/>
  <c r="M355" i="6" s="1"/>
  <c r="L352" i="6"/>
  <c r="M352" i="6" s="1"/>
  <c r="L351" i="6"/>
  <c r="M351" i="6" s="1"/>
  <c r="L350" i="6"/>
  <c r="M350" i="6" s="1"/>
  <c r="L349" i="6"/>
  <c r="M349" i="6" s="1"/>
  <c r="L348" i="6"/>
  <c r="M348" i="6" s="1"/>
  <c r="L347" i="6"/>
  <c r="L346" i="6"/>
  <c r="M346" i="6" s="1"/>
  <c r="L345" i="6"/>
  <c r="M345" i="6" s="1"/>
  <c r="L344" i="6"/>
  <c r="M344" i="6" s="1"/>
  <c r="K343" i="6"/>
  <c r="J343" i="6"/>
  <c r="I343" i="6"/>
  <c r="H343" i="6"/>
  <c r="G343" i="6"/>
  <c r="K341" i="6"/>
  <c r="J341" i="6"/>
  <c r="I341" i="6"/>
  <c r="H341" i="6"/>
  <c r="G341" i="6"/>
  <c r="G340" i="6"/>
  <c r="H340" i="6" s="1"/>
  <c r="I340" i="6" s="1"/>
  <c r="J340" i="6" s="1"/>
  <c r="K340" i="6" s="1"/>
  <c r="L340" i="6" s="1"/>
  <c r="M340" i="6" s="1"/>
  <c r="G339" i="6"/>
  <c r="H339" i="6" s="1"/>
  <c r="I339" i="6" s="1"/>
  <c r="J339" i="6" s="1"/>
  <c r="K339" i="6" s="1"/>
  <c r="L339" i="6" s="1"/>
  <c r="M339" i="6" s="1"/>
  <c r="L336" i="6"/>
  <c r="M336" i="6" s="1"/>
  <c r="L335" i="6"/>
  <c r="M335" i="6" s="1"/>
  <c r="L334" i="6"/>
  <c r="M334" i="6" s="1"/>
  <c r="L333" i="6"/>
  <c r="M333" i="6" s="1"/>
  <c r="L332" i="6"/>
  <c r="M332" i="6" s="1"/>
  <c r="L331" i="6"/>
  <c r="M331" i="6" s="1"/>
  <c r="L330" i="6"/>
  <c r="M330" i="6" s="1"/>
  <c r="L329" i="6"/>
  <c r="M329" i="6" s="1"/>
  <c r="L328" i="6"/>
  <c r="K327" i="6"/>
  <c r="J327" i="6"/>
  <c r="I327" i="6"/>
  <c r="H327" i="6"/>
  <c r="G327" i="6"/>
  <c r="H324" i="6"/>
  <c r="I324" i="6" s="1"/>
  <c r="J324" i="6" s="1"/>
  <c r="K324" i="6" s="1"/>
  <c r="L324" i="6" s="1"/>
  <c r="M324" i="6" s="1"/>
  <c r="H323" i="6"/>
  <c r="I323" i="6" s="1"/>
  <c r="J323" i="6" s="1"/>
  <c r="K323" i="6" s="1"/>
  <c r="L323" i="6" s="1"/>
  <c r="M323" i="6" s="1"/>
  <c r="L320" i="6"/>
  <c r="M320" i="6" s="1"/>
  <c r="L319" i="6"/>
  <c r="M319" i="6" s="1"/>
  <c r="L318" i="6"/>
  <c r="M318" i="6" s="1"/>
  <c r="L317" i="6"/>
  <c r="M317" i="6" s="1"/>
  <c r="L316" i="6"/>
  <c r="M316" i="6" s="1"/>
  <c r="L315" i="6"/>
  <c r="M315" i="6" s="1"/>
  <c r="L314" i="6"/>
  <c r="M314" i="6" s="1"/>
  <c r="L313" i="6"/>
  <c r="M313" i="6" s="1"/>
  <c r="L312" i="6"/>
  <c r="M312" i="6" s="1"/>
  <c r="K311" i="6"/>
  <c r="J311" i="6"/>
  <c r="I311" i="6"/>
  <c r="H311" i="6"/>
  <c r="G311" i="6"/>
  <c r="K309" i="6"/>
  <c r="J309" i="6"/>
  <c r="I309" i="6"/>
  <c r="H309" i="6"/>
  <c r="G309" i="6"/>
  <c r="G308" i="6"/>
  <c r="H308" i="6" s="1"/>
  <c r="I308" i="6" s="1"/>
  <c r="J308" i="6" s="1"/>
  <c r="K308" i="6" s="1"/>
  <c r="L308" i="6" s="1"/>
  <c r="M308" i="6" s="1"/>
  <c r="G307" i="6"/>
  <c r="H307" i="6" s="1"/>
  <c r="I307" i="6" s="1"/>
  <c r="J307" i="6" s="1"/>
  <c r="K307" i="6" s="1"/>
  <c r="L307" i="6" s="1"/>
  <c r="M307" i="6" s="1"/>
  <c r="L304" i="6"/>
  <c r="M304" i="6" s="1"/>
  <c r="L303" i="6"/>
  <c r="M303" i="6" s="1"/>
  <c r="L302" i="6"/>
  <c r="M302" i="6" s="1"/>
  <c r="L301" i="6"/>
  <c r="M301" i="6" s="1"/>
  <c r="L300" i="6"/>
  <c r="M300" i="6" s="1"/>
  <c r="L299" i="6"/>
  <c r="M299" i="6" s="1"/>
  <c r="L298" i="6"/>
  <c r="M298" i="6" s="1"/>
  <c r="L297" i="6"/>
  <c r="M297" i="6" s="1"/>
  <c r="L296" i="6"/>
  <c r="M296" i="6" s="1"/>
  <c r="K295" i="6"/>
  <c r="J295" i="6"/>
  <c r="I295" i="6"/>
  <c r="H295" i="6"/>
  <c r="G295" i="6"/>
  <c r="K293" i="6"/>
  <c r="J293" i="6"/>
  <c r="I293" i="6"/>
  <c r="H293" i="6"/>
  <c r="G293" i="6"/>
  <c r="G292" i="6"/>
  <c r="H292" i="6" s="1"/>
  <c r="I292" i="6" s="1"/>
  <c r="J292" i="6" s="1"/>
  <c r="K292" i="6" s="1"/>
  <c r="L292" i="6" s="1"/>
  <c r="M292" i="6" s="1"/>
  <c r="G291" i="6"/>
  <c r="H291" i="6" s="1"/>
  <c r="I291" i="6" s="1"/>
  <c r="J291" i="6" s="1"/>
  <c r="K291" i="6" s="1"/>
  <c r="L291" i="6" s="1"/>
  <c r="M291" i="6" s="1"/>
  <c r="L288" i="6"/>
  <c r="M288" i="6" s="1"/>
  <c r="L287" i="6"/>
  <c r="M287" i="6" s="1"/>
  <c r="L286" i="6"/>
  <c r="M286" i="6" s="1"/>
  <c r="L285" i="6"/>
  <c r="M285" i="6" s="1"/>
  <c r="L284" i="6"/>
  <c r="M284" i="6" s="1"/>
  <c r="L283" i="6"/>
  <c r="M283" i="6" s="1"/>
  <c r="L282" i="6"/>
  <c r="M282" i="6" s="1"/>
  <c r="L281" i="6"/>
  <c r="M281" i="6" s="1"/>
  <c r="L280" i="6"/>
  <c r="K279" i="6"/>
  <c r="J279" i="6"/>
  <c r="I279" i="6"/>
  <c r="H279" i="6"/>
  <c r="G279" i="6"/>
  <c r="H276" i="6"/>
  <c r="I276" i="6" s="1"/>
  <c r="J276" i="6" s="1"/>
  <c r="K276" i="6" s="1"/>
  <c r="L276" i="6" s="1"/>
  <c r="M276" i="6" s="1"/>
  <c r="H275" i="6"/>
  <c r="I275" i="6" s="1"/>
  <c r="J275" i="6" s="1"/>
  <c r="K275" i="6" s="1"/>
  <c r="L275" i="6" s="1"/>
  <c r="M275" i="6" s="1"/>
  <c r="L272" i="6"/>
  <c r="M272" i="6" s="1"/>
  <c r="L271" i="6"/>
  <c r="M271" i="6" s="1"/>
  <c r="L270" i="6"/>
  <c r="M270" i="6" s="1"/>
  <c r="L269" i="6"/>
  <c r="M269" i="6" s="1"/>
  <c r="L268" i="6"/>
  <c r="M268" i="6" s="1"/>
  <c r="L267" i="6"/>
  <c r="M267" i="6" s="1"/>
  <c r="L266" i="6"/>
  <c r="M266" i="6" s="1"/>
  <c r="L265" i="6"/>
  <c r="M265" i="6" s="1"/>
  <c r="L264" i="6"/>
  <c r="M264" i="6" s="1"/>
  <c r="K263" i="6"/>
  <c r="J263" i="6"/>
  <c r="I263" i="6"/>
  <c r="H263" i="6"/>
  <c r="G263" i="6"/>
  <c r="K261" i="6"/>
  <c r="J261" i="6"/>
  <c r="I261" i="6"/>
  <c r="H261" i="6"/>
  <c r="G261" i="6"/>
  <c r="G260" i="6"/>
  <c r="H260" i="6" s="1"/>
  <c r="I260" i="6" s="1"/>
  <c r="J260" i="6" s="1"/>
  <c r="K260" i="6" s="1"/>
  <c r="L260" i="6" s="1"/>
  <c r="M260" i="6" s="1"/>
  <c r="G259" i="6"/>
  <c r="H259" i="6" s="1"/>
  <c r="I259" i="6" s="1"/>
  <c r="J259" i="6" s="1"/>
  <c r="K259" i="6" s="1"/>
  <c r="L259" i="6" s="1"/>
  <c r="M259" i="6" s="1"/>
  <c r="L256" i="6"/>
  <c r="M256" i="6" s="1"/>
  <c r="L255" i="6"/>
  <c r="M255" i="6" s="1"/>
  <c r="L254" i="6"/>
  <c r="M254" i="6" s="1"/>
  <c r="L253" i="6"/>
  <c r="M253" i="6" s="1"/>
  <c r="L252" i="6"/>
  <c r="M252" i="6" s="1"/>
  <c r="L251" i="6"/>
  <c r="M251" i="6" s="1"/>
  <c r="L250" i="6"/>
  <c r="M250" i="6" s="1"/>
  <c r="L249" i="6"/>
  <c r="M249" i="6" s="1"/>
  <c r="L248" i="6"/>
  <c r="M248" i="6" s="1"/>
  <c r="K247" i="6"/>
  <c r="J247" i="6"/>
  <c r="I247" i="6"/>
  <c r="H247" i="6"/>
  <c r="G247" i="6"/>
  <c r="K245" i="6"/>
  <c r="J245" i="6"/>
  <c r="I245" i="6"/>
  <c r="H245" i="6"/>
  <c r="G245" i="6"/>
  <c r="G244" i="6"/>
  <c r="H244" i="6" s="1"/>
  <c r="I244" i="6" s="1"/>
  <c r="J244" i="6" s="1"/>
  <c r="K244" i="6" s="1"/>
  <c r="L244" i="6" s="1"/>
  <c r="M244" i="6" s="1"/>
  <c r="G243" i="6"/>
  <c r="H243" i="6" s="1"/>
  <c r="I243" i="6" s="1"/>
  <c r="J243" i="6" s="1"/>
  <c r="K243" i="6" s="1"/>
  <c r="L243" i="6" s="1"/>
  <c r="M243" i="6" s="1"/>
  <c r="L240" i="6"/>
  <c r="M240" i="6" s="1"/>
  <c r="L239" i="6"/>
  <c r="M239" i="6" s="1"/>
  <c r="L238" i="6"/>
  <c r="M238" i="6" s="1"/>
  <c r="L237" i="6"/>
  <c r="M237" i="6" s="1"/>
  <c r="L236" i="6"/>
  <c r="M236" i="6" s="1"/>
  <c r="L235" i="6"/>
  <c r="M235" i="6" s="1"/>
  <c r="L234" i="6"/>
  <c r="M234" i="6" s="1"/>
  <c r="L233" i="6"/>
  <c r="M233" i="6" s="1"/>
  <c r="L232" i="6"/>
  <c r="K231" i="6"/>
  <c r="J231" i="6"/>
  <c r="I231" i="6"/>
  <c r="H231" i="6"/>
  <c r="G231" i="6"/>
  <c r="H228" i="6"/>
  <c r="I228" i="6" s="1"/>
  <c r="J228" i="6" s="1"/>
  <c r="K228" i="6" s="1"/>
  <c r="L228" i="6" s="1"/>
  <c r="M228" i="6" s="1"/>
  <c r="J227" i="6"/>
  <c r="K227" i="6" s="1"/>
  <c r="L227" i="6" s="1"/>
  <c r="M227" i="6" s="1"/>
  <c r="H227" i="6"/>
  <c r="I227" i="6" s="1"/>
  <c r="L224" i="6"/>
  <c r="M224" i="6" s="1"/>
  <c r="L223" i="6"/>
  <c r="M223" i="6" s="1"/>
  <c r="L222" i="6"/>
  <c r="M222" i="6" s="1"/>
  <c r="L221" i="6"/>
  <c r="M221" i="6" s="1"/>
  <c r="L220" i="6"/>
  <c r="M220" i="6" s="1"/>
  <c r="L219" i="6"/>
  <c r="M219" i="6" s="1"/>
  <c r="L218" i="6"/>
  <c r="M218" i="6" s="1"/>
  <c r="L217" i="6"/>
  <c r="M217" i="6" s="1"/>
  <c r="L216" i="6"/>
  <c r="M216" i="6" s="1"/>
  <c r="K215" i="6"/>
  <c r="J215" i="6"/>
  <c r="I215" i="6"/>
  <c r="H215" i="6"/>
  <c r="G215" i="6"/>
  <c r="K213" i="6"/>
  <c r="J213" i="6"/>
  <c r="I213" i="6"/>
  <c r="H213" i="6"/>
  <c r="G213" i="6"/>
  <c r="G212" i="6"/>
  <c r="H212" i="6" s="1"/>
  <c r="I212" i="6" s="1"/>
  <c r="J212" i="6" s="1"/>
  <c r="K212" i="6" s="1"/>
  <c r="L212" i="6" s="1"/>
  <c r="M212" i="6" s="1"/>
  <c r="G211" i="6"/>
  <c r="H211" i="6" s="1"/>
  <c r="I211" i="6" s="1"/>
  <c r="J211" i="6" s="1"/>
  <c r="K211" i="6" s="1"/>
  <c r="L211" i="6" s="1"/>
  <c r="M211" i="6" s="1"/>
  <c r="L208" i="6"/>
  <c r="M208" i="6" s="1"/>
  <c r="L207" i="6"/>
  <c r="M207" i="6" s="1"/>
  <c r="L206" i="6"/>
  <c r="M206" i="6" s="1"/>
  <c r="L205" i="6"/>
  <c r="M205" i="6" s="1"/>
  <c r="L204" i="6"/>
  <c r="M204" i="6" s="1"/>
  <c r="L203" i="6"/>
  <c r="M203" i="6" s="1"/>
  <c r="L202" i="6"/>
  <c r="M202" i="6" s="1"/>
  <c r="L201" i="6"/>
  <c r="M201" i="6" s="1"/>
  <c r="L200" i="6"/>
  <c r="K199" i="6"/>
  <c r="J199" i="6"/>
  <c r="I199" i="6"/>
  <c r="H199" i="6"/>
  <c r="G199" i="6"/>
  <c r="K197" i="6"/>
  <c r="J197" i="6"/>
  <c r="I197" i="6"/>
  <c r="H197" i="6"/>
  <c r="G197" i="6"/>
  <c r="G196" i="6"/>
  <c r="H196" i="6" s="1"/>
  <c r="I196" i="6" s="1"/>
  <c r="J196" i="6" s="1"/>
  <c r="K196" i="6" s="1"/>
  <c r="L196" i="6" s="1"/>
  <c r="M196" i="6" s="1"/>
  <c r="G195" i="6"/>
  <c r="H195" i="6" s="1"/>
  <c r="I195" i="6" s="1"/>
  <c r="J195" i="6" s="1"/>
  <c r="K195" i="6" s="1"/>
  <c r="L195" i="6" s="1"/>
  <c r="M195" i="6" s="1"/>
  <c r="L192" i="6"/>
  <c r="M192" i="6" s="1"/>
  <c r="L191" i="6"/>
  <c r="M191" i="6" s="1"/>
  <c r="L190" i="6"/>
  <c r="M190" i="6" s="1"/>
  <c r="L189" i="6"/>
  <c r="M189" i="6" s="1"/>
  <c r="L188" i="6"/>
  <c r="M188" i="6" s="1"/>
  <c r="L187" i="6"/>
  <c r="M187" i="6" s="1"/>
  <c r="L186" i="6"/>
  <c r="M186" i="6" s="1"/>
  <c r="M185" i="6"/>
  <c r="L185" i="6"/>
  <c r="L184" i="6"/>
  <c r="K183" i="6"/>
  <c r="J183" i="6"/>
  <c r="I183" i="6"/>
  <c r="H183" i="6"/>
  <c r="G183" i="6"/>
  <c r="H180" i="6"/>
  <c r="I180" i="6" s="1"/>
  <c r="J180" i="6" s="1"/>
  <c r="K180" i="6" s="1"/>
  <c r="L180" i="6" s="1"/>
  <c r="M180" i="6" s="1"/>
  <c r="H179" i="6"/>
  <c r="I179" i="6" s="1"/>
  <c r="J179" i="6" s="1"/>
  <c r="K179" i="6" s="1"/>
  <c r="L179" i="6" s="1"/>
  <c r="M179" i="6" s="1"/>
  <c r="L176" i="6"/>
  <c r="M176" i="6" s="1"/>
  <c r="L175" i="6"/>
  <c r="M175" i="6" s="1"/>
  <c r="L174" i="6"/>
  <c r="M174" i="6" s="1"/>
  <c r="L173" i="6"/>
  <c r="M173" i="6" s="1"/>
  <c r="L172" i="6"/>
  <c r="M172" i="6" s="1"/>
  <c r="L171" i="6"/>
  <c r="M171" i="6" s="1"/>
  <c r="L170" i="6"/>
  <c r="M170" i="6" s="1"/>
  <c r="L169" i="6"/>
  <c r="M169" i="6" s="1"/>
  <c r="L168" i="6"/>
  <c r="M168" i="6" s="1"/>
  <c r="K167" i="6"/>
  <c r="J167" i="6"/>
  <c r="I167" i="6"/>
  <c r="H167" i="6"/>
  <c r="G167" i="6"/>
  <c r="K165" i="6"/>
  <c r="J165" i="6"/>
  <c r="I165" i="6"/>
  <c r="H165" i="6"/>
  <c r="G165" i="6"/>
  <c r="G164" i="6"/>
  <c r="H164" i="6" s="1"/>
  <c r="I164" i="6" s="1"/>
  <c r="J164" i="6" s="1"/>
  <c r="K164" i="6" s="1"/>
  <c r="L164" i="6" s="1"/>
  <c r="M164" i="6" s="1"/>
  <c r="G163" i="6"/>
  <c r="H163" i="6" s="1"/>
  <c r="I163" i="6" s="1"/>
  <c r="J163" i="6" s="1"/>
  <c r="K163" i="6" s="1"/>
  <c r="L163" i="6" s="1"/>
  <c r="M163" i="6" s="1"/>
  <c r="L160" i="6"/>
  <c r="M160" i="6" s="1"/>
  <c r="L159" i="6"/>
  <c r="M159" i="6" s="1"/>
  <c r="L158" i="6"/>
  <c r="M158" i="6" s="1"/>
  <c r="L157" i="6"/>
  <c r="M157" i="6" s="1"/>
  <c r="L156" i="6"/>
  <c r="M156" i="6" s="1"/>
  <c r="L155" i="6"/>
  <c r="M155" i="6" s="1"/>
  <c r="L154" i="6"/>
  <c r="M154" i="6" s="1"/>
  <c r="L153" i="6"/>
  <c r="M153" i="6" s="1"/>
  <c r="L152" i="6"/>
  <c r="K151" i="6"/>
  <c r="J151" i="6"/>
  <c r="I151" i="6"/>
  <c r="H151" i="6"/>
  <c r="G151" i="6"/>
  <c r="K149" i="6"/>
  <c r="J149" i="6"/>
  <c r="I149" i="6"/>
  <c r="H149" i="6"/>
  <c r="G149" i="6"/>
  <c r="G148" i="6"/>
  <c r="H148" i="6" s="1"/>
  <c r="I148" i="6" s="1"/>
  <c r="J148" i="6" s="1"/>
  <c r="K148" i="6" s="1"/>
  <c r="L148" i="6" s="1"/>
  <c r="M148" i="6" s="1"/>
  <c r="G147" i="6"/>
  <c r="H147" i="6" s="1"/>
  <c r="I147" i="6" s="1"/>
  <c r="J147" i="6" s="1"/>
  <c r="K147" i="6" s="1"/>
  <c r="L147" i="6" s="1"/>
  <c r="M147" i="6" s="1"/>
  <c r="L144" i="6"/>
  <c r="M144" i="6" s="1"/>
  <c r="L143" i="6"/>
  <c r="M143" i="6" s="1"/>
  <c r="L142" i="6"/>
  <c r="M142" i="6" s="1"/>
  <c r="L141" i="6"/>
  <c r="M141" i="6" s="1"/>
  <c r="L140" i="6"/>
  <c r="M140" i="6" s="1"/>
  <c r="L139" i="6"/>
  <c r="M139" i="6" s="1"/>
  <c r="L138" i="6"/>
  <c r="M138" i="6" s="1"/>
  <c r="L137" i="6"/>
  <c r="M137" i="6" s="1"/>
  <c r="L136" i="6"/>
  <c r="M136" i="6" s="1"/>
  <c r="K135" i="6"/>
  <c r="J135" i="6"/>
  <c r="I135" i="6"/>
  <c r="H135" i="6"/>
  <c r="G135" i="6"/>
  <c r="H132" i="6"/>
  <c r="I132" i="6" s="1"/>
  <c r="J132" i="6" s="1"/>
  <c r="K132" i="6" s="1"/>
  <c r="L132" i="6" s="1"/>
  <c r="M132" i="6" s="1"/>
  <c r="H131" i="6"/>
  <c r="I131" i="6" s="1"/>
  <c r="J131" i="6" s="1"/>
  <c r="K131" i="6" s="1"/>
  <c r="L131" i="6" s="1"/>
  <c r="M131" i="6" s="1"/>
  <c r="L128" i="6"/>
  <c r="M128" i="6" s="1"/>
  <c r="L127" i="6"/>
  <c r="M127" i="6" s="1"/>
  <c r="L126" i="6"/>
  <c r="M126" i="6" s="1"/>
  <c r="L125" i="6"/>
  <c r="M125" i="6" s="1"/>
  <c r="L124" i="6"/>
  <c r="M124" i="6" s="1"/>
  <c r="L123" i="6"/>
  <c r="M123" i="6" s="1"/>
  <c r="L122" i="6"/>
  <c r="M122" i="6" s="1"/>
  <c r="L121" i="6"/>
  <c r="M121" i="6" s="1"/>
  <c r="L120" i="6"/>
  <c r="M120" i="6" s="1"/>
  <c r="K119" i="6"/>
  <c r="J119" i="6"/>
  <c r="I119" i="6"/>
  <c r="H119" i="6"/>
  <c r="G119" i="6"/>
  <c r="K117" i="6"/>
  <c r="J117" i="6"/>
  <c r="I117" i="6"/>
  <c r="H117" i="6"/>
  <c r="G117" i="6"/>
  <c r="H116" i="6"/>
  <c r="I116" i="6" s="1"/>
  <c r="J116" i="6" s="1"/>
  <c r="K116" i="6" s="1"/>
  <c r="L116" i="6" s="1"/>
  <c r="M116" i="6" s="1"/>
  <c r="G116" i="6"/>
  <c r="G115" i="6"/>
  <c r="H115" i="6" s="1"/>
  <c r="I115" i="6" s="1"/>
  <c r="J115" i="6" s="1"/>
  <c r="K115" i="6" s="1"/>
  <c r="L115" i="6" s="1"/>
  <c r="M115" i="6" s="1"/>
  <c r="L112" i="6"/>
  <c r="M112" i="6" s="1"/>
  <c r="L111" i="6"/>
  <c r="M111" i="6" s="1"/>
  <c r="L110" i="6"/>
  <c r="M110" i="6" s="1"/>
  <c r="L109" i="6"/>
  <c r="M109" i="6" s="1"/>
  <c r="L108" i="6"/>
  <c r="M108" i="6" s="1"/>
  <c r="L107" i="6"/>
  <c r="M107" i="6" s="1"/>
  <c r="L106" i="6"/>
  <c r="M106" i="6" s="1"/>
  <c r="L105" i="6"/>
  <c r="M105" i="6" s="1"/>
  <c r="L104" i="6"/>
  <c r="K103" i="6"/>
  <c r="J103" i="6"/>
  <c r="I103" i="6"/>
  <c r="H103" i="6"/>
  <c r="G103" i="6"/>
  <c r="K101" i="6"/>
  <c r="J101" i="6"/>
  <c r="I101" i="6"/>
  <c r="H101" i="6"/>
  <c r="G101" i="6"/>
  <c r="G100" i="6"/>
  <c r="H100" i="6" s="1"/>
  <c r="I100" i="6" s="1"/>
  <c r="J100" i="6" s="1"/>
  <c r="K100" i="6" s="1"/>
  <c r="L100" i="6" s="1"/>
  <c r="M100" i="6" s="1"/>
  <c r="G99" i="6"/>
  <c r="H99" i="6" s="1"/>
  <c r="I99" i="6" s="1"/>
  <c r="J99" i="6" s="1"/>
  <c r="K99" i="6" s="1"/>
  <c r="L99" i="6" s="1"/>
  <c r="M99" i="6" s="1"/>
  <c r="L96" i="6"/>
  <c r="M96" i="6" s="1"/>
  <c r="L95" i="6"/>
  <c r="M95" i="6" s="1"/>
  <c r="L94" i="6"/>
  <c r="M94" i="6" s="1"/>
  <c r="L93" i="6"/>
  <c r="M93" i="6" s="1"/>
  <c r="L92" i="6"/>
  <c r="M92" i="6" s="1"/>
  <c r="L91" i="6"/>
  <c r="M91" i="6" s="1"/>
  <c r="L90" i="6"/>
  <c r="M90" i="6" s="1"/>
  <c r="L89" i="6"/>
  <c r="L88" i="6"/>
  <c r="M88" i="6" s="1"/>
  <c r="K87" i="6"/>
  <c r="J87" i="6"/>
  <c r="I87" i="6"/>
  <c r="H87" i="6"/>
  <c r="G87" i="6"/>
  <c r="H84" i="6"/>
  <c r="I84" i="6" s="1"/>
  <c r="J84" i="6" s="1"/>
  <c r="K84" i="6" s="1"/>
  <c r="L84" i="6" s="1"/>
  <c r="M84" i="6" s="1"/>
  <c r="H83" i="6"/>
  <c r="I83" i="6" s="1"/>
  <c r="J83" i="6" s="1"/>
  <c r="K83" i="6" s="1"/>
  <c r="L83" i="6" s="1"/>
  <c r="M83" i="6" s="1"/>
  <c r="L80" i="6"/>
  <c r="M80" i="6" s="1"/>
  <c r="L79" i="6"/>
  <c r="M79" i="6" s="1"/>
  <c r="L78" i="6"/>
  <c r="M78" i="6" s="1"/>
  <c r="L77" i="6"/>
  <c r="M77" i="6" s="1"/>
  <c r="L76" i="6"/>
  <c r="M76" i="6" s="1"/>
  <c r="L75" i="6"/>
  <c r="M75" i="6" s="1"/>
  <c r="L74" i="6"/>
  <c r="M74" i="6" s="1"/>
  <c r="L73" i="6"/>
  <c r="M73" i="6" s="1"/>
  <c r="L72" i="6"/>
  <c r="K71" i="6"/>
  <c r="J71" i="6"/>
  <c r="I71" i="6"/>
  <c r="H71" i="6"/>
  <c r="G71" i="6"/>
  <c r="K69" i="6"/>
  <c r="J69" i="6"/>
  <c r="I69" i="6"/>
  <c r="H69" i="6"/>
  <c r="G69" i="6"/>
  <c r="G68" i="6"/>
  <c r="H68" i="6" s="1"/>
  <c r="I68" i="6" s="1"/>
  <c r="J68" i="6" s="1"/>
  <c r="K68" i="6" s="1"/>
  <c r="L68" i="6" s="1"/>
  <c r="M68" i="6" s="1"/>
  <c r="G67" i="6"/>
  <c r="H67" i="6" s="1"/>
  <c r="I67" i="6" s="1"/>
  <c r="J67" i="6" s="1"/>
  <c r="K67" i="6" s="1"/>
  <c r="L67" i="6" s="1"/>
  <c r="M67" i="6" s="1"/>
  <c r="L64" i="6"/>
  <c r="M64" i="6" s="1"/>
  <c r="L63" i="6"/>
  <c r="M63" i="6" s="1"/>
  <c r="L62" i="6"/>
  <c r="M62" i="6" s="1"/>
  <c r="L61" i="6"/>
  <c r="M61" i="6" s="1"/>
  <c r="L60" i="6"/>
  <c r="M60" i="6" s="1"/>
  <c r="L59" i="6"/>
  <c r="M59" i="6" s="1"/>
  <c r="L58" i="6"/>
  <c r="M58" i="6" s="1"/>
  <c r="L57" i="6"/>
  <c r="M57" i="6" s="1"/>
  <c r="L56" i="6"/>
  <c r="M56" i="6" s="1"/>
  <c r="K55" i="6"/>
  <c r="J55" i="6"/>
  <c r="I55" i="6"/>
  <c r="H55" i="6"/>
  <c r="G55" i="6"/>
  <c r="K53" i="6"/>
  <c r="J53" i="6"/>
  <c r="I53" i="6"/>
  <c r="H53" i="6"/>
  <c r="G53" i="6"/>
  <c r="G52" i="6"/>
  <c r="H52" i="6" s="1"/>
  <c r="I52" i="6" s="1"/>
  <c r="J52" i="6" s="1"/>
  <c r="K52" i="6" s="1"/>
  <c r="L52" i="6" s="1"/>
  <c r="M52" i="6" s="1"/>
  <c r="G51" i="6"/>
  <c r="H51" i="6" s="1"/>
  <c r="I51" i="6" s="1"/>
  <c r="J51" i="6" s="1"/>
  <c r="K51" i="6" s="1"/>
  <c r="L51" i="6" s="1"/>
  <c r="M51" i="6" s="1"/>
  <c r="L48" i="6"/>
  <c r="M48" i="6" s="1"/>
  <c r="L47" i="6"/>
  <c r="M47" i="6" s="1"/>
  <c r="L46" i="6"/>
  <c r="M46" i="6" s="1"/>
  <c r="L45" i="6"/>
  <c r="M45" i="6" s="1"/>
  <c r="L44" i="6"/>
  <c r="M44" i="6" s="1"/>
  <c r="L43" i="6"/>
  <c r="M43" i="6" s="1"/>
  <c r="L42" i="6"/>
  <c r="M42" i="6" s="1"/>
  <c r="L41" i="6"/>
  <c r="M41" i="6" s="1"/>
  <c r="L40" i="6"/>
  <c r="K39" i="6"/>
  <c r="J39" i="6"/>
  <c r="I39" i="6"/>
  <c r="H39" i="6"/>
  <c r="G39" i="6"/>
  <c r="H36" i="6"/>
  <c r="I36" i="6" s="1"/>
  <c r="J36" i="6" s="1"/>
  <c r="K36" i="6" s="1"/>
  <c r="L36" i="6" s="1"/>
  <c r="M36" i="6" s="1"/>
  <c r="H35" i="6"/>
  <c r="I35" i="6" s="1"/>
  <c r="J35" i="6" s="1"/>
  <c r="K35" i="6" s="1"/>
  <c r="L35" i="6" s="1"/>
  <c r="M35" i="6" s="1"/>
  <c r="A35" i="6"/>
  <c r="A51" i="6" s="1"/>
  <c r="A67" i="6" s="1"/>
  <c r="A83" i="6" s="1"/>
  <c r="A99" i="6" s="1"/>
  <c r="A115" i="6" s="1"/>
  <c r="A131" i="6" s="1"/>
  <c r="A147" i="6" s="1"/>
  <c r="A163" i="6" s="1"/>
  <c r="A179" i="6" s="1"/>
  <c r="A195" i="6" s="1"/>
  <c r="A211" i="6" s="1"/>
  <c r="A227" i="6" s="1"/>
  <c r="A243" i="6" s="1"/>
  <c r="A259" i="6" s="1"/>
  <c r="A275" i="6" s="1"/>
  <c r="A291" i="6" s="1"/>
  <c r="A307" i="6" s="1"/>
  <c r="A323" i="6" s="1"/>
  <c r="A339" i="6" s="1"/>
  <c r="A355" i="6" s="1"/>
  <c r="A371" i="6" s="1"/>
  <c r="A387" i="6" s="1"/>
  <c r="A403" i="6" s="1"/>
  <c r="A419" i="6" s="1"/>
  <c r="A435" i="6" s="1"/>
  <c r="A451" i="6" s="1"/>
  <c r="A467" i="6" s="1"/>
  <c r="A483" i="6" s="1"/>
  <c r="L32" i="6"/>
  <c r="M32" i="6" s="1"/>
  <c r="L31" i="6"/>
  <c r="M31" i="6" s="1"/>
  <c r="L30" i="6"/>
  <c r="M30" i="6" s="1"/>
  <c r="L29" i="6"/>
  <c r="M29" i="6" s="1"/>
  <c r="L28" i="6"/>
  <c r="M28" i="6" s="1"/>
  <c r="L27" i="6"/>
  <c r="M27" i="6" s="1"/>
  <c r="L26" i="6"/>
  <c r="M26" i="6" s="1"/>
  <c r="L25" i="6"/>
  <c r="M25" i="6" s="1"/>
  <c r="L24" i="6"/>
  <c r="K23" i="6"/>
  <c r="J23" i="6"/>
  <c r="I23" i="6"/>
  <c r="H23" i="6"/>
  <c r="G23" i="6"/>
  <c r="K21" i="6"/>
  <c r="J21" i="6"/>
  <c r="I21" i="6"/>
  <c r="H21" i="6"/>
  <c r="G21" i="6"/>
  <c r="G20" i="6"/>
  <c r="H20" i="6" s="1"/>
  <c r="I20" i="6" s="1"/>
  <c r="J20" i="6" s="1"/>
  <c r="K20" i="6" s="1"/>
  <c r="L20" i="6" s="1"/>
  <c r="M20" i="6" s="1"/>
  <c r="C20" i="6"/>
  <c r="C36" i="6" s="1"/>
  <c r="C52" i="6" s="1"/>
  <c r="C68" i="6" s="1"/>
  <c r="C84" i="6" s="1"/>
  <c r="C100" i="6" s="1"/>
  <c r="C116" i="6" s="1"/>
  <c r="C132" i="6" s="1"/>
  <c r="C148" i="6" s="1"/>
  <c r="C164" i="6" s="1"/>
  <c r="C180" i="6" s="1"/>
  <c r="C196" i="6" s="1"/>
  <c r="C212" i="6" s="1"/>
  <c r="C228" i="6" s="1"/>
  <c r="C244" i="6" s="1"/>
  <c r="C260" i="6" s="1"/>
  <c r="C276" i="6" s="1"/>
  <c r="C292" i="6" s="1"/>
  <c r="C308" i="6" s="1"/>
  <c r="C324" i="6" s="1"/>
  <c r="C340" i="6" s="1"/>
  <c r="C356" i="6" s="1"/>
  <c r="C372" i="6" s="1"/>
  <c r="C388" i="6" s="1"/>
  <c r="C404" i="6" s="1"/>
  <c r="C420" i="6" s="1"/>
  <c r="C436" i="6" s="1"/>
  <c r="C452" i="6" s="1"/>
  <c r="C468" i="6" s="1"/>
  <c r="C484" i="6" s="1"/>
  <c r="G19" i="6"/>
  <c r="H19" i="6" s="1"/>
  <c r="I19" i="6" s="1"/>
  <c r="J19" i="6" s="1"/>
  <c r="K19" i="6" s="1"/>
  <c r="L19" i="6" s="1"/>
  <c r="M19" i="6" s="1"/>
  <c r="K16" i="6"/>
  <c r="J16" i="6"/>
  <c r="I16" i="6"/>
  <c r="H16" i="6"/>
  <c r="G16" i="6"/>
  <c r="J15" i="6"/>
  <c r="I15" i="6"/>
  <c r="H15" i="6"/>
  <c r="G15" i="6"/>
  <c r="J14" i="6"/>
  <c r="I14" i="6"/>
  <c r="H14" i="6"/>
  <c r="G14" i="6"/>
  <c r="K13" i="6"/>
  <c r="J13" i="6"/>
  <c r="I13" i="6"/>
  <c r="H13" i="6"/>
  <c r="G13" i="6"/>
  <c r="K12" i="6"/>
  <c r="J12" i="6"/>
  <c r="I12" i="6"/>
  <c r="H12" i="6"/>
  <c r="G12" i="6"/>
  <c r="K11" i="6"/>
  <c r="J11" i="6"/>
  <c r="I11" i="6"/>
  <c r="H11" i="6"/>
  <c r="G11" i="6"/>
  <c r="K10" i="6"/>
  <c r="J10" i="6"/>
  <c r="I10" i="6"/>
  <c r="H10" i="6"/>
  <c r="G10" i="6"/>
  <c r="K9" i="6"/>
  <c r="J9" i="6"/>
  <c r="I9" i="6"/>
  <c r="H9" i="6"/>
  <c r="G9" i="6"/>
  <c r="K8" i="6"/>
  <c r="J8" i="6"/>
  <c r="I8" i="6"/>
  <c r="H8" i="6"/>
  <c r="G8" i="6"/>
  <c r="H4" i="6"/>
  <c r="I4" i="6" s="1"/>
  <c r="J4" i="6" s="1"/>
  <c r="K4" i="6" s="1"/>
  <c r="L4" i="6" s="1"/>
  <c r="M4" i="6" s="1"/>
  <c r="H3" i="6"/>
  <c r="I3" i="6" s="1"/>
  <c r="J3" i="6" s="1"/>
  <c r="K3" i="6" s="1"/>
  <c r="L3" i="6" s="1"/>
  <c r="M3" i="6" s="1"/>
  <c r="C20" i="2"/>
  <c r="C36" i="2" s="1"/>
  <c r="C52" i="2" s="1"/>
  <c r="C68" i="2" s="1"/>
  <c r="C84" i="2" s="1"/>
  <c r="C100" i="2" s="1"/>
  <c r="C116" i="2" s="1"/>
  <c r="C132" i="2" s="1"/>
  <c r="C148" i="2" s="1"/>
  <c r="C164" i="2" s="1"/>
  <c r="C180" i="2" s="1"/>
  <c r="C196" i="2" s="1"/>
  <c r="C212" i="2" s="1"/>
  <c r="C228" i="2" s="1"/>
  <c r="C244" i="2" s="1"/>
  <c r="C260" i="2" s="1"/>
  <c r="C276" i="2" s="1"/>
  <c r="C292" i="2" s="1"/>
  <c r="C308" i="2" s="1"/>
  <c r="C324" i="2" s="1"/>
  <c r="C340" i="2" s="1"/>
  <c r="C356" i="2" s="1"/>
  <c r="C372" i="2" s="1"/>
  <c r="C388" i="2" s="1"/>
  <c r="C404" i="2" s="1"/>
  <c r="C420" i="2" s="1"/>
  <c r="C436" i="2" s="1"/>
  <c r="C452" i="2" s="1"/>
  <c r="C468" i="2" s="1"/>
  <c r="C484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M490" i="2"/>
  <c r="L490" i="2"/>
  <c r="L489" i="2"/>
  <c r="M489" i="2" s="1"/>
  <c r="L488" i="2"/>
  <c r="K487" i="2"/>
  <c r="J487" i="2"/>
  <c r="I487" i="2"/>
  <c r="H487" i="2"/>
  <c r="G487" i="2"/>
  <c r="K485" i="2"/>
  <c r="J485" i="2"/>
  <c r="I485" i="2"/>
  <c r="H485" i="2"/>
  <c r="G485" i="2"/>
  <c r="G484" i="2"/>
  <c r="H484" i="2" s="1"/>
  <c r="I484" i="2" s="1"/>
  <c r="J484" i="2" s="1"/>
  <c r="K484" i="2" s="1"/>
  <c r="L484" i="2" s="1"/>
  <c r="M484" i="2" s="1"/>
  <c r="G483" i="2"/>
  <c r="H483" i="2" s="1"/>
  <c r="I483" i="2" s="1"/>
  <c r="J483" i="2" s="1"/>
  <c r="K483" i="2" s="1"/>
  <c r="L483" i="2" s="1"/>
  <c r="M483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K471" i="2"/>
  <c r="J471" i="2"/>
  <c r="I471" i="2"/>
  <c r="H471" i="2"/>
  <c r="G471" i="2"/>
  <c r="K469" i="2"/>
  <c r="J469" i="2"/>
  <c r="I469" i="2"/>
  <c r="H469" i="2"/>
  <c r="G469" i="2"/>
  <c r="H468" i="2"/>
  <c r="I468" i="2" s="1"/>
  <c r="J468" i="2" s="1"/>
  <c r="K468" i="2" s="1"/>
  <c r="L468" i="2" s="1"/>
  <c r="M468" i="2" s="1"/>
  <c r="G468" i="2"/>
  <c r="G467" i="2"/>
  <c r="H467" i="2" s="1"/>
  <c r="I467" i="2" s="1"/>
  <c r="J467" i="2" s="1"/>
  <c r="K467" i="2" s="1"/>
  <c r="L467" i="2" s="1"/>
  <c r="M467" i="2" s="1"/>
  <c r="L464" i="2"/>
  <c r="M464" i="2" s="1"/>
  <c r="L463" i="2"/>
  <c r="M463" i="2" s="1"/>
  <c r="L462" i="2"/>
  <c r="M462" i="2" s="1"/>
  <c r="M461" i="2"/>
  <c r="L461" i="2"/>
  <c r="L460" i="2"/>
  <c r="M460" i="2" s="1"/>
  <c r="L459" i="2"/>
  <c r="M459" i="2" s="1"/>
  <c r="L458" i="2"/>
  <c r="M458" i="2" s="1"/>
  <c r="L457" i="2"/>
  <c r="M457" i="2" s="1"/>
  <c r="L456" i="2"/>
  <c r="M456" i="2" s="1"/>
  <c r="K455" i="2"/>
  <c r="J455" i="2"/>
  <c r="I455" i="2"/>
  <c r="H455" i="2"/>
  <c r="G455" i="2"/>
  <c r="L452" i="2"/>
  <c r="M452" i="2" s="1"/>
  <c r="H452" i="2"/>
  <c r="I452" i="2" s="1"/>
  <c r="J452" i="2" s="1"/>
  <c r="K452" i="2" s="1"/>
  <c r="H451" i="2"/>
  <c r="I451" i="2" s="1"/>
  <c r="J451" i="2" s="1"/>
  <c r="K451" i="2" s="1"/>
  <c r="L451" i="2" s="1"/>
  <c r="M451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K439" i="2"/>
  <c r="J439" i="2"/>
  <c r="I439" i="2"/>
  <c r="H439" i="2"/>
  <c r="G439" i="2"/>
  <c r="K437" i="2"/>
  <c r="J437" i="2"/>
  <c r="I437" i="2"/>
  <c r="H437" i="2"/>
  <c r="G437" i="2"/>
  <c r="G436" i="2"/>
  <c r="H436" i="2" s="1"/>
  <c r="I436" i="2" s="1"/>
  <c r="J436" i="2" s="1"/>
  <c r="K436" i="2" s="1"/>
  <c r="L436" i="2" s="1"/>
  <c r="M436" i="2" s="1"/>
  <c r="G435" i="2"/>
  <c r="H435" i="2" s="1"/>
  <c r="I435" i="2" s="1"/>
  <c r="J435" i="2" s="1"/>
  <c r="K435" i="2" s="1"/>
  <c r="L435" i="2" s="1"/>
  <c r="M435" i="2" s="1"/>
  <c r="M432" i="2"/>
  <c r="L432" i="2"/>
  <c r="L431" i="2"/>
  <c r="M431" i="2" s="1"/>
  <c r="L430" i="2"/>
  <c r="M430" i="2" s="1"/>
  <c r="L429" i="2"/>
  <c r="M429" i="2" s="1"/>
  <c r="L428" i="2"/>
  <c r="M428" i="2" s="1"/>
  <c r="L427" i="2"/>
  <c r="M426" i="2"/>
  <c r="L426" i="2"/>
  <c r="L425" i="2"/>
  <c r="M425" i="2" s="1"/>
  <c r="L424" i="2"/>
  <c r="M424" i="2" s="1"/>
  <c r="K423" i="2"/>
  <c r="J423" i="2"/>
  <c r="I423" i="2"/>
  <c r="H423" i="2"/>
  <c r="G423" i="2"/>
  <c r="H420" i="2"/>
  <c r="I420" i="2" s="1"/>
  <c r="J420" i="2" s="1"/>
  <c r="K420" i="2" s="1"/>
  <c r="L420" i="2" s="1"/>
  <c r="M420" i="2" s="1"/>
  <c r="H419" i="2"/>
  <c r="I419" i="2" s="1"/>
  <c r="J419" i="2" s="1"/>
  <c r="K419" i="2" s="1"/>
  <c r="L419" i="2" s="1"/>
  <c r="M419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K407" i="2"/>
  <c r="J407" i="2"/>
  <c r="I407" i="2"/>
  <c r="H407" i="2"/>
  <c r="G407" i="2"/>
  <c r="K405" i="2"/>
  <c r="J405" i="2"/>
  <c r="I405" i="2"/>
  <c r="H405" i="2"/>
  <c r="G405" i="2"/>
  <c r="G404" i="2"/>
  <c r="H404" i="2" s="1"/>
  <c r="I404" i="2" s="1"/>
  <c r="J404" i="2" s="1"/>
  <c r="K404" i="2" s="1"/>
  <c r="L404" i="2" s="1"/>
  <c r="M404" i="2" s="1"/>
  <c r="G403" i="2"/>
  <c r="H403" i="2" s="1"/>
  <c r="I403" i="2" s="1"/>
  <c r="J403" i="2" s="1"/>
  <c r="K403" i="2" s="1"/>
  <c r="L403" i="2" s="1"/>
  <c r="M403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K391" i="2"/>
  <c r="J391" i="2"/>
  <c r="I391" i="2"/>
  <c r="H391" i="2"/>
  <c r="G391" i="2"/>
  <c r="K389" i="2"/>
  <c r="J389" i="2"/>
  <c r="I389" i="2"/>
  <c r="H389" i="2"/>
  <c r="G389" i="2"/>
  <c r="G388" i="2"/>
  <c r="H388" i="2" s="1"/>
  <c r="I388" i="2" s="1"/>
  <c r="J388" i="2" s="1"/>
  <c r="K388" i="2" s="1"/>
  <c r="L388" i="2" s="1"/>
  <c r="M388" i="2" s="1"/>
  <c r="I387" i="2"/>
  <c r="J387" i="2" s="1"/>
  <c r="K387" i="2" s="1"/>
  <c r="L387" i="2" s="1"/>
  <c r="M387" i="2" s="1"/>
  <c r="G387" i="2"/>
  <c r="H387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L378" i="2"/>
  <c r="M378" i="2" s="1"/>
  <c r="L377" i="2"/>
  <c r="M377" i="2" s="1"/>
  <c r="L376" i="2"/>
  <c r="M376" i="2" s="1"/>
  <c r="K375" i="2"/>
  <c r="J375" i="2"/>
  <c r="I375" i="2"/>
  <c r="H375" i="2"/>
  <c r="G375" i="2"/>
  <c r="H372" i="2"/>
  <c r="I372" i="2" s="1"/>
  <c r="J372" i="2" s="1"/>
  <c r="K372" i="2" s="1"/>
  <c r="L372" i="2" s="1"/>
  <c r="M372" i="2" s="1"/>
  <c r="H371" i="2"/>
  <c r="I371" i="2" s="1"/>
  <c r="J371" i="2" s="1"/>
  <c r="K371" i="2" s="1"/>
  <c r="L371" i="2" s="1"/>
  <c r="M371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K359" i="2"/>
  <c r="J359" i="2"/>
  <c r="I359" i="2"/>
  <c r="H359" i="2"/>
  <c r="G359" i="2"/>
  <c r="K357" i="2"/>
  <c r="J357" i="2"/>
  <c r="I357" i="2"/>
  <c r="H357" i="2"/>
  <c r="G357" i="2"/>
  <c r="G356" i="2"/>
  <c r="H356" i="2" s="1"/>
  <c r="I356" i="2" s="1"/>
  <c r="J356" i="2" s="1"/>
  <c r="K356" i="2" s="1"/>
  <c r="L356" i="2" s="1"/>
  <c r="M356" i="2" s="1"/>
  <c r="G355" i="2"/>
  <c r="H355" i="2" s="1"/>
  <c r="I355" i="2" s="1"/>
  <c r="J355" i="2" s="1"/>
  <c r="K355" i="2" s="1"/>
  <c r="L355" i="2" s="1"/>
  <c r="M355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K343" i="2"/>
  <c r="J343" i="2"/>
  <c r="I343" i="2"/>
  <c r="H343" i="2"/>
  <c r="G343" i="2"/>
  <c r="K341" i="2"/>
  <c r="J341" i="2"/>
  <c r="I341" i="2"/>
  <c r="H341" i="2"/>
  <c r="G341" i="2"/>
  <c r="G340" i="2"/>
  <c r="H340" i="2" s="1"/>
  <c r="I340" i="2" s="1"/>
  <c r="J340" i="2" s="1"/>
  <c r="K340" i="2" s="1"/>
  <c r="L340" i="2" s="1"/>
  <c r="M340" i="2" s="1"/>
  <c r="G339" i="2"/>
  <c r="H339" i="2" s="1"/>
  <c r="I339" i="2" s="1"/>
  <c r="J339" i="2" s="1"/>
  <c r="K339" i="2" s="1"/>
  <c r="L339" i="2" s="1"/>
  <c r="M339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K327" i="2"/>
  <c r="J327" i="2"/>
  <c r="I327" i="2"/>
  <c r="H327" i="2"/>
  <c r="G327" i="2"/>
  <c r="H324" i="2"/>
  <c r="I324" i="2" s="1"/>
  <c r="J324" i="2" s="1"/>
  <c r="K324" i="2" s="1"/>
  <c r="L324" i="2" s="1"/>
  <c r="M324" i="2" s="1"/>
  <c r="H323" i="2"/>
  <c r="I323" i="2" s="1"/>
  <c r="J323" i="2" s="1"/>
  <c r="K323" i="2" s="1"/>
  <c r="L323" i="2" s="1"/>
  <c r="M323" i="2" s="1"/>
  <c r="L320" i="2"/>
  <c r="M320" i="2" s="1"/>
  <c r="L319" i="2"/>
  <c r="M319" i="2" s="1"/>
  <c r="L318" i="2"/>
  <c r="M318" i="2" s="1"/>
  <c r="M317" i="2"/>
  <c r="L317" i="2"/>
  <c r="L316" i="2"/>
  <c r="M316" i="2" s="1"/>
  <c r="L315" i="2"/>
  <c r="M315" i="2" s="1"/>
  <c r="L314" i="2"/>
  <c r="M314" i="2" s="1"/>
  <c r="L313" i="2"/>
  <c r="M313" i="2" s="1"/>
  <c r="L312" i="2"/>
  <c r="K311" i="2"/>
  <c r="J311" i="2"/>
  <c r="I311" i="2"/>
  <c r="H311" i="2"/>
  <c r="G311" i="2"/>
  <c r="K309" i="2"/>
  <c r="J309" i="2"/>
  <c r="I309" i="2"/>
  <c r="H309" i="2"/>
  <c r="G309" i="2"/>
  <c r="G308" i="2"/>
  <c r="H308" i="2" s="1"/>
  <c r="I308" i="2" s="1"/>
  <c r="J308" i="2" s="1"/>
  <c r="K308" i="2" s="1"/>
  <c r="L308" i="2" s="1"/>
  <c r="M308" i="2" s="1"/>
  <c r="G307" i="2"/>
  <c r="H307" i="2" s="1"/>
  <c r="I307" i="2" s="1"/>
  <c r="J307" i="2" s="1"/>
  <c r="K307" i="2" s="1"/>
  <c r="L307" i="2" s="1"/>
  <c r="M307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K295" i="2"/>
  <c r="J295" i="2"/>
  <c r="I295" i="2"/>
  <c r="H295" i="2"/>
  <c r="G295" i="2"/>
  <c r="K293" i="2"/>
  <c r="J293" i="2"/>
  <c r="I293" i="2"/>
  <c r="H293" i="2"/>
  <c r="G293" i="2"/>
  <c r="G292" i="2"/>
  <c r="H292" i="2" s="1"/>
  <c r="I292" i="2" s="1"/>
  <c r="J292" i="2" s="1"/>
  <c r="K292" i="2" s="1"/>
  <c r="L292" i="2" s="1"/>
  <c r="M292" i="2" s="1"/>
  <c r="I291" i="2"/>
  <c r="J291" i="2" s="1"/>
  <c r="K291" i="2" s="1"/>
  <c r="L291" i="2" s="1"/>
  <c r="M291" i="2" s="1"/>
  <c r="G291" i="2"/>
  <c r="H291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L282" i="2"/>
  <c r="M282" i="2" s="1"/>
  <c r="L281" i="2"/>
  <c r="M281" i="2" s="1"/>
  <c r="L280" i="2"/>
  <c r="M280" i="2" s="1"/>
  <c r="K279" i="2"/>
  <c r="J279" i="2"/>
  <c r="I279" i="2"/>
  <c r="H279" i="2"/>
  <c r="G279" i="2"/>
  <c r="H276" i="2"/>
  <c r="I276" i="2" s="1"/>
  <c r="J276" i="2" s="1"/>
  <c r="K276" i="2" s="1"/>
  <c r="L276" i="2" s="1"/>
  <c r="M276" i="2" s="1"/>
  <c r="H275" i="2"/>
  <c r="I275" i="2" s="1"/>
  <c r="J275" i="2" s="1"/>
  <c r="K275" i="2" s="1"/>
  <c r="L275" i="2" s="1"/>
  <c r="M275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K263" i="2"/>
  <c r="J263" i="2"/>
  <c r="I263" i="2"/>
  <c r="H263" i="2"/>
  <c r="G263" i="2"/>
  <c r="K261" i="2"/>
  <c r="J261" i="2"/>
  <c r="I261" i="2"/>
  <c r="H261" i="2"/>
  <c r="G261" i="2"/>
  <c r="G260" i="2"/>
  <c r="H260" i="2" s="1"/>
  <c r="I260" i="2" s="1"/>
  <c r="J260" i="2" s="1"/>
  <c r="K260" i="2" s="1"/>
  <c r="L260" i="2" s="1"/>
  <c r="M260" i="2" s="1"/>
  <c r="G259" i="2"/>
  <c r="H259" i="2" s="1"/>
  <c r="I259" i="2" s="1"/>
  <c r="J259" i="2" s="1"/>
  <c r="K259" i="2" s="1"/>
  <c r="L259" i="2" s="1"/>
  <c r="M259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K247" i="2"/>
  <c r="J247" i="2"/>
  <c r="I247" i="2"/>
  <c r="H247" i="2"/>
  <c r="G247" i="2"/>
  <c r="K245" i="2"/>
  <c r="J245" i="2"/>
  <c r="I245" i="2"/>
  <c r="H245" i="2"/>
  <c r="G245" i="2"/>
  <c r="G244" i="2"/>
  <c r="H244" i="2" s="1"/>
  <c r="I244" i="2" s="1"/>
  <c r="J244" i="2" s="1"/>
  <c r="K244" i="2" s="1"/>
  <c r="L244" i="2" s="1"/>
  <c r="M244" i="2" s="1"/>
  <c r="G243" i="2"/>
  <c r="H243" i="2" s="1"/>
  <c r="I243" i="2" s="1"/>
  <c r="J243" i="2" s="1"/>
  <c r="K243" i="2" s="1"/>
  <c r="L243" i="2" s="1"/>
  <c r="M243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K231" i="2"/>
  <c r="J231" i="2"/>
  <c r="I231" i="2"/>
  <c r="H231" i="2"/>
  <c r="G231" i="2"/>
  <c r="H228" i="2"/>
  <c r="I228" i="2" s="1"/>
  <c r="J228" i="2" s="1"/>
  <c r="K228" i="2" s="1"/>
  <c r="L228" i="2" s="1"/>
  <c r="M228" i="2" s="1"/>
  <c r="H227" i="2"/>
  <c r="I227" i="2" s="1"/>
  <c r="J227" i="2" s="1"/>
  <c r="K227" i="2" s="1"/>
  <c r="L227" i="2" s="1"/>
  <c r="M227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K215" i="2"/>
  <c r="J215" i="2"/>
  <c r="I215" i="2"/>
  <c r="H215" i="2"/>
  <c r="G215" i="2"/>
  <c r="K213" i="2"/>
  <c r="J213" i="2"/>
  <c r="I213" i="2"/>
  <c r="H213" i="2"/>
  <c r="G213" i="2"/>
  <c r="G212" i="2"/>
  <c r="H212" i="2" s="1"/>
  <c r="I212" i="2" s="1"/>
  <c r="J212" i="2" s="1"/>
  <c r="K212" i="2" s="1"/>
  <c r="L212" i="2" s="1"/>
  <c r="M212" i="2" s="1"/>
  <c r="G211" i="2"/>
  <c r="H211" i="2" s="1"/>
  <c r="I211" i="2" s="1"/>
  <c r="J211" i="2" s="1"/>
  <c r="K211" i="2" s="1"/>
  <c r="L211" i="2" s="1"/>
  <c r="M211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K199" i="2"/>
  <c r="J199" i="2"/>
  <c r="I199" i="2"/>
  <c r="H199" i="2"/>
  <c r="G199" i="2"/>
  <c r="K197" i="2"/>
  <c r="J197" i="2"/>
  <c r="I197" i="2"/>
  <c r="H197" i="2"/>
  <c r="G197" i="2"/>
  <c r="G196" i="2"/>
  <c r="H196" i="2" s="1"/>
  <c r="I196" i="2" s="1"/>
  <c r="J196" i="2" s="1"/>
  <c r="K196" i="2" s="1"/>
  <c r="L196" i="2" s="1"/>
  <c r="M196" i="2" s="1"/>
  <c r="G195" i="2"/>
  <c r="H195" i="2" s="1"/>
  <c r="I195" i="2" s="1"/>
  <c r="J195" i="2" s="1"/>
  <c r="K195" i="2" s="1"/>
  <c r="L195" i="2" s="1"/>
  <c r="M195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K183" i="2"/>
  <c r="J183" i="2"/>
  <c r="I183" i="2"/>
  <c r="H183" i="2"/>
  <c r="G183" i="2"/>
  <c r="H180" i="2"/>
  <c r="I180" i="2" s="1"/>
  <c r="J180" i="2" s="1"/>
  <c r="K180" i="2" s="1"/>
  <c r="L180" i="2" s="1"/>
  <c r="M180" i="2" s="1"/>
  <c r="H179" i="2"/>
  <c r="I179" i="2" s="1"/>
  <c r="J179" i="2" s="1"/>
  <c r="K179" i="2" s="1"/>
  <c r="L179" i="2" s="1"/>
  <c r="M179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K167" i="2"/>
  <c r="J167" i="2"/>
  <c r="I167" i="2"/>
  <c r="H167" i="2"/>
  <c r="G167" i="2"/>
  <c r="K165" i="2"/>
  <c r="J165" i="2"/>
  <c r="I165" i="2"/>
  <c r="H165" i="2"/>
  <c r="G165" i="2"/>
  <c r="G164" i="2"/>
  <c r="H164" i="2" s="1"/>
  <c r="I164" i="2" s="1"/>
  <c r="J164" i="2" s="1"/>
  <c r="K164" i="2" s="1"/>
  <c r="L164" i="2" s="1"/>
  <c r="M164" i="2" s="1"/>
  <c r="G163" i="2"/>
  <c r="H163" i="2" s="1"/>
  <c r="I163" i="2" s="1"/>
  <c r="J163" i="2" s="1"/>
  <c r="K163" i="2" s="1"/>
  <c r="L163" i="2" s="1"/>
  <c r="M163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K151" i="2"/>
  <c r="J151" i="2"/>
  <c r="I151" i="2"/>
  <c r="H151" i="2"/>
  <c r="G151" i="2"/>
  <c r="K149" i="2"/>
  <c r="J149" i="2"/>
  <c r="I149" i="2"/>
  <c r="H149" i="2"/>
  <c r="G149" i="2"/>
  <c r="G148" i="2"/>
  <c r="H148" i="2" s="1"/>
  <c r="I148" i="2" s="1"/>
  <c r="J148" i="2" s="1"/>
  <c r="K148" i="2" s="1"/>
  <c r="L148" i="2" s="1"/>
  <c r="M148" i="2" s="1"/>
  <c r="G147" i="2"/>
  <c r="H147" i="2" s="1"/>
  <c r="I147" i="2" s="1"/>
  <c r="J147" i="2" s="1"/>
  <c r="K147" i="2" s="1"/>
  <c r="L147" i="2" s="1"/>
  <c r="M147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K135" i="2"/>
  <c r="J135" i="2"/>
  <c r="I135" i="2"/>
  <c r="H135" i="2"/>
  <c r="G135" i="2"/>
  <c r="H132" i="2"/>
  <c r="I132" i="2" s="1"/>
  <c r="J132" i="2" s="1"/>
  <c r="K132" i="2" s="1"/>
  <c r="L132" i="2" s="1"/>
  <c r="M132" i="2" s="1"/>
  <c r="H131" i="2"/>
  <c r="I131" i="2" s="1"/>
  <c r="J131" i="2" s="1"/>
  <c r="K131" i="2" s="1"/>
  <c r="L131" i="2" s="1"/>
  <c r="M131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K119" i="2"/>
  <c r="J119" i="2"/>
  <c r="I119" i="2"/>
  <c r="H119" i="2"/>
  <c r="G119" i="2"/>
  <c r="K117" i="2"/>
  <c r="J117" i="2"/>
  <c r="I117" i="2"/>
  <c r="H117" i="2"/>
  <c r="G117" i="2"/>
  <c r="G116" i="2"/>
  <c r="H116" i="2" s="1"/>
  <c r="I116" i="2" s="1"/>
  <c r="J116" i="2" s="1"/>
  <c r="K116" i="2" s="1"/>
  <c r="L116" i="2" s="1"/>
  <c r="M116" i="2" s="1"/>
  <c r="G115" i="2"/>
  <c r="H115" i="2" s="1"/>
  <c r="I115" i="2" s="1"/>
  <c r="J115" i="2" s="1"/>
  <c r="K115" i="2" s="1"/>
  <c r="L115" i="2" s="1"/>
  <c r="M115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K103" i="2"/>
  <c r="J103" i="2"/>
  <c r="I103" i="2"/>
  <c r="H103" i="2"/>
  <c r="G103" i="2"/>
  <c r="K101" i="2"/>
  <c r="J101" i="2"/>
  <c r="I101" i="2"/>
  <c r="H101" i="2"/>
  <c r="G101" i="2"/>
  <c r="G100" i="2"/>
  <c r="H100" i="2" s="1"/>
  <c r="I100" i="2" s="1"/>
  <c r="J100" i="2" s="1"/>
  <c r="K100" i="2" s="1"/>
  <c r="L100" i="2" s="1"/>
  <c r="M100" i="2" s="1"/>
  <c r="G99" i="2"/>
  <c r="H99" i="2" s="1"/>
  <c r="I99" i="2" s="1"/>
  <c r="J99" i="2" s="1"/>
  <c r="K99" i="2" s="1"/>
  <c r="L99" i="2" s="1"/>
  <c r="M99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K87" i="2"/>
  <c r="J87" i="2"/>
  <c r="I87" i="2"/>
  <c r="H87" i="2"/>
  <c r="G87" i="2"/>
  <c r="H84" i="2"/>
  <c r="I84" i="2" s="1"/>
  <c r="J84" i="2" s="1"/>
  <c r="K84" i="2" s="1"/>
  <c r="L84" i="2" s="1"/>
  <c r="M84" i="2" s="1"/>
  <c r="H83" i="2"/>
  <c r="I83" i="2" s="1"/>
  <c r="J83" i="2" s="1"/>
  <c r="K83" i="2" s="1"/>
  <c r="L83" i="2" s="1"/>
  <c r="M83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K71" i="2"/>
  <c r="J71" i="2"/>
  <c r="I71" i="2"/>
  <c r="H71" i="2"/>
  <c r="G71" i="2"/>
  <c r="K69" i="2"/>
  <c r="J69" i="2"/>
  <c r="I69" i="2"/>
  <c r="H69" i="2"/>
  <c r="G69" i="2"/>
  <c r="G68" i="2"/>
  <c r="H68" i="2" s="1"/>
  <c r="I68" i="2" s="1"/>
  <c r="J68" i="2" s="1"/>
  <c r="K68" i="2" s="1"/>
  <c r="L68" i="2" s="1"/>
  <c r="M68" i="2" s="1"/>
  <c r="G67" i="2"/>
  <c r="H67" i="2" s="1"/>
  <c r="I67" i="2" s="1"/>
  <c r="J67" i="2" s="1"/>
  <c r="K67" i="2" s="1"/>
  <c r="L67" i="2" s="1"/>
  <c r="M67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K55" i="2"/>
  <c r="J55" i="2"/>
  <c r="I55" i="2"/>
  <c r="H55" i="2"/>
  <c r="G55" i="2"/>
  <c r="K53" i="2"/>
  <c r="J53" i="2"/>
  <c r="I53" i="2"/>
  <c r="H53" i="2"/>
  <c r="G53" i="2"/>
  <c r="G52" i="2"/>
  <c r="H52" i="2" s="1"/>
  <c r="I52" i="2" s="1"/>
  <c r="J52" i="2" s="1"/>
  <c r="K52" i="2" s="1"/>
  <c r="L52" i="2" s="1"/>
  <c r="M52" i="2" s="1"/>
  <c r="G51" i="2"/>
  <c r="H51" i="2" s="1"/>
  <c r="I51" i="2" s="1"/>
  <c r="J51" i="2" s="1"/>
  <c r="K51" i="2" s="1"/>
  <c r="L51" i="2" s="1"/>
  <c r="M51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K39" i="2"/>
  <c r="J39" i="2"/>
  <c r="I39" i="2"/>
  <c r="H39" i="2"/>
  <c r="G39" i="2"/>
  <c r="H36" i="2"/>
  <c r="I36" i="2" s="1"/>
  <c r="J36" i="2" s="1"/>
  <c r="K36" i="2" s="1"/>
  <c r="L36" i="2" s="1"/>
  <c r="M36" i="2" s="1"/>
  <c r="H35" i="2"/>
  <c r="I35" i="2" s="1"/>
  <c r="J35" i="2" s="1"/>
  <c r="K35" i="2" s="1"/>
  <c r="L35" i="2" s="1"/>
  <c r="M35" i="2" s="1"/>
  <c r="A35" i="2"/>
  <c r="A51" i="2" s="1"/>
  <c r="A67" i="2" s="1"/>
  <c r="A83" i="2" s="1"/>
  <c r="A99" i="2" s="1"/>
  <c r="A115" i="2" s="1"/>
  <c r="A131" i="2" s="1"/>
  <c r="A147" i="2" s="1"/>
  <c r="A163" i="2" s="1"/>
  <c r="A179" i="2" s="1"/>
  <c r="A195" i="2" s="1"/>
  <c r="A211" i="2" s="1"/>
  <c r="A227" i="2" s="1"/>
  <c r="A243" i="2" s="1"/>
  <c r="A259" i="2" s="1"/>
  <c r="A275" i="2" s="1"/>
  <c r="A291" i="2" s="1"/>
  <c r="A307" i="2" s="1"/>
  <c r="A323" i="2" s="1"/>
  <c r="A339" i="2" s="1"/>
  <c r="A355" i="2" s="1"/>
  <c r="A371" i="2" s="1"/>
  <c r="A387" i="2" s="1"/>
  <c r="A403" i="2" s="1"/>
  <c r="A419" i="2" s="1"/>
  <c r="A435" i="2" s="1"/>
  <c r="A451" i="2" s="1"/>
  <c r="A467" i="2" s="1"/>
  <c r="A48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K23" i="2"/>
  <c r="J23" i="2"/>
  <c r="I23" i="2"/>
  <c r="H23" i="2"/>
  <c r="G23" i="2"/>
  <c r="K21" i="2"/>
  <c r="J21" i="2"/>
  <c r="I21" i="2"/>
  <c r="H21" i="2"/>
  <c r="G21" i="2"/>
  <c r="G20" i="2"/>
  <c r="H20" i="2" s="1"/>
  <c r="I20" i="2" s="1"/>
  <c r="J20" i="2" s="1"/>
  <c r="K20" i="2" s="1"/>
  <c r="L20" i="2" s="1"/>
  <c r="M20" i="2" s="1"/>
  <c r="G19" i="2"/>
  <c r="H19" i="2" s="1"/>
  <c r="I19" i="2" s="1"/>
  <c r="J19" i="2" s="1"/>
  <c r="K19" i="2" s="1"/>
  <c r="L19" i="2" s="1"/>
  <c r="M19" i="2" s="1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H4" i="2"/>
  <c r="I4" i="2" s="1"/>
  <c r="J4" i="2" s="1"/>
  <c r="K4" i="2" s="1"/>
  <c r="L4" i="2" s="1"/>
  <c r="M4" i="2" s="1"/>
  <c r="H3" i="2"/>
  <c r="I3" i="2" s="1"/>
  <c r="J3" i="2" s="1"/>
  <c r="K3" i="2" s="1"/>
  <c r="L3" i="2" s="1"/>
  <c r="M3" i="2" s="1"/>
  <c r="K16" i="1"/>
  <c r="J16" i="1"/>
  <c r="I16" i="1"/>
  <c r="H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H8" i="1"/>
  <c r="G16" i="1"/>
  <c r="G15" i="1"/>
  <c r="G14" i="1"/>
  <c r="G13" i="1"/>
  <c r="G12" i="1"/>
  <c r="G11" i="1"/>
  <c r="G10" i="1"/>
  <c r="G9" i="1"/>
  <c r="G8" i="1"/>
  <c r="L496" i="1"/>
  <c r="M496" i="1" s="1"/>
  <c r="L495" i="1"/>
  <c r="M495" i="1" s="1"/>
  <c r="L494" i="1"/>
  <c r="M494" i="1" s="1"/>
  <c r="L493" i="1"/>
  <c r="M493" i="1" s="1"/>
  <c r="L492" i="1"/>
  <c r="M492" i="1" s="1"/>
  <c r="L491" i="1"/>
  <c r="M491" i="1" s="1"/>
  <c r="L490" i="1"/>
  <c r="M490" i="1" s="1"/>
  <c r="L489" i="1"/>
  <c r="M489" i="1" s="1"/>
  <c r="L488" i="1"/>
  <c r="M488" i="1" s="1"/>
  <c r="K487" i="1"/>
  <c r="J487" i="1"/>
  <c r="I487" i="1"/>
  <c r="H487" i="1"/>
  <c r="G487" i="1"/>
  <c r="K485" i="1"/>
  <c r="J485" i="1"/>
  <c r="I485" i="1"/>
  <c r="H485" i="1"/>
  <c r="G485" i="1"/>
  <c r="G484" i="1"/>
  <c r="H484" i="1" s="1"/>
  <c r="I484" i="1" s="1"/>
  <c r="J484" i="1" s="1"/>
  <c r="K484" i="1" s="1"/>
  <c r="L484" i="1" s="1"/>
  <c r="M484" i="1" s="1"/>
  <c r="G483" i="1"/>
  <c r="H483" i="1" s="1"/>
  <c r="I483" i="1" s="1"/>
  <c r="J483" i="1" s="1"/>
  <c r="K483" i="1" s="1"/>
  <c r="L483" i="1" s="1"/>
  <c r="M483" i="1" s="1"/>
  <c r="L480" i="1"/>
  <c r="M480" i="1" s="1"/>
  <c r="L479" i="1"/>
  <c r="M479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72" i="1"/>
  <c r="K471" i="1"/>
  <c r="J471" i="1"/>
  <c r="I471" i="1"/>
  <c r="H471" i="1"/>
  <c r="G471" i="1"/>
  <c r="K469" i="1"/>
  <c r="J469" i="1"/>
  <c r="I469" i="1"/>
  <c r="H469" i="1"/>
  <c r="G469" i="1"/>
  <c r="G468" i="1"/>
  <c r="H468" i="1" s="1"/>
  <c r="I468" i="1" s="1"/>
  <c r="J468" i="1" s="1"/>
  <c r="K468" i="1" s="1"/>
  <c r="L468" i="1" s="1"/>
  <c r="M468" i="1" s="1"/>
  <c r="G467" i="1"/>
  <c r="H467" i="1" s="1"/>
  <c r="I467" i="1" s="1"/>
  <c r="J467" i="1" s="1"/>
  <c r="K467" i="1" s="1"/>
  <c r="L467" i="1" s="1"/>
  <c r="M467" i="1" s="1"/>
  <c r="L464" i="1"/>
  <c r="M464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6" i="1"/>
  <c r="M456" i="1" s="1"/>
  <c r="K455" i="1"/>
  <c r="J455" i="1"/>
  <c r="I455" i="1"/>
  <c r="H455" i="1"/>
  <c r="G455" i="1"/>
  <c r="H452" i="1"/>
  <c r="I452" i="1" s="1"/>
  <c r="J452" i="1" s="1"/>
  <c r="K452" i="1" s="1"/>
  <c r="L452" i="1" s="1"/>
  <c r="M452" i="1" s="1"/>
  <c r="H451" i="1"/>
  <c r="I451" i="1" s="1"/>
  <c r="J451" i="1" s="1"/>
  <c r="K451" i="1" s="1"/>
  <c r="L451" i="1" s="1"/>
  <c r="M451" i="1" s="1"/>
  <c r="L448" i="1"/>
  <c r="M448" i="1" s="1"/>
  <c r="L447" i="1"/>
  <c r="M447" i="1" s="1"/>
  <c r="L446" i="1"/>
  <c r="M44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K439" i="1"/>
  <c r="J439" i="1"/>
  <c r="I439" i="1"/>
  <c r="H439" i="1"/>
  <c r="G439" i="1"/>
  <c r="K437" i="1"/>
  <c r="J437" i="1"/>
  <c r="I437" i="1"/>
  <c r="H437" i="1"/>
  <c r="G437" i="1"/>
  <c r="G436" i="1"/>
  <c r="H436" i="1" s="1"/>
  <c r="I436" i="1" s="1"/>
  <c r="J436" i="1" s="1"/>
  <c r="K436" i="1" s="1"/>
  <c r="L436" i="1" s="1"/>
  <c r="M436" i="1" s="1"/>
  <c r="G435" i="1"/>
  <c r="H435" i="1" s="1"/>
  <c r="I435" i="1" s="1"/>
  <c r="J435" i="1" s="1"/>
  <c r="K435" i="1" s="1"/>
  <c r="L435" i="1" s="1"/>
  <c r="M435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K423" i="1"/>
  <c r="J423" i="1"/>
  <c r="I423" i="1"/>
  <c r="H423" i="1"/>
  <c r="G423" i="1"/>
  <c r="H420" i="1"/>
  <c r="I420" i="1" s="1"/>
  <c r="J420" i="1" s="1"/>
  <c r="K420" i="1" s="1"/>
  <c r="L420" i="1" s="1"/>
  <c r="M420" i="1" s="1"/>
  <c r="H419" i="1"/>
  <c r="I419" i="1" s="1"/>
  <c r="J419" i="1" s="1"/>
  <c r="K419" i="1" s="1"/>
  <c r="L419" i="1" s="1"/>
  <c r="M419" i="1" s="1"/>
  <c r="L416" i="1"/>
  <c r="M416" i="1" s="1"/>
  <c r="L415" i="1"/>
  <c r="M415" i="1" s="1"/>
  <c r="L414" i="1"/>
  <c r="M414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K407" i="1"/>
  <c r="J407" i="1"/>
  <c r="I407" i="1"/>
  <c r="H407" i="1"/>
  <c r="G407" i="1"/>
  <c r="K405" i="1"/>
  <c r="J405" i="1"/>
  <c r="I405" i="1"/>
  <c r="H405" i="1"/>
  <c r="G405" i="1"/>
  <c r="G404" i="1"/>
  <c r="H404" i="1" s="1"/>
  <c r="I404" i="1" s="1"/>
  <c r="J404" i="1" s="1"/>
  <c r="K404" i="1" s="1"/>
  <c r="L404" i="1" s="1"/>
  <c r="M404" i="1" s="1"/>
  <c r="G403" i="1"/>
  <c r="H403" i="1" s="1"/>
  <c r="I403" i="1" s="1"/>
  <c r="J403" i="1" s="1"/>
  <c r="K403" i="1" s="1"/>
  <c r="L403" i="1" s="1"/>
  <c r="M403" i="1" s="1"/>
  <c r="L400" i="1"/>
  <c r="M400" i="1" s="1"/>
  <c r="L399" i="1"/>
  <c r="M399" i="1" s="1"/>
  <c r="L398" i="1"/>
  <c r="M398" i="1" s="1"/>
  <c r="L397" i="1"/>
  <c r="M397" i="1" s="1"/>
  <c r="L396" i="1"/>
  <c r="M396" i="1" s="1"/>
  <c r="L395" i="1"/>
  <c r="M395" i="1" s="1"/>
  <c r="L394" i="1"/>
  <c r="M394" i="1" s="1"/>
  <c r="L393" i="1"/>
  <c r="M393" i="1" s="1"/>
  <c r="L392" i="1"/>
  <c r="M392" i="1" s="1"/>
  <c r="K391" i="1"/>
  <c r="J391" i="1"/>
  <c r="I391" i="1"/>
  <c r="H391" i="1"/>
  <c r="G391" i="1"/>
  <c r="K389" i="1"/>
  <c r="J389" i="1"/>
  <c r="I389" i="1"/>
  <c r="H389" i="1"/>
  <c r="G389" i="1"/>
  <c r="G388" i="1"/>
  <c r="H388" i="1" s="1"/>
  <c r="I388" i="1" s="1"/>
  <c r="J388" i="1" s="1"/>
  <c r="K388" i="1" s="1"/>
  <c r="L388" i="1" s="1"/>
  <c r="M388" i="1" s="1"/>
  <c r="G387" i="1"/>
  <c r="H387" i="1" s="1"/>
  <c r="I387" i="1" s="1"/>
  <c r="J387" i="1" s="1"/>
  <c r="K387" i="1" s="1"/>
  <c r="L387" i="1" s="1"/>
  <c r="M387" i="1" s="1"/>
  <c r="L384" i="1"/>
  <c r="M384" i="1" s="1"/>
  <c r="L383" i="1"/>
  <c r="M383" i="1" s="1"/>
  <c r="M382" i="1"/>
  <c r="L382" i="1"/>
  <c r="L381" i="1"/>
  <c r="M381" i="1" s="1"/>
  <c r="L380" i="1"/>
  <c r="M380" i="1" s="1"/>
  <c r="L379" i="1"/>
  <c r="M379" i="1" s="1"/>
  <c r="L378" i="1"/>
  <c r="L377" i="1"/>
  <c r="M377" i="1" s="1"/>
  <c r="L376" i="1"/>
  <c r="M376" i="1" s="1"/>
  <c r="K375" i="1"/>
  <c r="J375" i="1"/>
  <c r="I375" i="1"/>
  <c r="H375" i="1"/>
  <c r="G375" i="1"/>
  <c r="H372" i="1"/>
  <c r="I372" i="1" s="1"/>
  <c r="J372" i="1" s="1"/>
  <c r="K372" i="1" s="1"/>
  <c r="L372" i="1" s="1"/>
  <c r="M372" i="1" s="1"/>
  <c r="H371" i="1"/>
  <c r="I371" i="1" s="1"/>
  <c r="J371" i="1" s="1"/>
  <c r="K371" i="1" s="1"/>
  <c r="L371" i="1" s="1"/>
  <c r="M371" i="1" s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 s="1"/>
  <c r="L361" i="1"/>
  <c r="M361" i="1" s="1"/>
  <c r="L360" i="1"/>
  <c r="M360" i="1" s="1"/>
  <c r="K359" i="1"/>
  <c r="J359" i="1"/>
  <c r="I359" i="1"/>
  <c r="H359" i="1"/>
  <c r="G359" i="1"/>
  <c r="K357" i="1"/>
  <c r="J357" i="1"/>
  <c r="I357" i="1"/>
  <c r="H357" i="1"/>
  <c r="G357" i="1"/>
  <c r="G356" i="1"/>
  <c r="H356" i="1" s="1"/>
  <c r="I356" i="1" s="1"/>
  <c r="J356" i="1" s="1"/>
  <c r="K356" i="1" s="1"/>
  <c r="L356" i="1" s="1"/>
  <c r="M356" i="1" s="1"/>
  <c r="G355" i="1"/>
  <c r="H355" i="1" s="1"/>
  <c r="I355" i="1" s="1"/>
  <c r="J355" i="1" s="1"/>
  <c r="K355" i="1" s="1"/>
  <c r="L355" i="1" s="1"/>
  <c r="M355" i="1" s="1"/>
  <c r="L352" i="1"/>
  <c r="M352" i="1" s="1"/>
  <c r="L351" i="1"/>
  <c r="M351" i="1" s="1"/>
  <c r="L350" i="1"/>
  <c r="M350" i="1" s="1"/>
  <c r="L349" i="1"/>
  <c r="M349" i="1" s="1"/>
  <c r="L348" i="1"/>
  <c r="M348" i="1" s="1"/>
  <c r="L347" i="1"/>
  <c r="M347" i="1" s="1"/>
  <c r="L346" i="1"/>
  <c r="M346" i="1" s="1"/>
  <c r="L345" i="1"/>
  <c r="M345" i="1" s="1"/>
  <c r="L344" i="1"/>
  <c r="K343" i="1"/>
  <c r="J343" i="1"/>
  <c r="I343" i="1"/>
  <c r="H343" i="1"/>
  <c r="G343" i="1"/>
  <c r="K341" i="1"/>
  <c r="J341" i="1"/>
  <c r="I341" i="1"/>
  <c r="H341" i="1"/>
  <c r="G341" i="1"/>
  <c r="G340" i="1"/>
  <c r="H340" i="1" s="1"/>
  <c r="I340" i="1" s="1"/>
  <c r="J340" i="1" s="1"/>
  <c r="K340" i="1" s="1"/>
  <c r="L340" i="1" s="1"/>
  <c r="M340" i="1" s="1"/>
  <c r="G339" i="1"/>
  <c r="H339" i="1" s="1"/>
  <c r="I339" i="1" s="1"/>
  <c r="J339" i="1" s="1"/>
  <c r="K339" i="1" s="1"/>
  <c r="L339" i="1" s="1"/>
  <c r="M339" i="1" s="1"/>
  <c r="L336" i="1"/>
  <c r="M336" i="1" s="1"/>
  <c r="L335" i="1"/>
  <c r="M335" i="1" s="1"/>
  <c r="L334" i="1"/>
  <c r="M334" i="1" s="1"/>
  <c r="L333" i="1"/>
  <c r="M333" i="1" s="1"/>
  <c r="L332" i="1"/>
  <c r="M332" i="1" s="1"/>
  <c r="L331" i="1"/>
  <c r="M331" i="1" s="1"/>
  <c r="L330" i="1"/>
  <c r="M330" i="1" s="1"/>
  <c r="L329" i="1"/>
  <c r="M329" i="1" s="1"/>
  <c r="L328" i="1"/>
  <c r="M328" i="1" s="1"/>
  <c r="K327" i="1"/>
  <c r="J327" i="1"/>
  <c r="I327" i="1"/>
  <c r="H327" i="1"/>
  <c r="G327" i="1"/>
  <c r="H324" i="1"/>
  <c r="I324" i="1" s="1"/>
  <c r="J324" i="1" s="1"/>
  <c r="K324" i="1" s="1"/>
  <c r="L324" i="1" s="1"/>
  <c r="M324" i="1" s="1"/>
  <c r="H323" i="1"/>
  <c r="I323" i="1" s="1"/>
  <c r="J323" i="1" s="1"/>
  <c r="K323" i="1" s="1"/>
  <c r="L323" i="1" s="1"/>
  <c r="M323" i="1" s="1"/>
  <c r="L320" i="1"/>
  <c r="M320" i="1" s="1"/>
  <c r="L319" i="1"/>
  <c r="M319" i="1" s="1"/>
  <c r="L318" i="1"/>
  <c r="M318" i="1" s="1"/>
  <c r="L317" i="1"/>
  <c r="M317" i="1" s="1"/>
  <c r="L316" i="1"/>
  <c r="M316" i="1" s="1"/>
  <c r="L315" i="1"/>
  <c r="M315" i="1" s="1"/>
  <c r="L314" i="1"/>
  <c r="M314" i="1" s="1"/>
  <c r="L313" i="1"/>
  <c r="M313" i="1" s="1"/>
  <c r="L312" i="1"/>
  <c r="M312" i="1" s="1"/>
  <c r="K311" i="1"/>
  <c r="J311" i="1"/>
  <c r="I311" i="1"/>
  <c r="H311" i="1"/>
  <c r="G311" i="1"/>
  <c r="K309" i="1"/>
  <c r="J309" i="1"/>
  <c r="I309" i="1"/>
  <c r="H309" i="1"/>
  <c r="G309" i="1"/>
  <c r="G308" i="1"/>
  <c r="H308" i="1" s="1"/>
  <c r="I308" i="1" s="1"/>
  <c r="J308" i="1" s="1"/>
  <c r="K308" i="1" s="1"/>
  <c r="L308" i="1" s="1"/>
  <c r="M308" i="1" s="1"/>
  <c r="G307" i="1"/>
  <c r="H307" i="1" s="1"/>
  <c r="I307" i="1" s="1"/>
  <c r="J307" i="1" s="1"/>
  <c r="K307" i="1" s="1"/>
  <c r="L307" i="1" s="1"/>
  <c r="M307" i="1" s="1"/>
  <c r="L304" i="1"/>
  <c r="M304" i="1" s="1"/>
  <c r="L303" i="1"/>
  <c r="M303" i="1" s="1"/>
  <c r="L302" i="1"/>
  <c r="M302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K295" i="1"/>
  <c r="J295" i="1"/>
  <c r="I295" i="1"/>
  <c r="H295" i="1"/>
  <c r="G295" i="1"/>
  <c r="K293" i="1"/>
  <c r="J293" i="1"/>
  <c r="I293" i="1"/>
  <c r="H293" i="1"/>
  <c r="G293" i="1"/>
  <c r="G292" i="1"/>
  <c r="H292" i="1" s="1"/>
  <c r="I292" i="1" s="1"/>
  <c r="J292" i="1" s="1"/>
  <c r="K292" i="1" s="1"/>
  <c r="L292" i="1" s="1"/>
  <c r="M292" i="1" s="1"/>
  <c r="G291" i="1"/>
  <c r="H291" i="1" s="1"/>
  <c r="I291" i="1" s="1"/>
  <c r="J291" i="1" s="1"/>
  <c r="K291" i="1" s="1"/>
  <c r="L291" i="1" s="1"/>
  <c r="M291" i="1" s="1"/>
  <c r="L288" i="1"/>
  <c r="M288" i="1" s="1"/>
  <c r="M287" i="1"/>
  <c r="L287" i="1"/>
  <c r="L286" i="1"/>
  <c r="M286" i="1" s="1"/>
  <c r="L285" i="1"/>
  <c r="M285" i="1" s="1"/>
  <c r="L284" i="1"/>
  <c r="M284" i="1" s="1"/>
  <c r="L283" i="1"/>
  <c r="M283" i="1" s="1"/>
  <c r="L282" i="1"/>
  <c r="M282" i="1" s="1"/>
  <c r="L281" i="1"/>
  <c r="M281" i="1" s="1"/>
  <c r="L280" i="1"/>
  <c r="M280" i="1" s="1"/>
  <c r="K279" i="1"/>
  <c r="J279" i="1"/>
  <c r="I279" i="1"/>
  <c r="H279" i="1"/>
  <c r="G279" i="1"/>
  <c r="H276" i="1"/>
  <c r="I276" i="1" s="1"/>
  <c r="J276" i="1" s="1"/>
  <c r="K276" i="1" s="1"/>
  <c r="L276" i="1" s="1"/>
  <c r="M276" i="1" s="1"/>
  <c r="H275" i="1"/>
  <c r="I275" i="1" s="1"/>
  <c r="J275" i="1" s="1"/>
  <c r="K275" i="1" s="1"/>
  <c r="L275" i="1" s="1"/>
  <c r="M275" i="1" s="1"/>
  <c r="L272" i="1"/>
  <c r="M272" i="1" s="1"/>
  <c r="L271" i="1"/>
  <c r="M271" i="1" s="1"/>
  <c r="L270" i="1"/>
  <c r="M270" i="1" s="1"/>
  <c r="L269" i="1"/>
  <c r="M269" i="1" s="1"/>
  <c r="L268" i="1"/>
  <c r="M268" i="1" s="1"/>
  <c r="L267" i="1"/>
  <c r="M267" i="1" s="1"/>
  <c r="L266" i="1"/>
  <c r="M266" i="1" s="1"/>
  <c r="L265" i="1"/>
  <c r="M265" i="1" s="1"/>
  <c r="L264" i="1"/>
  <c r="M264" i="1" s="1"/>
  <c r="K263" i="1"/>
  <c r="J263" i="1"/>
  <c r="I263" i="1"/>
  <c r="H263" i="1"/>
  <c r="G263" i="1"/>
  <c r="K261" i="1"/>
  <c r="J261" i="1"/>
  <c r="I261" i="1"/>
  <c r="H261" i="1"/>
  <c r="G261" i="1"/>
  <c r="G260" i="1"/>
  <c r="H260" i="1" s="1"/>
  <c r="I260" i="1" s="1"/>
  <c r="J260" i="1" s="1"/>
  <c r="K260" i="1" s="1"/>
  <c r="L260" i="1" s="1"/>
  <c r="M260" i="1" s="1"/>
  <c r="G259" i="1"/>
  <c r="H259" i="1" s="1"/>
  <c r="I259" i="1" s="1"/>
  <c r="J259" i="1" s="1"/>
  <c r="K259" i="1" s="1"/>
  <c r="L259" i="1" s="1"/>
  <c r="M259" i="1" s="1"/>
  <c r="L256" i="1"/>
  <c r="M256" i="1" s="1"/>
  <c r="L255" i="1"/>
  <c r="M255" i="1" s="1"/>
  <c r="L254" i="1"/>
  <c r="M254" i="1" s="1"/>
  <c r="L253" i="1"/>
  <c r="M253" i="1" s="1"/>
  <c r="L252" i="1"/>
  <c r="M252" i="1" s="1"/>
  <c r="L251" i="1"/>
  <c r="M251" i="1" s="1"/>
  <c r="L250" i="1"/>
  <c r="M250" i="1" s="1"/>
  <c r="L249" i="1"/>
  <c r="M249" i="1" s="1"/>
  <c r="L248" i="1"/>
  <c r="M248" i="1" s="1"/>
  <c r="K247" i="1"/>
  <c r="J247" i="1"/>
  <c r="I247" i="1"/>
  <c r="H247" i="1"/>
  <c r="G247" i="1"/>
  <c r="K245" i="1"/>
  <c r="J245" i="1"/>
  <c r="I245" i="1"/>
  <c r="H245" i="1"/>
  <c r="G245" i="1"/>
  <c r="G244" i="1"/>
  <c r="H244" i="1" s="1"/>
  <c r="I244" i="1" s="1"/>
  <c r="J244" i="1" s="1"/>
  <c r="K244" i="1" s="1"/>
  <c r="L244" i="1" s="1"/>
  <c r="M244" i="1" s="1"/>
  <c r="G243" i="1"/>
  <c r="H243" i="1" s="1"/>
  <c r="I243" i="1" s="1"/>
  <c r="J243" i="1" s="1"/>
  <c r="K243" i="1" s="1"/>
  <c r="L243" i="1" s="1"/>
  <c r="M243" i="1" s="1"/>
  <c r="L240" i="1"/>
  <c r="M240" i="1" s="1"/>
  <c r="L239" i="1"/>
  <c r="M239" i="1" s="1"/>
  <c r="L238" i="1"/>
  <c r="M238" i="1" s="1"/>
  <c r="L237" i="1"/>
  <c r="M237" i="1" s="1"/>
  <c r="L236" i="1"/>
  <c r="M236" i="1" s="1"/>
  <c r="L235" i="1"/>
  <c r="M235" i="1" s="1"/>
  <c r="L234" i="1"/>
  <c r="M234" i="1" s="1"/>
  <c r="L233" i="1"/>
  <c r="M233" i="1" s="1"/>
  <c r="L232" i="1"/>
  <c r="M232" i="1" s="1"/>
  <c r="K231" i="1"/>
  <c r="J231" i="1"/>
  <c r="I231" i="1"/>
  <c r="H231" i="1"/>
  <c r="G231" i="1"/>
  <c r="H228" i="1"/>
  <c r="I228" i="1" s="1"/>
  <c r="J228" i="1" s="1"/>
  <c r="K228" i="1" s="1"/>
  <c r="L228" i="1" s="1"/>
  <c r="M228" i="1" s="1"/>
  <c r="H227" i="1"/>
  <c r="I227" i="1" s="1"/>
  <c r="J227" i="1" s="1"/>
  <c r="K227" i="1" s="1"/>
  <c r="L227" i="1" s="1"/>
  <c r="M227" i="1" s="1"/>
  <c r="L224" i="1"/>
  <c r="M224" i="1" s="1"/>
  <c r="L223" i="1"/>
  <c r="M223" i="1" s="1"/>
  <c r="L222" i="1"/>
  <c r="M222" i="1" s="1"/>
  <c r="L221" i="1"/>
  <c r="M221" i="1" s="1"/>
  <c r="L220" i="1"/>
  <c r="M220" i="1" s="1"/>
  <c r="L219" i="1"/>
  <c r="M219" i="1" s="1"/>
  <c r="L218" i="1"/>
  <c r="M218" i="1" s="1"/>
  <c r="L217" i="1"/>
  <c r="M217" i="1" s="1"/>
  <c r="L216" i="1"/>
  <c r="M216" i="1" s="1"/>
  <c r="K215" i="1"/>
  <c r="J215" i="1"/>
  <c r="I215" i="1"/>
  <c r="H215" i="1"/>
  <c r="G215" i="1"/>
  <c r="K213" i="1"/>
  <c r="J213" i="1"/>
  <c r="I213" i="1"/>
  <c r="H213" i="1"/>
  <c r="G213" i="1"/>
  <c r="G212" i="1"/>
  <c r="H212" i="1" s="1"/>
  <c r="I212" i="1" s="1"/>
  <c r="J212" i="1" s="1"/>
  <c r="K212" i="1" s="1"/>
  <c r="G211" i="1"/>
  <c r="H211" i="1" s="1"/>
  <c r="I211" i="1" s="1"/>
  <c r="J211" i="1" s="1"/>
  <c r="K211" i="1" s="1"/>
  <c r="L211" i="1" s="1"/>
  <c r="M211" i="1" s="1"/>
  <c r="L208" i="1"/>
  <c r="M208" i="1" s="1"/>
  <c r="L207" i="1"/>
  <c r="M207" i="1" s="1"/>
  <c r="L206" i="1"/>
  <c r="M206" i="1" s="1"/>
  <c r="L205" i="1"/>
  <c r="M205" i="1" s="1"/>
  <c r="L204" i="1"/>
  <c r="M204" i="1" s="1"/>
  <c r="L203" i="1"/>
  <c r="M203" i="1" s="1"/>
  <c r="L202" i="1"/>
  <c r="M202" i="1" s="1"/>
  <c r="L201" i="1"/>
  <c r="M201" i="1" s="1"/>
  <c r="L200" i="1"/>
  <c r="M200" i="1" s="1"/>
  <c r="K199" i="1"/>
  <c r="J199" i="1"/>
  <c r="I199" i="1"/>
  <c r="H199" i="1"/>
  <c r="G199" i="1"/>
  <c r="K197" i="1"/>
  <c r="J197" i="1"/>
  <c r="I197" i="1"/>
  <c r="H197" i="1"/>
  <c r="G197" i="1"/>
  <c r="G196" i="1"/>
  <c r="H196" i="1" s="1"/>
  <c r="I196" i="1" s="1"/>
  <c r="J196" i="1" s="1"/>
  <c r="K196" i="1" s="1"/>
  <c r="L196" i="1" s="1"/>
  <c r="M196" i="1" s="1"/>
  <c r="G195" i="1"/>
  <c r="H195" i="1" s="1"/>
  <c r="I195" i="1" s="1"/>
  <c r="J195" i="1" s="1"/>
  <c r="K195" i="1" s="1"/>
  <c r="L195" i="1" s="1"/>
  <c r="M195" i="1" s="1"/>
  <c r="L192" i="1"/>
  <c r="M192" i="1" s="1"/>
  <c r="L191" i="1"/>
  <c r="M191" i="1" s="1"/>
  <c r="L190" i="1"/>
  <c r="M190" i="1" s="1"/>
  <c r="L189" i="1"/>
  <c r="M189" i="1" s="1"/>
  <c r="L188" i="1"/>
  <c r="M188" i="1" s="1"/>
  <c r="L187" i="1"/>
  <c r="M187" i="1" s="1"/>
  <c r="L186" i="1"/>
  <c r="M186" i="1" s="1"/>
  <c r="L185" i="1"/>
  <c r="M185" i="1" s="1"/>
  <c r="L184" i="1"/>
  <c r="M184" i="1" s="1"/>
  <c r="K183" i="1"/>
  <c r="J183" i="1"/>
  <c r="I183" i="1"/>
  <c r="H183" i="1"/>
  <c r="G183" i="1"/>
  <c r="H180" i="1"/>
  <c r="I180" i="1" s="1"/>
  <c r="J180" i="1" s="1"/>
  <c r="K180" i="1" s="1"/>
  <c r="L180" i="1" s="1"/>
  <c r="M180" i="1" s="1"/>
  <c r="H179" i="1"/>
  <c r="I179" i="1" s="1"/>
  <c r="J179" i="1" s="1"/>
  <c r="K179" i="1" s="1"/>
  <c r="L179" i="1" s="1"/>
  <c r="M179" i="1" s="1"/>
  <c r="L176" i="1"/>
  <c r="M176" i="1" s="1"/>
  <c r="L175" i="1"/>
  <c r="M175" i="1" s="1"/>
  <c r="L174" i="1"/>
  <c r="M174" i="1" s="1"/>
  <c r="L173" i="1"/>
  <c r="M173" i="1" s="1"/>
  <c r="L172" i="1"/>
  <c r="M172" i="1" s="1"/>
  <c r="L171" i="1"/>
  <c r="M171" i="1" s="1"/>
  <c r="L170" i="1"/>
  <c r="M170" i="1" s="1"/>
  <c r="L169" i="1"/>
  <c r="M169" i="1" s="1"/>
  <c r="L168" i="1"/>
  <c r="K167" i="1"/>
  <c r="J167" i="1"/>
  <c r="I167" i="1"/>
  <c r="H167" i="1"/>
  <c r="G167" i="1"/>
  <c r="K165" i="1"/>
  <c r="J165" i="1"/>
  <c r="I165" i="1"/>
  <c r="H165" i="1"/>
  <c r="G165" i="1"/>
  <c r="G164" i="1"/>
  <c r="H164" i="1" s="1"/>
  <c r="I164" i="1" s="1"/>
  <c r="J164" i="1" s="1"/>
  <c r="K164" i="1" s="1"/>
  <c r="L164" i="1" s="1"/>
  <c r="M164" i="1" s="1"/>
  <c r="G163" i="1"/>
  <c r="H163" i="1" s="1"/>
  <c r="I163" i="1" s="1"/>
  <c r="J163" i="1" s="1"/>
  <c r="K163" i="1" s="1"/>
  <c r="L163" i="1" s="1"/>
  <c r="M163" i="1" s="1"/>
  <c r="L160" i="1"/>
  <c r="M160" i="1" s="1"/>
  <c r="L159" i="1"/>
  <c r="M159" i="1" s="1"/>
  <c r="L158" i="1"/>
  <c r="M158" i="1" s="1"/>
  <c r="L157" i="1"/>
  <c r="M157" i="1" s="1"/>
  <c r="L156" i="1"/>
  <c r="M156" i="1" s="1"/>
  <c r="L155" i="1"/>
  <c r="M155" i="1" s="1"/>
  <c r="L154" i="1"/>
  <c r="M154" i="1" s="1"/>
  <c r="L153" i="1"/>
  <c r="M153" i="1" s="1"/>
  <c r="L152" i="1"/>
  <c r="M152" i="1" s="1"/>
  <c r="K151" i="1"/>
  <c r="J151" i="1"/>
  <c r="I151" i="1"/>
  <c r="H151" i="1"/>
  <c r="G151" i="1"/>
  <c r="K149" i="1"/>
  <c r="J149" i="1"/>
  <c r="I149" i="1"/>
  <c r="H149" i="1"/>
  <c r="G149" i="1"/>
  <c r="G148" i="1"/>
  <c r="H148" i="1" s="1"/>
  <c r="I148" i="1" s="1"/>
  <c r="J148" i="1" s="1"/>
  <c r="K148" i="1" s="1"/>
  <c r="L148" i="1" s="1"/>
  <c r="M148" i="1" s="1"/>
  <c r="G147" i="1"/>
  <c r="H147" i="1" s="1"/>
  <c r="I147" i="1" s="1"/>
  <c r="J147" i="1" s="1"/>
  <c r="K147" i="1" s="1"/>
  <c r="L147" i="1" s="1"/>
  <c r="M147" i="1" s="1"/>
  <c r="L144" i="1"/>
  <c r="M144" i="1" s="1"/>
  <c r="L143" i="1"/>
  <c r="M143" i="1" s="1"/>
  <c r="L142" i="1"/>
  <c r="M142" i="1" s="1"/>
  <c r="L141" i="1"/>
  <c r="M141" i="1" s="1"/>
  <c r="L140" i="1"/>
  <c r="M140" i="1" s="1"/>
  <c r="L139" i="1"/>
  <c r="M139" i="1" s="1"/>
  <c r="L138" i="1"/>
  <c r="M138" i="1" s="1"/>
  <c r="L137" i="1"/>
  <c r="M137" i="1" s="1"/>
  <c r="L136" i="1"/>
  <c r="M136" i="1" s="1"/>
  <c r="K135" i="1"/>
  <c r="J135" i="1"/>
  <c r="I135" i="1"/>
  <c r="H135" i="1"/>
  <c r="G135" i="1"/>
  <c r="H132" i="1"/>
  <c r="I132" i="1" s="1"/>
  <c r="J132" i="1" s="1"/>
  <c r="K132" i="1" s="1"/>
  <c r="L132" i="1" s="1"/>
  <c r="M132" i="1" s="1"/>
  <c r="H131" i="1"/>
  <c r="I131" i="1" s="1"/>
  <c r="J131" i="1" s="1"/>
  <c r="K131" i="1" s="1"/>
  <c r="L131" i="1" s="1"/>
  <c r="M131" i="1" s="1"/>
  <c r="L128" i="1"/>
  <c r="M128" i="1" s="1"/>
  <c r="L127" i="1"/>
  <c r="M127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K119" i="1"/>
  <c r="J119" i="1"/>
  <c r="I119" i="1"/>
  <c r="H119" i="1"/>
  <c r="G119" i="1"/>
  <c r="K117" i="1"/>
  <c r="J117" i="1"/>
  <c r="I117" i="1"/>
  <c r="H117" i="1"/>
  <c r="G117" i="1"/>
  <c r="G116" i="1"/>
  <c r="H116" i="1" s="1"/>
  <c r="I116" i="1" s="1"/>
  <c r="J116" i="1" s="1"/>
  <c r="K116" i="1" s="1"/>
  <c r="L116" i="1" s="1"/>
  <c r="M116" i="1" s="1"/>
  <c r="G115" i="1"/>
  <c r="H115" i="1" s="1"/>
  <c r="I115" i="1" s="1"/>
  <c r="J115" i="1" s="1"/>
  <c r="K115" i="1" s="1"/>
  <c r="L115" i="1" s="1"/>
  <c r="M115" i="1" s="1"/>
  <c r="L112" i="1"/>
  <c r="M112" i="1" s="1"/>
  <c r="L111" i="1"/>
  <c r="M111" i="1" s="1"/>
  <c r="L110" i="1"/>
  <c r="M110" i="1" s="1"/>
  <c r="L109" i="1"/>
  <c r="M109" i="1" s="1"/>
  <c r="L108" i="1"/>
  <c r="M108" i="1" s="1"/>
  <c r="L107" i="1"/>
  <c r="M107" i="1" s="1"/>
  <c r="L106" i="1"/>
  <c r="M106" i="1" s="1"/>
  <c r="L105" i="1"/>
  <c r="M105" i="1" s="1"/>
  <c r="L104" i="1"/>
  <c r="K103" i="1"/>
  <c r="J103" i="1"/>
  <c r="I103" i="1"/>
  <c r="H103" i="1"/>
  <c r="G103" i="1"/>
  <c r="K101" i="1"/>
  <c r="J101" i="1"/>
  <c r="I101" i="1"/>
  <c r="H101" i="1"/>
  <c r="G101" i="1"/>
  <c r="G100" i="1"/>
  <c r="H100" i="1" s="1"/>
  <c r="I100" i="1" s="1"/>
  <c r="J100" i="1" s="1"/>
  <c r="K100" i="1" s="1"/>
  <c r="L100" i="1" s="1"/>
  <c r="M100" i="1" s="1"/>
  <c r="G99" i="1"/>
  <c r="H99" i="1" s="1"/>
  <c r="I99" i="1" s="1"/>
  <c r="J99" i="1" s="1"/>
  <c r="K99" i="1" s="1"/>
  <c r="L99" i="1" s="1"/>
  <c r="M99" i="1" s="1"/>
  <c r="L96" i="1"/>
  <c r="M96" i="1" s="1"/>
  <c r="L95" i="1"/>
  <c r="M95" i="1" s="1"/>
  <c r="L94" i="1"/>
  <c r="M94" i="1" s="1"/>
  <c r="L93" i="1"/>
  <c r="M93" i="1" s="1"/>
  <c r="L92" i="1"/>
  <c r="M92" i="1" s="1"/>
  <c r="L91" i="1"/>
  <c r="M91" i="1" s="1"/>
  <c r="L90" i="1"/>
  <c r="M90" i="1" s="1"/>
  <c r="L89" i="1"/>
  <c r="M89" i="1" s="1"/>
  <c r="L88" i="1"/>
  <c r="M88" i="1" s="1"/>
  <c r="K87" i="1"/>
  <c r="J87" i="1"/>
  <c r="I87" i="1"/>
  <c r="H87" i="1"/>
  <c r="G87" i="1"/>
  <c r="H84" i="1"/>
  <c r="I84" i="1" s="1"/>
  <c r="J84" i="1" s="1"/>
  <c r="K84" i="1" s="1"/>
  <c r="L84" i="1" s="1"/>
  <c r="M84" i="1" s="1"/>
  <c r="H83" i="1"/>
  <c r="I83" i="1" s="1"/>
  <c r="J83" i="1" s="1"/>
  <c r="K83" i="1" s="1"/>
  <c r="L83" i="1" s="1"/>
  <c r="M83" i="1" s="1"/>
  <c r="L80" i="1"/>
  <c r="M80" i="1" s="1"/>
  <c r="L79" i="1"/>
  <c r="M79" i="1" s="1"/>
  <c r="L78" i="1"/>
  <c r="M78" i="1" s="1"/>
  <c r="L77" i="1"/>
  <c r="M77" i="1" s="1"/>
  <c r="L76" i="1"/>
  <c r="M76" i="1" s="1"/>
  <c r="L75" i="1"/>
  <c r="M75" i="1" s="1"/>
  <c r="L74" i="1"/>
  <c r="M74" i="1" s="1"/>
  <c r="L73" i="1"/>
  <c r="M73" i="1" s="1"/>
  <c r="L72" i="1"/>
  <c r="K71" i="1"/>
  <c r="J71" i="1"/>
  <c r="I71" i="1"/>
  <c r="H71" i="1"/>
  <c r="G71" i="1"/>
  <c r="K69" i="1"/>
  <c r="J69" i="1"/>
  <c r="I69" i="1"/>
  <c r="H69" i="1"/>
  <c r="G69" i="1"/>
  <c r="G68" i="1"/>
  <c r="H68" i="1" s="1"/>
  <c r="I68" i="1" s="1"/>
  <c r="J68" i="1" s="1"/>
  <c r="K68" i="1" s="1"/>
  <c r="L68" i="1" s="1"/>
  <c r="M68" i="1" s="1"/>
  <c r="G67" i="1"/>
  <c r="H67" i="1" s="1"/>
  <c r="I67" i="1" s="1"/>
  <c r="J67" i="1" s="1"/>
  <c r="K67" i="1" s="1"/>
  <c r="L67" i="1" s="1"/>
  <c r="M67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K55" i="1"/>
  <c r="J55" i="1"/>
  <c r="I55" i="1"/>
  <c r="H55" i="1"/>
  <c r="G55" i="1"/>
  <c r="K53" i="1"/>
  <c r="J53" i="1"/>
  <c r="I53" i="1"/>
  <c r="H53" i="1"/>
  <c r="G53" i="1"/>
  <c r="G52" i="1"/>
  <c r="H52" i="1" s="1"/>
  <c r="I52" i="1" s="1"/>
  <c r="J52" i="1" s="1"/>
  <c r="K52" i="1" s="1"/>
  <c r="L52" i="1" s="1"/>
  <c r="M52" i="1" s="1"/>
  <c r="G51" i="1"/>
  <c r="H51" i="1" s="1"/>
  <c r="I51" i="1" s="1"/>
  <c r="J51" i="1" s="1"/>
  <c r="K51" i="1" s="1"/>
  <c r="L51" i="1" s="1"/>
  <c r="M51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K39" i="1"/>
  <c r="J39" i="1"/>
  <c r="I39" i="1"/>
  <c r="H39" i="1"/>
  <c r="G39" i="1"/>
  <c r="H36" i="1"/>
  <c r="I36" i="1" s="1"/>
  <c r="J36" i="1" s="1"/>
  <c r="K36" i="1" s="1"/>
  <c r="L36" i="1" s="1"/>
  <c r="M36" i="1" s="1"/>
  <c r="H35" i="1"/>
  <c r="I35" i="1" s="1"/>
  <c r="J35" i="1" s="1"/>
  <c r="K35" i="1" s="1"/>
  <c r="L35" i="1" s="1"/>
  <c r="M35" i="1" s="1"/>
  <c r="A35" i="1"/>
  <c r="A51" i="1" s="1"/>
  <c r="A67" i="1" s="1"/>
  <c r="A83" i="1" s="1"/>
  <c r="A99" i="1" s="1"/>
  <c r="A115" i="1" s="1"/>
  <c r="A131" i="1" s="1"/>
  <c r="A147" i="1" s="1"/>
  <c r="A163" i="1" s="1"/>
  <c r="A179" i="1" s="1"/>
  <c r="A195" i="1" s="1"/>
  <c r="A211" i="1" s="1"/>
  <c r="A227" i="1" s="1"/>
  <c r="A243" i="1" s="1"/>
  <c r="A259" i="1" s="1"/>
  <c r="A275" i="1" s="1"/>
  <c r="A291" i="1" s="1"/>
  <c r="A307" i="1" s="1"/>
  <c r="A323" i="1" s="1"/>
  <c r="A339" i="1" s="1"/>
  <c r="A355" i="1" s="1"/>
  <c r="A371" i="1" s="1"/>
  <c r="A387" i="1" s="1"/>
  <c r="A403" i="1" s="1"/>
  <c r="A419" i="1" s="1"/>
  <c r="A435" i="1" s="1"/>
  <c r="A451" i="1" s="1"/>
  <c r="A467" i="1" s="1"/>
  <c r="A483" i="1" s="1"/>
  <c r="K21" i="1"/>
  <c r="J21" i="1"/>
  <c r="I21" i="1"/>
  <c r="H21" i="1"/>
  <c r="G21" i="1"/>
  <c r="G20" i="1"/>
  <c r="H20" i="1" s="1"/>
  <c r="I20" i="1" s="1"/>
  <c r="J20" i="1" s="1"/>
  <c r="K20" i="1" s="1"/>
  <c r="L20" i="1" s="1"/>
  <c r="M20" i="1" s="1"/>
  <c r="G19" i="1"/>
  <c r="H19" i="1" s="1"/>
  <c r="I19" i="1" s="1"/>
  <c r="J19" i="1" s="1"/>
  <c r="K19" i="1" s="1"/>
  <c r="L19" i="1" s="1"/>
  <c r="M19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K23" i="1"/>
  <c r="J23" i="1"/>
  <c r="I23" i="1"/>
  <c r="H23" i="1"/>
  <c r="G23" i="1"/>
  <c r="H4" i="1"/>
  <c r="I4" i="1" s="1"/>
  <c r="J4" i="1" s="1"/>
  <c r="K4" i="1" s="1"/>
  <c r="L4" i="1" s="1"/>
  <c r="M4" i="1" s="1"/>
  <c r="H3" i="1"/>
  <c r="I3" i="1" s="1"/>
  <c r="J3" i="1" s="1"/>
  <c r="K3" i="1" s="1"/>
  <c r="L3" i="1" s="1"/>
  <c r="M3" i="1" s="1"/>
  <c r="L183" i="6" l="1"/>
  <c r="M183" i="6" s="1"/>
  <c r="L215" i="6"/>
  <c r="M215" i="6" s="1"/>
  <c r="L471" i="7"/>
  <c r="M471" i="7" s="1"/>
  <c r="K7" i="2"/>
  <c r="M184" i="6"/>
  <c r="L423" i="6"/>
  <c r="M423" i="6" s="1"/>
  <c r="L407" i="6"/>
  <c r="M407" i="6" s="1"/>
  <c r="L215" i="2"/>
  <c r="M215" i="2" s="1"/>
  <c r="L311" i="7"/>
  <c r="M311" i="7" s="1"/>
  <c r="L231" i="7"/>
  <c r="M231" i="7" s="1"/>
  <c r="L9" i="7"/>
  <c r="M9" i="7" s="1"/>
  <c r="K7" i="7"/>
  <c r="L12" i="7"/>
  <c r="M12" i="7" s="1"/>
  <c r="L16" i="7"/>
  <c r="M16" i="7" s="1"/>
  <c r="L135" i="6"/>
  <c r="M135" i="6" s="1"/>
  <c r="H7" i="6"/>
  <c r="L23" i="6"/>
  <c r="M23" i="6" s="1"/>
  <c r="M216" i="2"/>
  <c r="J7" i="2"/>
  <c r="L119" i="2"/>
  <c r="M119" i="2" s="1"/>
  <c r="M120" i="2"/>
  <c r="L167" i="2"/>
  <c r="M167" i="2" s="1"/>
  <c r="L55" i="2"/>
  <c r="M55" i="2" s="1"/>
  <c r="L14" i="2"/>
  <c r="M14" i="2" s="1"/>
  <c r="L10" i="2"/>
  <c r="M10" i="2" s="1"/>
  <c r="G7" i="2"/>
  <c r="L247" i="2"/>
  <c r="M247" i="2" s="1"/>
  <c r="L12" i="1"/>
  <c r="M12" i="1" s="1"/>
  <c r="L407" i="1"/>
  <c r="M407" i="1" s="1"/>
  <c r="L212" i="1"/>
  <c r="M212" i="1" s="1"/>
  <c r="L13" i="1"/>
  <c r="M13" i="1" s="1"/>
  <c r="L343" i="1"/>
  <c r="M343" i="1" s="1"/>
  <c r="L327" i="1"/>
  <c r="M327" i="1" s="1"/>
  <c r="L311" i="1"/>
  <c r="M311" i="1" s="1"/>
  <c r="L279" i="1"/>
  <c r="M279" i="1" s="1"/>
  <c r="L231" i="1"/>
  <c r="M231" i="1" s="1"/>
  <c r="L135" i="1"/>
  <c r="M135" i="1" s="1"/>
  <c r="L87" i="1"/>
  <c r="M87" i="1" s="1"/>
  <c r="L55" i="1"/>
  <c r="M55" i="1" s="1"/>
  <c r="L14" i="1"/>
  <c r="M14" i="1" s="1"/>
  <c r="L16" i="1"/>
  <c r="M16" i="1" s="1"/>
  <c r="M344" i="1"/>
  <c r="L391" i="1"/>
  <c r="M391" i="1" s="1"/>
  <c r="L8" i="1"/>
  <c r="M8" i="1" s="1"/>
  <c r="I7" i="2"/>
  <c r="L87" i="2"/>
  <c r="M87" i="2" s="1"/>
  <c r="L327" i="2"/>
  <c r="M327" i="2" s="1"/>
  <c r="L471" i="2"/>
  <c r="M471" i="2" s="1"/>
  <c r="L487" i="2"/>
  <c r="M487" i="2" s="1"/>
  <c r="M488" i="2"/>
  <c r="L327" i="6"/>
  <c r="M327" i="6" s="1"/>
  <c r="M328" i="6"/>
  <c r="M392" i="6"/>
  <c r="L391" i="6"/>
  <c r="M391" i="6" s="1"/>
  <c r="L71" i="6"/>
  <c r="M71" i="6" s="1"/>
  <c r="M72" i="6"/>
  <c r="M232" i="6"/>
  <c r="L231" i="6"/>
  <c r="M231" i="6" s="1"/>
  <c r="M121" i="7"/>
  <c r="L119" i="7"/>
  <c r="M119" i="7" s="1"/>
  <c r="M393" i="7"/>
  <c r="L391" i="7"/>
  <c r="M391" i="7" s="1"/>
  <c r="L439" i="7"/>
  <c r="M439" i="7" s="1"/>
  <c r="M440" i="7"/>
  <c r="L71" i="1"/>
  <c r="M71" i="1" s="1"/>
  <c r="L119" i="1"/>
  <c r="M119" i="1" s="1"/>
  <c r="L247" i="1"/>
  <c r="M247" i="1" s="1"/>
  <c r="L11" i="1"/>
  <c r="M11" i="1" s="1"/>
  <c r="L15" i="1"/>
  <c r="M15" i="1" s="1"/>
  <c r="L12" i="2"/>
  <c r="M12" i="2" s="1"/>
  <c r="M88" i="2"/>
  <c r="L135" i="2"/>
  <c r="M135" i="2" s="1"/>
  <c r="L183" i="2"/>
  <c r="M183" i="2" s="1"/>
  <c r="L455" i="2"/>
  <c r="M455" i="2" s="1"/>
  <c r="M472" i="2"/>
  <c r="L55" i="6"/>
  <c r="M55" i="6" s="1"/>
  <c r="M89" i="6"/>
  <c r="L87" i="6"/>
  <c r="M87" i="6" s="1"/>
  <c r="L151" i="6"/>
  <c r="M151" i="6" s="1"/>
  <c r="M152" i="6"/>
  <c r="M347" i="6"/>
  <c r="L343" i="6"/>
  <c r="M343" i="6" s="1"/>
  <c r="L15" i="2"/>
  <c r="M15" i="2" s="1"/>
  <c r="L375" i="1"/>
  <c r="M375" i="1" s="1"/>
  <c r="L9" i="2"/>
  <c r="M9" i="2" s="1"/>
  <c r="L13" i="2"/>
  <c r="M13" i="2" s="1"/>
  <c r="L16" i="2"/>
  <c r="M16" i="2" s="1"/>
  <c r="L439" i="2"/>
  <c r="M439" i="2" s="1"/>
  <c r="M440" i="2"/>
  <c r="M88" i="7"/>
  <c r="L87" i="7"/>
  <c r="M87" i="7" s="1"/>
  <c r="M153" i="7"/>
  <c r="L151" i="7"/>
  <c r="M151" i="7" s="1"/>
  <c r="M264" i="7"/>
  <c r="L263" i="7"/>
  <c r="M263" i="7" s="1"/>
  <c r="M281" i="7"/>
  <c r="L279" i="7"/>
  <c r="M279" i="7" s="1"/>
  <c r="L8" i="6"/>
  <c r="M8" i="6" s="1"/>
  <c r="K7" i="6"/>
  <c r="J7" i="6"/>
  <c r="L11" i="6"/>
  <c r="M11" i="6" s="1"/>
  <c r="L12" i="6"/>
  <c r="M12" i="6" s="1"/>
  <c r="L15" i="6"/>
  <c r="M15" i="6" s="1"/>
  <c r="L16" i="6"/>
  <c r="M16" i="6" s="1"/>
  <c r="L103" i="6"/>
  <c r="M103" i="6" s="1"/>
  <c r="M472" i="6"/>
  <c r="L471" i="6"/>
  <c r="M471" i="6" s="1"/>
  <c r="L39" i="6"/>
  <c r="M39" i="6" s="1"/>
  <c r="L359" i="6"/>
  <c r="M359" i="6" s="1"/>
  <c r="L199" i="7"/>
  <c r="M199" i="7" s="1"/>
  <c r="I7" i="6"/>
  <c r="L9" i="6"/>
  <c r="M9" i="6" s="1"/>
  <c r="L10" i="6"/>
  <c r="M10" i="6" s="1"/>
  <c r="L13" i="6"/>
  <c r="M13" i="6" s="1"/>
  <c r="L14" i="6"/>
  <c r="M14" i="6" s="1"/>
  <c r="M40" i="6"/>
  <c r="L199" i="6"/>
  <c r="M199" i="6" s="1"/>
  <c r="M360" i="6"/>
  <c r="L8" i="7"/>
  <c r="M8" i="7" s="1"/>
  <c r="H7" i="7"/>
  <c r="L359" i="7"/>
  <c r="M359" i="7" s="1"/>
  <c r="M360" i="7"/>
  <c r="L439" i="6"/>
  <c r="M439" i="6" s="1"/>
  <c r="I7" i="7"/>
  <c r="L10" i="7"/>
  <c r="M10" i="7" s="1"/>
  <c r="L14" i="7"/>
  <c r="M14" i="7" s="1"/>
  <c r="L23" i="7"/>
  <c r="M23" i="7" s="1"/>
  <c r="L103" i="7"/>
  <c r="M103" i="7" s="1"/>
  <c r="M440" i="6"/>
  <c r="J7" i="7"/>
  <c r="L11" i="7"/>
  <c r="M11" i="7" s="1"/>
  <c r="L15" i="7"/>
  <c r="M15" i="7" s="1"/>
  <c r="L183" i="7"/>
  <c r="M183" i="7" s="1"/>
  <c r="L215" i="7"/>
  <c r="M215" i="7" s="1"/>
  <c r="L375" i="7"/>
  <c r="M375" i="7" s="1"/>
  <c r="L39" i="7"/>
  <c r="M39" i="7" s="1"/>
  <c r="L71" i="7"/>
  <c r="M71" i="7" s="1"/>
  <c r="L407" i="7"/>
  <c r="M407" i="7" s="1"/>
  <c r="L13" i="7"/>
  <c r="M13" i="7" s="1"/>
  <c r="L167" i="7"/>
  <c r="M167" i="7" s="1"/>
  <c r="M168" i="7"/>
  <c r="L295" i="7"/>
  <c r="M295" i="7" s="1"/>
  <c r="L423" i="7"/>
  <c r="M423" i="7" s="1"/>
  <c r="G7" i="7"/>
  <c r="M24" i="7"/>
  <c r="L135" i="7"/>
  <c r="M135" i="7" s="1"/>
  <c r="L247" i="7"/>
  <c r="M247" i="7" s="1"/>
  <c r="M248" i="7"/>
  <c r="L327" i="7"/>
  <c r="M327" i="7" s="1"/>
  <c r="M328" i="7"/>
  <c r="L343" i="7"/>
  <c r="M343" i="7" s="1"/>
  <c r="L455" i="7"/>
  <c r="M455" i="7" s="1"/>
  <c r="L487" i="7"/>
  <c r="M487" i="7" s="1"/>
  <c r="L119" i="6"/>
  <c r="M119" i="6" s="1"/>
  <c r="L279" i="6"/>
  <c r="M279" i="6" s="1"/>
  <c r="M280" i="6"/>
  <c r="M489" i="6"/>
  <c r="L487" i="6"/>
  <c r="M487" i="6" s="1"/>
  <c r="M24" i="6"/>
  <c r="M104" i="6"/>
  <c r="M200" i="6"/>
  <c r="L247" i="6"/>
  <c r="M247" i="6" s="1"/>
  <c r="L311" i="6"/>
  <c r="M311" i="6" s="1"/>
  <c r="L167" i="6"/>
  <c r="M167" i="6" s="1"/>
  <c r="L295" i="6"/>
  <c r="M295" i="6" s="1"/>
  <c r="G7" i="6"/>
  <c r="L263" i="6"/>
  <c r="M263" i="6" s="1"/>
  <c r="L375" i="6"/>
  <c r="M375" i="6" s="1"/>
  <c r="M457" i="6"/>
  <c r="L455" i="6"/>
  <c r="M455" i="6" s="1"/>
  <c r="M152" i="2"/>
  <c r="L151" i="2"/>
  <c r="M151" i="2" s="1"/>
  <c r="L11" i="2"/>
  <c r="M11" i="2" s="1"/>
  <c r="L23" i="2"/>
  <c r="M23" i="2" s="1"/>
  <c r="L39" i="2"/>
  <c r="M39" i="2" s="1"/>
  <c r="M283" i="2"/>
  <c r="L279" i="2"/>
  <c r="M279" i="2" s="1"/>
  <c r="H7" i="2"/>
  <c r="L8" i="2"/>
  <c r="L231" i="2"/>
  <c r="M231" i="2" s="1"/>
  <c r="M232" i="2"/>
  <c r="L71" i="2"/>
  <c r="M71" i="2" s="1"/>
  <c r="M379" i="2"/>
  <c r="L375" i="2"/>
  <c r="M375" i="2" s="1"/>
  <c r="L103" i="2"/>
  <c r="M103" i="2" s="1"/>
  <c r="L295" i="2"/>
  <c r="M295" i="2" s="1"/>
  <c r="L391" i="2"/>
  <c r="M391" i="2" s="1"/>
  <c r="M427" i="2"/>
  <c r="L423" i="2"/>
  <c r="M423" i="2" s="1"/>
  <c r="L263" i="2"/>
  <c r="M263" i="2" s="1"/>
  <c r="M264" i="2"/>
  <c r="M136" i="2"/>
  <c r="L199" i="2"/>
  <c r="M199" i="2" s="1"/>
  <c r="L343" i="2"/>
  <c r="M343" i="2" s="1"/>
  <c r="L311" i="2"/>
  <c r="M311" i="2" s="1"/>
  <c r="M312" i="2"/>
  <c r="L359" i="2"/>
  <c r="M359" i="2" s="1"/>
  <c r="M360" i="2"/>
  <c r="L407" i="2"/>
  <c r="M407" i="2" s="1"/>
  <c r="M408" i="2"/>
  <c r="L487" i="1"/>
  <c r="M487" i="1" s="1"/>
  <c r="L471" i="1"/>
  <c r="M471" i="1" s="1"/>
  <c r="L455" i="1"/>
  <c r="M455" i="1" s="1"/>
  <c r="L423" i="1"/>
  <c r="M423" i="1" s="1"/>
  <c r="L10" i="1"/>
  <c r="M10" i="1" s="1"/>
  <c r="M378" i="1"/>
  <c r="L359" i="1"/>
  <c r="M359" i="1" s="1"/>
  <c r="L295" i="1"/>
  <c r="M295" i="1" s="1"/>
  <c r="L263" i="1"/>
  <c r="M263" i="1" s="1"/>
  <c r="L215" i="1"/>
  <c r="M215" i="1" s="1"/>
  <c r="L183" i="1"/>
  <c r="M183" i="1" s="1"/>
  <c r="L167" i="1"/>
  <c r="M167" i="1" s="1"/>
  <c r="L103" i="1"/>
  <c r="M103" i="1" s="1"/>
  <c r="L39" i="1"/>
  <c r="M39" i="1" s="1"/>
  <c r="L9" i="1"/>
  <c r="M9" i="1" s="1"/>
  <c r="M472" i="1"/>
  <c r="M408" i="1"/>
  <c r="L439" i="1"/>
  <c r="M439" i="1" s="1"/>
  <c r="M120" i="1"/>
  <c r="L151" i="1"/>
  <c r="M151" i="1" s="1"/>
  <c r="M168" i="1"/>
  <c r="L199" i="1"/>
  <c r="M199" i="1" s="1"/>
  <c r="M104" i="1"/>
  <c r="M72" i="1"/>
  <c r="M56" i="1"/>
  <c r="L23" i="1"/>
  <c r="M23" i="1" s="1"/>
  <c r="M24" i="1"/>
  <c r="L7" i="6" l="1"/>
  <c r="M7" i="6" s="1"/>
  <c r="L7" i="7"/>
  <c r="M7" i="7" s="1"/>
  <c r="M8" i="2"/>
  <c r="L7" i="2"/>
  <c r="M7" i="2" s="1"/>
  <c r="L7" i="1" l="1"/>
  <c r="M7" i="1" s="1"/>
  <c r="K7" i="1"/>
  <c r="J7" i="1"/>
  <c r="I7" i="1"/>
  <c r="H7" i="1"/>
  <c r="G7" i="1"/>
</calcChain>
</file>

<file path=xl/sharedStrings.xml><?xml version="1.0" encoding="utf-8"?>
<sst xmlns="http://schemas.openxmlformats.org/spreadsheetml/2006/main" count="20301" uniqueCount="266">
  <si>
    <t>Church Attendance:</t>
  </si>
  <si>
    <t>Men</t>
  </si>
  <si>
    <t>Women</t>
  </si>
  <si>
    <t>Youth</t>
  </si>
  <si>
    <t>Children</t>
  </si>
  <si>
    <t>Salvations</t>
  </si>
  <si>
    <t>Baptisms</t>
  </si>
  <si>
    <t>Home Visits</t>
  </si>
  <si>
    <t>Preschool Attendance</t>
  </si>
  <si>
    <t>Meals / Food Packs</t>
  </si>
  <si>
    <t>Nov</t>
  </si>
  <si>
    <t>Total</t>
  </si>
  <si>
    <t>Average</t>
  </si>
  <si>
    <t>November 2021</t>
  </si>
  <si>
    <t>Number of Sundays</t>
  </si>
  <si>
    <t>Total ICBC</t>
  </si>
  <si>
    <t>ICBC - Details</t>
  </si>
  <si>
    <t>Hawane CLC Church</t>
  </si>
  <si>
    <t>Ngwenya</t>
  </si>
  <si>
    <t>Lavumisa</t>
  </si>
  <si>
    <t>Engcamini</t>
  </si>
  <si>
    <t>Pine Valley</t>
  </si>
  <si>
    <t>Ngwempisi</t>
  </si>
  <si>
    <t>Gebeni</t>
  </si>
  <si>
    <t>Mpolonjeni CLC</t>
  </si>
  <si>
    <t>Msahweni CLC</t>
  </si>
  <si>
    <t>Mhlangatane</t>
  </si>
  <si>
    <t>Nyathela</t>
  </si>
  <si>
    <t>Tibane</t>
  </si>
  <si>
    <t>Mlindazwe</t>
  </si>
  <si>
    <t>Lundzi</t>
  </si>
  <si>
    <t>Esigcaweni</t>
  </si>
  <si>
    <t>Lonhlalane</t>
  </si>
  <si>
    <t>Zondwako</t>
  </si>
  <si>
    <t>Mangcongco</t>
  </si>
  <si>
    <t>Kaliba</t>
  </si>
  <si>
    <t>Kancesi</t>
  </si>
  <si>
    <t>Mpuluzi</t>
  </si>
  <si>
    <t>Bulunga</t>
  </si>
  <si>
    <t>Dec</t>
  </si>
  <si>
    <t>Jan</t>
  </si>
  <si>
    <t>Feb</t>
  </si>
  <si>
    <t>Mar</t>
  </si>
  <si>
    <t>December 2021</t>
  </si>
  <si>
    <t>January 2022</t>
  </si>
  <si>
    <t>February 2022</t>
  </si>
  <si>
    <t>March 2022</t>
  </si>
  <si>
    <t>Mbowane</t>
  </si>
  <si>
    <t>No services at some</t>
  </si>
  <si>
    <t>Sibovini</t>
  </si>
  <si>
    <t>Nsubani</t>
  </si>
  <si>
    <t>No Service on 27 Feb</t>
  </si>
  <si>
    <t>No Service 7 Feb</t>
  </si>
  <si>
    <t>Mhlabubovu</t>
  </si>
  <si>
    <t>No Service - 20 March 2022</t>
  </si>
  <si>
    <t>No Service - 6 March 2022</t>
  </si>
  <si>
    <t>April 2022</t>
  </si>
  <si>
    <t>27 March 2022 - Ngwenya had the service at the Uphakatsi</t>
  </si>
  <si>
    <t>May 2022</t>
  </si>
  <si>
    <t>Apr</t>
  </si>
  <si>
    <t>May</t>
  </si>
  <si>
    <t>No Service - 29 May 2022</t>
  </si>
  <si>
    <t>Not submitted - 1 May 2022</t>
  </si>
  <si>
    <t>Not submitted - 15 May 2022</t>
  </si>
  <si>
    <t>Not submitted - 22 May 2022</t>
  </si>
  <si>
    <t>June 2022</t>
  </si>
  <si>
    <t>Jun</t>
  </si>
  <si>
    <t>ICBC</t>
  </si>
  <si>
    <t>Total Church Attendance</t>
  </si>
  <si>
    <t>Total Home Visits</t>
  </si>
  <si>
    <t>No Church - 26 June 2022</t>
  </si>
  <si>
    <t>No Church - 5 June 2022</t>
  </si>
  <si>
    <t>July 2022</t>
  </si>
  <si>
    <t>Jul</t>
  </si>
  <si>
    <t>Jubukweni</t>
  </si>
  <si>
    <t>Sigangeni</t>
  </si>
  <si>
    <t>Mhlabubova</t>
  </si>
  <si>
    <t>Adults</t>
  </si>
  <si>
    <t>Youth &amp; Children</t>
  </si>
  <si>
    <t>Not in Totals</t>
  </si>
  <si>
    <t>August 2022</t>
  </si>
  <si>
    <t>Aug</t>
  </si>
  <si>
    <t>TOTAL YTD</t>
  </si>
  <si>
    <t>YTD</t>
  </si>
  <si>
    <t>Weeks</t>
  </si>
  <si>
    <t>Sep</t>
  </si>
  <si>
    <t>September 2022</t>
  </si>
  <si>
    <t>Sgombeni</t>
  </si>
  <si>
    <t>Lushikishini</t>
  </si>
  <si>
    <t>Pastor attended ‘umphakatsi’ (chiefdom)</t>
  </si>
  <si>
    <t>Church Attendance</t>
  </si>
  <si>
    <t>Total Attendance</t>
  </si>
  <si>
    <t>Attendance – Men</t>
  </si>
  <si>
    <t>Attendance – Women</t>
  </si>
  <si>
    <t>Attendance – Youth</t>
  </si>
  <si>
    <t>Attendance – Children</t>
  </si>
  <si>
    <t>Baptism</t>
  </si>
  <si>
    <t>Number of Weeks</t>
  </si>
  <si>
    <t>Previous Month</t>
  </si>
  <si>
    <t>Current Month</t>
  </si>
  <si>
    <t>To Date</t>
  </si>
  <si>
    <t>ICBC Church Statistics</t>
  </si>
  <si>
    <t>Actual</t>
  </si>
  <si>
    <t>October 2022</t>
  </si>
  <si>
    <t>Oct</t>
  </si>
  <si>
    <t>9 October - Umphakasi - No Stats</t>
  </si>
  <si>
    <t>NB: Pastor attended at Chiefdom on the 23th of October 2022</t>
  </si>
  <si>
    <t>Average per Week</t>
  </si>
  <si>
    <t>November 2022</t>
  </si>
  <si>
    <t>ICBC Details</t>
  </si>
  <si>
    <t>Not Part of Stats</t>
  </si>
  <si>
    <t>December 2022</t>
  </si>
  <si>
    <t>No Service - 6 November 2022 - Wedding</t>
  </si>
  <si>
    <t>No Service 4 December 2022</t>
  </si>
  <si>
    <t>No Service 11 December 2022</t>
  </si>
  <si>
    <t>January 2023</t>
  </si>
  <si>
    <t>No Service - 8 January 2023</t>
  </si>
  <si>
    <t>February 2023</t>
  </si>
  <si>
    <t>No Service for the 19th due to Royal Kraal Visit</t>
  </si>
  <si>
    <t>No service on the 19th due to Royal kraal visit</t>
  </si>
  <si>
    <t>No church service on the 26th February due to Royal Kraal visit.</t>
  </si>
  <si>
    <t>No Service  for the 19th due to Royal Kraal visitation</t>
  </si>
  <si>
    <t>no church service for the 19th (Royal Kraal Visitation)</t>
  </si>
  <si>
    <t>Sigengeni (Shiselweni)</t>
  </si>
  <si>
    <t>March 2023</t>
  </si>
  <si>
    <t xml:space="preserve"> No service due to Royal Kraal visit on 5/3/23</t>
  </si>
  <si>
    <t>Not part effective 1 March 2023</t>
  </si>
  <si>
    <t>Taken out - 1 March 2023</t>
  </si>
  <si>
    <t>April 2023</t>
  </si>
  <si>
    <t>NB: Joined Msahweni for their Easter services</t>
  </si>
  <si>
    <t>NB: All churches  were gathered at the main branch at Msahweni for Easter Services</t>
  </si>
  <si>
    <t xml:space="preserve">NB: Had no service due to Easters and people being away </t>
  </si>
  <si>
    <t xml:space="preserve">NB: Had Easter services at Gebeni </t>
  </si>
  <si>
    <t xml:space="preserve">NB: Had their Easter services at Gebeni </t>
  </si>
  <si>
    <t xml:space="preserve">NB: Had no service due to Easter holidays, church members went to different congregations </t>
  </si>
  <si>
    <t>May 2023</t>
  </si>
  <si>
    <t>NB: No service on 14/5/23 due to being at the 'umphakatsi' (Chiefdom)</t>
  </si>
  <si>
    <t>June 2023</t>
  </si>
  <si>
    <t>June</t>
  </si>
  <si>
    <t xml:space="preserve">On 4/06/2023, had a large conference of ministries  in Engcamini </t>
  </si>
  <si>
    <t>No service due to the Kraal summoning</t>
  </si>
  <si>
    <t>Pastor's</t>
  </si>
  <si>
    <t>Houses</t>
  </si>
  <si>
    <t>Pre-</t>
  </si>
  <si>
    <t>Schools</t>
  </si>
  <si>
    <t>ICBC Site</t>
  </si>
  <si>
    <t>Churches</t>
  </si>
  <si>
    <t>Planted</t>
  </si>
  <si>
    <t>Self</t>
  </si>
  <si>
    <t>Sust.</t>
  </si>
  <si>
    <t>July 2023</t>
  </si>
  <si>
    <t xml:space="preserve">23/07/2023 No service due to the community being </t>
  </si>
  <si>
    <t xml:space="preserve"> at umphakatsi ( chief dom)</t>
  </si>
  <si>
    <t xml:space="preserve">No church due to elections taking place </t>
  </si>
  <si>
    <t>No service , due to the whole community of Lushikishikini</t>
  </si>
  <si>
    <t>being called at umphakatsi (chief dom)</t>
  </si>
  <si>
    <t>2023/24</t>
  </si>
  <si>
    <t>August 2023</t>
  </si>
  <si>
    <t>NB: Had crusade at Mhlangatane ICBC from 21-27 August 2023.</t>
  </si>
  <si>
    <t xml:space="preserve">NB: Attended at Chiefdom on 13/8/23 </t>
  </si>
  <si>
    <t>20 August</t>
  </si>
  <si>
    <t>Conference, not Church.</t>
  </si>
  <si>
    <t>Estimates figures</t>
  </si>
  <si>
    <t>Gundviwini</t>
  </si>
  <si>
    <t>Mcuba</t>
  </si>
  <si>
    <t>September 2023</t>
  </si>
  <si>
    <t>NB: There was no church service on the 17th , as congregants were visiting one of our Church members</t>
  </si>
  <si>
    <t xml:space="preserve">NB: Church service was at the Chiefdom on the 24th of September </t>
  </si>
  <si>
    <t>Mpolonjeni</t>
  </si>
  <si>
    <t>October 2023</t>
  </si>
  <si>
    <t>There was no church service due to heavy rain and muddy roads</t>
  </si>
  <si>
    <t>We are deeply saddened by the loss of Pastor Masobuka's wife which also has caused absence of weekly stats as their hands are full.</t>
  </si>
  <si>
    <t>November 2023</t>
  </si>
  <si>
    <t>NB: No reports at time of publishing.</t>
  </si>
  <si>
    <t>NB; church service was at the chiefdom.</t>
  </si>
  <si>
    <t xml:space="preserve"> NB; Church had funeral proceedings, thus causing the absence of weekly church attendance 1st week</t>
  </si>
  <si>
    <t>Msahweni</t>
  </si>
  <si>
    <t>Pre-School Children</t>
  </si>
  <si>
    <t>Pre-School Teachers</t>
  </si>
  <si>
    <t>December 2023</t>
  </si>
  <si>
    <t>ICBC Statistics</t>
  </si>
  <si>
    <t>No service 5th week</t>
  </si>
  <si>
    <t>5th week service was held at Mcuba ICBC</t>
  </si>
  <si>
    <t>NB: Church service at the Chiefdom 1st week</t>
  </si>
  <si>
    <t>NB: Service was at the Chiefdorm 1st week</t>
  </si>
  <si>
    <t>No service on 4th week</t>
  </si>
  <si>
    <t>No report at time of submission</t>
  </si>
  <si>
    <t>Hawane</t>
  </si>
  <si>
    <t>January 2024</t>
  </si>
  <si>
    <t>NB: No service due to heavy rains and mudy roads 2nd week</t>
  </si>
  <si>
    <t>Sigengeni</t>
  </si>
  <si>
    <t>Sigombeni</t>
  </si>
  <si>
    <t>February 2024</t>
  </si>
  <si>
    <t>Service was at Chiefdorm for forth week</t>
  </si>
  <si>
    <t>There was no service fourth week</t>
  </si>
  <si>
    <t>Service was held at the Chiefdorm for fourth week</t>
  </si>
  <si>
    <t>Service was at Chiefdorm for fourth week</t>
  </si>
  <si>
    <t>Service was at the Chiefdorm for fourth week</t>
  </si>
  <si>
    <t>NB: Church service was at the chiefdorm</t>
  </si>
  <si>
    <t>Phonjwane</t>
  </si>
  <si>
    <t>Njakeni</t>
  </si>
  <si>
    <t>March 2024</t>
  </si>
  <si>
    <t>NB: NO SERVICE FOURTH WEEK</t>
  </si>
  <si>
    <t>NB: THIRD WEEK SERVICE WAS HELD AT THE CHIEFDORM</t>
  </si>
  <si>
    <t>NB: THIRD AND FOURTH WEEK THERE WAS NO SERVICE.</t>
  </si>
  <si>
    <t>NB; THERE WAS NO CHURCH SERVICE FOURTH WEEK</t>
  </si>
  <si>
    <t>NB: NO CHURCH SERVICE ON FIFTH WEEK, Was held at Gebeni</t>
  </si>
  <si>
    <t>NB: THERE WAS NO SERVICE FIFTH WEEK, EASTER WEEKEND</t>
  </si>
  <si>
    <t>NB: THERE WAS NO SERVICE ON EASTER WEEKEND, FIFTH WEEK</t>
  </si>
  <si>
    <t>NB: NO REPORT AT TIME OF SUBMISSION fOURTH WEEK</t>
  </si>
  <si>
    <t>NB: NO SERVICE, GATHERED AT MSAHWENI FOR FIFTH WEEK.</t>
  </si>
  <si>
    <t>NB: GATHERED WITH OTHER CHURCH BRANCHES ON EASTER</t>
  </si>
  <si>
    <t>NB; NO SERVICE FIFTH WEEK, ATTENDED AT GEBENI.</t>
  </si>
  <si>
    <t>April 2024</t>
  </si>
  <si>
    <t>NB;  No service first week due to rains</t>
  </si>
  <si>
    <t>April</t>
  </si>
  <si>
    <t>NB: NO SERVICE SECOND WEEK, DUE TO FUNERAL.</t>
  </si>
  <si>
    <t>NB: CHURCH SERVICE WAS AT CHIEFDORM 2ND WEEK</t>
  </si>
  <si>
    <t>Mantabeni</t>
  </si>
  <si>
    <t>Makhungutsha</t>
  </si>
  <si>
    <t>NB: No service due to rains first week</t>
  </si>
  <si>
    <t>NB: No Attendance due to heavy rains first week</t>
  </si>
  <si>
    <t>NB: SERVICE WAS HELD AT CHIEFDORM 4TH WEEK</t>
  </si>
  <si>
    <t>Makhungutja</t>
  </si>
  <si>
    <t>May 2024</t>
  </si>
  <si>
    <t>NB: Service was held at Chiefdorm second week</t>
  </si>
  <si>
    <t xml:space="preserve">NB: No service second week due funeral attendance </t>
  </si>
  <si>
    <t>NB; Service was held at the chiefdorm third week</t>
  </si>
  <si>
    <t>NB: Church service was at Chiefdorm Fourth</t>
  </si>
  <si>
    <t>June 2024</t>
  </si>
  <si>
    <t>NB: NO REPORT AT THE POINT OF SUBMISSION</t>
  </si>
  <si>
    <t>NB: Church service was at the Chiefdorm forth week.</t>
  </si>
  <si>
    <t>NB: Service was at the chiefdorm for fourth week.</t>
  </si>
  <si>
    <t>NB: Service was at the chiefdorm fourth week</t>
  </si>
  <si>
    <t xml:space="preserve"> </t>
  </si>
  <si>
    <t>July 2024</t>
  </si>
  <si>
    <t>July</t>
  </si>
  <si>
    <t>-</t>
  </si>
  <si>
    <t>NB: Service was at Chiefdorm First week</t>
  </si>
  <si>
    <t>Moneni</t>
  </si>
  <si>
    <t>Mabhukwini</t>
  </si>
  <si>
    <t>August 2024</t>
  </si>
  <si>
    <t>August</t>
  </si>
  <si>
    <t>NB: No service first week</t>
  </si>
  <si>
    <t>NB: No report at point of submission for 2nd week</t>
  </si>
  <si>
    <t>NB: CHURCH SERVICE WAS HELD AT CHIEFDORM FORTH WEEK</t>
  </si>
  <si>
    <t>September 2024</t>
  </si>
  <si>
    <t>September</t>
  </si>
  <si>
    <t>NB: Third week Church service held at the Chiefdorm</t>
  </si>
  <si>
    <t>NB: No church service forth week due to bad weather</t>
  </si>
  <si>
    <t>NB: NO CHURCH SERVICE FOURTH WEEK DUE TO BAD WEATHER</t>
  </si>
  <si>
    <t>October 2024</t>
  </si>
  <si>
    <t>October</t>
  </si>
  <si>
    <t>NB: No report at time of Submission</t>
  </si>
  <si>
    <t>November 2024</t>
  </si>
  <si>
    <t>November</t>
  </si>
  <si>
    <t>NB: Church service was held at the Chiefdorm 10/11/24</t>
  </si>
  <si>
    <t>NB: Church Services were held at Chiefdorm 3/11/24</t>
  </si>
  <si>
    <t>NB: Church Service held at Chiefdorm 17/11/24.</t>
  </si>
  <si>
    <t>NB: 24/11/24 Church Service was Held at Chiefdorm</t>
  </si>
  <si>
    <t>24/11/24 Church Service was at Chiefdorm</t>
  </si>
  <si>
    <t>NB: Church Services were held at Chiefdorm 24/11/24</t>
  </si>
  <si>
    <t>December 2024</t>
  </si>
  <si>
    <t>Gundvwini</t>
  </si>
  <si>
    <t>NB: Service was held at Msahweni as end of year services.</t>
  </si>
  <si>
    <t>NB: There was no Church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</si>
</sst>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-* #,##0.0_-;\-* #,##0.0_-;_-* &quot;-&quot;??_-;_-@_-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b/>
      <sz val="11"/>
      <color rgb="FFFF0000"/>
      <name val="Calibri"/>
      <family val="2"/>
      <scheme val="minor"/>
    </font>
    <font>
      <sz val="11"/>
      <color rgb="FF4D5156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55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7" fontId="9" fillId="2" borderId="3" xfId="0" quotePrefix="1" applyNumberFormat="1" applyFont="1" applyFill="1" applyBorder="1"/>
    <xf numFmtId="0" fontId="9" fillId="3" borderId="3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7" fontId="9" fillId="3" borderId="0" xfId="0" quotePrefix="1" applyNumberFormat="1" applyFont="1" applyFill="1" applyBorder="1"/>
    <xf numFmtId="0" fontId="9" fillId="2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3" borderId="2" xfId="0" applyFont="1" applyFill="1" applyBorder="1"/>
    <xf numFmtId="17" fontId="9" fillId="2" borderId="0" xfId="0" quotePrefix="1" applyNumberFormat="1" applyFont="1" applyFill="1" applyBorder="1"/>
    <xf numFmtId="0" fontId="9" fillId="2" borderId="0" xfId="0" applyFont="1" applyFill="1"/>
    <xf numFmtId="0" fontId="10" fillId="2" borderId="0" xfId="0" applyFont="1" applyFill="1"/>
    <xf numFmtId="0" fontId="11" fillId="0" borderId="0" xfId="0" applyFont="1"/>
    <xf numFmtId="0" fontId="11" fillId="3" borderId="2" xfId="0" applyFont="1" applyFill="1" applyBorder="1"/>
    <xf numFmtId="0" fontId="11" fillId="2" borderId="3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1" fillId="0" borderId="0" xfId="0" applyFont="1" applyAlignment="1">
      <alignment horizontal="center"/>
    </xf>
    <xf numFmtId="0" fontId="11" fillId="3" borderId="8" xfId="0" applyFont="1" applyFill="1" applyBorder="1"/>
    <xf numFmtId="0" fontId="11" fillId="2" borderId="0" xfId="0" applyFont="1" applyFill="1" applyBorder="1"/>
    <xf numFmtId="0" fontId="11" fillId="3" borderId="0" xfId="0" applyFont="1" applyFill="1" applyBorder="1"/>
    <xf numFmtId="0" fontId="11" fillId="3" borderId="9" xfId="0" applyFont="1" applyFill="1" applyBorder="1"/>
    <xf numFmtId="0" fontId="11" fillId="3" borderId="5" xfId="0" applyFont="1" applyFill="1" applyBorder="1"/>
    <xf numFmtId="0" fontId="11" fillId="3" borderId="6" xfId="0" applyFont="1" applyFill="1" applyBorder="1"/>
    <xf numFmtId="0" fontId="11" fillId="3" borderId="7" xfId="0" applyFont="1" applyFill="1" applyBorder="1"/>
    <xf numFmtId="0" fontId="11" fillId="0" borderId="8" xfId="0" applyFont="1" applyBorder="1"/>
    <xf numFmtId="0" fontId="11" fillId="0" borderId="0" xfId="0" applyFont="1" applyBorder="1"/>
    <xf numFmtId="0" fontId="11" fillId="0" borderId="9" xfId="0" applyFont="1" applyBorder="1"/>
    <xf numFmtId="164" fontId="11" fillId="0" borderId="1" xfId="1" applyNumberFormat="1" applyFont="1" applyFill="1" applyBorder="1"/>
    <xf numFmtId="164" fontId="11" fillId="0" borderId="9" xfId="1" applyNumberFormat="1" applyFont="1" applyFill="1" applyBorder="1"/>
    <xf numFmtId="0" fontId="11" fillId="0" borderId="0" xfId="1" applyNumberFormat="1" applyFont="1"/>
    <xf numFmtId="164" fontId="11" fillId="0" borderId="0" xfId="1" applyNumberFormat="1" applyFont="1" applyFill="1" applyBorder="1"/>
    <xf numFmtId="0" fontId="11" fillId="0" borderId="5" xfId="0" applyFont="1" applyBorder="1"/>
    <xf numFmtId="0" fontId="11" fillId="0" borderId="6" xfId="0" applyFont="1" applyBorder="1"/>
    <xf numFmtId="164" fontId="11" fillId="0" borderId="6" xfId="1" applyNumberFormat="1" applyFont="1" applyFill="1" applyBorder="1"/>
    <xf numFmtId="164" fontId="11" fillId="0" borderId="7" xfId="1" applyNumberFormat="1" applyFont="1" applyFill="1" applyBorder="1"/>
    <xf numFmtId="164" fontId="11" fillId="2" borderId="0" xfId="1" applyNumberFormat="1" applyFont="1" applyFill="1" applyBorder="1"/>
    <xf numFmtId="164" fontId="11" fillId="2" borderId="1" xfId="1" applyNumberFormat="1" applyFont="1" applyFill="1" applyBorder="1"/>
    <xf numFmtId="43" fontId="11" fillId="0" borderId="0" xfId="1" applyFont="1"/>
    <xf numFmtId="164" fontId="11" fillId="0" borderId="0" xfId="1" applyNumberFormat="1" applyFont="1"/>
    <xf numFmtId="17" fontId="11" fillId="0" borderId="0" xfId="1" applyNumberFormat="1" applyFont="1"/>
    <xf numFmtId="17" fontId="11" fillId="0" borderId="0" xfId="0" applyNumberFormat="1" applyFont="1"/>
    <xf numFmtId="164" fontId="11" fillId="0" borderId="0" xfId="0" applyNumberFormat="1" applyFont="1"/>
    <xf numFmtId="17" fontId="9" fillId="4" borderId="3" xfId="0" quotePrefix="1" applyNumberFormat="1" applyFont="1" applyFill="1" applyBorder="1"/>
    <xf numFmtId="0" fontId="11" fillId="4" borderId="3" xfId="0" applyFont="1" applyFill="1" applyBorder="1"/>
    <xf numFmtId="0" fontId="9" fillId="2" borderId="0" xfId="0" quotePrefix="1" applyFont="1" applyFill="1" applyBorder="1" applyAlignment="1">
      <alignment horizontal="center"/>
    </xf>
    <xf numFmtId="0" fontId="11" fillId="4" borderId="0" xfId="0" applyFont="1" applyFill="1"/>
    <xf numFmtId="0" fontId="12" fillId="0" borderId="0" xfId="0" applyFont="1"/>
    <xf numFmtId="0" fontId="9" fillId="0" borderId="0" xfId="0" applyFont="1" applyBorder="1"/>
    <xf numFmtId="164" fontId="9" fillId="0" borderId="0" xfId="1" applyNumberFormat="1" applyFont="1" applyFill="1" applyBorder="1"/>
    <xf numFmtId="17" fontId="9" fillId="3" borderId="3" xfId="0" quotePrefix="1" applyNumberFormat="1" applyFont="1" applyFill="1" applyBorder="1"/>
    <xf numFmtId="0" fontId="9" fillId="3" borderId="0" xfId="0" quotePrefix="1" applyFont="1" applyFill="1" applyBorder="1" applyAlignment="1">
      <alignment horizontal="center"/>
    </xf>
    <xf numFmtId="0" fontId="13" fillId="0" borderId="0" xfId="0" applyFont="1"/>
    <xf numFmtId="165" fontId="0" fillId="0" borderId="0" xfId="0" applyNumberFormat="1"/>
    <xf numFmtId="0" fontId="14" fillId="0" borderId="0" xfId="0" applyFont="1"/>
    <xf numFmtId="43" fontId="13" fillId="0" borderId="0" xfId="1" applyFont="1"/>
    <xf numFmtId="0" fontId="0" fillId="0" borderId="0" xfId="0" applyFont="1"/>
    <xf numFmtId="17" fontId="0" fillId="0" borderId="0" xfId="0" applyNumberFormat="1" applyFont="1"/>
    <xf numFmtId="0" fontId="15" fillId="0" borderId="0" xfId="0" applyFont="1"/>
    <xf numFmtId="0" fontId="0" fillId="0" borderId="0" xfId="0" applyAlignment="1">
      <alignment horizontal="center"/>
    </xf>
    <xf numFmtId="166" fontId="0" fillId="0" borderId="0" xfId="1" applyNumberFormat="1" applyFont="1"/>
    <xf numFmtId="15" fontId="0" fillId="0" borderId="0" xfId="0" quotePrefix="1" applyNumberFormat="1" applyAlignment="1">
      <alignment horizontal="center"/>
    </xf>
    <xf numFmtId="43" fontId="11" fillId="0" borderId="0" xfId="1" quotePrefix="1" applyFont="1"/>
    <xf numFmtId="164" fontId="13" fillId="0" borderId="0" xfId="0" applyNumberFormat="1" applyFont="1"/>
    <xf numFmtId="165" fontId="18" fillId="0" borderId="0" xfId="0" applyNumberFormat="1" applyFont="1" applyFill="1"/>
    <xf numFmtId="0" fontId="9" fillId="3" borderId="6" xfId="0" applyFont="1" applyFill="1" applyBorder="1" applyAlignment="1">
      <alignment horizontal="left"/>
    </xf>
    <xf numFmtId="0" fontId="19" fillId="0" borderId="0" xfId="0" applyFont="1"/>
    <xf numFmtId="0" fontId="19" fillId="0" borderId="0" xfId="1" applyNumberFormat="1" applyFont="1"/>
    <xf numFmtId="43" fontId="19" fillId="0" borderId="0" xfId="1" applyFont="1"/>
    <xf numFmtId="165" fontId="19" fillId="0" borderId="0" xfId="1" applyNumberFormat="1" applyFont="1"/>
    <xf numFmtId="164" fontId="19" fillId="0" borderId="0" xfId="1" applyNumberFormat="1" applyFont="1" applyFill="1" applyBorder="1"/>
    <xf numFmtId="0" fontId="20" fillId="5" borderId="0" xfId="0" applyFont="1" applyFill="1" applyAlignment="1">
      <alignment horizontal="center" vertical="top" wrapText="1"/>
    </xf>
    <xf numFmtId="0" fontId="20" fillId="5" borderId="0" xfId="0" applyFont="1" applyFill="1" applyAlignment="1">
      <alignment horizontal="center" wrapText="1"/>
    </xf>
    <xf numFmtId="0" fontId="21" fillId="0" borderId="0" xfId="0" applyFont="1"/>
    <xf numFmtId="0" fontId="21" fillId="0" borderId="0" xfId="1" applyNumberFormat="1" applyFont="1"/>
    <xf numFmtId="0" fontId="22" fillId="0" borderId="0" xfId="0" applyFont="1"/>
    <xf numFmtId="165" fontId="21" fillId="0" borderId="0" xfId="1" applyNumberFormat="1" applyFont="1"/>
    <xf numFmtId="0" fontId="19" fillId="0" borderId="0" xfId="0" applyNumberFormat="1" applyFont="1"/>
    <xf numFmtId="165" fontId="19" fillId="0" borderId="0" xfId="1" applyNumberFormat="1" applyFont="1" applyFill="1" applyBorder="1"/>
    <xf numFmtId="0" fontId="20" fillId="5" borderId="10" xfId="0" applyFont="1" applyFill="1" applyBorder="1" applyAlignment="1">
      <alignment horizontal="center" wrapText="1"/>
    </xf>
    <xf numFmtId="0" fontId="19" fillId="0" borderId="10" xfId="0" applyFont="1" applyBorder="1"/>
    <xf numFmtId="165" fontId="19" fillId="0" borderId="10" xfId="1" applyNumberFormat="1" applyFont="1" applyBorder="1"/>
    <xf numFmtId="0" fontId="19" fillId="0" borderId="10" xfId="1" applyNumberFormat="1" applyFont="1" applyBorder="1"/>
    <xf numFmtId="0" fontId="21" fillId="3" borderId="10" xfId="0" applyFont="1" applyFill="1" applyBorder="1"/>
    <xf numFmtId="0" fontId="20" fillId="5" borderId="10" xfId="0" applyFont="1" applyFill="1" applyBorder="1" applyAlignment="1">
      <alignment horizontal="center" vertical="center" wrapText="1"/>
    </xf>
    <xf numFmtId="0" fontId="16" fillId="3" borderId="2" xfId="0" applyFont="1" applyFill="1" applyBorder="1"/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 wrapText="1"/>
    </xf>
    <xf numFmtId="0" fontId="17" fillId="0" borderId="8" xfId="0" applyFont="1" applyBorder="1"/>
    <xf numFmtId="165" fontId="17" fillId="0" borderId="0" xfId="1" applyNumberFormat="1" applyFont="1" applyBorder="1"/>
    <xf numFmtId="165" fontId="17" fillId="0" borderId="9" xfId="1" applyNumberFormat="1" applyFont="1" applyBorder="1"/>
    <xf numFmtId="0" fontId="17" fillId="0" borderId="0" xfId="1" applyNumberFormat="1" applyFont="1" applyBorder="1"/>
    <xf numFmtId="0" fontId="17" fillId="0" borderId="9" xfId="1" applyNumberFormat="1" applyFont="1" applyBorder="1"/>
    <xf numFmtId="0" fontId="17" fillId="0" borderId="5" xfId="0" applyFont="1" applyBorder="1"/>
    <xf numFmtId="165" fontId="17" fillId="0" borderId="6" xfId="1" applyNumberFormat="1" applyFont="1" applyBorder="1"/>
    <xf numFmtId="165" fontId="17" fillId="0" borderId="6" xfId="1" applyNumberFormat="1" applyFont="1" applyFill="1" applyBorder="1"/>
    <xf numFmtId="43" fontId="17" fillId="2" borderId="7" xfId="1" applyFont="1" applyFill="1" applyBorder="1"/>
    <xf numFmtId="0" fontId="19" fillId="0" borderId="0" xfId="1" applyNumberFormat="1" applyFont="1" applyBorder="1"/>
    <xf numFmtId="0" fontId="16" fillId="3" borderId="8" xfId="0" applyFont="1" applyFill="1" applyBorder="1" applyAlignment="1">
      <alignment vertical="top"/>
    </xf>
    <xf numFmtId="0" fontId="19" fillId="0" borderId="10" xfId="1" applyNumberFormat="1" applyFont="1" applyBorder="1" applyAlignment="1">
      <alignment horizontal="center"/>
    </xf>
    <xf numFmtId="165" fontId="19" fillId="0" borderId="10" xfId="1" applyNumberFormat="1" applyFont="1" applyBorder="1" applyAlignment="1">
      <alignment horizontal="center"/>
    </xf>
    <xf numFmtId="43" fontId="19" fillId="0" borderId="10" xfId="1" applyFont="1" applyBorder="1" applyAlignment="1">
      <alignment horizontal="center"/>
    </xf>
    <xf numFmtId="165" fontId="21" fillId="0" borderId="10" xfId="1" applyNumberFormat="1" applyFont="1" applyBorder="1" applyAlignment="1">
      <alignment horizontal="center"/>
    </xf>
    <xf numFmtId="0" fontId="19" fillId="0" borderId="0" xfId="1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NumberFormat="1" applyFont="1" applyAlignment="1">
      <alignment horizontal="center"/>
    </xf>
    <xf numFmtId="165" fontId="19" fillId="0" borderId="0" xfId="1" applyNumberFormat="1" applyFont="1" applyAlignment="1">
      <alignment horizontal="center"/>
    </xf>
    <xf numFmtId="165" fontId="19" fillId="3" borderId="10" xfId="1" applyNumberFormat="1" applyFont="1" applyFill="1" applyBorder="1" applyAlignment="1">
      <alignment horizontal="center"/>
    </xf>
    <xf numFmtId="0" fontId="9" fillId="0" borderId="0" xfId="1" applyNumberFormat="1" applyFont="1"/>
    <xf numFmtId="43" fontId="9" fillId="0" borderId="0" xfId="1" applyFont="1"/>
    <xf numFmtId="164" fontId="7" fillId="2" borderId="0" xfId="1" applyNumberFormat="1" applyFont="1" applyFill="1" applyBorder="1"/>
    <xf numFmtId="0" fontId="6" fillId="0" borderId="0" xfId="0" applyFont="1"/>
    <xf numFmtId="164" fontId="5" fillId="2" borderId="0" xfId="1" applyNumberFormat="1" applyFont="1" applyFill="1" applyBorder="1"/>
    <xf numFmtId="164" fontId="4" fillId="2" borderId="0" xfId="1" applyNumberFormat="1" applyFont="1" applyFill="1" applyBorder="1"/>
    <xf numFmtId="164" fontId="4" fillId="2" borderId="1" xfId="1" applyNumberFormat="1" applyFont="1" applyFill="1" applyBorder="1"/>
    <xf numFmtId="164" fontId="3" fillId="2" borderId="0" xfId="1" applyNumberFormat="1" applyFont="1" applyFill="1" applyBorder="1"/>
    <xf numFmtId="0" fontId="2" fillId="0" borderId="0" xfId="0" applyFont="1"/>
    <xf numFmtId="0" fontId="2" fillId="3" borderId="2" xfId="0" applyFon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17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3" borderId="8" xfId="0" applyFont="1" applyFill="1" applyBorder="1"/>
    <xf numFmtId="0" fontId="2" fillId="2" borderId="0" xfId="0" applyFont="1" applyFill="1" applyBorder="1"/>
    <xf numFmtId="0" fontId="2" fillId="3" borderId="0" xfId="0" applyFont="1" applyFill="1" applyBorder="1"/>
    <xf numFmtId="0" fontId="2" fillId="3" borderId="9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0" borderId="8" xfId="0" applyFont="1" applyBorder="1"/>
    <xf numFmtId="0" fontId="2" fillId="0" borderId="0" xfId="0" applyFont="1" applyBorder="1"/>
    <xf numFmtId="0" fontId="2" fillId="0" borderId="9" xfId="0" applyFont="1" applyBorder="1"/>
    <xf numFmtId="164" fontId="2" fillId="0" borderId="1" xfId="1" applyNumberFormat="1" applyFont="1" applyFill="1" applyBorder="1"/>
    <xf numFmtId="164" fontId="2" fillId="0" borderId="9" xfId="1" applyNumberFormat="1" applyFont="1" applyFill="1" applyBorder="1"/>
    <xf numFmtId="0" fontId="2" fillId="0" borderId="0" xfId="1" applyNumberFormat="1" applyFont="1"/>
    <xf numFmtId="164" fontId="2" fillId="0" borderId="0" xfId="1" applyNumberFormat="1" applyFont="1" applyFill="1" applyBorder="1"/>
    <xf numFmtId="0" fontId="2" fillId="0" borderId="5" xfId="0" applyFont="1" applyBorder="1"/>
    <xf numFmtId="0" fontId="2" fillId="0" borderId="6" xfId="0" applyFont="1" applyBorder="1"/>
    <xf numFmtId="164" fontId="2" fillId="0" borderId="6" xfId="1" applyNumberFormat="1" applyFont="1" applyFill="1" applyBorder="1"/>
    <xf numFmtId="164" fontId="2" fillId="0" borderId="7" xfId="1" applyNumberFormat="1" applyFont="1" applyFill="1" applyBorder="1"/>
    <xf numFmtId="164" fontId="2" fillId="2" borderId="0" xfId="1" applyNumberFormat="1" applyFont="1" applyFill="1" applyBorder="1"/>
    <xf numFmtId="164" fontId="2" fillId="2" borderId="1" xfId="1" applyNumberFormat="1" applyFont="1" applyFill="1" applyBorder="1"/>
    <xf numFmtId="43" fontId="2" fillId="0" borderId="0" xfId="1" applyFont="1"/>
    <xf numFmtId="0" fontId="2" fillId="4" borderId="3" xfId="0" applyFont="1" applyFill="1" applyBorder="1"/>
    <xf numFmtId="0" fontId="2" fillId="4" borderId="0" xfId="0" applyFont="1" applyFill="1"/>
    <xf numFmtId="164" fontId="1" fillId="2" borderId="0" xfId="1" applyNumberFormat="1" applyFont="1" applyFill="1" applyBorder="1"/>
    <xf numFmtId="164" fontId="1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CBC%20Weekly%20Stats%20-%202024-12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21"/>
      <sheetName val="Dec21"/>
      <sheetName val="Jan22"/>
      <sheetName val="Feb22"/>
      <sheetName val="Mar22"/>
      <sheetName val="Apr22"/>
      <sheetName val="May22"/>
      <sheetName val="Jun22"/>
      <sheetName val="Jul22"/>
      <sheetName val="Aug22"/>
      <sheetName val="Sep22"/>
      <sheetName val="Oct22"/>
      <sheetName val="Nov22"/>
      <sheetName val="Dec22"/>
      <sheetName val="Jan23"/>
      <sheetName val="Feb23"/>
      <sheetName val="Mar23"/>
      <sheetName val="Apr23"/>
      <sheetName val="May23"/>
      <sheetName val="Jun23"/>
      <sheetName val="Jul23"/>
      <sheetName val="Aug23"/>
      <sheetName val="Sep23"/>
      <sheetName val="Oct23"/>
      <sheetName val="Nov23"/>
      <sheetName val="Dec23"/>
      <sheetName val="Jan24"/>
      <sheetName val="Feb24"/>
      <sheetName val="Mar24"/>
      <sheetName val=" Apr24"/>
      <sheetName val=" May24"/>
      <sheetName val=" Jun24"/>
      <sheetName val="Jul24"/>
      <sheetName val="Aug24"/>
      <sheetName val="Sep24"/>
      <sheetName val="Oct24"/>
      <sheetName val="Nov24"/>
      <sheetName val="Apr24"/>
      <sheetName val="May24"/>
      <sheetName val="Jun24"/>
      <sheetName val="YTD"/>
      <sheetName val="Stats"/>
      <sheetName val="Sites"/>
      <sheetName val="Mnth"/>
      <sheetName val="Mnth (2)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531">
          <cell r="C531" t="str">
            <v>Mcuba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99">
          <cell r="C499" t="str">
            <v>Sigengeni (Shiselweni)</v>
          </cell>
        </row>
      </sheetData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7"/>
  <sheetViews>
    <sheetView topLeftCell="A174" zoomScaleNormal="100" workbookViewId="0">
      <selection activeCell="A179" sqref="A17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7" width="9.28515625" style="16" bestFit="1" customWidth="1"/>
    <col min="8" max="8" width="9.42578125" style="16" customWidth="1"/>
    <col min="9" max="10" width="9.28515625" style="16" bestFit="1" customWidth="1"/>
    <col min="11" max="11" width="9.28515625" style="16" hidden="1" customWidth="1"/>
    <col min="12" max="12" width="9.42578125" style="16" customWidth="1"/>
    <col min="13" max="13" width="8.28515625" style="16" bestFit="1" customWidth="1"/>
    <col min="14" max="14" width="1.42578125" style="16" customWidth="1"/>
    <col min="15" max="16" width="9.140625" style="16"/>
    <col min="17" max="17" width="19.42578125" style="16" bestFit="1" customWidth="1"/>
    <col min="18" max="18" width="9.140625" style="16"/>
    <col min="19" max="19" width="13.42578125" style="16" bestFit="1" customWidth="1"/>
    <col min="20" max="16384" width="9.140625" style="16"/>
  </cols>
  <sheetData>
    <row r="1" spans="1:22" x14ac:dyDescent="0.25">
      <c r="D1" s="1" t="s">
        <v>14</v>
      </c>
      <c r="E1" s="14">
        <v>4</v>
      </c>
    </row>
    <row r="2" spans="1:22" ht="15.75" thickBot="1" x14ac:dyDescent="0.3">
      <c r="D2" s="1"/>
    </row>
    <row r="3" spans="1:22" x14ac:dyDescent="0.25">
      <c r="A3" s="2"/>
      <c r="B3" s="17"/>
      <c r="C3" s="5" t="s">
        <v>15</v>
      </c>
      <c r="D3" s="18"/>
      <c r="E3" s="19"/>
      <c r="F3" s="19"/>
      <c r="G3" s="3">
        <v>2021</v>
      </c>
      <c r="H3" s="6">
        <f>+G3</f>
        <v>2021</v>
      </c>
      <c r="I3" s="6">
        <f t="shared" ref="I3:M3" si="0">+H3</f>
        <v>2021</v>
      </c>
      <c r="J3" s="6">
        <f t="shared" si="0"/>
        <v>2021</v>
      </c>
      <c r="K3" s="6">
        <f t="shared" si="0"/>
        <v>2021</v>
      </c>
      <c r="L3" s="6">
        <f t="shared" si="0"/>
        <v>2021</v>
      </c>
      <c r="M3" s="6">
        <f t="shared" si="0"/>
        <v>2021</v>
      </c>
      <c r="N3" s="20"/>
    </row>
    <row r="4" spans="1:22" x14ac:dyDescent="0.25">
      <c r="A4" s="21"/>
      <c r="B4" s="22"/>
      <c r="C4" s="8" t="s">
        <v>13</v>
      </c>
      <c r="D4" s="24"/>
      <c r="E4" s="24"/>
      <c r="F4" s="24"/>
      <c r="G4" s="9" t="s">
        <v>10</v>
      </c>
      <c r="H4" s="10" t="str">
        <f>+G4</f>
        <v>Nov</v>
      </c>
      <c r="I4" s="10" t="str">
        <f t="shared" ref="I4:M4" si="1">+H4</f>
        <v>Nov</v>
      </c>
      <c r="J4" s="10" t="str">
        <f t="shared" si="1"/>
        <v>Nov</v>
      </c>
      <c r="K4" s="10" t="str">
        <f t="shared" si="1"/>
        <v>Nov</v>
      </c>
      <c r="L4" s="10" t="str">
        <f t="shared" si="1"/>
        <v>Nov</v>
      </c>
      <c r="M4" s="10" t="str">
        <f t="shared" si="1"/>
        <v>Nov</v>
      </c>
      <c r="N4" s="25"/>
    </row>
    <row r="5" spans="1:22" ht="15.75" thickBot="1" x14ac:dyDescent="0.3">
      <c r="A5" s="21"/>
      <c r="B5" s="26"/>
      <c r="C5" s="27"/>
      <c r="D5" s="27"/>
      <c r="E5" s="27"/>
      <c r="F5" s="27"/>
      <c r="G5" s="4">
        <v>7</v>
      </c>
      <c r="H5" s="4">
        <v>14</v>
      </c>
      <c r="I5" s="4">
        <v>21</v>
      </c>
      <c r="J5" s="4">
        <v>28</v>
      </c>
      <c r="K5" s="4"/>
      <c r="L5" s="7" t="s">
        <v>11</v>
      </c>
      <c r="M5" s="7" t="s">
        <v>12</v>
      </c>
      <c r="N5" s="28"/>
    </row>
    <row r="6" spans="1:22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2" x14ac:dyDescent="0.25">
      <c r="A7" s="21"/>
      <c r="B7" s="29"/>
      <c r="C7" s="30" t="s">
        <v>0</v>
      </c>
      <c r="D7" s="30"/>
      <c r="E7" s="30"/>
      <c r="F7" s="30"/>
      <c r="G7" s="32">
        <f>SUM(G8:G11)</f>
        <v>1179</v>
      </c>
      <c r="H7" s="32">
        <f t="shared" ref="H7:J7" si="2">SUM(H8:H11)</f>
        <v>1517</v>
      </c>
      <c r="I7" s="32">
        <f t="shared" si="2"/>
        <v>1263</v>
      </c>
      <c r="J7" s="32">
        <f t="shared" si="2"/>
        <v>1482</v>
      </c>
      <c r="K7" s="32">
        <f t="shared" ref="K7" si="3">SUM(K8:K11)</f>
        <v>0</v>
      </c>
      <c r="L7" s="32">
        <f t="shared" ref="L7" si="4">SUM(L8:L11)</f>
        <v>5441</v>
      </c>
      <c r="M7" s="32">
        <f>ROUND((L7/$E$1),0)</f>
        <v>1360</v>
      </c>
      <c r="N7" s="33"/>
      <c r="O7" s="34"/>
      <c r="P7" s="34"/>
      <c r="Q7" s="34"/>
      <c r="R7" s="34"/>
      <c r="S7" s="34"/>
      <c r="T7" s="34"/>
      <c r="U7" s="34"/>
      <c r="V7" s="34"/>
    </row>
    <row r="8" spans="1:22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89</v>
      </c>
      <c r="H8" s="35">
        <f t="shared" ref="H8:K8" si="5">+H24+H40+H56+H72+H88+H104+H120+H136+H152+H168+H184+H200+H216+H232+H248+H264+H280+H296+H312+H328+H344+H360+H376+H392+H408+H424+H440+H456+H472+H488</f>
        <v>95</v>
      </c>
      <c r="I8" s="35">
        <f t="shared" si="5"/>
        <v>94</v>
      </c>
      <c r="J8" s="35">
        <f t="shared" si="5"/>
        <v>94</v>
      </c>
      <c r="K8" s="35">
        <f t="shared" si="5"/>
        <v>0</v>
      </c>
      <c r="L8" s="35">
        <f>SUM(G8:K8)</f>
        <v>372</v>
      </c>
      <c r="M8" s="35">
        <f t="shared" ref="M8:M16" si="6">ROUND((L8/$E$1),0)</f>
        <v>93</v>
      </c>
      <c r="N8" s="33"/>
      <c r="O8" s="34"/>
      <c r="P8" s="34"/>
      <c r="Q8" s="34"/>
      <c r="R8" s="34"/>
      <c r="S8" s="34"/>
      <c r="T8" s="34"/>
      <c r="U8" s="34"/>
      <c r="V8" s="34"/>
    </row>
    <row r="9" spans="1:22" x14ac:dyDescent="0.25">
      <c r="A9" s="21"/>
      <c r="B9" s="29"/>
      <c r="C9" s="30"/>
      <c r="D9" s="30" t="s">
        <v>2</v>
      </c>
      <c r="E9" s="30"/>
      <c r="F9" s="30"/>
      <c r="G9" s="35">
        <f t="shared" ref="G9:K16" si="7">+G25+G41+G57+G73+G89+G105+G121+G137+G153+G169+G185+G201+G217+G233+G249+G265+G281+G297+G313+G329+G345+G361+G377+G393+G409+G425+G441+G457+G473+G489</f>
        <v>217</v>
      </c>
      <c r="H9" s="35">
        <f t="shared" si="7"/>
        <v>278</v>
      </c>
      <c r="I9" s="35">
        <f t="shared" si="7"/>
        <v>247</v>
      </c>
      <c r="J9" s="35">
        <f t="shared" si="7"/>
        <v>295</v>
      </c>
      <c r="K9" s="35">
        <f t="shared" si="7"/>
        <v>0</v>
      </c>
      <c r="L9" s="35">
        <f t="shared" ref="L9:L16" si="8">SUM(G9:K9)</f>
        <v>1037</v>
      </c>
      <c r="M9" s="35">
        <f t="shared" si="6"/>
        <v>259</v>
      </c>
      <c r="N9" s="33"/>
      <c r="O9" s="34"/>
      <c r="P9" s="34"/>
      <c r="Q9" s="34"/>
      <c r="R9" s="34"/>
      <c r="S9" s="34"/>
      <c r="T9" s="34"/>
      <c r="U9" s="34"/>
      <c r="V9" s="34"/>
    </row>
    <row r="10" spans="1:22" x14ac:dyDescent="0.25">
      <c r="A10" s="21"/>
      <c r="B10" s="29"/>
      <c r="C10" s="30"/>
      <c r="D10" s="30" t="s">
        <v>3</v>
      </c>
      <c r="E10" s="30"/>
      <c r="F10" s="30"/>
      <c r="G10" s="35">
        <f t="shared" si="7"/>
        <v>282</v>
      </c>
      <c r="H10" s="35">
        <f t="shared" si="7"/>
        <v>456</v>
      </c>
      <c r="I10" s="35">
        <f t="shared" si="7"/>
        <v>354</v>
      </c>
      <c r="J10" s="35">
        <f t="shared" si="7"/>
        <v>415</v>
      </c>
      <c r="K10" s="35">
        <f t="shared" si="7"/>
        <v>0</v>
      </c>
      <c r="L10" s="35">
        <f t="shared" si="8"/>
        <v>1507</v>
      </c>
      <c r="M10" s="35">
        <f t="shared" si="6"/>
        <v>377</v>
      </c>
      <c r="N10" s="33"/>
      <c r="O10" s="34"/>
      <c r="P10" s="34"/>
      <c r="Q10" s="34"/>
      <c r="R10" s="34"/>
      <c r="S10" s="34"/>
      <c r="T10" s="34"/>
      <c r="U10" s="34"/>
      <c r="V10" s="34"/>
    </row>
    <row r="11" spans="1:22" x14ac:dyDescent="0.25">
      <c r="A11" s="21"/>
      <c r="B11" s="29"/>
      <c r="C11" s="30"/>
      <c r="D11" s="30" t="s">
        <v>4</v>
      </c>
      <c r="E11" s="30"/>
      <c r="F11" s="30"/>
      <c r="G11" s="32">
        <f t="shared" si="7"/>
        <v>591</v>
      </c>
      <c r="H11" s="32">
        <f t="shared" si="7"/>
        <v>688</v>
      </c>
      <c r="I11" s="32">
        <f t="shared" si="7"/>
        <v>568</v>
      </c>
      <c r="J11" s="32">
        <f t="shared" si="7"/>
        <v>678</v>
      </c>
      <c r="K11" s="32">
        <f t="shared" si="7"/>
        <v>0</v>
      </c>
      <c r="L11" s="32">
        <f t="shared" si="8"/>
        <v>2525</v>
      </c>
      <c r="M11" s="32">
        <f t="shared" si="6"/>
        <v>631</v>
      </c>
      <c r="N11" s="33"/>
      <c r="O11" s="34"/>
      <c r="P11" s="34"/>
      <c r="Q11" s="34"/>
      <c r="R11" s="34"/>
      <c r="S11" s="34"/>
      <c r="T11" s="34"/>
      <c r="U11" s="34"/>
      <c r="V11" s="34"/>
    </row>
    <row r="12" spans="1:22" x14ac:dyDescent="0.25">
      <c r="A12" s="21"/>
      <c r="B12" s="29"/>
      <c r="C12" s="30" t="s">
        <v>5</v>
      </c>
      <c r="D12" s="30"/>
      <c r="E12" s="30"/>
      <c r="F12" s="30"/>
      <c r="G12" s="35">
        <f t="shared" si="7"/>
        <v>2</v>
      </c>
      <c r="H12" s="35">
        <f t="shared" si="7"/>
        <v>23</v>
      </c>
      <c r="I12" s="35">
        <f t="shared" si="7"/>
        <v>12</v>
      </c>
      <c r="J12" s="35">
        <f t="shared" si="7"/>
        <v>0</v>
      </c>
      <c r="K12" s="35">
        <f t="shared" si="7"/>
        <v>0</v>
      </c>
      <c r="L12" s="35">
        <f t="shared" si="8"/>
        <v>37</v>
      </c>
      <c r="M12" s="35">
        <f t="shared" si="6"/>
        <v>9</v>
      </c>
      <c r="N12" s="33"/>
      <c r="O12" s="34"/>
      <c r="P12" s="34"/>
      <c r="Q12" s="34"/>
      <c r="R12" s="34"/>
      <c r="S12" s="34"/>
      <c r="T12" s="34"/>
      <c r="U12" s="34"/>
      <c r="V12" s="34"/>
    </row>
    <row r="13" spans="1:22" x14ac:dyDescent="0.25">
      <c r="A13" s="21"/>
      <c r="B13" s="29"/>
      <c r="C13" s="30" t="s">
        <v>6</v>
      </c>
      <c r="D13" s="30"/>
      <c r="E13" s="30"/>
      <c r="F13" s="30"/>
      <c r="G13" s="35">
        <f t="shared" si="7"/>
        <v>0</v>
      </c>
      <c r="H13" s="35">
        <f>+H29+H45+H61+H77+H93+H109+H125+H141+H157+H173+H189+H205+H221+H237+H253+H269+H285+H301+H317+H333+H349+H365+H381+H397+H413+H429+H445+H461+H477+H493</f>
        <v>0</v>
      </c>
      <c r="I13" s="35">
        <f t="shared" si="7"/>
        <v>0</v>
      </c>
      <c r="J13" s="35">
        <f t="shared" si="7"/>
        <v>0</v>
      </c>
      <c r="K13" s="35">
        <f t="shared" si="7"/>
        <v>0</v>
      </c>
      <c r="L13" s="35">
        <f t="shared" si="8"/>
        <v>0</v>
      </c>
      <c r="M13" s="35">
        <f t="shared" si="6"/>
        <v>0</v>
      </c>
      <c r="N13" s="33"/>
      <c r="O13" s="34"/>
      <c r="P13" s="34"/>
      <c r="Q13" s="34"/>
      <c r="R13" s="34"/>
      <c r="S13" s="34"/>
      <c r="T13" s="34"/>
      <c r="U13" s="34"/>
      <c r="V13" s="34"/>
    </row>
    <row r="14" spans="1:22" x14ac:dyDescent="0.25">
      <c r="A14" s="21"/>
      <c r="B14" s="29"/>
      <c r="C14" s="30" t="s">
        <v>7</v>
      </c>
      <c r="D14" s="30"/>
      <c r="E14" s="30"/>
      <c r="F14" s="30"/>
      <c r="G14" s="35">
        <f t="shared" si="7"/>
        <v>27</v>
      </c>
      <c r="H14" s="35">
        <f>+H30+H46+H62+H78+H94+H110+H126+H142+H158+H174+H190+H206+H222+H238+H254+H270+H286+H302+H318+H334+H350+H366+H382+H398+H414+H430+H446+H462+H478</f>
        <v>25</v>
      </c>
      <c r="I14" s="35">
        <f t="shared" si="7"/>
        <v>32</v>
      </c>
      <c r="J14" s="35">
        <f t="shared" si="7"/>
        <v>28</v>
      </c>
      <c r="K14" s="35">
        <f t="shared" si="7"/>
        <v>0</v>
      </c>
      <c r="L14" s="35">
        <f t="shared" si="8"/>
        <v>112</v>
      </c>
      <c r="M14" s="35">
        <f t="shared" si="6"/>
        <v>28</v>
      </c>
      <c r="N14" s="33"/>
      <c r="O14" s="34"/>
      <c r="P14" s="34"/>
      <c r="Q14" s="34"/>
      <c r="R14" s="34"/>
      <c r="S14" s="34"/>
      <c r="T14" s="34"/>
      <c r="U14" s="34"/>
      <c r="V14" s="34"/>
    </row>
    <row r="15" spans="1:22" x14ac:dyDescent="0.25">
      <c r="A15" s="21"/>
      <c r="B15" s="29"/>
      <c r="C15" s="30" t="s">
        <v>9</v>
      </c>
      <c r="D15" s="30"/>
      <c r="E15" s="30"/>
      <c r="F15" s="30"/>
      <c r="G15" s="35">
        <f t="shared" si="7"/>
        <v>0</v>
      </c>
      <c r="H15" s="35">
        <f t="shared" si="7"/>
        <v>316</v>
      </c>
      <c r="I15" s="35">
        <f t="shared" si="7"/>
        <v>116</v>
      </c>
      <c r="J15" s="35">
        <f t="shared" si="7"/>
        <v>39</v>
      </c>
      <c r="K15" s="35">
        <f t="shared" si="7"/>
        <v>0</v>
      </c>
      <c r="L15" s="35">
        <f t="shared" si="8"/>
        <v>471</v>
      </c>
      <c r="M15" s="35">
        <f t="shared" si="6"/>
        <v>118</v>
      </c>
      <c r="N15" s="33"/>
      <c r="O15" s="34"/>
      <c r="P15" s="34"/>
      <c r="Q15" s="34"/>
      <c r="R15" s="34"/>
      <c r="S15" s="34"/>
      <c r="T15" s="34"/>
      <c r="U15" s="34"/>
      <c r="V15" s="34"/>
    </row>
    <row r="16" spans="1:22" x14ac:dyDescent="0.25">
      <c r="A16" s="21"/>
      <c r="B16" s="29"/>
      <c r="C16" s="30" t="s">
        <v>8</v>
      </c>
      <c r="D16" s="30"/>
      <c r="E16" s="30"/>
      <c r="F16" s="30"/>
      <c r="G16" s="35">
        <f t="shared" si="7"/>
        <v>34</v>
      </c>
      <c r="H16" s="35">
        <f t="shared" si="7"/>
        <v>0</v>
      </c>
      <c r="I16" s="35">
        <f t="shared" si="7"/>
        <v>43</v>
      </c>
      <c r="J16" s="35">
        <f t="shared" si="7"/>
        <v>60</v>
      </c>
      <c r="K16" s="35">
        <f t="shared" si="7"/>
        <v>0</v>
      </c>
      <c r="L16" s="35">
        <f t="shared" si="8"/>
        <v>137</v>
      </c>
      <c r="M16" s="35">
        <f t="shared" si="6"/>
        <v>34</v>
      </c>
      <c r="N16" s="33"/>
      <c r="O16" s="34"/>
      <c r="P16" s="34"/>
      <c r="Q16" s="34"/>
      <c r="R16" s="34"/>
      <c r="S16" s="34"/>
      <c r="T16" s="34"/>
      <c r="U16" s="34"/>
      <c r="V16" s="34"/>
    </row>
    <row r="17" spans="1:22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</row>
    <row r="18" spans="1:22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spans="1:22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2021</v>
      </c>
      <c r="H19" s="6">
        <f>+G19</f>
        <v>2021</v>
      </c>
      <c r="I19" s="6">
        <f t="shared" ref="I19:M19" si="9">+H19</f>
        <v>2021</v>
      </c>
      <c r="J19" s="6">
        <f t="shared" si="9"/>
        <v>2021</v>
      </c>
      <c r="K19" s="6">
        <f t="shared" si="9"/>
        <v>2021</v>
      </c>
      <c r="L19" s="6">
        <f t="shared" si="9"/>
        <v>2021</v>
      </c>
      <c r="M19" s="6">
        <f t="shared" si="9"/>
        <v>2021</v>
      </c>
      <c r="N19" s="20"/>
      <c r="O19" s="34"/>
      <c r="P19" s="34"/>
      <c r="Q19" s="34"/>
      <c r="R19" s="34"/>
      <c r="S19" s="34"/>
      <c r="T19" s="34"/>
      <c r="U19" s="34"/>
      <c r="V19" s="34"/>
    </row>
    <row r="20" spans="1:22" x14ac:dyDescent="0.25">
      <c r="A20" s="21"/>
      <c r="B20" s="22"/>
      <c r="C20" s="8" t="s">
        <v>13</v>
      </c>
      <c r="D20" s="24"/>
      <c r="E20" s="24"/>
      <c r="F20" s="24"/>
      <c r="G20" s="10" t="str">
        <f>+$G$4</f>
        <v>Nov</v>
      </c>
      <c r="H20" s="10" t="str">
        <f>+G20</f>
        <v>Nov</v>
      </c>
      <c r="I20" s="10" t="str">
        <f t="shared" ref="I20:M20" si="10">+H20</f>
        <v>Nov</v>
      </c>
      <c r="J20" s="10" t="str">
        <f t="shared" si="10"/>
        <v>Nov</v>
      </c>
      <c r="K20" s="10" t="str">
        <f t="shared" si="10"/>
        <v>Nov</v>
      </c>
      <c r="L20" s="10" t="str">
        <f t="shared" si="10"/>
        <v>Nov</v>
      </c>
      <c r="M20" s="10" t="str">
        <f t="shared" si="10"/>
        <v>Nov</v>
      </c>
      <c r="N20" s="25"/>
      <c r="O20" s="34"/>
      <c r="P20" s="34"/>
      <c r="Q20" s="34"/>
      <c r="R20" s="34"/>
      <c r="S20" s="34"/>
      <c r="T20" s="34"/>
      <c r="U20" s="34"/>
      <c r="V20" s="34"/>
    </row>
    <row r="21" spans="1:22" ht="15.75" thickBot="1" x14ac:dyDescent="0.3">
      <c r="A21" s="21"/>
      <c r="B21" s="26"/>
      <c r="C21" s="27"/>
      <c r="D21" s="27"/>
      <c r="E21" s="27"/>
      <c r="F21" s="27"/>
      <c r="G21" s="7">
        <f>+$G$5</f>
        <v>7</v>
      </c>
      <c r="H21" s="7">
        <f>+$H$5</f>
        <v>14</v>
      </c>
      <c r="I21" s="7">
        <f>+$I$5</f>
        <v>21</v>
      </c>
      <c r="J21" s="7">
        <f>+$J$5</f>
        <v>28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</row>
    <row r="22" spans="1:22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</row>
    <row r="23" spans="1:22" x14ac:dyDescent="0.25">
      <c r="A23" s="21"/>
      <c r="B23" s="29"/>
      <c r="C23" s="30" t="s">
        <v>0</v>
      </c>
      <c r="D23" s="30"/>
      <c r="E23" s="30"/>
      <c r="F23" s="30"/>
      <c r="G23" s="32">
        <f>SUM(G24:G27)</f>
        <v>0</v>
      </c>
      <c r="H23" s="32">
        <f t="shared" ref="H23" si="11">SUM(H24:H27)</f>
        <v>172</v>
      </c>
      <c r="I23" s="32">
        <f t="shared" ref="I23" si="12">SUM(I24:I27)</f>
        <v>130</v>
      </c>
      <c r="J23" s="32">
        <f t="shared" ref="J23" si="13">SUM(J24:J27)</f>
        <v>183</v>
      </c>
      <c r="K23" s="32">
        <f t="shared" ref="K23" si="14">SUM(K24:K27)</f>
        <v>0</v>
      </c>
      <c r="L23" s="32">
        <f t="shared" ref="L23" si="15">SUM(L24:L27)</f>
        <v>485</v>
      </c>
      <c r="M23" s="32">
        <f>ROUND((L23/$E$1),0)</f>
        <v>121</v>
      </c>
      <c r="N23" s="33"/>
      <c r="O23" s="34"/>
      <c r="P23" s="34"/>
      <c r="Q23" s="34"/>
      <c r="R23" s="34"/>
      <c r="S23" s="34"/>
      <c r="T23" s="34"/>
      <c r="U23" s="34"/>
      <c r="V23" s="34"/>
    </row>
    <row r="24" spans="1:22" x14ac:dyDescent="0.25">
      <c r="A24" s="21"/>
      <c r="B24" s="29"/>
      <c r="C24" s="30"/>
      <c r="D24" s="30" t="s">
        <v>1</v>
      </c>
      <c r="E24" s="30"/>
      <c r="F24" s="30"/>
      <c r="G24" s="40"/>
      <c r="H24" s="40">
        <v>6</v>
      </c>
      <c r="I24" s="40">
        <v>14</v>
      </c>
      <c r="J24" s="40">
        <v>7</v>
      </c>
      <c r="K24" s="40"/>
      <c r="L24" s="35">
        <f>SUM(G24:K24)</f>
        <v>27</v>
      </c>
      <c r="M24" s="35">
        <f t="shared" ref="M24:M32" si="16">ROUND((L24/$E$1),0)</f>
        <v>7</v>
      </c>
      <c r="N24" s="33"/>
      <c r="O24" s="34"/>
      <c r="P24" s="34"/>
      <c r="Q24" s="34"/>
      <c r="R24" s="34"/>
      <c r="S24" s="34"/>
      <c r="T24" s="34"/>
      <c r="U24" s="34"/>
      <c r="V24" s="34"/>
    </row>
    <row r="25" spans="1:22" x14ac:dyDescent="0.25">
      <c r="A25" s="21"/>
      <c r="B25" s="29"/>
      <c r="C25" s="30"/>
      <c r="D25" s="30" t="s">
        <v>2</v>
      </c>
      <c r="E25" s="30"/>
      <c r="F25" s="30"/>
      <c r="G25" s="40"/>
      <c r="H25" s="40">
        <v>27</v>
      </c>
      <c r="I25" s="40">
        <v>24</v>
      </c>
      <c r="J25" s="40">
        <v>38</v>
      </c>
      <c r="K25" s="40"/>
      <c r="L25" s="35">
        <f t="shared" ref="L25:L32" si="17">SUM(G25:K25)</f>
        <v>89</v>
      </c>
      <c r="M25" s="35">
        <f t="shared" si="16"/>
        <v>22</v>
      </c>
      <c r="N25" s="33"/>
      <c r="O25" s="34"/>
      <c r="P25" s="34"/>
      <c r="Q25" s="34"/>
      <c r="R25" s="34"/>
      <c r="S25" s="34"/>
      <c r="T25" s="34"/>
      <c r="U25" s="34"/>
      <c r="V25" s="34"/>
    </row>
    <row r="26" spans="1:22" x14ac:dyDescent="0.25">
      <c r="A26" s="21"/>
      <c r="B26" s="29"/>
      <c r="C26" s="30"/>
      <c r="D26" s="30" t="s">
        <v>3</v>
      </c>
      <c r="E26" s="30"/>
      <c r="F26" s="30"/>
      <c r="G26" s="40"/>
      <c r="H26" s="40">
        <v>62</v>
      </c>
      <c r="I26" s="40">
        <v>39</v>
      </c>
      <c r="J26" s="40">
        <v>46</v>
      </c>
      <c r="K26" s="40"/>
      <c r="L26" s="35">
        <f t="shared" si="17"/>
        <v>147</v>
      </c>
      <c r="M26" s="35">
        <f t="shared" si="16"/>
        <v>37</v>
      </c>
      <c r="N26" s="33"/>
      <c r="O26" s="34"/>
      <c r="P26" s="34"/>
      <c r="Q26" s="34"/>
      <c r="R26" s="34"/>
      <c r="S26" s="34"/>
      <c r="T26" s="34"/>
      <c r="U26" s="34"/>
      <c r="V26" s="34"/>
    </row>
    <row r="27" spans="1:22" x14ac:dyDescent="0.25">
      <c r="A27" s="21"/>
      <c r="B27" s="29"/>
      <c r="C27" s="30"/>
      <c r="D27" s="30" t="s">
        <v>4</v>
      </c>
      <c r="E27" s="30"/>
      <c r="F27" s="30"/>
      <c r="G27" s="41"/>
      <c r="H27" s="41">
        <v>77</v>
      </c>
      <c r="I27" s="41">
        <v>53</v>
      </c>
      <c r="J27" s="41">
        <v>92</v>
      </c>
      <c r="K27" s="41"/>
      <c r="L27" s="32">
        <f t="shared" si="17"/>
        <v>222</v>
      </c>
      <c r="M27" s="32">
        <f t="shared" si="16"/>
        <v>56</v>
      </c>
      <c r="N27" s="33"/>
      <c r="O27" s="34"/>
      <c r="P27" s="34"/>
      <c r="Q27" s="34"/>
      <c r="R27" s="34"/>
      <c r="S27" s="34"/>
      <c r="T27" s="34"/>
      <c r="U27" s="34"/>
      <c r="V27" s="34"/>
    </row>
    <row r="28" spans="1:22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17"/>
        <v>0</v>
      </c>
      <c r="M28" s="35">
        <f t="shared" si="16"/>
        <v>0</v>
      </c>
      <c r="N28" s="33"/>
      <c r="O28" s="34"/>
      <c r="P28" s="34"/>
      <c r="Q28" s="34"/>
      <c r="R28" s="34"/>
      <c r="S28" s="34"/>
      <c r="T28" s="34"/>
      <c r="U28" s="34"/>
      <c r="V28" s="34"/>
    </row>
    <row r="29" spans="1:22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17"/>
        <v>0</v>
      </c>
      <c r="M29" s="35">
        <f t="shared" si="16"/>
        <v>0</v>
      </c>
      <c r="N29" s="33"/>
      <c r="O29" s="34"/>
      <c r="P29" s="34"/>
      <c r="Q29" s="34"/>
      <c r="R29" s="34"/>
      <c r="S29" s="34"/>
      <c r="T29" s="34"/>
      <c r="U29" s="34"/>
      <c r="V29" s="34"/>
    </row>
    <row r="30" spans="1:22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17"/>
        <v>0</v>
      </c>
      <c r="M30" s="35">
        <f t="shared" si="16"/>
        <v>0</v>
      </c>
      <c r="N30" s="33"/>
      <c r="O30" s="34"/>
      <c r="P30" s="34"/>
      <c r="Q30" s="34"/>
      <c r="R30" s="34"/>
      <c r="S30" s="34"/>
      <c r="T30" s="34"/>
      <c r="U30" s="34"/>
      <c r="V30" s="34"/>
    </row>
    <row r="31" spans="1:22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17"/>
        <v>0</v>
      </c>
      <c r="M31" s="35">
        <f t="shared" si="16"/>
        <v>0</v>
      </c>
      <c r="N31" s="33"/>
      <c r="O31" s="34"/>
      <c r="P31" s="34"/>
      <c r="Q31" s="34"/>
      <c r="R31" s="34"/>
      <c r="S31" s="34"/>
      <c r="T31" s="34"/>
      <c r="U31" s="34"/>
      <c r="V31" s="34"/>
    </row>
    <row r="32" spans="1:22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17"/>
        <v>0</v>
      </c>
      <c r="M32" s="35">
        <f t="shared" si="16"/>
        <v>0</v>
      </c>
      <c r="N32" s="33"/>
      <c r="O32" s="34"/>
      <c r="P32" s="34"/>
      <c r="Q32" s="34"/>
      <c r="R32" s="34"/>
      <c r="S32" s="34"/>
      <c r="T32" s="34"/>
      <c r="U32" s="34"/>
      <c r="V32" s="34"/>
    </row>
    <row r="33" spans="1:22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</row>
    <row r="34" spans="1:22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1:22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v>2021</v>
      </c>
      <c r="H35" s="6">
        <f>+G35</f>
        <v>2021</v>
      </c>
      <c r="I35" s="6">
        <f t="shared" ref="I35:M35" si="18">+H35</f>
        <v>2021</v>
      </c>
      <c r="J35" s="6">
        <f t="shared" si="18"/>
        <v>2021</v>
      </c>
      <c r="K35" s="6">
        <f t="shared" si="18"/>
        <v>2021</v>
      </c>
      <c r="L35" s="6">
        <f t="shared" si="18"/>
        <v>2021</v>
      </c>
      <c r="M35" s="6">
        <f t="shared" si="18"/>
        <v>2021</v>
      </c>
      <c r="N35" s="20"/>
      <c r="O35" s="42"/>
      <c r="P35" s="42"/>
      <c r="Q35" s="42"/>
    </row>
    <row r="36" spans="1:22" x14ac:dyDescent="0.25">
      <c r="A36" s="21"/>
      <c r="B36" s="22"/>
      <c r="C36" s="8" t="s">
        <v>13</v>
      </c>
      <c r="D36" s="24"/>
      <c r="E36" s="24"/>
      <c r="F36" s="24"/>
      <c r="G36" s="10" t="s">
        <v>10</v>
      </c>
      <c r="H36" s="10" t="str">
        <f>+G36</f>
        <v>Nov</v>
      </c>
      <c r="I36" s="10" t="str">
        <f t="shared" ref="I36:M36" si="19">+H36</f>
        <v>Nov</v>
      </c>
      <c r="J36" s="10" t="str">
        <f t="shared" si="19"/>
        <v>Nov</v>
      </c>
      <c r="K36" s="10" t="str">
        <f t="shared" si="19"/>
        <v>Nov</v>
      </c>
      <c r="L36" s="10" t="str">
        <f t="shared" si="19"/>
        <v>Nov</v>
      </c>
      <c r="M36" s="10" t="str">
        <f t="shared" si="19"/>
        <v>Nov</v>
      </c>
      <c r="N36" s="25"/>
      <c r="O36" s="42"/>
      <c r="P36" s="42"/>
      <c r="Q36" s="42"/>
    </row>
    <row r="37" spans="1:22" ht="15.75" thickBot="1" x14ac:dyDescent="0.3">
      <c r="A37" s="21"/>
      <c r="B37" s="26"/>
      <c r="C37" s="27"/>
      <c r="D37" s="27"/>
      <c r="E37" s="27"/>
      <c r="F37" s="27"/>
      <c r="G37" s="7">
        <v>7</v>
      </c>
      <c r="H37" s="7">
        <v>14</v>
      </c>
      <c r="I37" s="7">
        <v>21</v>
      </c>
      <c r="J37" s="7">
        <v>28</v>
      </c>
      <c r="K37" s="7"/>
      <c r="L37" s="7" t="s">
        <v>11</v>
      </c>
      <c r="M37" s="7" t="s">
        <v>12</v>
      </c>
      <c r="N37" s="28"/>
      <c r="O37" s="42"/>
      <c r="P37" s="42"/>
      <c r="Q37" s="42"/>
    </row>
    <row r="38" spans="1:22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2" x14ac:dyDescent="0.25">
      <c r="A39" s="21"/>
      <c r="B39" s="29"/>
      <c r="C39" s="30" t="s">
        <v>0</v>
      </c>
      <c r="D39" s="30"/>
      <c r="E39" s="30"/>
      <c r="F39" s="30"/>
      <c r="G39" s="32">
        <f>SUM(G40:G43)</f>
        <v>33</v>
      </c>
      <c r="H39" s="32">
        <f t="shared" ref="H39" si="20">SUM(H40:H43)</f>
        <v>45</v>
      </c>
      <c r="I39" s="32">
        <f t="shared" ref="I39" si="21">SUM(I40:I43)</f>
        <v>48</v>
      </c>
      <c r="J39" s="32">
        <f t="shared" ref="J39" si="22">SUM(J40:J43)</f>
        <v>53</v>
      </c>
      <c r="K39" s="32">
        <f t="shared" ref="K39" si="23">SUM(K40:K43)</f>
        <v>0</v>
      </c>
      <c r="L39" s="32">
        <f t="shared" ref="L39" si="24">SUM(L40:L43)</f>
        <v>179</v>
      </c>
      <c r="M39" s="32">
        <f>ROUND((L39/$E$1),0)</f>
        <v>45</v>
      </c>
      <c r="N39" s="33"/>
      <c r="O39" s="42"/>
      <c r="P39" s="42"/>
      <c r="Q39" s="42"/>
    </row>
    <row r="40" spans="1:22" x14ac:dyDescent="0.25">
      <c r="A40" s="21"/>
      <c r="B40" s="29"/>
      <c r="C40" s="30"/>
      <c r="D40" s="30" t="s">
        <v>1</v>
      </c>
      <c r="E40" s="30"/>
      <c r="F40" s="30"/>
      <c r="G40" s="40">
        <v>10</v>
      </c>
      <c r="H40" s="40">
        <v>4</v>
      </c>
      <c r="I40" s="40">
        <v>4</v>
      </c>
      <c r="J40" s="40">
        <v>5</v>
      </c>
      <c r="K40" s="40"/>
      <c r="L40" s="35">
        <f>SUM(G40:K40)</f>
        <v>23</v>
      </c>
      <c r="M40" s="35">
        <f t="shared" ref="M40:M48" si="25">ROUND((L40/$E$1),0)</f>
        <v>6</v>
      </c>
      <c r="N40" s="33"/>
      <c r="O40" s="42"/>
      <c r="P40" s="42"/>
      <c r="Q40" s="42"/>
    </row>
    <row r="41" spans="1:22" x14ac:dyDescent="0.25">
      <c r="A41" s="21"/>
      <c r="B41" s="29"/>
      <c r="C41" s="30"/>
      <c r="D41" s="30" t="s">
        <v>2</v>
      </c>
      <c r="E41" s="30"/>
      <c r="F41" s="30"/>
      <c r="G41" s="40">
        <v>2</v>
      </c>
      <c r="H41" s="40">
        <v>10</v>
      </c>
      <c r="I41" s="40">
        <v>11</v>
      </c>
      <c r="J41" s="40">
        <v>12</v>
      </c>
      <c r="K41" s="40"/>
      <c r="L41" s="35">
        <f t="shared" ref="L41:L48" si="26">SUM(G41:K41)</f>
        <v>35</v>
      </c>
      <c r="M41" s="35">
        <f t="shared" si="25"/>
        <v>9</v>
      </c>
      <c r="N41" s="33"/>
      <c r="O41" s="42"/>
      <c r="P41" s="42"/>
      <c r="Q41" s="42"/>
    </row>
    <row r="42" spans="1:22" x14ac:dyDescent="0.25">
      <c r="A42" s="21"/>
      <c r="B42" s="29"/>
      <c r="C42" s="30"/>
      <c r="D42" s="30" t="s">
        <v>3</v>
      </c>
      <c r="E42" s="30"/>
      <c r="F42" s="30"/>
      <c r="G42" s="40">
        <v>13</v>
      </c>
      <c r="H42" s="40">
        <v>13</v>
      </c>
      <c r="I42" s="40">
        <v>15</v>
      </c>
      <c r="J42" s="40">
        <v>16</v>
      </c>
      <c r="K42" s="40"/>
      <c r="L42" s="35">
        <f t="shared" si="26"/>
        <v>57</v>
      </c>
      <c r="M42" s="35">
        <f t="shared" si="25"/>
        <v>14</v>
      </c>
      <c r="N42" s="33"/>
      <c r="O42" s="42"/>
      <c r="P42" s="42"/>
      <c r="Q42" s="42"/>
    </row>
    <row r="43" spans="1:22" x14ac:dyDescent="0.25">
      <c r="A43" s="21"/>
      <c r="B43" s="29"/>
      <c r="C43" s="30"/>
      <c r="D43" s="30" t="s">
        <v>4</v>
      </c>
      <c r="E43" s="30"/>
      <c r="F43" s="30"/>
      <c r="G43" s="41">
        <v>8</v>
      </c>
      <c r="H43" s="41">
        <v>18</v>
      </c>
      <c r="I43" s="41">
        <v>18</v>
      </c>
      <c r="J43" s="41">
        <v>20</v>
      </c>
      <c r="K43" s="41"/>
      <c r="L43" s="32">
        <f t="shared" si="26"/>
        <v>64</v>
      </c>
      <c r="M43" s="32">
        <f t="shared" si="25"/>
        <v>16</v>
      </c>
      <c r="N43" s="33"/>
      <c r="O43" s="42"/>
      <c r="P43" s="42"/>
      <c r="Q43" s="42"/>
    </row>
    <row r="44" spans="1:22" x14ac:dyDescent="0.25">
      <c r="A44" s="21"/>
      <c r="B44" s="29"/>
      <c r="C44" s="30" t="s">
        <v>5</v>
      </c>
      <c r="D44" s="30"/>
      <c r="E44" s="30"/>
      <c r="F44" s="30"/>
      <c r="G44" s="40">
        <v>2</v>
      </c>
      <c r="H44" s="40"/>
      <c r="I44" s="40"/>
      <c r="J44" s="40">
        <v>0</v>
      </c>
      <c r="K44" s="40"/>
      <c r="L44" s="35">
        <f t="shared" si="26"/>
        <v>2</v>
      </c>
      <c r="M44" s="35">
        <f t="shared" si="25"/>
        <v>1</v>
      </c>
      <c r="N44" s="33"/>
      <c r="O44" s="42"/>
      <c r="P44" s="42"/>
      <c r="Q44" s="42"/>
    </row>
    <row r="45" spans="1:22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>
        <v>0</v>
      </c>
      <c r="K45" s="40"/>
      <c r="L45" s="35">
        <f t="shared" si="26"/>
        <v>0</v>
      </c>
      <c r="M45" s="35">
        <f t="shared" si="25"/>
        <v>0</v>
      </c>
      <c r="N45" s="33"/>
      <c r="O45" s="42"/>
      <c r="P45" s="42"/>
      <c r="Q45" s="42"/>
    </row>
    <row r="46" spans="1:22" x14ac:dyDescent="0.25">
      <c r="A46" s="21"/>
      <c r="B46" s="29"/>
      <c r="C46" s="30" t="s">
        <v>7</v>
      </c>
      <c r="D46" s="30"/>
      <c r="E46" s="30"/>
      <c r="F46" s="30"/>
      <c r="G46" s="40">
        <v>5</v>
      </c>
      <c r="H46" s="40">
        <v>3</v>
      </c>
      <c r="I46" s="40">
        <v>2</v>
      </c>
      <c r="J46" s="40">
        <v>2</v>
      </c>
      <c r="K46" s="40"/>
      <c r="L46" s="35">
        <f t="shared" si="26"/>
        <v>12</v>
      </c>
      <c r="M46" s="35">
        <f t="shared" si="25"/>
        <v>3</v>
      </c>
      <c r="N46" s="33"/>
      <c r="O46" s="42"/>
      <c r="P46" s="42"/>
      <c r="Q46" s="42"/>
    </row>
    <row r="47" spans="1:22" x14ac:dyDescent="0.25">
      <c r="A47" s="21"/>
      <c r="B47" s="29"/>
      <c r="C47" s="30" t="s">
        <v>9</v>
      </c>
      <c r="D47" s="30"/>
      <c r="E47" s="30"/>
      <c r="F47" s="30"/>
      <c r="G47" s="40"/>
      <c r="H47" s="40"/>
      <c r="I47" s="40">
        <v>30</v>
      </c>
      <c r="J47" s="40">
        <v>0</v>
      </c>
      <c r="K47" s="40"/>
      <c r="L47" s="35">
        <f t="shared" si="26"/>
        <v>30</v>
      </c>
      <c r="M47" s="35">
        <f t="shared" si="25"/>
        <v>8</v>
      </c>
      <c r="N47" s="33"/>
      <c r="O47" s="42"/>
      <c r="P47" s="42"/>
      <c r="Q47" s="42"/>
    </row>
    <row r="48" spans="1:22" x14ac:dyDescent="0.25">
      <c r="A48" s="21"/>
      <c r="B48" s="29"/>
      <c r="C48" s="30" t="s">
        <v>8</v>
      </c>
      <c r="D48" s="30"/>
      <c r="E48" s="30"/>
      <c r="F48" s="30"/>
      <c r="G48" s="40">
        <v>8</v>
      </c>
      <c r="H48" s="40"/>
      <c r="I48" s="40"/>
      <c r="J48" s="40">
        <v>0</v>
      </c>
      <c r="K48" s="40"/>
      <c r="L48" s="35">
        <f t="shared" si="26"/>
        <v>8</v>
      </c>
      <c r="M48" s="35">
        <f t="shared" si="25"/>
        <v>2</v>
      </c>
      <c r="N48" s="33"/>
      <c r="O48" s="42"/>
      <c r="P48" s="42"/>
      <c r="Q48" s="42"/>
    </row>
    <row r="49" spans="1:17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17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17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2021</v>
      </c>
      <c r="H51" s="6">
        <f>+G51</f>
        <v>2021</v>
      </c>
      <c r="I51" s="6">
        <f t="shared" ref="I51:M51" si="27">+H51</f>
        <v>2021</v>
      </c>
      <c r="J51" s="6">
        <f t="shared" si="27"/>
        <v>2021</v>
      </c>
      <c r="K51" s="6">
        <f t="shared" si="27"/>
        <v>2021</v>
      </c>
      <c r="L51" s="6">
        <f t="shared" si="27"/>
        <v>2021</v>
      </c>
      <c r="M51" s="6">
        <f t="shared" si="27"/>
        <v>2021</v>
      </c>
      <c r="N51" s="20"/>
      <c r="O51" s="42"/>
      <c r="P51" s="42"/>
      <c r="Q51" s="42"/>
    </row>
    <row r="52" spans="1:17" x14ac:dyDescent="0.25">
      <c r="A52" s="21"/>
      <c r="B52" s="22"/>
      <c r="C52" s="8" t="s">
        <v>13</v>
      </c>
      <c r="D52" s="24"/>
      <c r="E52" s="24"/>
      <c r="F52" s="24"/>
      <c r="G52" s="10" t="str">
        <f>+$G$4</f>
        <v>Nov</v>
      </c>
      <c r="H52" s="10" t="str">
        <f>+G52</f>
        <v>Nov</v>
      </c>
      <c r="I52" s="10" t="str">
        <f t="shared" ref="I52:M52" si="28">+H52</f>
        <v>Nov</v>
      </c>
      <c r="J52" s="10" t="str">
        <f t="shared" si="28"/>
        <v>Nov</v>
      </c>
      <c r="K52" s="10" t="str">
        <f t="shared" si="28"/>
        <v>Nov</v>
      </c>
      <c r="L52" s="10" t="str">
        <f t="shared" si="28"/>
        <v>Nov</v>
      </c>
      <c r="M52" s="10" t="str">
        <f t="shared" si="28"/>
        <v>Nov</v>
      </c>
      <c r="N52" s="25"/>
      <c r="O52" s="42"/>
      <c r="P52" s="42"/>
      <c r="Q52" s="42"/>
    </row>
    <row r="53" spans="1:17" ht="15.75" thickBot="1" x14ac:dyDescent="0.3">
      <c r="A53" s="21"/>
      <c r="B53" s="26"/>
      <c r="C53" s="27"/>
      <c r="D53" s="27"/>
      <c r="E53" s="27"/>
      <c r="F53" s="27"/>
      <c r="G53" s="7">
        <f>+$G$5</f>
        <v>7</v>
      </c>
      <c r="H53" s="7">
        <f>+$H$5</f>
        <v>14</v>
      </c>
      <c r="I53" s="7">
        <f>+$I$5</f>
        <v>21</v>
      </c>
      <c r="J53" s="7">
        <f>+$J$5</f>
        <v>28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17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17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124</v>
      </c>
      <c r="H55" s="32">
        <f t="shared" ref="H55" si="29">SUM(H56:H59)</f>
        <v>117</v>
      </c>
      <c r="I55" s="32">
        <f t="shared" ref="I55" si="30">SUM(I56:I59)</f>
        <v>90</v>
      </c>
      <c r="J55" s="32">
        <f t="shared" ref="J55" si="31">SUM(J56:J59)</f>
        <v>128</v>
      </c>
      <c r="K55" s="32">
        <f t="shared" ref="K55" si="32">SUM(K56:K59)</f>
        <v>0</v>
      </c>
      <c r="L55" s="32">
        <f t="shared" ref="L55" si="33">SUM(L56:L59)</f>
        <v>459</v>
      </c>
      <c r="M55" s="32">
        <f>ROUND((L55/$E$1),0)</f>
        <v>115</v>
      </c>
      <c r="N55" s="33"/>
      <c r="O55" s="42"/>
      <c r="P55" s="42"/>
      <c r="Q55" s="42"/>
    </row>
    <row r="56" spans="1:17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2</v>
      </c>
      <c r="I56" s="40">
        <v>3</v>
      </c>
      <c r="J56" s="40">
        <v>4</v>
      </c>
      <c r="K56" s="40"/>
      <c r="L56" s="35">
        <f>SUM(G56:K56)</f>
        <v>12</v>
      </c>
      <c r="M56" s="35">
        <f t="shared" ref="M56:M64" si="34">ROUND((L56/$E$1),0)</f>
        <v>3</v>
      </c>
      <c r="N56" s="33"/>
      <c r="O56" s="42"/>
      <c r="P56" s="42"/>
      <c r="Q56" s="42"/>
    </row>
    <row r="57" spans="1:17" x14ac:dyDescent="0.25">
      <c r="A57" s="21"/>
      <c r="B57" s="29"/>
      <c r="C57" s="30"/>
      <c r="D57" s="30" t="s">
        <v>2</v>
      </c>
      <c r="E57" s="30"/>
      <c r="F57" s="30"/>
      <c r="G57" s="40">
        <v>16</v>
      </c>
      <c r="H57" s="40">
        <v>18</v>
      </c>
      <c r="I57" s="40">
        <v>17</v>
      </c>
      <c r="J57" s="40">
        <v>33</v>
      </c>
      <c r="K57" s="40"/>
      <c r="L57" s="35">
        <f t="shared" ref="L57:L64" si="35">SUM(G57:K57)</f>
        <v>84</v>
      </c>
      <c r="M57" s="35">
        <f t="shared" si="34"/>
        <v>21</v>
      </c>
      <c r="N57" s="33"/>
      <c r="O57" s="42"/>
      <c r="P57" s="42"/>
      <c r="Q57" s="42"/>
    </row>
    <row r="58" spans="1:17" x14ac:dyDescent="0.25">
      <c r="A58" s="21"/>
      <c r="B58" s="29"/>
      <c r="C58" s="30"/>
      <c r="D58" s="30" t="s">
        <v>3</v>
      </c>
      <c r="E58" s="30"/>
      <c r="F58" s="30"/>
      <c r="G58" s="40">
        <v>27</v>
      </c>
      <c r="H58" s="40">
        <v>33</v>
      </c>
      <c r="I58" s="40">
        <v>22</v>
      </c>
      <c r="J58" s="40">
        <v>27</v>
      </c>
      <c r="K58" s="40"/>
      <c r="L58" s="35">
        <f t="shared" si="35"/>
        <v>109</v>
      </c>
      <c r="M58" s="35">
        <f t="shared" si="34"/>
        <v>27</v>
      </c>
      <c r="N58" s="33"/>
      <c r="O58" s="42"/>
      <c r="P58" s="42"/>
      <c r="Q58" s="42"/>
    </row>
    <row r="59" spans="1:17" x14ac:dyDescent="0.25">
      <c r="A59" s="21"/>
      <c r="B59" s="29"/>
      <c r="C59" s="30"/>
      <c r="D59" s="30" t="s">
        <v>4</v>
      </c>
      <c r="E59" s="30"/>
      <c r="F59" s="30"/>
      <c r="G59" s="41">
        <v>78</v>
      </c>
      <c r="H59" s="41">
        <v>64</v>
      </c>
      <c r="I59" s="41">
        <v>48</v>
      </c>
      <c r="J59" s="41">
        <v>64</v>
      </c>
      <c r="K59" s="41"/>
      <c r="L59" s="32">
        <f t="shared" si="35"/>
        <v>254</v>
      </c>
      <c r="M59" s="32">
        <f t="shared" si="34"/>
        <v>64</v>
      </c>
      <c r="N59" s="33"/>
      <c r="O59" s="42"/>
      <c r="P59" s="42"/>
      <c r="Q59" s="42"/>
    </row>
    <row r="60" spans="1:17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35"/>
        <v>0</v>
      </c>
      <c r="M60" s="35">
        <f t="shared" si="34"/>
        <v>0</v>
      </c>
      <c r="N60" s="33"/>
      <c r="O60" s="42"/>
      <c r="P60" s="42"/>
      <c r="Q60" s="42"/>
    </row>
    <row r="61" spans="1:17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35"/>
        <v>0</v>
      </c>
      <c r="M61" s="35">
        <f t="shared" si="34"/>
        <v>0</v>
      </c>
      <c r="N61" s="33"/>
      <c r="O61" s="42"/>
      <c r="P61" s="42"/>
      <c r="Q61" s="42"/>
    </row>
    <row r="62" spans="1:17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35"/>
        <v>0</v>
      </c>
      <c r="M62" s="35">
        <f t="shared" si="34"/>
        <v>0</v>
      </c>
      <c r="N62" s="33"/>
      <c r="O62" s="42"/>
      <c r="P62" s="42"/>
      <c r="Q62" s="42"/>
    </row>
    <row r="63" spans="1:17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35"/>
        <v>0</v>
      </c>
      <c r="M63" s="35">
        <f t="shared" si="34"/>
        <v>0</v>
      </c>
      <c r="N63" s="33"/>
      <c r="O63" s="42"/>
      <c r="P63" s="42"/>
      <c r="Q63" s="42"/>
    </row>
    <row r="64" spans="1:17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35"/>
        <v>0</v>
      </c>
      <c r="M64" s="35">
        <f t="shared" si="34"/>
        <v>0</v>
      </c>
      <c r="N64" s="33"/>
      <c r="O64" s="42"/>
      <c r="P64" s="42"/>
      <c r="Q64" s="42"/>
    </row>
    <row r="65" spans="1:17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17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17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2021</v>
      </c>
      <c r="H67" s="6">
        <f>+G67</f>
        <v>2021</v>
      </c>
      <c r="I67" s="6">
        <f t="shared" ref="I67:M67" si="36">+H67</f>
        <v>2021</v>
      </c>
      <c r="J67" s="6">
        <f t="shared" si="36"/>
        <v>2021</v>
      </c>
      <c r="K67" s="6">
        <f t="shared" si="36"/>
        <v>2021</v>
      </c>
      <c r="L67" s="6">
        <f t="shared" si="36"/>
        <v>2021</v>
      </c>
      <c r="M67" s="6">
        <f t="shared" si="36"/>
        <v>2021</v>
      </c>
      <c r="N67" s="20"/>
      <c r="O67" s="42"/>
      <c r="P67" s="42"/>
      <c r="Q67" s="42"/>
    </row>
    <row r="68" spans="1:17" x14ac:dyDescent="0.25">
      <c r="A68" s="21"/>
      <c r="B68" s="22"/>
      <c r="C68" s="8" t="s">
        <v>13</v>
      </c>
      <c r="D68" s="24"/>
      <c r="E68" s="24"/>
      <c r="F68" s="24"/>
      <c r="G68" s="10" t="str">
        <f>+$G$4</f>
        <v>Nov</v>
      </c>
      <c r="H68" s="10" t="str">
        <f>+G68</f>
        <v>Nov</v>
      </c>
      <c r="I68" s="10" t="str">
        <f t="shared" ref="I68:M68" si="37">+H68</f>
        <v>Nov</v>
      </c>
      <c r="J68" s="10" t="str">
        <f t="shared" si="37"/>
        <v>Nov</v>
      </c>
      <c r="K68" s="10" t="str">
        <f t="shared" si="37"/>
        <v>Nov</v>
      </c>
      <c r="L68" s="10" t="str">
        <f t="shared" si="37"/>
        <v>Nov</v>
      </c>
      <c r="M68" s="10" t="str">
        <f t="shared" si="37"/>
        <v>Nov</v>
      </c>
      <c r="N68" s="25"/>
      <c r="O68" s="42"/>
      <c r="P68" s="42"/>
      <c r="Q68" s="42"/>
    </row>
    <row r="69" spans="1:17" ht="15.75" thickBot="1" x14ac:dyDescent="0.3">
      <c r="A69" s="21"/>
      <c r="B69" s="26"/>
      <c r="C69" s="27"/>
      <c r="D69" s="27"/>
      <c r="E69" s="27"/>
      <c r="F69" s="27"/>
      <c r="G69" s="7">
        <f>+$G$5</f>
        <v>7</v>
      </c>
      <c r="H69" s="7">
        <f>+$H$5</f>
        <v>14</v>
      </c>
      <c r="I69" s="7">
        <f>+$I$5</f>
        <v>21</v>
      </c>
      <c r="J69" s="7">
        <f>+$J$5</f>
        <v>28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17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17" x14ac:dyDescent="0.25">
      <c r="A71" s="21"/>
      <c r="B71" s="29"/>
      <c r="C71" s="30" t="s">
        <v>0</v>
      </c>
      <c r="D71" s="30"/>
      <c r="E71" s="30"/>
      <c r="F71" s="30"/>
      <c r="G71" s="32">
        <f>SUM(G72:G75)</f>
        <v>69</v>
      </c>
      <c r="H71" s="32">
        <f t="shared" ref="H71" si="38">SUM(H72:H75)</f>
        <v>66</v>
      </c>
      <c r="I71" s="32">
        <f t="shared" ref="I71" si="39">SUM(I72:I75)</f>
        <v>62</v>
      </c>
      <c r="J71" s="32">
        <f t="shared" ref="J71" si="40">SUM(J72:J75)</f>
        <v>51</v>
      </c>
      <c r="K71" s="32">
        <f t="shared" ref="K71" si="41">SUM(K72:K75)</f>
        <v>0</v>
      </c>
      <c r="L71" s="32">
        <f t="shared" ref="L71" si="42">SUM(L72:L75)</f>
        <v>248</v>
      </c>
      <c r="M71" s="32">
        <f>ROUND((L71/$E$1),0)</f>
        <v>62</v>
      </c>
      <c r="N71" s="33"/>
      <c r="O71" s="42"/>
      <c r="P71" s="42"/>
      <c r="Q71" s="42"/>
    </row>
    <row r="72" spans="1:17" x14ac:dyDescent="0.25">
      <c r="A72" s="21"/>
      <c r="B72" s="29"/>
      <c r="C72" s="30"/>
      <c r="D72" s="30" t="s">
        <v>1</v>
      </c>
      <c r="E72" s="30"/>
      <c r="F72" s="30"/>
      <c r="G72" s="40">
        <v>5</v>
      </c>
      <c r="H72" s="40">
        <v>4</v>
      </c>
      <c r="I72" s="40">
        <v>8</v>
      </c>
      <c r="J72" s="40">
        <v>7</v>
      </c>
      <c r="K72" s="40"/>
      <c r="L72" s="35">
        <f>SUM(G72:K72)</f>
        <v>24</v>
      </c>
      <c r="M72" s="35">
        <f t="shared" ref="M72:M80" si="43">ROUND((L72/$E$1),0)</f>
        <v>6</v>
      </c>
      <c r="N72" s="33"/>
      <c r="O72" s="42"/>
      <c r="P72" s="42"/>
      <c r="Q72" s="42"/>
    </row>
    <row r="73" spans="1:17" x14ac:dyDescent="0.25">
      <c r="A73" s="21"/>
      <c r="B73" s="29"/>
      <c r="C73" s="30"/>
      <c r="D73" s="30" t="s">
        <v>2</v>
      </c>
      <c r="E73" s="30"/>
      <c r="F73" s="30"/>
      <c r="G73" s="40">
        <v>14</v>
      </c>
      <c r="H73" s="40">
        <v>11</v>
      </c>
      <c r="I73" s="40">
        <v>6</v>
      </c>
      <c r="J73" s="40">
        <v>10</v>
      </c>
      <c r="K73" s="40"/>
      <c r="L73" s="35">
        <f t="shared" ref="L73:L80" si="44">SUM(G73:K73)</f>
        <v>41</v>
      </c>
      <c r="M73" s="35">
        <f t="shared" si="43"/>
        <v>10</v>
      </c>
      <c r="N73" s="33"/>
      <c r="O73" s="42"/>
      <c r="P73" s="42"/>
      <c r="Q73" s="42"/>
    </row>
    <row r="74" spans="1:17" x14ac:dyDescent="0.25">
      <c r="A74" s="21"/>
      <c r="B74" s="29"/>
      <c r="C74" s="30"/>
      <c r="D74" s="30" t="s">
        <v>3</v>
      </c>
      <c r="E74" s="30"/>
      <c r="F74" s="30"/>
      <c r="G74" s="40">
        <v>11</v>
      </c>
      <c r="H74" s="40">
        <v>6</v>
      </c>
      <c r="I74" s="40">
        <v>5</v>
      </c>
      <c r="J74" s="40">
        <v>8</v>
      </c>
      <c r="K74" s="40"/>
      <c r="L74" s="35">
        <f t="shared" si="44"/>
        <v>30</v>
      </c>
      <c r="M74" s="35">
        <f t="shared" si="43"/>
        <v>8</v>
      </c>
      <c r="N74" s="33"/>
      <c r="O74" s="42"/>
      <c r="P74" s="42"/>
      <c r="Q74" s="42"/>
    </row>
    <row r="75" spans="1:17" x14ac:dyDescent="0.25">
      <c r="A75" s="21"/>
      <c r="B75" s="29"/>
      <c r="C75" s="30"/>
      <c r="D75" s="30" t="s">
        <v>4</v>
      </c>
      <c r="E75" s="30"/>
      <c r="F75" s="30"/>
      <c r="G75" s="41">
        <v>39</v>
      </c>
      <c r="H75" s="41">
        <v>45</v>
      </c>
      <c r="I75" s="41">
        <v>43</v>
      </c>
      <c r="J75" s="41">
        <v>26</v>
      </c>
      <c r="K75" s="41"/>
      <c r="L75" s="32">
        <f t="shared" si="44"/>
        <v>153</v>
      </c>
      <c r="M75" s="32">
        <f t="shared" si="43"/>
        <v>38</v>
      </c>
      <c r="N75" s="33"/>
      <c r="O75" s="42"/>
      <c r="P75" s="42"/>
      <c r="Q75" s="42"/>
    </row>
    <row r="76" spans="1:17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44"/>
        <v>0</v>
      </c>
      <c r="M76" s="35">
        <f t="shared" si="43"/>
        <v>0</v>
      </c>
      <c r="N76" s="33"/>
      <c r="O76" s="42"/>
      <c r="P76" s="42"/>
      <c r="Q76" s="42"/>
    </row>
    <row r="77" spans="1:17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44"/>
        <v>0</v>
      </c>
      <c r="M77" s="35">
        <f t="shared" si="43"/>
        <v>0</v>
      </c>
      <c r="N77" s="33"/>
      <c r="O77" s="42"/>
      <c r="P77" s="42"/>
      <c r="Q77" s="42"/>
    </row>
    <row r="78" spans="1:17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44"/>
        <v>0</v>
      </c>
      <c r="M78" s="35">
        <f t="shared" si="43"/>
        <v>0</v>
      </c>
      <c r="N78" s="33"/>
      <c r="O78" s="42"/>
      <c r="P78" s="42"/>
      <c r="Q78" s="42"/>
    </row>
    <row r="79" spans="1:17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44"/>
        <v>0</v>
      </c>
      <c r="M79" s="35">
        <f t="shared" si="43"/>
        <v>0</v>
      </c>
      <c r="N79" s="33"/>
      <c r="O79" s="42"/>
      <c r="P79" s="42"/>
      <c r="Q79" s="42"/>
    </row>
    <row r="80" spans="1:17" x14ac:dyDescent="0.25">
      <c r="A80" s="21"/>
      <c r="B80" s="29"/>
      <c r="C80" s="30" t="s">
        <v>8</v>
      </c>
      <c r="D80" s="30"/>
      <c r="E80" s="30"/>
      <c r="F80" s="30"/>
      <c r="G80" s="40">
        <v>9</v>
      </c>
      <c r="H80" s="40"/>
      <c r="I80" s="40"/>
      <c r="J80" s="40"/>
      <c r="K80" s="40"/>
      <c r="L80" s="35">
        <f t="shared" si="44"/>
        <v>9</v>
      </c>
      <c r="M80" s="35">
        <f t="shared" si="43"/>
        <v>2</v>
      </c>
      <c r="N80" s="33"/>
      <c r="O80" s="42"/>
      <c r="P80" s="42"/>
      <c r="Q80" s="42"/>
    </row>
    <row r="81" spans="1:17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17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17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v>2021</v>
      </c>
      <c r="H83" s="6">
        <f>+G83</f>
        <v>2021</v>
      </c>
      <c r="I83" s="6">
        <f t="shared" ref="I83:M83" si="45">+H83</f>
        <v>2021</v>
      </c>
      <c r="J83" s="6">
        <f t="shared" si="45"/>
        <v>2021</v>
      </c>
      <c r="K83" s="6">
        <f t="shared" si="45"/>
        <v>2021</v>
      </c>
      <c r="L83" s="6">
        <f t="shared" si="45"/>
        <v>2021</v>
      </c>
      <c r="M83" s="6">
        <f t="shared" si="45"/>
        <v>2021</v>
      </c>
      <c r="N83" s="20"/>
      <c r="O83" s="42"/>
      <c r="P83" s="42"/>
      <c r="Q83" s="42"/>
    </row>
    <row r="84" spans="1:17" x14ac:dyDescent="0.25">
      <c r="A84" s="21"/>
      <c r="B84" s="22"/>
      <c r="C84" s="8" t="s">
        <v>13</v>
      </c>
      <c r="D84" s="24"/>
      <c r="E84" s="24"/>
      <c r="F84" s="24"/>
      <c r="G84" s="10" t="s">
        <v>10</v>
      </c>
      <c r="H84" s="10" t="str">
        <f>+G84</f>
        <v>Nov</v>
      </c>
      <c r="I84" s="10" t="str">
        <f t="shared" ref="I84:M84" si="46">+H84</f>
        <v>Nov</v>
      </c>
      <c r="J84" s="10" t="str">
        <f t="shared" si="46"/>
        <v>Nov</v>
      </c>
      <c r="K84" s="10" t="str">
        <f t="shared" si="46"/>
        <v>Nov</v>
      </c>
      <c r="L84" s="10" t="str">
        <f t="shared" si="46"/>
        <v>Nov</v>
      </c>
      <c r="M84" s="10" t="str">
        <f t="shared" si="46"/>
        <v>Nov</v>
      </c>
      <c r="N84" s="25"/>
      <c r="O84" s="42"/>
      <c r="P84" s="42"/>
      <c r="Q84" s="42"/>
    </row>
    <row r="85" spans="1:17" ht="15.75" thickBot="1" x14ac:dyDescent="0.3">
      <c r="A85" s="21"/>
      <c r="B85" s="26"/>
      <c r="C85" s="27"/>
      <c r="D85" s="27"/>
      <c r="E85" s="27"/>
      <c r="F85" s="27"/>
      <c r="G85" s="7">
        <v>7</v>
      </c>
      <c r="H85" s="7">
        <v>14</v>
      </c>
      <c r="I85" s="7">
        <v>21</v>
      </c>
      <c r="J85" s="7">
        <v>28</v>
      </c>
      <c r="K85" s="7"/>
      <c r="L85" s="7" t="s">
        <v>11</v>
      </c>
      <c r="M85" s="7" t="s">
        <v>12</v>
      </c>
      <c r="N85" s="28"/>
      <c r="O85" s="42"/>
      <c r="P85" s="42"/>
      <c r="Q85" s="42"/>
    </row>
    <row r="86" spans="1:17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17" x14ac:dyDescent="0.25">
      <c r="A87" s="21"/>
      <c r="B87" s="29"/>
      <c r="C87" s="30" t="s">
        <v>0</v>
      </c>
      <c r="D87" s="30"/>
      <c r="E87" s="30"/>
      <c r="F87" s="30"/>
      <c r="G87" s="32">
        <f>SUM(G88:G91)</f>
        <v>78</v>
      </c>
      <c r="H87" s="32">
        <f t="shared" ref="H87" si="47">SUM(H88:H91)</f>
        <v>89</v>
      </c>
      <c r="I87" s="32">
        <f t="shared" ref="I87" si="48">SUM(I88:I91)</f>
        <v>64</v>
      </c>
      <c r="J87" s="32">
        <f t="shared" ref="J87" si="49">SUM(J88:J91)</f>
        <v>105</v>
      </c>
      <c r="K87" s="32">
        <f t="shared" ref="K87" si="50">SUM(K88:K91)</f>
        <v>0</v>
      </c>
      <c r="L87" s="32">
        <f t="shared" ref="L87" si="51">SUM(L88:L91)</f>
        <v>336</v>
      </c>
      <c r="M87" s="32">
        <f>ROUND((L87/$E$1),0)</f>
        <v>84</v>
      </c>
      <c r="N87" s="33"/>
      <c r="O87" s="42"/>
      <c r="P87" s="42"/>
      <c r="Q87" s="42"/>
    </row>
    <row r="88" spans="1:17" x14ac:dyDescent="0.25">
      <c r="A88" s="21"/>
      <c r="B88" s="29"/>
      <c r="C88" s="30"/>
      <c r="D88" s="30" t="s">
        <v>1</v>
      </c>
      <c r="E88" s="30"/>
      <c r="F88" s="30"/>
      <c r="G88" s="40">
        <v>5</v>
      </c>
      <c r="H88" s="40">
        <v>5</v>
      </c>
      <c r="I88" s="40">
        <v>3</v>
      </c>
      <c r="J88" s="40">
        <v>8</v>
      </c>
      <c r="K88" s="40"/>
      <c r="L88" s="35">
        <f>SUM(G88:K88)</f>
        <v>21</v>
      </c>
      <c r="M88" s="35">
        <f t="shared" ref="M88:M96" si="52">ROUND((L88/$E$1),0)</f>
        <v>5</v>
      </c>
      <c r="N88" s="33"/>
      <c r="O88" s="42"/>
      <c r="P88" s="42"/>
      <c r="Q88" s="42"/>
    </row>
    <row r="89" spans="1:17" x14ac:dyDescent="0.25">
      <c r="A89" s="21"/>
      <c r="B89" s="29"/>
      <c r="C89" s="30"/>
      <c r="D89" s="30" t="s">
        <v>2</v>
      </c>
      <c r="E89" s="30"/>
      <c r="F89" s="30"/>
      <c r="G89" s="40">
        <v>15</v>
      </c>
      <c r="H89" s="40">
        <v>13</v>
      </c>
      <c r="I89" s="40">
        <v>9</v>
      </c>
      <c r="J89" s="40">
        <v>15</v>
      </c>
      <c r="K89" s="40"/>
      <c r="L89" s="35">
        <f t="shared" ref="L89:L96" si="53">SUM(G89:K89)</f>
        <v>52</v>
      </c>
      <c r="M89" s="35">
        <f t="shared" si="52"/>
        <v>13</v>
      </c>
      <c r="N89" s="33"/>
      <c r="O89" s="42"/>
      <c r="P89" s="42"/>
      <c r="Q89" s="42"/>
    </row>
    <row r="90" spans="1:17" x14ac:dyDescent="0.25">
      <c r="A90" s="21"/>
      <c r="B90" s="29"/>
      <c r="C90" s="30"/>
      <c r="D90" s="30" t="s">
        <v>3</v>
      </c>
      <c r="E90" s="30"/>
      <c r="F90" s="30"/>
      <c r="G90" s="40">
        <v>15</v>
      </c>
      <c r="H90" s="40">
        <v>42</v>
      </c>
      <c r="I90" s="40">
        <v>34</v>
      </c>
      <c r="J90" s="40">
        <v>51</v>
      </c>
      <c r="K90" s="40"/>
      <c r="L90" s="35">
        <f t="shared" si="53"/>
        <v>142</v>
      </c>
      <c r="M90" s="35">
        <f t="shared" si="52"/>
        <v>36</v>
      </c>
      <c r="N90" s="33"/>
      <c r="O90" s="42"/>
      <c r="P90" s="42"/>
      <c r="Q90" s="42"/>
    </row>
    <row r="91" spans="1:17" x14ac:dyDescent="0.25">
      <c r="A91" s="21"/>
      <c r="B91" s="29"/>
      <c r="C91" s="30"/>
      <c r="D91" s="30" t="s">
        <v>4</v>
      </c>
      <c r="E91" s="30"/>
      <c r="F91" s="30"/>
      <c r="G91" s="41">
        <v>43</v>
      </c>
      <c r="H91" s="41">
        <v>29</v>
      </c>
      <c r="I91" s="41">
        <v>18</v>
      </c>
      <c r="J91" s="41">
        <v>31</v>
      </c>
      <c r="K91" s="41"/>
      <c r="L91" s="32">
        <f t="shared" si="53"/>
        <v>121</v>
      </c>
      <c r="M91" s="32">
        <f t="shared" si="52"/>
        <v>30</v>
      </c>
      <c r="N91" s="33"/>
      <c r="O91" s="42"/>
      <c r="P91" s="42"/>
      <c r="Q91" s="42"/>
    </row>
    <row r="92" spans="1:17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53"/>
        <v>0</v>
      </c>
      <c r="M92" s="35">
        <f t="shared" si="52"/>
        <v>0</v>
      </c>
      <c r="N92" s="33"/>
      <c r="O92" s="42"/>
      <c r="P92" s="42"/>
      <c r="Q92" s="42"/>
    </row>
    <row r="93" spans="1:17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53"/>
        <v>0</v>
      </c>
      <c r="M93" s="35">
        <f t="shared" si="52"/>
        <v>0</v>
      </c>
      <c r="N93" s="33"/>
      <c r="O93" s="42"/>
      <c r="P93" s="42"/>
      <c r="Q93" s="42"/>
    </row>
    <row r="94" spans="1:17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53"/>
        <v>0</v>
      </c>
      <c r="M94" s="35">
        <f t="shared" si="52"/>
        <v>0</v>
      </c>
      <c r="N94" s="33"/>
      <c r="O94" s="42"/>
      <c r="P94" s="42"/>
      <c r="Q94" s="42"/>
    </row>
    <row r="95" spans="1:17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53"/>
        <v>0</v>
      </c>
      <c r="M95" s="35">
        <f t="shared" si="52"/>
        <v>0</v>
      </c>
      <c r="N95" s="33"/>
      <c r="O95" s="42"/>
      <c r="P95" s="42"/>
      <c r="Q95" s="42"/>
    </row>
    <row r="96" spans="1:17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53"/>
        <v>0</v>
      </c>
      <c r="M96" s="35">
        <f t="shared" si="52"/>
        <v>0</v>
      </c>
      <c r="N96" s="33"/>
      <c r="O96" s="42"/>
      <c r="P96" s="42"/>
      <c r="Q96" s="42"/>
    </row>
    <row r="97" spans="1:17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17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17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2021</v>
      </c>
      <c r="H99" s="6">
        <f>+G99</f>
        <v>2021</v>
      </c>
      <c r="I99" s="6">
        <f t="shared" ref="I99:M99" si="54">+H99</f>
        <v>2021</v>
      </c>
      <c r="J99" s="6">
        <f t="shared" si="54"/>
        <v>2021</v>
      </c>
      <c r="K99" s="6">
        <f t="shared" si="54"/>
        <v>2021</v>
      </c>
      <c r="L99" s="6">
        <f t="shared" si="54"/>
        <v>2021</v>
      </c>
      <c r="M99" s="6">
        <f t="shared" si="54"/>
        <v>2021</v>
      </c>
      <c r="N99" s="20"/>
      <c r="O99" s="42"/>
      <c r="P99" s="42"/>
      <c r="Q99" s="42"/>
    </row>
    <row r="100" spans="1:17" x14ac:dyDescent="0.25">
      <c r="A100" s="21"/>
      <c r="B100" s="22"/>
      <c r="C100" s="8" t="s">
        <v>13</v>
      </c>
      <c r="D100" s="24"/>
      <c r="E100" s="24"/>
      <c r="F100" s="24"/>
      <c r="G100" s="10" t="str">
        <f>+$G$4</f>
        <v>Nov</v>
      </c>
      <c r="H100" s="10" t="str">
        <f>+G100</f>
        <v>Nov</v>
      </c>
      <c r="I100" s="10" t="str">
        <f t="shared" ref="I100:M100" si="55">+H100</f>
        <v>Nov</v>
      </c>
      <c r="J100" s="10" t="str">
        <f t="shared" si="55"/>
        <v>Nov</v>
      </c>
      <c r="K100" s="10" t="str">
        <f t="shared" si="55"/>
        <v>Nov</v>
      </c>
      <c r="L100" s="10" t="str">
        <f t="shared" si="55"/>
        <v>Nov</v>
      </c>
      <c r="M100" s="10" t="str">
        <f t="shared" si="55"/>
        <v>Nov</v>
      </c>
      <c r="N100" s="25"/>
      <c r="O100" s="42"/>
      <c r="P100" s="42"/>
      <c r="Q100" s="42"/>
    </row>
    <row r="101" spans="1:17" ht="15.75" thickBot="1" x14ac:dyDescent="0.3">
      <c r="A101" s="21"/>
      <c r="B101" s="26"/>
      <c r="C101" s="27"/>
      <c r="D101" s="27"/>
      <c r="E101" s="27"/>
      <c r="F101" s="27"/>
      <c r="G101" s="7">
        <f>+$G$5</f>
        <v>7</v>
      </c>
      <c r="H101" s="7">
        <f>+$H$5</f>
        <v>14</v>
      </c>
      <c r="I101" s="7">
        <f>+$I$5</f>
        <v>21</v>
      </c>
      <c r="J101" s="7">
        <f>+$J$5</f>
        <v>28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17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17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0</v>
      </c>
      <c r="H103" s="32">
        <f t="shared" ref="H103" si="56">SUM(H104:H107)</f>
        <v>36</v>
      </c>
      <c r="I103" s="32">
        <f t="shared" ref="I103" si="57">SUM(I104:I107)</f>
        <v>26</v>
      </c>
      <c r="J103" s="32">
        <f t="shared" ref="J103" si="58">SUM(J104:J107)</f>
        <v>12</v>
      </c>
      <c r="K103" s="32">
        <f t="shared" ref="K103" si="59">SUM(K104:K107)</f>
        <v>0</v>
      </c>
      <c r="L103" s="32">
        <f t="shared" ref="L103" si="60">SUM(L104:L107)</f>
        <v>74</v>
      </c>
      <c r="M103" s="32">
        <f>ROUND((L103/$E$1),0)</f>
        <v>19</v>
      </c>
      <c r="N103" s="33"/>
      <c r="O103" s="42"/>
      <c r="P103" s="42"/>
      <c r="Q103" s="42"/>
    </row>
    <row r="104" spans="1:17" x14ac:dyDescent="0.25">
      <c r="A104" s="21"/>
      <c r="B104" s="29"/>
      <c r="C104" s="30"/>
      <c r="D104" s="30" t="s">
        <v>1</v>
      </c>
      <c r="E104" s="30"/>
      <c r="F104" s="30"/>
      <c r="G104" s="40"/>
      <c r="H104" s="40">
        <v>4</v>
      </c>
      <c r="I104" s="40">
        <v>3</v>
      </c>
      <c r="J104" s="40">
        <v>1</v>
      </c>
      <c r="K104" s="40"/>
      <c r="L104" s="35">
        <f>SUM(G104:K104)</f>
        <v>8</v>
      </c>
      <c r="M104" s="35">
        <f t="shared" ref="M104:M112" si="61">ROUND((L104/$E$1),0)</f>
        <v>2</v>
      </c>
      <c r="N104" s="33"/>
      <c r="O104" s="42"/>
      <c r="P104" s="42"/>
      <c r="Q104" s="42"/>
    </row>
    <row r="105" spans="1:17" x14ac:dyDescent="0.25">
      <c r="A105" s="21"/>
      <c r="B105" s="29"/>
      <c r="C105" s="30"/>
      <c r="D105" s="30" t="s">
        <v>2</v>
      </c>
      <c r="E105" s="30"/>
      <c r="F105" s="30"/>
      <c r="G105" s="40"/>
      <c r="H105" s="40">
        <v>11</v>
      </c>
      <c r="I105" s="40">
        <v>12</v>
      </c>
      <c r="J105" s="40">
        <v>7</v>
      </c>
      <c r="K105" s="40"/>
      <c r="L105" s="35">
        <f t="shared" ref="L105:L112" si="62">SUM(G105:K105)</f>
        <v>30</v>
      </c>
      <c r="M105" s="35">
        <f t="shared" si="61"/>
        <v>8</v>
      </c>
      <c r="N105" s="33"/>
      <c r="O105" s="42"/>
      <c r="P105" s="42"/>
      <c r="Q105" s="42"/>
    </row>
    <row r="106" spans="1:17" x14ac:dyDescent="0.25">
      <c r="A106" s="21"/>
      <c r="B106" s="29"/>
      <c r="C106" s="30"/>
      <c r="D106" s="30" t="s">
        <v>3</v>
      </c>
      <c r="E106" s="30"/>
      <c r="F106" s="30"/>
      <c r="G106" s="40"/>
      <c r="H106" s="40">
        <v>11</v>
      </c>
      <c r="I106" s="40">
        <v>8</v>
      </c>
      <c r="J106" s="40">
        <v>2</v>
      </c>
      <c r="K106" s="40"/>
      <c r="L106" s="35">
        <f t="shared" si="62"/>
        <v>21</v>
      </c>
      <c r="M106" s="35">
        <f t="shared" si="61"/>
        <v>5</v>
      </c>
      <c r="N106" s="33"/>
      <c r="O106" s="42"/>
      <c r="P106" s="42"/>
      <c r="Q106" s="42"/>
    </row>
    <row r="107" spans="1:17" x14ac:dyDescent="0.25">
      <c r="A107" s="21"/>
      <c r="B107" s="29"/>
      <c r="C107" s="30"/>
      <c r="D107" s="30" t="s">
        <v>4</v>
      </c>
      <c r="E107" s="30"/>
      <c r="F107" s="30"/>
      <c r="G107" s="41"/>
      <c r="H107" s="41">
        <v>10</v>
      </c>
      <c r="I107" s="41">
        <v>3</v>
      </c>
      <c r="J107" s="41">
        <v>2</v>
      </c>
      <c r="K107" s="41"/>
      <c r="L107" s="32">
        <f t="shared" si="62"/>
        <v>15</v>
      </c>
      <c r="M107" s="32">
        <f t="shared" si="61"/>
        <v>4</v>
      </c>
      <c r="N107" s="33"/>
      <c r="O107" s="42"/>
      <c r="P107" s="42"/>
      <c r="Q107" s="42"/>
    </row>
    <row r="108" spans="1:17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62"/>
        <v>0</v>
      </c>
      <c r="M108" s="35">
        <f t="shared" si="61"/>
        <v>0</v>
      </c>
      <c r="N108" s="33"/>
      <c r="O108" s="42"/>
      <c r="P108" s="42"/>
      <c r="Q108" s="42"/>
    </row>
    <row r="109" spans="1:17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62"/>
        <v>0</v>
      </c>
      <c r="M109" s="35">
        <f t="shared" si="61"/>
        <v>0</v>
      </c>
      <c r="N109" s="33"/>
      <c r="O109" s="42"/>
      <c r="P109" s="42"/>
      <c r="Q109" s="42"/>
    </row>
    <row r="110" spans="1:17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62"/>
        <v>0</v>
      </c>
      <c r="M110" s="35">
        <f t="shared" si="61"/>
        <v>0</v>
      </c>
      <c r="N110" s="33"/>
      <c r="O110" s="42"/>
      <c r="P110" s="42"/>
      <c r="Q110" s="42"/>
    </row>
    <row r="111" spans="1:17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62"/>
        <v>0</v>
      </c>
      <c r="M111" s="35">
        <f t="shared" si="61"/>
        <v>0</v>
      </c>
      <c r="N111" s="33"/>
      <c r="O111" s="42"/>
      <c r="P111" s="42"/>
      <c r="Q111" s="42"/>
    </row>
    <row r="112" spans="1:17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62"/>
        <v>0</v>
      </c>
      <c r="M112" s="35">
        <f t="shared" si="61"/>
        <v>0</v>
      </c>
      <c r="N112" s="33"/>
      <c r="O112" s="42"/>
      <c r="P112" s="42"/>
      <c r="Q112" s="42"/>
    </row>
    <row r="113" spans="1:17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17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2021</v>
      </c>
      <c r="H115" s="6">
        <f>+G115</f>
        <v>2021</v>
      </c>
      <c r="I115" s="6">
        <f t="shared" ref="I115:M115" si="63">+H115</f>
        <v>2021</v>
      </c>
      <c r="J115" s="6">
        <f t="shared" si="63"/>
        <v>2021</v>
      </c>
      <c r="K115" s="6">
        <f t="shared" si="63"/>
        <v>2021</v>
      </c>
      <c r="L115" s="6">
        <f t="shared" si="63"/>
        <v>2021</v>
      </c>
      <c r="M115" s="6">
        <f t="shared" si="63"/>
        <v>2021</v>
      </c>
      <c r="N115" s="20"/>
      <c r="O115" s="42"/>
      <c r="P115" s="42"/>
      <c r="Q115" s="42"/>
    </row>
    <row r="116" spans="1:17" x14ac:dyDescent="0.25">
      <c r="A116" s="21"/>
      <c r="B116" s="22"/>
      <c r="C116" s="8" t="s">
        <v>13</v>
      </c>
      <c r="D116" s="24"/>
      <c r="E116" s="24"/>
      <c r="F116" s="24"/>
      <c r="G116" s="10" t="str">
        <f>+$G$4</f>
        <v>Nov</v>
      </c>
      <c r="H116" s="10" t="str">
        <f>+G116</f>
        <v>Nov</v>
      </c>
      <c r="I116" s="10" t="str">
        <f t="shared" ref="I116:M116" si="64">+H116</f>
        <v>Nov</v>
      </c>
      <c r="J116" s="10" t="str">
        <f t="shared" si="64"/>
        <v>Nov</v>
      </c>
      <c r="K116" s="10" t="str">
        <f t="shared" si="64"/>
        <v>Nov</v>
      </c>
      <c r="L116" s="10" t="str">
        <f t="shared" si="64"/>
        <v>Nov</v>
      </c>
      <c r="M116" s="10" t="str">
        <f t="shared" si="64"/>
        <v>Nov</v>
      </c>
      <c r="N116" s="25"/>
      <c r="O116" s="42"/>
      <c r="P116" s="42"/>
      <c r="Q116" s="42"/>
    </row>
    <row r="117" spans="1:17" ht="15.75" thickBot="1" x14ac:dyDescent="0.3">
      <c r="A117" s="21"/>
      <c r="B117" s="26"/>
      <c r="C117" s="27"/>
      <c r="D117" s="27"/>
      <c r="E117" s="27"/>
      <c r="F117" s="27"/>
      <c r="G117" s="7">
        <f>+$G$5</f>
        <v>7</v>
      </c>
      <c r="H117" s="7">
        <f>+$H$5</f>
        <v>14</v>
      </c>
      <c r="I117" s="7">
        <f>+$I$5</f>
        <v>21</v>
      </c>
      <c r="J117" s="7">
        <f>+$J$5</f>
        <v>28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17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17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44</v>
      </c>
      <c r="H119" s="32">
        <f t="shared" ref="H119" si="65">SUM(H120:H123)</f>
        <v>43</v>
      </c>
      <c r="I119" s="32">
        <f t="shared" ref="I119" si="66">SUM(I120:I123)</f>
        <v>79</v>
      </c>
      <c r="J119" s="32">
        <f t="shared" ref="J119" si="67">SUM(J120:J123)</f>
        <v>38</v>
      </c>
      <c r="K119" s="32">
        <f t="shared" ref="K119" si="68">SUM(K120:K123)</f>
        <v>0</v>
      </c>
      <c r="L119" s="32">
        <f t="shared" ref="L119" si="69">SUM(L120:L123)</f>
        <v>204</v>
      </c>
      <c r="M119" s="32">
        <f>ROUND((L119/$E$1),0)</f>
        <v>51</v>
      </c>
      <c r="N119" s="33"/>
      <c r="O119" s="42"/>
      <c r="P119" s="42"/>
      <c r="Q119" s="42"/>
    </row>
    <row r="120" spans="1:17" x14ac:dyDescent="0.25">
      <c r="A120" s="21"/>
      <c r="B120" s="29"/>
      <c r="C120" s="30"/>
      <c r="D120" s="30" t="s">
        <v>1</v>
      </c>
      <c r="E120" s="30"/>
      <c r="F120" s="30"/>
      <c r="G120" s="40">
        <v>4</v>
      </c>
      <c r="H120" s="40">
        <v>1</v>
      </c>
      <c r="I120" s="40">
        <v>6</v>
      </c>
      <c r="J120" s="40">
        <v>5</v>
      </c>
      <c r="K120" s="40"/>
      <c r="L120" s="35">
        <f>SUM(G120:K120)</f>
        <v>16</v>
      </c>
      <c r="M120" s="35">
        <f t="shared" ref="M120:M128" si="70">ROUND((L120/$E$1),0)</f>
        <v>4</v>
      </c>
      <c r="N120" s="33"/>
      <c r="O120" s="42"/>
      <c r="P120" s="42"/>
      <c r="Q120" s="42"/>
    </row>
    <row r="121" spans="1:17" x14ac:dyDescent="0.25">
      <c r="A121" s="21"/>
      <c r="B121" s="29"/>
      <c r="C121" s="30"/>
      <c r="D121" s="30" t="s">
        <v>2</v>
      </c>
      <c r="E121" s="30"/>
      <c r="F121" s="30"/>
      <c r="G121" s="40">
        <v>14</v>
      </c>
      <c r="H121" s="40">
        <v>11</v>
      </c>
      <c r="I121" s="40">
        <v>20</v>
      </c>
      <c r="J121" s="40">
        <v>9</v>
      </c>
      <c r="K121" s="40"/>
      <c r="L121" s="35">
        <f t="shared" ref="L121:L128" si="71">SUM(G121:K121)</f>
        <v>54</v>
      </c>
      <c r="M121" s="35">
        <f t="shared" si="70"/>
        <v>14</v>
      </c>
      <c r="N121" s="33"/>
      <c r="O121" s="42"/>
      <c r="P121" s="42"/>
      <c r="Q121" s="42"/>
    </row>
    <row r="122" spans="1:17" x14ac:dyDescent="0.25">
      <c r="A122" s="21"/>
      <c r="B122" s="29"/>
      <c r="C122" s="30"/>
      <c r="D122" s="30" t="s">
        <v>3</v>
      </c>
      <c r="E122" s="30"/>
      <c r="F122" s="30"/>
      <c r="G122" s="40">
        <v>18</v>
      </c>
      <c r="H122" s="40">
        <v>8</v>
      </c>
      <c r="I122" s="40">
        <v>15</v>
      </c>
      <c r="J122" s="40">
        <v>8</v>
      </c>
      <c r="K122" s="40"/>
      <c r="L122" s="35">
        <f t="shared" si="71"/>
        <v>49</v>
      </c>
      <c r="M122" s="35">
        <f t="shared" si="70"/>
        <v>12</v>
      </c>
      <c r="N122" s="33"/>
      <c r="O122" s="42"/>
      <c r="P122" s="42"/>
      <c r="Q122" s="42"/>
    </row>
    <row r="123" spans="1:17" x14ac:dyDescent="0.25">
      <c r="A123" s="21"/>
      <c r="B123" s="29"/>
      <c r="C123" s="30"/>
      <c r="D123" s="30" t="s">
        <v>4</v>
      </c>
      <c r="E123" s="30"/>
      <c r="F123" s="30"/>
      <c r="G123" s="41">
        <v>8</v>
      </c>
      <c r="H123" s="41">
        <v>23</v>
      </c>
      <c r="I123" s="41">
        <v>38</v>
      </c>
      <c r="J123" s="41">
        <v>16</v>
      </c>
      <c r="K123" s="41"/>
      <c r="L123" s="32">
        <f t="shared" si="71"/>
        <v>85</v>
      </c>
      <c r="M123" s="32">
        <f t="shared" si="70"/>
        <v>21</v>
      </c>
      <c r="N123" s="33"/>
      <c r="O123" s="42"/>
      <c r="P123" s="42"/>
      <c r="Q123" s="42"/>
    </row>
    <row r="124" spans="1:17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71"/>
        <v>0</v>
      </c>
      <c r="M124" s="35">
        <f t="shared" si="70"/>
        <v>0</v>
      </c>
      <c r="N124" s="33"/>
      <c r="O124" s="42"/>
      <c r="P124" s="42"/>
      <c r="Q124" s="42"/>
    </row>
    <row r="125" spans="1:17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71"/>
        <v>0</v>
      </c>
      <c r="M125" s="35">
        <f t="shared" si="70"/>
        <v>0</v>
      </c>
      <c r="N125" s="33"/>
      <c r="O125" s="42"/>
      <c r="P125" s="42"/>
      <c r="Q125" s="42"/>
    </row>
    <row r="126" spans="1:17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>
        <v>4</v>
      </c>
      <c r="J126" s="40"/>
      <c r="K126" s="40"/>
      <c r="L126" s="35">
        <f t="shared" si="71"/>
        <v>4</v>
      </c>
      <c r="M126" s="35">
        <f t="shared" si="70"/>
        <v>1</v>
      </c>
      <c r="N126" s="33"/>
      <c r="O126" s="42"/>
      <c r="P126" s="42"/>
      <c r="Q126" s="42"/>
    </row>
    <row r="127" spans="1:17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71"/>
        <v>0</v>
      </c>
      <c r="M127" s="35">
        <f t="shared" si="70"/>
        <v>0</v>
      </c>
      <c r="N127" s="33"/>
      <c r="O127" s="42"/>
      <c r="P127" s="42"/>
      <c r="Q127" s="42"/>
    </row>
    <row r="128" spans="1:17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71"/>
        <v>0</v>
      </c>
      <c r="M128" s="35">
        <f t="shared" si="70"/>
        <v>0</v>
      </c>
      <c r="N128" s="33"/>
      <c r="O128" s="42"/>
      <c r="P128" s="42"/>
      <c r="Q128" s="42"/>
    </row>
    <row r="129" spans="1:17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17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17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v>2021</v>
      </c>
      <c r="H131" s="6">
        <f>+G131</f>
        <v>2021</v>
      </c>
      <c r="I131" s="6">
        <f t="shared" ref="I131:M131" si="72">+H131</f>
        <v>2021</v>
      </c>
      <c r="J131" s="6">
        <f t="shared" si="72"/>
        <v>2021</v>
      </c>
      <c r="K131" s="6">
        <f t="shared" si="72"/>
        <v>2021</v>
      </c>
      <c r="L131" s="6">
        <f t="shared" si="72"/>
        <v>2021</v>
      </c>
      <c r="M131" s="6">
        <f t="shared" si="72"/>
        <v>2021</v>
      </c>
      <c r="N131" s="20"/>
      <c r="O131" s="42"/>
      <c r="P131" s="42"/>
      <c r="Q131" s="42"/>
    </row>
    <row r="132" spans="1:17" x14ac:dyDescent="0.25">
      <c r="A132" s="21"/>
      <c r="B132" s="22"/>
      <c r="C132" s="8" t="s">
        <v>13</v>
      </c>
      <c r="D132" s="24"/>
      <c r="E132" s="24"/>
      <c r="F132" s="24"/>
      <c r="G132" s="10" t="s">
        <v>10</v>
      </c>
      <c r="H132" s="10" t="str">
        <f>+G132</f>
        <v>Nov</v>
      </c>
      <c r="I132" s="10" t="str">
        <f t="shared" ref="I132:M132" si="73">+H132</f>
        <v>Nov</v>
      </c>
      <c r="J132" s="10" t="str">
        <f t="shared" si="73"/>
        <v>Nov</v>
      </c>
      <c r="K132" s="10" t="str">
        <f t="shared" si="73"/>
        <v>Nov</v>
      </c>
      <c r="L132" s="10" t="str">
        <f t="shared" si="73"/>
        <v>Nov</v>
      </c>
      <c r="M132" s="10" t="str">
        <f t="shared" si="73"/>
        <v>Nov</v>
      </c>
      <c r="N132" s="25"/>
      <c r="O132" s="42"/>
      <c r="P132" s="42"/>
      <c r="Q132" s="42"/>
    </row>
    <row r="133" spans="1:17" ht="15.75" thickBot="1" x14ac:dyDescent="0.3">
      <c r="A133" s="21"/>
      <c r="B133" s="26"/>
      <c r="C133" s="27"/>
      <c r="D133" s="27"/>
      <c r="E133" s="27"/>
      <c r="F133" s="27"/>
      <c r="G133" s="7">
        <v>7</v>
      </c>
      <c r="H133" s="7">
        <v>14</v>
      </c>
      <c r="I133" s="7">
        <v>21</v>
      </c>
      <c r="J133" s="7">
        <v>28</v>
      </c>
      <c r="K133" s="7"/>
      <c r="L133" s="7" t="s">
        <v>11</v>
      </c>
      <c r="M133" s="7" t="s">
        <v>12</v>
      </c>
      <c r="N133" s="28"/>
      <c r="O133" s="42"/>
      <c r="P133" s="42"/>
      <c r="Q133" s="42"/>
    </row>
    <row r="134" spans="1:17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17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77</v>
      </c>
      <c r="H135" s="32">
        <f t="shared" ref="H135" si="74">SUM(H136:H139)</f>
        <v>87</v>
      </c>
      <c r="I135" s="32">
        <f t="shared" ref="I135" si="75">SUM(I136:I139)</f>
        <v>79</v>
      </c>
      <c r="J135" s="32">
        <f t="shared" ref="J135" si="76">SUM(J136:J139)</f>
        <v>79</v>
      </c>
      <c r="K135" s="32">
        <f t="shared" ref="K135" si="77">SUM(K136:K139)</f>
        <v>0</v>
      </c>
      <c r="L135" s="32">
        <f t="shared" ref="L135" si="78">SUM(L136:L139)</f>
        <v>322</v>
      </c>
      <c r="M135" s="32">
        <f>ROUND((L135/$E$1),0)</f>
        <v>81</v>
      </c>
      <c r="N135" s="33"/>
      <c r="O135" s="42"/>
      <c r="P135" s="42"/>
      <c r="Q135" s="42"/>
    </row>
    <row r="136" spans="1:17" x14ac:dyDescent="0.25">
      <c r="A136" s="21"/>
      <c r="B136" s="29"/>
      <c r="C136" s="30"/>
      <c r="D136" s="30" t="s">
        <v>1</v>
      </c>
      <c r="E136" s="30"/>
      <c r="F136" s="30"/>
      <c r="G136" s="40">
        <v>7</v>
      </c>
      <c r="H136" s="40">
        <v>7</v>
      </c>
      <c r="I136" s="40">
        <v>6</v>
      </c>
      <c r="J136" s="40">
        <v>6</v>
      </c>
      <c r="K136" s="40"/>
      <c r="L136" s="35">
        <f>SUM(G136:K136)</f>
        <v>26</v>
      </c>
      <c r="M136" s="35">
        <f t="shared" ref="M136:M144" si="79">ROUND((L136/$E$1),0)</f>
        <v>7</v>
      </c>
      <c r="N136" s="33"/>
      <c r="O136" s="42"/>
      <c r="P136" s="42"/>
      <c r="Q136" s="42"/>
    </row>
    <row r="137" spans="1:17" x14ac:dyDescent="0.25">
      <c r="A137" s="21"/>
      <c r="B137" s="29"/>
      <c r="C137" s="30"/>
      <c r="D137" s="30" t="s">
        <v>2</v>
      </c>
      <c r="E137" s="30"/>
      <c r="F137" s="30"/>
      <c r="G137" s="40">
        <v>19</v>
      </c>
      <c r="H137" s="40">
        <v>19</v>
      </c>
      <c r="I137" s="40">
        <v>20</v>
      </c>
      <c r="J137" s="40">
        <v>20</v>
      </c>
      <c r="K137" s="40"/>
      <c r="L137" s="35">
        <f t="shared" ref="L137:L144" si="80">SUM(G137:K137)</f>
        <v>78</v>
      </c>
      <c r="M137" s="35">
        <f t="shared" si="79"/>
        <v>20</v>
      </c>
      <c r="N137" s="33"/>
      <c r="O137" s="42"/>
      <c r="P137" s="42"/>
      <c r="Q137" s="42"/>
    </row>
    <row r="138" spans="1:17" x14ac:dyDescent="0.25">
      <c r="A138" s="21"/>
      <c r="B138" s="29"/>
      <c r="C138" s="30"/>
      <c r="D138" s="30" t="s">
        <v>3</v>
      </c>
      <c r="E138" s="30"/>
      <c r="F138" s="30"/>
      <c r="G138" s="40">
        <v>16</v>
      </c>
      <c r="H138" s="40">
        <v>18</v>
      </c>
      <c r="I138" s="40">
        <v>15</v>
      </c>
      <c r="J138" s="40">
        <v>15</v>
      </c>
      <c r="K138" s="40"/>
      <c r="L138" s="35">
        <f t="shared" si="80"/>
        <v>64</v>
      </c>
      <c r="M138" s="35">
        <f t="shared" si="79"/>
        <v>16</v>
      </c>
      <c r="N138" s="33"/>
      <c r="O138" s="42"/>
      <c r="P138" s="42"/>
      <c r="Q138" s="42"/>
    </row>
    <row r="139" spans="1:17" x14ac:dyDescent="0.25">
      <c r="A139" s="21"/>
      <c r="B139" s="29"/>
      <c r="C139" s="30"/>
      <c r="D139" s="30" t="s">
        <v>4</v>
      </c>
      <c r="E139" s="30"/>
      <c r="F139" s="30"/>
      <c r="G139" s="41">
        <v>35</v>
      </c>
      <c r="H139" s="41">
        <v>43</v>
      </c>
      <c r="I139" s="41">
        <v>38</v>
      </c>
      <c r="J139" s="41">
        <v>38</v>
      </c>
      <c r="K139" s="41"/>
      <c r="L139" s="32">
        <f t="shared" si="80"/>
        <v>154</v>
      </c>
      <c r="M139" s="32">
        <f t="shared" si="79"/>
        <v>39</v>
      </c>
      <c r="N139" s="33"/>
      <c r="O139" s="42"/>
      <c r="P139" s="42"/>
      <c r="Q139" s="42"/>
    </row>
    <row r="140" spans="1:17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>
        <v>0</v>
      </c>
      <c r="K140" s="40"/>
      <c r="L140" s="35">
        <f t="shared" si="80"/>
        <v>0</v>
      </c>
      <c r="M140" s="35">
        <f t="shared" si="79"/>
        <v>0</v>
      </c>
      <c r="N140" s="33"/>
      <c r="O140" s="42"/>
      <c r="P140" s="42"/>
      <c r="Q140" s="42"/>
    </row>
    <row r="141" spans="1:17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>
        <v>0</v>
      </c>
      <c r="K141" s="40"/>
      <c r="L141" s="35">
        <f t="shared" si="80"/>
        <v>0</v>
      </c>
      <c r="M141" s="35">
        <f t="shared" si="79"/>
        <v>0</v>
      </c>
      <c r="N141" s="33"/>
      <c r="O141" s="42"/>
      <c r="P141" s="42"/>
      <c r="Q141" s="42"/>
    </row>
    <row r="142" spans="1:17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4</v>
      </c>
      <c r="J142" s="40">
        <v>3</v>
      </c>
      <c r="K142" s="40"/>
      <c r="L142" s="35">
        <f t="shared" si="80"/>
        <v>7</v>
      </c>
      <c r="M142" s="35">
        <f t="shared" si="79"/>
        <v>2</v>
      </c>
      <c r="N142" s="33"/>
      <c r="O142" s="42"/>
      <c r="P142" s="42"/>
      <c r="Q142" s="42"/>
    </row>
    <row r="143" spans="1:17" x14ac:dyDescent="0.25">
      <c r="A143" s="21"/>
      <c r="B143" s="29"/>
      <c r="C143" s="30" t="s">
        <v>9</v>
      </c>
      <c r="D143" s="30"/>
      <c r="E143" s="30"/>
      <c r="F143" s="30"/>
      <c r="G143" s="40"/>
      <c r="H143" s="40">
        <f>30*5</f>
        <v>150</v>
      </c>
      <c r="I143" s="40"/>
      <c r="J143" s="40">
        <v>0</v>
      </c>
      <c r="K143" s="40"/>
      <c r="L143" s="35">
        <f t="shared" si="80"/>
        <v>150</v>
      </c>
      <c r="M143" s="35">
        <f t="shared" si="79"/>
        <v>38</v>
      </c>
      <c r="N143" s="33"/>
      <c r="O143" s="42"/>
      <c r="P143" s="42"/>
      <c r="Q143" s="42"/>
    </row>
    <row r="144" spans="1:17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>
        <v>0</v>
      </c>
      <c r="K144" s="40"/>
      <c r="L144" s="35">
        <f t="shared" si="80"/>
        <v>0</v>
      </c>
      <c r="M144" s="35">
        <f t="shared" si="79"/>
        <v>0</v>
      </c>
      <c r="N144" s="33"/>
      <c r="O144" s="42"/>
      <c r="P144" s="42"/>
      <c r="Q144" s="42"/>
    </row>
    <row r="145" spans="1:17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17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17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2021</v>
      </c>
      <c r="H147" s="6">
        <f>+G147</f>
        <v>2021</v>
      </c>
      <c r="I147" s="6">
        <f t="shared" ref="I147:M147" si="81">+H147</f>
        <v>2021</v>
      </c>
      <c r="J147" s="6">
        <f t="shared" si="81"/>
        <v>2021</v>
      </c>
      <c r="K147" s="6">
        <f t="shared" si="81"/>
        <v>2021</v>
      </c>
      <c r="L147" s="6">
        <f t="shared" si="81"/>
        <v>2021</v>
      </c>
      <c r="M147" s="6">
        <f t="shared" si="81"/>
        <v>2021</v>
      </c>
      <c r="N147" s="20"/>
      <c r="O147" s="42"/>
      <c r="P147" s="42"/>
      <c r="Q147" s="42"/>
    </row>
    <row r="148" spans="1:17" x14ac:dyDescent="0.25">
      <c r="A148" s="21"/>
      <c r="B148" s="22"/>
      <c r="C148" s="8" t="s">
        <v>13</v>
      </c>
      <c r="D148" s="24"/>
      <c r="E148" s="24"/>
      <c r="F148" s="24"/>
      <c r="G148" s="10" t="str">
        <f>+$G$4</f>
        <v>Nov</v>
      </c>
      <c r="H148" s="10" t="str">
        <f>+G148</f>
        <v>Nov</v>
      </c>
      <c r="I148" s="10" t="str">
        <f t="shared" ref="I148:M148" si="82">+H148</f>
        <v>Nov</v>
      </c>
      <c r="J148" s="10" t="str">
        <f t="shared" si="82"/>
        <v>Nov</v>
      </c>
      <c r="K148" s="10" t="str">
        <f t="shared" si="82"/>
        <v>Nov</v>
      </c>
      <c r="L148" s="10" t="str">
        <f t="shared" si="82"/>
        <v>Nov</v>
      </c>
      <c r="M148" s="10" t="str">
        <f t="shared" si="82"/>
        <v>Nov</v>
      </c>
      <c r="N148" s="25"/>
      <c r="O148" s="42"/>
      <c r="P148" s="42"/>
      <c r="Q148" s="42"/>
    </row>
    <row r="149" spans="1:17" ht="15.75" thickBot="1" x14ac:dyDescent="0.3">
      <c r="A149" s="21"/>
      <c r="B149" s="26"/>
      <c r="C149" s="27"/>
      <c r="D149" s="27"/>
      <c r="E149" s="27"/>
      <c r="F149" s="27"/>
      <c r="G149" s="7">
        <f>+$G$5</f>
        <v>7</v>
      </c>
      <c r="H149" s="7">
        <f>+$H$5</f>
        <v>14</v>
      </c>
      <c r="I149" s="7">
        <f>+$I$5</f>
        <v>21</v>
      </c>
      <c r="J149" s="7">
        <f>+$J$5</f>
        <v>28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17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17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148</v>
      </c>
      <c r="H151" s="32">
        <f t="shared" ref="H151" si="83">SUM(H152:H155)</f>
        <v>249</v>
      </c>
      <c r="I151" s="32">
        <f t="shared" ref="I151" si="84">SUM(I152:I155)</f>
        <v>71</v>
      </c>
      <c r="J151" s="32">
        <f t="shared" ref="J151" si="85">SUM(J152:J155)</f>
        <v>120</v>
      </c>
      <c r="K151" s="32">
        <f t="shared" ref="K151" si="86">SUM(K152:K155)</f>
        <v>0</v>
      </c>
      <c r="L151" s="32">
        <f t="shared" ref="L151" si="87">SUM(L152:L155)</f>
        <v>588</v>
      </c>
      <c r="M151" s="32">
        <f>ROUND((L151/$E$1),0)</f>
        <v>147</v>
      </c>
      <c r="N151" s="33"/>
      <c r="O151" s="42"/>
      <c r="P151" s="42"/>
      <c r="Q151" s="42"/>
    </row>
    <row r="152" spans="1:17" x14ac:dyDescent="0.25">
      <c r="A152" s="21"/>
      <c r="B152" s="29"/>
      <c r="C152" s="30"/>
      <c r="D152" s="30" t="s">
        <v>1</v>
      </c>
      <c r="E152" s="30"/>
      <c r="F152" s="30"/>
      <c r="G152" s="40">
        <v>9</v>
      </c>
      <c r="H152" s="40">
        <v>18</v>
      </c>
      <c r="I152" s="40">
        <v>4</v>
      </c>
      <c r="J152" s="40">
        <v>5</v>
      </c>
      <c r="K152" s="40"/>
      <c r="L152" s="35">
        <f>SUM(G152:K152)</f>
        <v>36</v>
      </c>
      <c r="M152" s="35">
        <f t="shared" ref="M152:M160" si="88">ROUND((L152/$E$1),0)</f>
        <v>9</v>
      </c>
      <c r="N152" s="33"/>
      <c r="O152" s="42"/>
      <c r="P152" s="42"/>
      <c r="Q152" s="42"/>
    </row>
    <row r="153" spans="1:17" x14ac:dyDescent="0.25">
      <c r="A153" s="21"/>
      <c r="B153" s="29"/>
      <c r="C153" s="30"/>
      <c r="D153" s="30" t="s">
        <v>2</v>
      </c>
      <c r="E153" s="30"/>
      <c r="F153" s="30"/>
      <c r="G153" s="40">
        <v>38</v>
      </c>
      <c r="H153" s="40">
        <v>51</v>
      </c>
      <c r="I153" s="40">
        <v>17</v>
      </c>
      <c r="J153" s="40">
        <v>14</v>
      </c>
      <c r="K153" s="40"/>
      <c r="L153" s="35">
        <f t="shared" ref="L153:L160" si="89">SUM(G153:K153)</f>
        <v>120</v>
      </c>
      <c r="M153" s="35">
        <f t="shared" si="88"/>
        <v>30</v>
      </c>
      <c r="N153" s="33"/>
      <c r="O153" s="42"/>
      <c r="P153" s="42"/>
      <c r="Q153" s="42"/>
    </row>
    <row r="154" spans="1:17" x14ac:dyDescent="0.25">
      <c r="A154" s="21"/>
      <c r="B154" s="29"/>
      <c r="C154" s="30"/>
      <c r="D154" s="30" t="s">
        <v>3</v>
      </c>
      <c r="E154" s="30"/>
      <c r="F154" s="30"/>
      <c r="G154" s="40">
        <v>40</v>
      </c>
      <c r="H154" s="40">
        <v>102</v>
      </c>
      <c r="I154" s="40">
        <v>23</v>
      </c>
      <c r="J154" s="40">
        <v>31</v>
      </c>
      <c r="K154" s="40"/>
      <c r="L154" s="35">
        <f t="shared" si="89"/>
        <v>196</v>
      </c>
      <c r="M154" s="35">
        <f t="shared" si="88"/>
        <v>49</v>
      </c>
      <c r="N154" s="33"/>
      <c r="O154" s="42"/>
      <c r="P154" s="42"/>
      <c r="Q154" s="42"/>
    </row>
    <row r="155" spans="1:17" x14ac:dyDescent="0.25">
      <c r="A155" s="21"/>
      <c r="B155" s="29"/>
      <c r="C155" s="30"/>
      <c r="D155" s="30" t="s">
        <v>4</v>
      </c>
      <c r="E155" s="30"/>
      <c r="F155" s="30"/>
      <c r="G155" s="41">
        <v>61</v>
      </c>
      <c r="H155" s="41">
        <v>78</v>
      </c>
      <c r="I155" s="41">
        <v>27</v>
      </c>
      <c r="J155" s="41">
        <v>70</v>
      </c>
      <c r="K155" s="41"/>
      <c r="L155" s="32">
        <f t="shared" si="89"/>
        <v>236</v>
      </c>
      <c r="M155" s="32">
        <f t="shared" si="88"/>
        <v>59</v>
      </c>
      <c r="N155" s="33"/>
      <c r="O155" s="42"/>
      <c r="P155" s="42"/>
      <c r="Q155" s="42"/>
    </row>
    <row r="156" spans="1:17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89"/>
        <v>0</v>
      </c>
      <c r="M156" s="35">
        <f t="shared" si="88"/>
        <v>0</v>
      </c>
      <c r="N156" s="33"/>
      <c r="O156" s="42"/>
      <c r="P156" s="42"/>
      <c r="Q156" s="42"/>
    </row>
    <row r="157" spans="1:17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89"/>
        <v>0</v>
      </c>
      <c r="M157" s="35">
        <f t="shared" si="88"/>
        <v>0</v>
      </c>
      <c r="N157" s="33"/>
      <c r="O157" s="42"/>
      <c r="P157" s="42"/>
      <c r="Q157" s="42"/>
    </row>
    <row r="158" spans="1:17" x14ac:dyDescent="0.25">
      <c r="A158" s="21"/>
      <c r="B158" s="29"/>
      <c r="C158" s="30" t="s">
        <v>7</v>
      </c>
      <c r="D158" s="30"/>
      <c r="E158" s="30"/>
      <c r="F158" s="30"/>
      <c r="G158" s="40">
        <v>3</v>
      </c>
      <c r="H158" s="40"/>
      <c r="I158" s="40"/>
      <c r="J158" s="40"/>
      <c r="K158" s="40"/>
      <c r="L158" s="35">
        <f t="shared" si="89"/>
        <v>3</v>
      </c>
      <c r="M158" s="35">
        <f t="shared" si="88"/>
        <v>1</v>
      </c>
      <c r="N158" s="33"/>
      <c r="O158" s="42"/>
      <c r="P158" s="42"/>
      <c r="Q158" s="42"/>
    </row>
    <row r="159" spans="1:17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/>
      <c r="J159" s="40"/>
      <c r="K159" s="40"/>
      <c r="L159" s="35">
        <f t="shared" si="89"/>
        <v>0</v>
      </c>
      <c r="M159" s="35">
        <f t="shared" si="88"/>
        <v>0</v>
      </c>
      <c r="N159" s="33"/>
      <c r="O159" s="42"/>
      <c r="P159" s="42"/>
      <c r="Q159" s="42"/>
    </row>
    <row r="160" spans="1:17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89"/>
        <v>0</v>
      </c>
      <c r="M160" s="35">
        <f t="shared" si="88"/>
        <v>0</v>
      </c>
      <c r="N160" s="33"/>
      <c r="O160" s="42"/>
      <c r="P160" s="42"/>
      <c r="Q160" s="42"/>
    </row>
    <row r="161" spans="1:17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17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</row>
    <row r="163" spans="1:17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2021</v>
      </c>
      <c r="H163" s="6">
        <f>+G163</f>
        <v>2021</v>
      </c>
      <c r="I163" s="6">
        <f t="shared" ref="I163:M163" si="90">+H163</f>
        <v>2021</v>
      </c>
      <c r="J163" s="6">
        <f t="shared" si="90"/>
        <v>2021</v>
      </c>
      <c r="K163" s="6">
        <f t="shared" si="90"/>
        <v>2021</v>
      </c>
      <c r="L163" s="6">
        <f t="shared" si="90"/>
        <v>2021</v>
      </c>
      <c r="M163" s="6">
        <f t="shared" si="90"/>
        <v>2021</v>
      </c>
      <c r="N163" s="20"/>
      <c r="O163" s="42"/>
      <c r="P163" s="42"/>
    </row>
    <row r="164" spans="1:17" x14ac:dyDescent="0.25">
      <c r="A164" s="21"/>
      <c r="B164" s="22"/>
      <c r="C164" s="8" t="s">
        <v>13</v>
      </c>
      <c r="D164" s="24"/>
      <c r="E164" s="24"/>
      <c r="F164" s="24"/>
      <c r="G164" s="10" t="str">
        <f>+$G$4</f>
        <v>Nov</v>
      </c>
      <c r="H164" s="10" t="str">
        <f>+G164</f>
        <v>Nov</v>
      </c>
      <c r="I164" s="10" t="str">
        <f t="shared" ref="I164:M164" si="91">+H164</f>
        <v>Nov</v>
      </c>
      <c r="J164" s="10" t="str">
        <f t="shared" si="91"/>
        <v>Nov</v>
      </c>
      <c r="K164" s="10" t="str">
        <f t="shared" si="91"/>
        <v>Nov</v>
      </c>
      <c r="L164" s="10" t="str">
        <f t="shared" si="91"/>
        <v>Nov</v>
      </c>
      <c r="M164" s="10" t="str">
        <f t="shared" si="91"/>
        <v>Nov</v>
      </c>
      <c r="N164" s="25"/>
      <c r="O164" s="42"/>
      <c r="P164" s="42"/>
    </row>
    <row r="165" spans="1:17" ht="15.75" thickBot="1" x14ac:dyDescent="0.3">
      <c r="A165" s="21"/>
      <c r="B165" s="26"/>
      <c r="C165" s="27"/>
      <c r="D165" s="27"/>
      <c r="E165" s="27"/>
      <c r="F165" s="27"/>
      <c r="G165" s="7">
        <f>+$G$5</f>
        <v>7</v>
      </c>
      <c r="H165" s="7">
        <f>+$H$5</f>
        <v>14</v>
      </c>
      <c r="I165" s="7">
        <f>+$I$5</f>
        <v>21</v>
      </c>
      <c r="J165" s="7">
        <f>+$J$5</f>
        <v>28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</row>
    <row r="166" spans="1:17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</row>
    <row r="167" spans="1:17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49</v>
      </c>
      <c r="H167" s="32">
        <f t="shared" ref="H167" si="92">SUM(H168:H171)</f>
        <v>17</v>
      </c>
      <c r="I167" s="32">
        <f t="shared" ref="I167" si="93">SUM(I168:I171)</f>
        <v>24</v>
      </c>
      <c r="J167" s="32">
        <f t="shared" ref="J167" si="94">SUM(J168:J171)</f>
        <v>24</v>
      </c>
      <c r="K167" s="32">
        <f t="shared" ref="K167" si="95">SUM(K168:K171)</f>
        <v>0</v>
      </c>
      <c r="L167" s="32">
        <f t="shared" ref="L167" si="96">SUM(L168:L171)</f>
        <v>114</v>
      </c>
      <c r="M167" s="32">
        <f>ROUND((L167/$E$1),0)</f>
        <v>29</v>
      </c>
      <c r="N167" s="33"/>
      <c r="O167" s="42"/>
      <c r="P167" s="42"/>
    </row>
    <row r="168" spans="1:17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2</v>
      </c>
      <c r="K168" s="40"/>
      <c r="L168" s="35">
        <f>SUM(G168:K168)</f>
        <v>7</v>
      </c>
      <c r="M168" s="35">
        <f t="shared" ref="M168:M176" si="97">ROUND((L168/$E$1),0)</f>
        <v>2</v>
      </c>
      <c r="N168" s="33"/>
      <c r="O168" s="42"/>
      <c r="P168" s="42"/>
    </row>
    <row r="169" spans="1:17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4</v>
      </c>
      <c r="I169" s="40">
        <v>3</v>
      </c>
      <c r="J169" s="40">
        <v>3</v>
      </c>
      <c r="K169" s="40"/>
      <c r="L169" s="35">
        <f t="shared" ref="L169:L176" si="98">SUM(G169:K169)</f>
        <v>17</v>
      </c>
      <c r="M169" s="35">
        <f t="shared" si="97"/>
        <v>4</v>
      </c>
      <c r="N169" s="33"/>
      <c r="O169" s="42"/>
      <c r="P169" s="42"/>
    </row>
    <row r="170" spans="1:17" x14ac:dyDescent="0.25">
      <c r="A170" s="21"/>
      <c r="B170" s="29"/>
      <c r="C170" s="30"/>
      <c r="D170" s="30" t="s">
        <v>3</v>
      </c>
      <c r="E170" s="30"/>
      <c r="F170" s="30"/>
      <c r="G170" s="40">
        <v>12</v>
      </c>
      <c r="H170" s="40"/>
      <c r="I170" s="40">
        <v>10</v>
      </c>
      <c r="J170" s="40">
        <v>10</v>
      </c>
      <c r="K170" s="40"/>
      <c r="L170" s="35">
        <f t="shared" si="98"/>
        <v>32</v>
      </c>
      <c r="M170" s="35">
        <f t="shared" si="97"/>
        <v>8</v>
      </c>
      <c r="N170" s="33"/>
      <c r="O170" s="42"/>
      <c r="P170" s="42"/>
    </row>
    <row r="171" spans="1:17" x14ac:dyDescent="0.25">
      <c r="A171" s="21"/>
      <c r="B171" s="29"/>
      <c r="C171" s="30"/>
      <c r="D171" s="30" t="s">
        <v>4</v>
      </c>
      <c r="E171" s="30"/>
      <c r="F171" s="30"/>
      <c r="G171" s="41">
        <v>28</v>
      </c>
      <c r="H171" s="41">
        <v>12</v>
      </c>
      <c r="I171" s="41">
        <v>9</v>
      </c>
      <c r="J171" s="41">
        <v>9</v>
      </c>
      <c r="K171" s="41"/>
      <c r="L171" s="32">
        <f t="shared" si="98"/>
        <v>58</v>
      </c>
      <c r="M171" s="32">
        <f t="shared" si="97"/>
        <v>15</v>
      </c>
      <c r="N171" s="33"/>
      <c r="O171" s="42"/>
      <c r="P171" s="42"/>
    </row>
    <row r="172" spans="1:17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>
        <v>0</v>
      </c>
      <c r="K172" s="40"/>
      <c r="L172" s="35">
        <f t="shared" si="98"/>
        <v>0</v>
      </c>
      <c r="M172" s="35">
        <f t="shared" si="97"/>
        <v>0</v>
      </c>
      <c r="N172" s="33"/>
      <c r="O172" s="42"/>
      <c r="P172" s="42"/>
    </row>
    <row r="173" spans="1:17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>
        <v>0</v>
      </c>
      <c r="K173" s="40"/>
      <c r="L173" s="35">
        <f t="shared" si="98"/>
        <v>0</v>
      </c>
      <c r="M173" s="35">
        <f t="shared" si="97"/>
        <v>0</v>
      </c>
      <c r="N173" s="33"/>
      <c r="O173" s="42"/>
      <c r="P173" s="42"/>
    </row>
    <row r="174" spans="1:17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6</v>
      </c>
      <c r="I174" s="40">
        <v>4</v>
      </c>
      <c r="J174" s="40">
        <v>4</v>
      </c>
      <c r="K174" s="40"/>
      <c r="L174" s="35">
        <f t="shared" si="98"/>
        <v>17</v>
      </c>
      <c r="M174" s="35">
        <f t="shared" si="97"/>
        <v>4</v>
      </c>
      <c r="N174" s="33"/>
      <c r="O174" s="42"/>
      <c r="P174" s="42"/>
      <c r="Q174" s="42"/>
    </row>
    <row r="175" spans="1:17" x14ac:dyDescent="0.25">
      <c r="A175" s="21"/>
      <c r="B175" s="29"/>
      <c r="C175" s="30" t="s">
        <v>9</v>
      </c>
      <c r="D175" s="30"/>
      <c r="E175" s="30"/>
      <c r="F175" s="30"/>
      <c r="G175" s="40"/>
      <c r="H175" s="40">
        <v>160</v>
      </c>
      <c r="I175" s="40">
        <v>20</v>
      </c>
      <c r="J175" s="40">
        <v>20</v>
      </c>
      <c r="K175" s="40"/>
      <c r="L175" s="35">
        <f t="shared" si="98"/>
        <v>200</v>
      </c>
      <c r="M175" s="35">
        <f t="shared" si="97"/>
        <v>50</v>
      </c>
      <c r="N175" s="33"/>
      <c r="O175" s="42"/>
      <c r="P175" s="42"/>
      <c r="Q175" s="42"/>
    </row>
    <row r="176" spans="1:17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98"/>
        <v>0</v>
      </c>
      <c r="M176" s="35">
        <f t="shared" si="97"/>
        <v>0</v>
      </c>
      <c r="N176" s="33"/>
      <c r="O176" s="42"/>
      <c r="P176" s="42"/>
      <c r="Q176" s="42"/>
    </row>
    <row r="177" spans="1:17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17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17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v>2021</v>
      </c>
      <c r="H179" s="6">
        <f>+G179</f>
        <v>2021</v>
      </c>
      <c r="I179" s="6">
        <f t="shared" ref="I179:M179" si="99">+H179</f>
        <v>2021</v>
      </c>
      <c r="J179" s="6">
        <f t="shared" si="99"/>
        <v>2021</v>
      </c>
      <c r="K179" s="6">
        <f t="shared" si="99"/>
        <v>2021</v>
      </c>
      <c r="L179" s="6">
        <f t="shared" si="99"/>
        <v>2021</v>
      </c>
      <c r="M179" s="6">
        <f t="shared" si="99"/>
        <v>2021</v>
      </c>
      <c r="N179" s="20"/>
      <c r="O179" s="42"/>
      <c r="P179" s="42"/>
      <c r="Q179" s="42"/>
    </row>
    <row r="180" spans="1:17" x14ac:dyDescent="0.25">
      <c r="A180" s="21"/>
      <c r="B180" s="22"/>
      <c r="C180" s="8" t="s">
        <v>13</v>
      </c>
      <c r="D180" s="24"/>
      <c r="E180" s="24"/>
      <c r="F180" s="24"/>
      <c r="G180" s="10" t="s">
        <v>10</v>
      </c>
      <c r="H180" s="10" t="str">
        <f>+G180</f>
        <v>Nov</v>
      </c>
      <c r="I180" s="10" t="str">
        <f t="shared" ref="I180:M180" si="100">+H180</f>
        <v>Nov</v>
      </c>
      <c r="J180" s="10" t="str">
        <f t="shared" si="100"/>
        <v>Nov</v>
      </c>
      <c r="K180" s="10" t="str">
        <f t="shared" si="100"/>
        <v>Nov</v>
      </c>
      <c r="L180" s="10" t="str">
        <f t="shared" si="100"/>
        <v>Nov</v>
      </c>
      <c r="M180" s="10" t="str">
        <f t="shared" si="100"/>
        <v>Nov</v>
      </c>
      <c r="N180" s="25"/>
      <c r="O180" s="42"/>
      <c r="P180" s="42"/>
      <c r="Q180" s="42"/>
    </row>
    <row r="181" spans="1:17" ht="15.75" thickBot="1" x14ac:dyDescent="0.3">
      <c r="A181" s="21"/>
      <c r="B181" s="26"/>
      <c r="C181" s="27"/>
      <c r="D181" s="27"/>
      <c r="E181" s="27"/>
      <c r="F181" s="27"/>
      <c r="G181" s="7">
        <v>7</v>
      </c>
      <c r="H181" s="7">
        <v>14</v>
      </c>
      <c r="I181" s="7">
        <v>21</v>
      </c>
      <c r="J181" s="7">
        <v>28</v>
      </c>
      <c r="K181" s="7"/>
      <c r="L181" s="7" t="s">
        <v>11</v>
      </c>
      <c r="M181" s="7" t="s">
        <v>12</v>
      </c>
      <c r="N181" s="28"/>
      <c r="O181" s="42"/>
      <c r="P181" s="42"/>
      <c r="Q181" s="42"/>
    </row>
    <row r="182" spans="1:17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17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69</v>
      </c>
      <c r="H183" s="32">
        <f t="shared" ref="H183" si="101">SUM(H184:H187)</f>
        <v>62</v>
      </c>
      <c r="I183" s="32">
        <f t="shared" ref="I183" si="102">SUM(I184:I187)</f>
        <v>64</v>
      </c>
      <c r="J183" s="32">
        <f t="shared" ref="J183" si="103">SUM(J184:J187)</f>
        <v>45</v>
      </c>
      <c r="K183" s="32">
        <f t="shared" ref="K183" si="104">SUM(K184:K187)</f>
        <v>0</v>
      </c>
      <c r="L183" s="32">
        <f t="shared" ref="L183" si="105">SUM(L184:L187)</f>
        <v>240</v>
      </c>
      <c r="M183" s="32">
        <f>ROUND((L183/$E$1),0)</f>
        <v>60</v>
      </c>
      <c r="N183" s="33"/>
      <c r="O183" s="42"/>
      <c r="P183" s="42"/>
      <c r="Q183" s="42"/>
    </row>
    <row r="184" spans="1:17" x14ac:dyDescent="0.25">
      <c r="A184" s="21"/>
      <c r="B184" s="29"/>
      <c r="C184" s="30"/>
      <c r="D184" s="30" t="s">
        <v>1</v>
      </c>
      <c r="E184" s="30"/>
      <c r="F184" s="30"/>
      <c r="G184" s="40">
        <v>3</v>
      </c>
      <c r="H184" s="40">
        <v>4</v>
      </c>
      <c r="I184" s="40">
        <v>2</v>
      </c>
      <c r="J184" s="40">
        <v>2</v>
      </c>
      <c r="K184" s="40"/>
      <c r="L184" s="35">
        <f>SUM(G184:K184)</f>
        <v>11</v>
      </c>
      <c r="M184" s="35">
        <f t="shared" ref="M184:M192" si="106">ROUND((L184/$E$1),0)</f>
        <v>3</v>
      </c>
      <c r="N184" s="33"/>
      <c r="O184" s="42"/>
      <c r="P184" s="42"/>
      <c r="Q184" s="42"/>
    </row>
    <row r="185" spans="1:17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16</v>
      </c>
      <c r="I185" s="40">
        <v>12</v>
      </c>
      <c r="J185" s="40">
        <v>12</v>
      </c>
      <c r="K185" s="40"/>
      <c r="L185" s="35">
        <f t="shared" ref="L185:L192" si="107">SUM(G185:K185)</f>
        <v>54</v>
      </c>
      <c r="M185" s="35">
        <f t="shared" si="106"/>
        <v>14</v>
      </c>
      <c r="N185" s="33"/>
      <c r="O185" s="42"/>
      <c r="P185" s="42"/>
      <c r="Q185" s="42"/>
    </row>
    <row r="186" spans="1:17" x14ac:dyDescent="0.25">
      <c r="A186" s="21"/>
      <c r="B186" s="29"/>
      <c r="C186" s="30"/>
      <c r="D186" s="30" t="s">
        <v>3</v>
      </c>
      <c r="E186" s="30"/>
      <c r="F186" s="30"/>
      <c r="G186" s="40">
        <v>20</v>
      </c>
      <c r="H186" s="40">
        <v>20</v>
      </c>
      <c r="I186" s="40">
        <v>22</v>
      </c>
      <c r="J186" s="40">
        <v>18</v>
      </c>
      <c r="K186" s="40"/>
      <c r="L186" s="35">
        <f t="shared" si="107"/>
        <v>80</v>
      </c>
      <c r="M186" s="35">
        <f t="shared" si="106"/>
        <v>20</v>
      </c>
      <c r="N186" s="33"/>
      <c r="O186" s="42"/>
      <c r="P186" s="42"/>
      <c r="Q186" s="42"/>
    </row>
    <row r="187" spans="1:17" x14ac:dyDescent="0.25">
      <c r="A187" s="21"/>
      <c r="B187" s="29"/>
      <c r="C187" s="30"/>
      <c r="D187" s="30" t="s">
        <v>4</v>
      </c>
      <c r="E187" s="30"/>
      <c r="F187" s="30"/>
      <c r="G187" s="41">
        <v>32</v>
      </c>
      <c r="H187" s="41">
        <v>22</v>
      </c>
      <c r="I187" s="41">
        <v>28</v>
      </c>
      <c r="J187" s="41">
        <v>13</v>
      </c>
      <c r="K187" s="41"/>
      <c r="L187" s="32">
        <f t="shared" si="107"/>
        <v>95</v>
      </c>
      <c r="M187" s="32">
        <f t="shared" si="106"/>
        <v>24</v>
      </c>
      <c r="N187" s="33"/>
      <c r="O187" s="42"/>
      <c r="P187" s="42"/>
      <c r="Q187" s="42"/>
    </row>
    <row r="188" spans="1:17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>
        <v>1</v>
      </c>
      <c r="J188" s="40"/>
      <c r="K188" s="40"/>
      <c r="L188" s="35">
        <f t="shared" si="107"/>
        <v>1</v>
      </c>
      <c r="M188" s="35">
        <f t="shared" si="106"/>
        <v>0</v>
      </c>
      <c r="N188" s="33"/>
      <c r="O188" s="42"/>
      <c r="P188" s="42"/>
      <c r="Q188" s="42"/>
    </row>
    <row r="189" spans="1:17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107"/>
        <v>0</v>
      </c>
      <c r="M189" s="35">
        <f t="shared" si="106"/>
        <v>0</v>
      </c>
      <c r="N189" s="33"/>
      <c r="O189" s="42"/>
      <c r="P189" s="42"/>
      <c r="Q189" s="42"/>
    </row>
    <row r="190" spans="1:17" x14ac:dyDescent="0.25">
      <c r="A190" s="21"/>
      <c r="B190" s="29"/>
      <c r="C190" s="30" t="s">
        <v>7</v>
      </c>
      <c r="D190" s="30"/>
      <c r="E190" s="30"/>
      <c r="F190" s="30"/>
      <c r="G190" s="40"/>
      <c r="H190" s="40"/>
      <c r="I190" s="40"/>
      <c r="J190" s="40"/>
      <c r="K190" s="40"/>
      <c r="L190" s="35">
        <f t="shared" si="107"/>
        <v>0</v>
      </c>
      <c r="M190" s="35">
        <f t="shared" si="106"/>
        <v>0</v>
      </c>
      <c r="N190" s="33"/>
      <c r="O190" s="42"/>
      <c r="P190" s="42"/>
      <c r="Q190" s="42"/>
    </row>
    <row r="191" spans="1:17" x14ac:dyDescent="0.25">
      <c r="A191" s="21"/>
      <c r="B191" s="29"/>
      <c r="C191" s="30" t="s">
        <v>9</v>
      </c>
      <c r="D191" s="30"/>
      <c r="E191" s="30"/>
      <c r="F191" s="30"/>
      <c r="G191" s="40"/>
      <c r="H191" s="40"/>
      <c r="I191" s="40"/>
      <c r="J191" s="40"/>
      <c r="K191" s="40"/>
      <c r="L191" s="35">
        <f t="shared" si="107"/>
        <v>0</v>
      </c>
      <c r="M191" s="35">
        <f t="shared" si="106"/>
        <v>0</v>
      </c>
      <c r="N191" s="33"/>
      <c r="O191" s="42"/>
      <c r="P191" s="42"/>
      <c r="Q191" s="42"/>
    </row>
    <row r="192" spans="1:17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107"/>
        <v>0</v>
      </c>
      <c r="M192" s="35">
        <f t="shared" si="106"/>
        <v>0</v>
      </c>
      <c r="N192" s="33"/>
      <c r="O192" s="42"/>
      <c r="P192" s="42"/>
      <c r="Q192" s="42"/>
    </row>
    <row r="193" spans="1:17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17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17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2021</v>
      </c>
      <c r="H195" s="6">
        <f>+G195</f>
        <v>2021</v>
      </c>
      <c r="I195" s="6">
        <f t="shared" ref="I195:M195" si="108">+H195</f>
        <v>2021</v>
      </c>
      <c r="J195" s="6">
        <f t="shared" si="108"/>
        <v>2021</v>
      </c>
      <c r="K195" s="6">
        <f t="shared" si="108"/>
        <v>2021</v>
      </c>
      <c r="L195" s="6">
        <f t="shared" si="108"/>
        <v>2021</v>
      </c>
      <c r="M195" s="6">
        <f t="shared" si="108"/>
        <v>2021</v>
      </c>
      <c r="N195" s="20"/>
      <c r="O195" s="42"/>
      <c r="P195" s="42"/>
      <c r="Q195" s="42"/>
    </row>
    <row r="196" spans="1:17" x14ac:dyDescent="0.25">
      <c r="A196" s="21"/>
      <c r="B196" s="22"/>
      <c r="C196" s="8" t="s">
        <v>13</v>
      </c>
      <c r="D196" s="24"/>
      <c r="E196" s="24"/>
      <c r="F196" s="24"/>
      <c r="G196" s="10" t="str">
        <f>+$G$4</f>
        <v>Nov</v>
      </c>
      <c r="H196" s="10" t="str">
        <f>+G196</f>
        <v>Nov</v>
      </c>
      <c r="I196" s="10" t="str">
        <f t="shared" ref="I196:M196" si="109">+H196</f>
        <v>Nov</v>
      </c>
      <c r="J196" s="10" t="str">
        <f t="shared" si="109"/>
        <v>Nov</v>
      </c>
      <c r="K196" s="10" t="str">
        <f t="shared" si="109"/>
        <v>Nov</v>
      </c>
      <c r="L196" s="10" t="str">
        <f t="shared" si="109"/>
        <v>Nov</v>
      </c>
      <c r="M196" s="10" t="str">
        <f t="shared" si="109"/>
        <v>Nov</v>
      </c>
      <c r="N196" s="25"/>
      <c r="O196" s="42"/>
      <c r="P196" s="42"/>
      <c r="Q196" s="42"/>
    </row>
    <row r="197" spans="1:17" ht="15.75" thickBot="1" x14ac:dyDescent="0.3">
      <c r="A197" s="21"/>
      <c r="B197" s="26"/>
      <c r="C197" s="27"/>
      <c r="D197" s="27"/>
      <c r="E197" s="27"/>
      <c r="F197" s="27"/>
      <c r="G197" s="7">
        <f>+$G$5</f>
        <v>7</v>
      </c>
      <c r="H197" s="7">
        <f>+$H$5</f>
        <v>14</v>
      </c>
      <c r="I197" s="7">
        <f>+$I$5</f>
        <v>21</v>
      </c>
      <c r="J197" s="7">
        <f>+$J$5</f>
        <v>28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17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17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41</v>
      </c>
      <c r="H199" s="32">
        <f t="shared" ref="H199" si="110">SUM(H200:H203)</f>
        <v>43</v>
      </c>
      <c r="I199" s="32">
        <f t="shared" ref="I199" si="111">SUM(I200:I203)</f>
        <v>43</v>
      </c>
      <c r="J199" s="32">
        <f t="shared" ref="J199" si="112">SUM(J200:J203)</f>
        <v>43</v>
      </c>
      <c r="K199" s="32">
        <f t="shared" ref="K199" si="113">SUM(K200:K203)</f>
        <v>0</v>
      </c>
      <c r="L199" s="32">
        <f t="shared" ref="L199" si="114">SUM(L200:L203)</f>
        <v>170</v>
      </c>
      <c r="M199" s="32">
        <f>ROUND((L199/$E$1),0)</f>
        <v>43</v>
      </c>
      <c r="N199" s="33"/>
      <c r="O199" s="42"/>
      <c r="P199" s="42"/>
      <c r="Q199" s="42"/>
    </row>
    <row r="200" spans="1:17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3</v>
      </c>
      <c r="K200" s="40"/>
      <c r="L200" s="35">
        <f>SUM(G200:K200)</f>
        <v>12</v>
      </c>
      <c r="M200" s="35">
        <f t="shared" ref="M200:M208" si="115">ROUND((L200/$E$1),0)</f>
        <v>3</v>
      </c>
      <c r="N200" s="33"/>
      <c r="O200" s="42"/>
      <c r="P200" s="42"/>
      <c r="Q200" s="42"/>
    </row>
    <row r="201" spans="1:17" x14ac:dyDescent="0.25">
      <c r="A201" s="21"/>
      <c r="B201" s="29"/>
      <c r="C201" s="30"/>
      <c r="D201" s="30" t="s">
        <v>2</v>
      </c>
      <c r="E201" s="30"/>
      <c r="F201" s="30"/>
      <c r="G201" s="40">
        <v>7</v>
      </c>
      <c r="H201" s="40">
        <v>7</v>
      </c>
      <c r="I201" s="40">
        <v>8</v>
      </c>
      <c r="J201" s="40">
        <v>8</v>
      </c>
      <c r="K201" s="40"/>
      <c r="L201" s="35">
        <f t="shared" ref="L201:L208" si="116">SUM(G201:K201)</f>
        <v>30</v>
      </c>
      <c r="M201" s="35">
        <f t="shared" si="115"/>
        <v>8</v>
      </c>
      <c r="N201" s="33"/>
      <c r="O201" s="42"/>
      <c r="P201" s="42"/>
      <c r="Q201" s="42"/>
    </row>
    <row r="202" spans="1:17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18</v>
      </c>
      <c r="I202" s="40">
        <v>15</v>
      </c>
      <c r="J202" s="40">
        <v>17</v>
      </c>
      <c r="K202" s="40"/>
      <c r="L202" s="35">
        <f t="shared" si="116"/>
        <v>67</v>
      </c>
      <c r="M202" s="35">
        <f t="shared" si="115"/>
        <v>17</v>
      </c>
      <c r="N202" s="33"/>
      <c r="O202" s="42"/>
      <c r="P202" s="42"/>
      <c r="Q202" s="42"/>
    </row>
    <row r="203" spans="1:17" x14ac:dyDescent="0.25">
      <c r="A203" s="21"/>
      <c r="B203" s="29"/>
      <c r="C203" s="30"/>
      <c r="D203" s="30" t="s">
        <v>4</v>
      </c>
      <c r="E203" s="30"/>
      <c r="F203" s="30"/>
      <c r="G203" s="41">
        <v>14</v>
      </c>
      <c r="H203" s="41">
        <v>15</v>
      </c>
      <c r="I203" s="41">
        <v>17</v>
      </c>
      <c r="J203" s="41">
        <v>15</v>
      </c>
      <c r="K203" s="41"/>
      <c r="L203" s="32">
        <f t="shared" si="116"/>
        <v>61</v>
      </c>
      <c r="M203" s="32">
        <f t="shared" si="115"/>
        <v>15</v>
      </c>
      <c r="N203" s="33"/>
      <c r="O203" s="42"/>
      <c r="P203" s="42"/>
      <c r="Q203" s="42"/>
    </row>
    <row r="204" spans="1:17" x14ac:dyDescent="0.25">
      <c r="A204" s="21"/>
      <c r="B204" s="29"/>
      <c r="C204" s="30" t="s">
        <v>5</v>
      </c>
      <c r="D204" s="30"/>
      <c r="E204" s="30"/>
      <c r="F204" s="30"/>
      <c r="G204" s="40"/>
      <c r="H204" s="40">
        <v>1</v>
      </c>
      <c r="I204" s="40"/>
      <c r="J204" s="40">
        <v>0</v>
      </c>
      <c r="K204" s="40"/>
      <c r="L204" s="35">
        <f t="shared" si="116"/>
        <v>1</v>
      </c>
      <c r="M204" s="35">
        <f t="shared" si="115"/>
        <v>0</v>
      </c>
      <c r="N204" s="33"/>
      <c r="O204" s="42"/>
      <c r="P204" s="42"/>
      <c r="Q204" s="42"/>
    </row>
    <row r="205" spans="1:17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>
        <v>0</v>
      </c>
      <c r="K205" s="40"/>
      <c r="L205" s="35">
        <f t="shared" si="116"/>
        <v>0</v>
      </c>
      <c r="M205" s="35">
        <f t="shared" si="115"/>
        <v>0</v>
      </c>
      <c r="N205" s="33"/>
      <c r="O205" s="42"/>
      <c r="P205" s="42"/>
      <c r="Q205" s="42"/>
    </row>
    <row r="206" spans="1:17" x14ac:dyDescent="0.25">
      <c r="A206" s="21"/>
      <c r="B206" s="29"/>
      <c r="C206" s="30" t="s">
        <v>7</v>
      </c>
      <c r="D206" s="30"/>
      <c r="E206" s="30"/>
      <c r="F206" s="30"/>
      <c r="G206" s="40"/>
      <c r="H206" s="40"/>
      <c r="I206" s="40">
        <v>6</v>
      </c>
      <c r="J206" s="40">
        <v>10</v>
      </c>
      <c r="K206" s="40"/>
      <c r="L206" s="35">
        <f t="shared" si="116"/>
        <v>16</v>
      </c>
      <c r="M206" s="35">
        <f t="shared" si="115"/>
        <v>4</v>
      </c>
      <c r="N206" s="33"/>
      <c r="O206" s="42"/>
      <c r="P206" s="42"/>
      <c r="Q206" s="42"/>
    </row>
    <row r="207" spans="1:17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>
        <v>60</v>
      </c>
      <c r="J207" s="40"/>
      <c r="K207" s="40"/>
      <c r="L207" s="35">
        <f t="shared" si="116"/>
        <v>60</v>
      </c>
      <c r="M207" s="35">
        <f t="shared" si="115"/>
        <v>15</v>
      </c>
      <c r="N207" s="33"/>
      <c r="O207" s="42"/>
      <c r="P207" s="42"/>
      <c r="Q207" s="42"/>
    </row>
    <row r="208" spans="1:17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>
        <v>43</v>
      </c>
      <c r="J208" s="40">
        <v>43</v>
      </c>
      <c r="K208" s="40"/>
      <c r="L208" s="35">
        <f t="shared" si="116"/>
        <v>86</v>
      </c>
      <c r="M208" s="35">
        <f t="shared" si="115"/>
        <v>22</v>
      </c>
      <c r="N208" s="33"/>
      <c r="O208" s="42"/>
      <c r="P208" s="42"/>
      <c r="Q208" s="42"/>
    </row>
    <row r="209" spans="1:17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17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17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2021</v>
      </c>
      <c r="H211" s="6">
        <f>+G211</f>
        <v>2021</v>
      </c>
      <c r="I211" s="6">
        <f t="shared" ref="I211:M211" si="117">+H211</f>
        <v>2021</v>
      </c>
      <c r="J211" s="6">
        <f t="shared" si="117"/>
        <v>2021</v>
      </c>
      <c r="K211" s="6">
        <f t="shared" si="117"/>
        <v>2021</v>
      </c>
      <c r="L211" s="6">
        <f t="shared" si="117"/>
        <v>2021</v>
      </c>
      <c r="M211" s="6">
        <f t="shared" si="117"/>
        <v>2021</v>
      </c>
      <c r="N211" s="20"/>
      <c r="O211" s="42"/>
      <c r="P211" s="42"/>
      <c r="Q211" s="42"/>
    </row>
    <row r="212" spans="1:17" x14ac:dyDescent="0.25">
      <c r="A212" s="21"/>
      <c r="B212" s="22"/>
      <c r="C212" s="8" t="s">
        <v>13</v>
      </c>
      <c r="D212" s="24"/>
      <c r="E212" s="24"/>
      <c r="F212" s="24"/>
      <c r="G212" s="10" t="str">
        <f>+$G$4</f>
        <v>Nov</v>
      </c>
      <c r="H212" s="10" t="str">
        <f>+G212</f>
        <v>Nov</v>
      </c>
      <c r="I212" s="10" t="str">
        <f t="shared" ref="I212:M212" si="118">+H212</f>
        <v>Nov</v>
      </c>
      <c r="J212" s="10" t="str">
        <f t="shared" si="118"/>
        <v>Nov</v>
      </c>
      <c r="K212" s="10" t="str">
        <f t="shared" si="118"/>
        <v>Nov</v>
      </c>
      <c r="L212" s="10" t="str">
        <f t="shared" si="118"/>
        <v>Nov</v>
      </c>
      <c r="M212" s="10" t="str">
        <f t="shared" si="118"/>
        <v>Nov</v>
      </c>
      <c r="N212" s="25"/>
      <c r="O212" s="42"/>
      <c r="P212" s="42"/>
      <c r="Q212" s="42"/>
    </row>
    <row r="213" spans="1:17" ht="15.75" thickBot="1" x14ac:dyDescent="0.3">
      <c r="A213" s="21"/>
      <c r="B213" s="26"/>
      <c r="C213" s="27"/>
      <c r="D213" s="27"/>
      <c r="E213" s="27"/>
      <c r="F213" s="27"/>
      <c r="G213" s="7">
        <f>+$G$5</f>
        <v>7</v>
      </c>
      <c r="H213" s="7">
        <f>+$H$5</f>
        <v>14</v>
      </c>
      <c r="I213" s="7">
        <f>+$I$5</f>
        <v>21</v>
      </c>
      <c r="J213" s="7">
        <f>+$J$5</f>
        <v>28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17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17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0</v>
      </c>
      <c r="H215" s="32">
        <f t="shared" ref="H215" si="119">SUM(H216:H219)</f>
        <v>73</v>
      </c>
      <c r="I215" s="32">
        <f t="shared" ref="I215" si="120">SUM(I216:I219)</f>
        <v>58</v>
      </c>
      <c r="J215" s="32">
        <f t="shared" ref="J215" si="121">SUM(J216:J219)</f>
        <v>51</v>
      </c>
      <c r="K215" s="32">
        <f t="shared" ref="K215" si="122">SUM(K216:K219)</f>
        <v>0</v>
      </c>
      <c r="L215" s="32">
        <f t="shared" ref="L215" si="123">SUM(L216:L219)</f>
        <v>182</v>
      </c>
      <c r="M215" s="32">
        <f>ROUND((L215/$E$1),0)</f>
        <v>46</v>
      </c>
      <c r="N215" s="33"/>
      <c r="O215" s="42"/>
      <c r="P215" s="42"/>
      <c r="Q215" s="42"/>
    </row>
    <row r="216" spans="1:17" x14ac:dyDescent="0.25">
      <c r="A216" s="21"/>
      <c r="B216" s="29"/>
      <c r="C216" s="30"/>
      <c r="D216" s="30" t="s">
        <v>1</v>
      </c>
      <c r="E216" s="30"/>
      <c r="F216" s="30"/>
      <c r="G216" s="40"/>
      <c r="H216" s="40">
        <v>1</v>
      </c>
      <c r="I216" s="40">
        <v>2</v>
      </c>
      <c r="J216" s="40">
        <v>2</v>
      </c>
      <c r="K216" s="40"/>
      <c r="L216" s="35">
        <f>SUM(G216:K216)</f>
        <v>5</v>
      </c>
      <c r="M216" s="35">
        <f t="shared" ref="M216:M224" si="124">ROUND((L216/$E$1),0)</f>
        <v>1</v>
      </c>
      <c r="N216" s="33"/>
      <c r="O216" s="42"/>
      <c r="P216" s="42"/>
      <c r="Q216" s="42"/>
    </row>
    <row r="217" spans="1:17" x14ac:dyDescent="0.25">
      <c r="A217" s="21"/>
      <c r="B217" s="29"/>
      <c r="C217" s="30"/>
      <c r="D217" s="30" t="s">
        <v>2</v>
      </c>
      <c r="E217" s="30"/>
      <c r="F217" s="30"/>
      <c r="G217" s="40"/>
      <c r="H217" s="40">
        <v>5</v>
      </c>
      <c r="I217" s="40">
        <v>7</v>
      </c>
      <c r="J217" s="40">
        <v>6</v>
      </c>
      <c r="K217" s="40"/>
      <c r="L217" s="35">
        <f t="shared" ref="L217:L224" si="125">SUM(G217:K217)</f>
        <v>18</v>
      </c>
      <c r="M217" s="35">
        <f t="shared" si="124"/>
        <v>5</v>
      </c>
      <c r="N217" s="33"/>
      <c r="O217" s="42"/>
      <c r="P217" s="42"/>
      <c r="Q217" s="42"/>
    </row>
    <row r="218" spans="1:17" x14ac:dyDescent="0.25">
      <c r="A218" s="21"/>
      <c r="B218" s="29"/>
      <c r="C218" s="30"/>
      <c r="D218" s="30" t="s">
        <v>3</v>
      </c>
      <c r="E218" s="30"/>
      <c r="F218" s="30"/>
      <c r="G218" s="40"/>
      <c r="H218" s="40">
        <v>23</v>
      </c>
      <c r="I218" s="40">
        <v>23</v>
      </c>
      <c r="J218" s="40">
        <v>21</v>
      </c>
      <c r="K218" s="40"/>
      <c r="L218" s="35">
        <f t="shared" si="125"/>
        <v>67</v>
      </c>
      <c r="M218" s="35">
        <f t="shared" si="124"/>
        <v>17</v>
      </c>
      <c r="N218" s="33"/>
      <c r="O218" s="42"/>
      <c r="P218" s="42"/>
      <c r="Q218" s="42"/>
    </row>
    <row r="219" spans="1:17" x14ac:dyDescent="0.25">
      <c r="A219" s="21"/>
      <c r="B219" s="29"/>
      <c r="C219" s="30"/>
      <c r="D219" s="30" t="s">
        <v>4</v>
      </c>
      <c r="E219" s="30"/>
      <c r="F219" s="30"/>
      <c r="G219" s="41"/>
      <c r="H219" s="41">
        <v>44</v>
      </c>
      <c r="I219" s="41">
        <v>26</v>
      </c>
      <c r="J219" s="41">
        <v>22</v>
      </c>
      <c r="K219" s="41"/>
      <c r="L219" s="32">
        <f t="shared" si="125"/>
        <v>92</v>
      </c>
      <c r="M219" s="32">
        <f t="shared" si="124"/>
        <v>23</v>
      </c>
      <c r="N219" s="33"/>
      <c r="O219" s="42"/>
      <c r="P219" s="42"/>
      <c r="Q219" s="42"/>
    </row>
    <row r="220" spans="1:17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>
        <v>0</v>
      </c>
      <c r="K220" s="40"/>
      <c r="L220" s="35">
        <f t="shared" si="125"/>
        <v>0</v>
      </c>
      <c r="M220" s="35">
        <f t="shared" si="124"/>
        <v>0</v>
      </c>
      <c r="N220" s="33"/>
      <c r="O220" s="42"/>
      <c r="P220" s="42"/>
      <c r="Q220" s="42"/>
    </row>
    <row r="221" spans="1:17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>
        <v>0</v>
      </c>
      <c r="K221" s="40"/>
      <c r="L221" s="35">
        <f t="shared" si="125"/>
        <v>0</v>
      </c>
      <c r="M221" s="35">
        <f t="shared" si="124"/>
        <v>0</v>
      </c>
      <c r="N221" s="33"/>
      <c r="O221" s="42"/>
      <c r="P221" s="42"/>
      <c r="Q221" s="42"/>
    </row>
    <row r="222" spans="1:17" x14ac:dyDescent="0.25">
      <c r="A222" s="21"/>
      <c r="B222" s="29"/>
      <c r="C222" s="30" t="s">
        <v>7</v>
      </c>
      <c r="D222" s="30"/>
      <c r="E222" s="30"/>
      <c r="F222" s="30"/>
      <c r="G222" s="40"/>
      <c r="H222" s="40">
        <v>5</v>
      </c>
      <c r="I222" s="40">
        <v>3</v>
      </c>
      <c r="J222" s="40">
        <v>3</v>
      </c>
      <c r="K222" s="40"/>
      <c r="L222" s="35">
        <f t="shared" si="125"/>
        <v>11</v>
      </c>
      <c r="M222" s="35">
        <f t="shared" si="124"/>
        <v>3</v>
      </c>
      <c r="N222" s="33"/>
      <c r="O222" s="42"/>
      <c r="P222" s="42"/>
      <c r="Q222" s="42"/>
    </row>
    <row r="223" spans="1:17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>
        <v>0</v>
      </c>
      <c r="K223" s="40"/>
      <c r="L223" s="35">
        <f t="shared" si="125"/>
        <v>0</v>
      </c>
      <c r="M223" s="35">
        <f t="shared" si="124"/>
        <v>0</v>
      </c>
      <c r="N223" s="33"/>
      <c r="O223" s="42"/>
      <c r="P223" s="42"/>
      <c r="Q223" s="42"/>
    </row>
    <row r="224" spans="1:17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>
        <v>0</v>
      </c>
      <c r="K224" s="40"/>
      <c r="L224" s="35">
        <f t="shared" si="125"/>
        <v>0</v>
      </c>
      <c r="M224" s="35">
        <f t="shared" si="124"/>
        <v>0</v>
      </c>
      <c r="N224" s="33"/>
      <c r="O224" s="42"/>
      <c r="P224" s="42"/>
      <c r="Q224" s="42"/>
    </row>
    <row r="225" spans="1:17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17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17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v>2021</v>
      </c>
      <c r="H227" s="6">
        <f>+G227</f>
        <v>2021</v>
      </c>
      <c r="I227" s="6">
        <f t="shared" ref="I227:M227" si="126">+H227</f>
        <v>2021</v>
      </c>
      <c r="J227" s="6">
        <f t="shared" si="126"/>
        <v>2021</v>
      </c>
      <c r="K227" s="6">
        <f t="shared" si="126"/>
        <v>2021</v>
      </c>
      <c r="L227" s="6">
        <f t="shared" si="126"/>
        <v>2021</v>
      </c>
      <c r="M227" s="6">
        <f t="shared" si="126"/>
        <v>2021</v>
      </c>
      <c r="N227" s="20"/>
      <c r="O227" s="42"/>
      <c r="P227" s="42"/>
      <c r="Q227" s="42"/>
    </row>
    <row r="228" spans="1:17" x14ac:dyDescent="0.25">
      <c r="A228" s="21"/>
      <c r="B228" s="22"/>
      <c r="C228" s="8" t="s">
        <v>13</v>
      </c>
      <c r="D228" s="24"/>
      <c r="E228" s="24"/>
      <c r="F228" s="24"/>
      <c r="G228" s="10" t="s">
        <v>10</v>
      </c>
      <c r="H228" s="10" t="str">
        <f>+G228</f>
        <v>Nov</v>
      </c>
      <c r="I228" s="10" t="str">
        <f t="shared" ref="I228:M228" si="127">+H228</f>
        <v>Nov</v>
      </c>
      <c r="J228" s="10" t="str">
        <f t="shared" si="127"/>
        <v>Nov</v>
      </c>
      <c r="K228" s="10" t="str">
        <f t="shared" si="127"/>
        <v>Nov</v>
      </c>
      <c r="L228" s="10" t="str">
        <f t="shared" si="127"/>
        <v>Nov</v>
      </c>
      <c r="M228" s="10" t="str">
        <f t="shared" si="127"/>
        <v>Nov</v>
      </c>
      <c r="N228" s="25"/>
      <c r="O228" s="42"/>
      <c r="P228" s="42"/>
      <c r="Q228" s="42"/>
    </row>
    <row r="229" spans="1:17" ht="15.75" thickBot="1" x14ac:dyDescent="0.3">
      <c r="A229" s="21"/>
      <c r="B229" s="26"/>
      <c r="C229" s="27"/>
      <c r="D229" s="27"/>
      <c r="E229" s="27"/>
      <c r="F229" s="27"/>
      <c r="G229" s="7">
        <v>7</v>
      </c>
      <c r="H229" s="7">
        <v>14</v>
      </c>
      <c r="I229" s="7">
        <v>21</v>
      </c>
      <c r="J229" s="7">
        <v>28</v>
      </c>
      <c r="K229" s="7"/>
      <c r="L229" s="7" t="s">
        <v>11</v>
      </c>
      <c r="M229" s="7" t="s">
        <v>12</v>
      </c>
      <c r="N229" s="28"/>
      <c r="O229" s="42"/>
      <c r="P229" s="42"/>
      <c r="Q229" s="42"/>
    </row>
    <row r="230" spans="1:17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17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59</v>
      </c>
      <c r="H231" s="32">
        <f t="shared" ref="H231" si="128">SUM(H232:H235)</f>
        <v>54</v>
      </c>
      <c r="I231" s="32">
        <f t="shared" ref="I231" si="129">SUM(I232:I235)</f>
        <v>51</v>
      </c>
      <c r="J231" s="32">
        <f t="shared" ref="J231" si="130">SUM(J232:J235)</f>
        <v>79</v>
      </c>
      <c r="K231" s="32">
        <f t="shared" ref="K231" si="131">SUM(K232:K235)</f>
        <v>0</v>
      </c>
      <c r="L231" s="32">
        <f t="shared" ref="L231" si="132">SUM(L232:L235)</f>
        <v>243</v>
      </c>
      <c r="M231" s="32">
        <f>ROUND((L231/$E$1),0)</f>
        <v>61</v>
      </c>
      <c r="N231" s="33"/>
      <c r="O231" s="42"/>
      <c r="P231" s="42"/>
      <c r="Q231" s="42"/>
    </row>
    <row r="232" spans="1:17" x14ac:dyDescent="0.25">
      <c r="A232" s="21"/>
      <c r="B232" s="29"/>
      <c r="C232" s="30"/>
      <c r="D232" s="30" t="s">
        <v>1</v>
      </c>
      <c r="E232" s="30"/>
      <c r="F232" s="30"/>
      <c r="G232" s="40">
        <v>10</v>
      </c>
      <c r="H232" s="40">
        <v>5</v>
      </c>
      <c r="I232" s="40">
        <v>4</v>
      </c>
      <c r="J232" s="40">
        <v>5</v>
      </c>
      <c r="K232" s="40"/>
      <c r="L232" s="35">
        <f>SUM(G232:K232)</f>
        <v>24</v>
      </c>
      <c r="M232" s="35">
        <f t="shared" ref="M232:M240" si="133">ROUND((L232/$E$1),0)</f>
        <v>6</v>
      </c>
      <c r="N232" s="33"/>
      <c r="O232" s="42"/>
      <c r="P232" s="42"/>
      <c r="Q232" s="42"/>
    </row>
    <row r="233" spans="1:17" x14ac:dyDescent="0.25">
      <c r="A233" s="21"/>
      <c r="B233" s="29"/>
      <c r="C233" s="30"/>
      <c r="D233" s="30" t="s">
        <v>2</v>
      </c>
      <c r="E233" s="30"/>
      <c r="F233" s="30"/>
      <c r="G233" s="40">
        <v>4</v>
      </c>
      <c r="H233" s="40">
        <v>11</v>
      </c>
      <c r="I233" s="40">
        <v>14</v>
      </c>
      <c r="J233" s="40">
        <v>18</v>
      </c>
      <c r="K233" s="40"/>
      <c r="L233" s="35">
        <f t="shared" ref="L233:L240" si="134">SUM(G233:K233)</f>
        <v>47</v>
      </c>
      <c r="M233" s="35">
        <f t="shared" si="133"/>
        <v>12</v>
      </c>
      <c r="N233" s="33"/>
      <c r="O233" s="42"/>
      <c r="P233" s="42"/>
      <c r="Q233" s="42"/>
    </row>
    <row r="234" spans="1:17" x14ac:dyDescent="0.25">
      <c r="A234" s="21"/>
      <c r="B234" s="29"/>
      <c r="C234" s="30"/>
      <c r="D234" s="30" t="s">
        <v>3</v>
      </c>
      <c r="E234" s="30"/>
      <c r="F234" s="30"/>
      <c r="G234" s="40">
        <v>2</v>
      </c>
      <c r="H234" s="40">
        <v>6</v>
      </c>
      <c r="I234" s="40">
        <v>8</v>
      </c>
      <c r="J234" s="40">
        <v>13</v>
      </c>
      <c r="K234" s="40"/>
      <c r="L234" s="35">
        <f t="shared" si="134"/>
        <v>29</v>
      </c>
      <c r="M234" s="35">
        <f t="shared" si="133"/>
        <v>7</v>
      </c>
      <c r="N234" s="33"/>
      <c r="O234" s="42"/>
      <c r="P234" s="42"/>
      <c r="Q234" s="42"/>
    </row>
    <row r="235" spans="1:17" x14ac:dyDescent="0.25">
      <c r="A235" s="21"/>
      <c r="B235" s="29"/>
      <c r="C235" s="30"/>
      <c r="D235" s="30" t="s">
        <v>4</v>
      </c>
      <c r="E235" s="30"/>
      <c r="F235" s="30"/>
      <c r="G235" s="41">
        <v>43</v>
      </c>
      <c r="H235" s="41">
        <v>32</v>
      </c>
      <c r="I235" s="41">
        <v>25</v>
      </c>
      <c r="J235" s="41">
        <v>43</v>
      </c>
      <c r="K235" s="41"/>
      <c r="L235" s="32">
        <f t="shared" si="134"/>
        <v>143</v>
      </c>
      <c r="M235" s="32">
        <f t="shared" si="133"/>
        <v>36</v>
      </c>
      <c r="N235" s="33"/>
      <c r="O235" s="42"/>
      <c r="P235" s="42"/>
      <c r="Q235" s="42"/>
    </row>
    <row r="236" spans="1:17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134"/>
        <v>0</v>
      </c>
      <c r="M236" s="35">
        <f t="shared" si="133"/>
        <v>0</v>
      </c>
      <c r="N236" s="33"/>
      <c r="O236" s="42"/>
      <c r="P236" s="42"/>
      <c r="Q236" s="42"/>
    </row>
    <row r="237" spans="1:17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134"/>
        <v>0</v>
      </c>
      <c r="M237" s="35">
        <f t="shared" si="133"/>
        <v>0</v>
      </c>
      <c r="N237" s="33"/>
      <c r="O237" s="42"/>
      <c r="P237" s="42"/>
      <c r="Q237" s="42"/>
    </row>
    <row r="238" spans="1:17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/>
      <c r="I238" s="40"/>
      <c r="J238" s="40"/>
      <c r="K238" s="40"/>
      <c r="L238" s="35">
        <f t="shared" si="134"/>
        <v>2</v>
      </c>
      <c r="M238" s="35">
        <f t="shared" si="133"/>
        <v>1</v>
      </c>
      <c r="N238" s="33"/>
      <c r="O238" s="42"/>
      <c r="P238" s="42"/>
      <c r="Q238" s="42"/>
    </row>
    <row r="239" spans="1:17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134"/>
        <v>0</v>
      </c>
      <c r="M239" s="35">
        <f t="shared" si="133"/>
        <v>0</v>
      </c>
      <c r="N239" s="33"/>
      <c r="O239" s="42"/>
      <c r="P239" s="42"/>
      <c r="Q239" s="42"/>
    </row>
    <row r="240" spans="1:17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134"/>
        <v>0</v>
      </c>
      <c r="M240" s="35">
        <f t="shared" si="133"/>
        <v>0</v>
      </c>
      <c r="N240" s="33"/>
      <c r="O240" s="42"/>
      <c r="P240" s="42"/>
      <c r="Q240" s="42"/>
    </row>
    <row r="241" spans="1:17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17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17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2021</v>
      </c>
      <c r="H243" s="6">
        <f>+G243</f>
        <v>2021</v>
      </c>
      <c r="I243" s="6">
        <f t="shared" ref="I243:M243" si="135">+H243</f>
        <v>2021</v>
      </c>
      <c r="J243" s="6">
        <f t="shared" si="135"/>
        <v>2021</v>
      </c>
      <c r="K243" s="6">
        <f t="shared" si="135"/>
        <v>2021</v>
      </c>
      <c r="L243" s="6">
        <f t="shared" si="135"/>
        <v>2021</v>
      </c>
      <c r="M243" s="6">
        <f t="shared" si="135"/>
        <v>2021</v>
      </c>
      <c r="N243" s="20"/>
      <c r="O243" s="42"/>
      <c r="P243" s="42"/>
      <c r="Q243" s="42"/>
    </row>
    <row r="244" spans="1:17" x14ac:dyDescent="0.25">
      <c r="A244" s="21"/>
      <c r="B244" s="22"/>
      <c r="C244" s="8" t="s">
        <v>13</v>
      </c>
      <c r="D244" s="24"/>
      <c r="E244" s="24"/>
      <c r="F244" s="24"/>
      <c r="G244" s="10" t="str">
        <f>+$G$4</f>
        <v>Nov</v>
      </c>
      <c r="H244" s="10" t="str">
        <f>+G244</f>
        <v>Nov</v>
      </c>
      <c r="I244" s="10" t="str">
        <f t="shared" ref="I244:M244" si="136">+H244</f>
        <v>Nov</v>
      </c>
      <c r="J244" s="10" t="str">
        <f t="shared" si="136"/>
        <v>Nov</v>
      </c>
      <c r="K244" s="10" t="str">
        <f t="shared" si="136"/>
        <v>Nov</v>
      </c>
      <c r="L244" s="10" t="str">
        <f t="shared" si="136"/>
        <v>Nov</v>
      </c>
      <c r="M244" s="10" t="str">
        <f t="shared" si="136"/>
        <v>Nov</v>
      </c>
      <c r="N244" s="25"/>
      <c r="O244" s="42"/>
      <c r="P244" s="42"/>
      <c r="Q244" s="42"/>
    </row>
    <row r="245" spans="1:17" ht="15.75" thickBot="1" x14ac:dyDescent="0.3">
      <c r="A245" s="21"/>
      <c r="B245" s="26"/>
      <c r="C245" s="27"/>
      <c r="D245" s="27"/>
      <c r="E245" s="27"/>
      <c r="F245" s="27"/>
      <c r="G245" s="7">
        <f>+$G$5</f>
        <v>7</v>
      </c>
      <c r="H245" s="7">
        <f>+$H$5</f>
        <v>14</v>
      </c>
      <c r="I245" s="7">
        <f>+$I$5</f>
        <v>21</v>
      </c>
      <c r="J245" s="7">
        <f>+$J$5</f>
        <v>28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17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17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43</v>
      </c>
      <c r="H247" s="32">
        <f t="shared" ref="H247" si="137">SUM(H248:H251)</f>
        <v>43</v>
      </c>
      <c r="I247" s="32">
        <f t="shared" ref="I247" si="138">SUM(I248:I251)</f>
        <v>43</v>
      </c>
      <c r="J247" s="32">
        <f t="shared" ref="J247" si="139">SUM(J248:J251)</f>
        <v>51</v>
      </c>
      <c r="K247" s="32">
        <f t="shared" ref="K247" si="140">SUM(K248:K251)</f>
        <v>0</v>
      </c>
      <c r="L247" s="32">
        <f t="shared" ref="L247" si="141">SUM(L248:L251)</f>
        <v>180</v>
      </c>
      <c r="M247" s="32">
        <f>ROUND((L247/$E$1),0)</f>
        <v>45</v>
      </c>
      <c r="N247" s="33"/>
    </row>
    <row r="248" spans="1:17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5</v>
      </c>
      <c r="I248" s="40">
        <v>4</v>
      </c>
      <c r="J248" s="40">
        <v>5</v>
      </c>
      <c r="K248" s="40"/>
      <c r="L248" s="35">
        <f>SUM(G248:K248)</f>
        <v>19</v>
      </c>
      <c r="M248" s="35">
        <f t="shared" ref="M248:M256" si="142">ROUND((L248/$E$1),0)</f>
        <v>5</v>
      </c>
      <c r="N248" s="33"/>
    </row>
    <row r="249" spans="1:17" x14ac:dyDescent="0.25">
      <c r="A249" s="21"/>
      <c r="B249" s="29"/>
      <c r="C249" s="30"/>
      <c r="D249" s="30" t="s">
        <v>2</v>
      </c>
      <c r="E249" s="30"/>
      <c r="F249" s="30"/>
      <c r="G249" s="40">
        <v>5</v>
      </c>
      <c r="H249" s="40">
        <v>5</v>
      </c>
      <c r="I249" s="40">
        <v>6</v>
      </c>
      <c r="J249" s="40">
        <v>5</v>
      </c>
      <c r="K249" s="40"/>
      <c r="L249" s="35">
        <f t="shared" ref="L249:L256" si="143">SUM(G249:K249)</f>
        <v>21</v>
      </c>
      <c r="M249" s="35">
        <f t="shared" si="142"/>
        <v>5</v>
      </c>
      <c r="N249" s="33"/>
    </row>
    <row r="250" spans="1:17" x14ac:dyDescent="0.25">
      <c r="A250" s="21"/>
      <c r="B250" s="29"/>
      <c r="C250" s="30"/>
      <c r="D250" s="30" t="s">
        <v>3</v>
      </c>
      <c r="E250" s="30"/>
      <c r="F250" s="30"/>
      <c r="G250" s="40">
        <v>11</v>
      </c>
      <c r="H250" s="40">
        <v>14</v>
      </c>
      <c r="I250" s="40">
        <v>10</v>
      </c>
      <c r="J250" s="40">
        <v>13</v>
      </c>
      <c r="K250" s="40"/>
      <c r="L250" s="35">
        <f t="shared" si="143"/>
        <v>48</v>
      </c>
      <c r="M250" s="35">
        <f t="shared" si="142"/>
        <v>12</v>
      </c>
      <c r="N250" s="33"/>
    </row>
    <row r="251" spans="1:17" x14ac:dyDescent="0.25">
      <c r="A251" s="21"/>
      <c r="B251" s="29"/>
      <c r="C251" s="30"/>
      <c r="D251" s="30" t="s">
        <v>4</v>
      </c>
      <c r="E251" s="30"/>
      <c r="F251" s="30"/>
      <c r="G251" s="41">
        <v>22</v>
      </c>
      <c r="H251" s="41">
        <v>19</v>
      </c>
      <c r="I251" s="41">
        <v>23</v>
      </c>
      <c r="J251" s="41">
        <v>28</v>
      </c>
      <c r="K251" s="41"/>
      <c r="L251" s="32">
        <f t="shared" si="143"/>
        <v>92</v>
      </c>
      <c r="M251" s="32">
        <f t="shared" si="142"/>
        <v>23</v>
      </c>
      <c r="N251" s="33"/>
    </row>
    <row r="252" spans="1:17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15</v>
      </c>
      <c r="I252" s="40">
        <v>9</v>
      </c>
      <c r="J252" s="40">
        <v>0</v>
      </c>
      <c r="K252" s="40"/>
      <c r="L252" s="35">
        <f t="shared" si="143"/>
        <v>24</v>
      </c>
      <c r="M252" s="35">
        <f t="shared" si="142"/>
        <v>6</v>
      </c>
      <c r="N252" s="33"/>
    </row>
    <row r="253" spans="1:17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>
        <v>0</v>
      </c>
      <c r="K253" s="40"/>
      <c r="L253" s="35">
        <f t="shared" si="143"/>
        <v>0</v>
      </c>
      <c r="M253" s="35">
        <f t="shared" si="142"/>
        <v>0</v>
      </c>
      <c r="N253" s="33"/>
    </row>
    <row r="254" spans="1:17" x14ac:dyDescent="0.25">
      <c r="A254" s="21"/>
      <c r="B254" s="29"/>
      <c r="C254" s="30" t="s">
        <v>7</v>
      </c>
      <c r="D254" s="30"/>
      <c r="E254" s="30"/>
      <c r="F254" s="30"/>
      <c r="G254" s="40">
        <v>3</v>
      </c>
      <c r="H254" s="40"/>
      <c r="I254" s="40">
        <v>2</v>
      </c>
      <c r="J254" s="40">
        <v>0</v>
      </c>
      <c r="K254" s="40"/>
      <c r="L254" s="35">
        <f t="shared" si="143"/>
        <v>5</v>
      </c>
      <c r="M254" s="35">
        <f t="shared" si="142"/>
        <v>1</v>
      </c>
      <c r="N254" s="33"/>
    </row>
    <row r="255" spans="1:17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>
        <v>0</v>
      </c>
      <c r="K255" s="40"/>
      <c r="L255" s="35">
        <f t="shared" si="143"/>
        <v>0</v>
      </c>
      <c r="M255" s="35">
        <f t="shared" si="142"/>
        <v>0</v>
      </c>
      <c r="N255" s="33"/>
    </row>
    <row r="256" spans="1:17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>
        <v>0</v>
      </c>
      <c r="K256" s="40"/>
      <c r="L256" s="35">
        <f t="shared" si="143"/>
        <v>0</v>
      </c>
      <c r="M256" s="35">
        <f t="shared" si="142"/>
        <v>0</v>
      </c>
      <c r="N256" s="33"/>
    </row>
    <row r="257" spans="1:1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1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1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2021</v>
      </c>
      <c r="H259" s="6">
        <f>+G259</f>
        <v>2021</v>
      </c>
      <c r="I259" s="6">
        <f t="shared" ref="I259:M259" si="144">+H259</f>
        <v>2021</v>
      </c>
      <c r="J259" s="6">
        <f t="shared" si="144"/>
        <v>2021</v>
      </c>
      <c r="K259" s="6">
        <f t="shared" si="144"/>
        <v>2021</v>
      </c>
      <c r="L259" s="6">
        <f t="shared" si="144"/>
        <v>2021</v>
      </c>
      <c r="M259" s="6">
        <f t="shared" si="144"/>
        <v>2021</v>
      </c>
      <c r="N259" s="20"/>
    </row>
    <row r="260" spans="1:14" x14ac:dyDescent="0.25">
      <c r="A260" s="21"/>
      <c r="B260" s="22"/>
      <c r="C260" s="8" t="s">
        <v>13</v>
      </c>
      <c r="D260" s="24"/>
      <c r="E260" s="24"/>
      <c r="F260" s="24"/>
      <c r="G260" s="10" t="str">
        <f>+$G$4</f>
        <v>Nov</v>
      </c>
      <c r="H260" s="10" t="str">
        <f>+G260</f>
        <v>Nov</v>
      </c>
      <c r="I260" s="10" t="str">
        <f t="shared" ref="I260:M260" si="145">+H260</f>
        <v>Nov</v>
      </c>
      <c r="J260" s="10" t="str">
        <f t="shared" si="145"/>
        <v>Nov</v>
      </c>
      <c r="K260" s="10" t="str">
        <f t="shared" si="145"/>
        <v>Nov</v>
      </c>
      <c r="L260" s="10" t="str">
        <f t="shared" si="145"/>
        <v>Nov</v>
      </c>
      <c r="M260" s="10" t="str">
        <f t="shared" si="145"/>
        <v>Nov</v>
      </c>
      <c r="N260" s="25"/>
    </row>
    <row r="261" spans="1:14" ht="15.75" thickBot="1" x14ac:dyDescent="0.3">
      <c r="A261" s="21"/>
      <c r="B261" s="26"/>
      <c r="C261" s="27"/>
      <c r="D261" s="27"/>
      <c r="E261" s="27"/>
      <c r="F261" s="27"/>
      <c r="G261" s="7">
        <f>+$G$5</f>
        <v>7</v>
      </c>
      <c r="H261" s="7">
        <f>+$H$5</f>
        <v>14</v>
      </c>
      <c r="I261" s="7">
        <f>+$I$5</f>
        <v>21</v>
      </c>
      <c r="J261" s="7">
        <f>+$J$5</f>
        <v>28</v>
      </c>
      <c r="K261" s="7">
        <f>+$K$5</f>
        <v>0</v>
      </c>
      <c r="L261" s="7" t="s">
        <v>11</v>
      </c>
      <c r="M261" s="7" t="s">
        <v>12</v>
      </c>
      <c r="N261" s="28"/>
    </row>
    <row r="262" spans="1:1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1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29</v>
      </c>
      <c r="H263" s="32">
        <f t="shared" ref="H263" si="146">SUM(H264:H267)</f>
        <v>18</v>
      </c>
      <c r="I263" s="32">
        <f t="shared" ref="I263" si="147">SUM(I264:I267)</f>
        <v>8</v>
      </c>
      <c r="J263" s="32">
        <f t="shared" ref="J263" si="148">SUM(J264:J267)</f>
        <v>30</v>
      </c>
      <c r="K263" s="32">
        <f t="shared" ref="K263" si="149">SUM(K264:K267)</f>
        <v>0</v>
      </c>
      <c r="L263" s="32">
        <f t="shared" ref="L263" si="150">SUM(L264:L267)</f>
        <v>85</v>
      </c>
      <c r="M263" s="32">
        <f>ROUND((L263/$E$1),0)</f>
        <v>21</v>
      </c>
      <c r="N263" s="33"/>
    </row>
    <row r="264" spans="1:14" x14ac:dyDescent="0.25">
      <c r="A264" s="21"/>
      <c r="B264" s="29"/>
      <c r="C264" s="30"/>
      <c r="D264" s="30" t="s">
        <v>1</v>
      </c>
      <c r="E264" s="30"/>
      <c r="F264" s="30"/>
      <c r="G264" s="40">
        <v>3</v>
      </c>
      <c r="H264" s="40">
        <v>2</v>
      </c>
      <c r="I264" s="40">
        <v>1</v>
      </c>
      <c r="J264" s="40">
        <v>3</v>
      </c>
      <c r="K264" s="40"/>
      <c r="L264" s="35">
        <f>SUM(G264:K264)</f>
        <v>9</v>
      </c>
      <c r="M264" s="35">
        <f t="shared" ref="M264:M272" si="151">ROUND((L264/$E$1),0)</f>
        <v>2</v>
      </c>
      <c r="N264" s="33"/>
    </row>
    <row r="265" spans="1:14" x14ac:dyDescent="0.25">
      <c r="A265" s="21"/>
      <c r="B265" s="29"/>
      <c r="C265" s="30"/>
      <c r="D265" s="30" t="s">
        <v>2</v>
      </c>
      <c r="E265" s="30"/>
      <c r="F265" s="30"/>
      <c r="G265" s="40">
        <v>5</v>
      </c>
      <c r="H265" s="40">
        <v>2</v>
      </c>
      <c r="I265" s="40">
        <v>3</v>
      </c>
      <c r="J265" s="40">
        <v>4</v>
      </c>
      <c r="K265" s="40"/>
      <c r="L265" s="35">
        <f t="shared" ref="L265:L272" si="152">SUM(G265:K265)</f>
        <v>14</v>
      </c>
      <c r="M265" s="35">
        <f t="shared" si="151"/>
        <v>4</v>
      </c>
      <c r="N265" s="33"/>
    </row>
    <row r="266" spans="1:14" x14ac:dyDescent="0.25">
      <c r="A266" s="21"/>
      <c r="B266" s="29"/>
      <c r="C266" s="30"/>
      <c r="D266" s="30" t="s">
        <v>3</v>
      </c>
      <c r="E266" s="30"/>
      <c r="F266" s="30"/>
      <c r="G266" s="40">
        <v>8</v>
      </c>
      <c r="H266" s="40"/>
      <c r="I266" s="40">
        <v>1</v>
      </c>
      <c r="J266" s="40">
        <v>6</v>
      </c>
      <c r="K266" s="40"/>
      <c r="L266" s="35">
        <f t="shared" si="152"/>
        <v>15</v>
      </c>
      <c r="M266" s="35">
        <f t="shared" si="151"/>
        <v>4</v>
      </c>
      <c r="N266" s="33"/>
    </row>
    <row r="267" spans="1:14" x14ac:dyDescent="0.25">
      <c r="A267" s="21"/>
      <c r="B267" s="29"/>
      <c r="C267" s="30"/>
      <c r="D267" s="30" t="s">
        <v>4</v>
      </c>
      <c r="E267" s="30"/>
      <c r="F267" s="30"/>
      <c r="G267" s="41">
        <v>13</v>
      </c>
      <c r="H267" s="41">
        <v>14</v>
      </c>
      <c r="I267" s="41">
        <v>3</v>
      </c>
      <c r="J267" s="41">
        <v>17</v>
      </c>
      <c r="K267" s="41"/>
      <c r="L267" s="32">
        <f t="shared" si="152"/>
        <v>47</v>
      </c>
      <c r="M267" s="32">
        <f t="shared" si="151"/>
        <v>12</v>
      </c>
      <c r="N267" s="33"/>
    </row>
    <row r="268" spans="1:1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>
        <v>0</v>
      </c>
      <c r="K268" s="40"/>
      <c r="L268" s="35">
        <f t="shared" si="152"/>
        <v>0</v>
      </c>
      <c r="M268" s="35">
        <f t="shared" si="151"/>
        <v>0</v>
      </c>
      <c r="N268" s="33"/>
    </row>
    <row r="269" spans="1:1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>
        <v>0</v>
      </c>
      <c r="K269" s="40"/>
      <c r="L269" s="35">
        <f t="shared" si="152"/>
        <v>0</v>
      </c>
      <c r="M269" s="35">
        <f t="shared" si="151"/>
        <v>0</v>
      </c>
      <c r="N269" s="33"/>
    </row>
    <row r="270" spans="1:1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>
        <v>3</v>
      </c>
      <c r="K270" s="40"/>
      <c r="L270" s="35">
        <f t="shared" si="152"/>
        <v>3</v>
      </c>
      <c r="M270" s="35">
        <f t="shared" si="151"/>
        <v>1</v>
      </c>
      <c r="N270" s="33"/>
    </row>
    <row r="271" spans="1:14" x14ac:dyDescent="0.25">
      <c r="A271" s="21"/>
      <c r="B271" s="29"/>
      <c r="C271" s="30" t="s">
        <v>9</v>
      </c>
      <c r="D271" s="30"/>
      <c r="E271" s="30"/>
      <c r="F271" s="30"/>
      <c r="G271" s="40"/>
      <c r="H271" s="40">
        <v>6</v>
      </c>
      <c r="I271" s="40">
        <v>6</v>
      </c>
      <c r="J271" s="40">
        <v>7</v>
      </c>
      <c r="K271" s="40"/>
      <c r="L271" s="35">
        <f t="shared" si="152"/>
        <v>19</v>
      </c>
      <c r="M271" s="35">
        <f t="shared" si="151"/>
        <v>5</v>
      </c>
      <c r="N271" s="33"/>
    </row>
    <row r="272" spans="1:1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152"/>
        <v>0</v>
      </c>
      <c r="M272" s="35">
        <f t="shared" si="151"/>
        <v>0</v>
      </c>
      <c r="N272" s="33"/>
    </row>
    <row r="273" spans="1:1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1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1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v>2021</v>
      </c>
      <c r="H275" s="6">
        <f>+G275</f>
        <v>2021</v>
      </c>
      <c r="I275" s="6">
        <f t="shared" ref="I275:M275" si="153">+H275</f>
        <v>2021</v>
      </c>
      <c r="J275" s="6">
        <f t="shared" si="153"/>
        <v>2021</v>
      </c>
      <c r="K275" s="6">
        <f t="shared" si="153"/>
        <v>2021</v>
      </c>
      <c r="L275" s="6">
        <f t="shared" si="153"/>
        <v>2021</v>
      </c>
      <c r="M275" s="6">
        <f t="shared" si="153"/>
        <v>2021</v>
      </c>
      <c r="N275" s="20"/>
    </row>
    <row r="276" spans="1:14" x14ac:dyDescent="0.25">
      <c r="A276" s="21"/>
      <c r="B276" s="22"/>
      <c r="C276" s="8" t="s">
        <v>13</v>
      </c>
      <c r="D276" s="24"/>
      <c r="E276" s="24"/>
      <c r="F276" s="24"/>
      <c r="G276" s="10" t="s">
        <v>10</v>
      </c>
      <c r="H276" s="10" t="str">
        <f>+G276</f>
        <v>Nov</v>
      </c>
      <c r="I276" s="10" t="str">
        <f t="shared" ref="I276:M276" si="154">+H276</f>
        <v>Nov</v>
      </c>
      <c r="J276" s="10" t="str">
        <f t="shared" si="154"/>
        <v>Nov</v>
      </c>
      <c r="K276" s="10" t="str">
        <f t="shared" si="154"/>
        <v>Nov</v>
      </c>
      <c r="L276" s="10" t="str">
        <f t="shared" si="154"/>
        <v>Nov</v>
      </c>
      <c r="M276" s="10" t="str">
        <f t="shared" si="154"/>
        <v>Nov</v>
      </c>
      <c r="N276" s="25"/>
    </row>
    <row r="277" spans="1:14" ht="15.75" thickBot="1" x14ac:dyDescent="0.3">
      <c r="A277" s="21"/>
      <c r="B277" s="26"/>
      <c r="C277" s="27"/>
      <c r="D277" s="27"/>
      <c r="E277" s="27"/>
      <c r="F277" s="27"/>
      <c r="G277" s="7">
        <v>7</v>
      </c>
      <c r="H277" s="7">
        <v>14</v>
      </c>
      <c r="I277" s="7">
        <v>21</v>
      </c>
      <c r="J277" s="7">
        <v>28</v>
      </c>
      <c r="K277" s="7"/>
      <c r="L277" s="7" t="s">
        <v>11</v>
      </c>
      <c r="M277" s="7" t="s">
        <v>12</v>
      </c>
      <c r="N277" s="28"/>
    </row>
    <row r="278" spans="1:1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1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36</v>
      </c>
      <c r="H279" s="32">
        <f t="shared" ref="H279" si="155">SUM(H280:H283)</f>
        <v>58</v>
      </c>
      <c r="I279" s="32">
        <f t="shared" ref="I279" si="156">SUM(I280:I283)</f>
        <v>58</v>
      </c>
      <c r="J279" s="32">
        <f t="shared" ref="J279" si="157">SUM(J280:J283)</f>
        <v>73</v>
      </c>
      <c r="K279" s="32">
        <f t="shared" ref="K279" si="158">SUM(K280:K283)</f>
        <v>0</v>
      </c>
      <c r="L279" s="32">
        <f t="shared" ref="L279" si="159">SUM(L280:L283)</f>
        <v>225</v>
      </c>
      <c r="M279" s="32">
        <f>ROUND((L279/$E$1),0)</f>
        <v>56</v>
      </c>
      <c r="N279" s="33"/>
    </row>
    <row r="280" spans="1:14" x14ac:dyDescent="0.25">
      <c r="A280" s="21"/>
      <c r="B280" s="29"/>
      <c r="C280" s="30"/>
      <c r="D280" s="30" t="s">
        <v>1</v>
      </c>
      <c r="E280" s="30"/>
      <c r="F280" s="30"/>
      <c r="G280" s="40">
        <v>1</v>
      </c>
      <c r="H280" s="40">
        <v>1</v>
      </c>
      <c r="I280" s="40">
        <v>1</v>
      </c>
      <c r="J280" s="40">
        <v>1</v>
      </c>
      <c r="K280" s="40"/>
      <c r="L280" s="35">
        <f>SUM(G280:K280)</f>
        <v>4</v>
      </c>
      <c r="M280" s="35">
        <f t="shared" ref="M280:M288" si="160">ROUND((L280/$E$1),0)</f>
        <v>1</v>
      </c>
      <c r="N280" s="33"/>
    </row>
    <row r="281" spans="1:14" x14ac:dyDescent="0.25">
      <c r="A281" s="21"/>
      <c r="B281" s="29"/>
      <c r="C281" s="30"/>
      <c r="D281" s="30" t="s">
        <v>2</v>
      </c>
      <c r="E281" s="30"/>
      <c r="F281" s="30"/>
      <c r="G281" s="40">
        <v>2</v>
      </c>
      <c r="H281" s="40">
        <v>4</v>
      </c>
      <c r="I281" s="40">
        <v>4</v>
      </c>
      <c r="J281" s="40">
        <v>5</v>
      </c>
      <c r="K281" s="40"/>
      <c r="L281" s="35">
        <f t="shared" ref="L281:L288" si="161">SUM(G281:K281)</f>
        <v>15</v>
      </c>
      <c r="M281" s="35">
        <f t="shared" si="160"/>
        <v>4</v>
      </c>
      <c r="N281" s="33"/>
    </row>
    <row r="282" spans="1:14" x14ac:dyDescent="0.25">
      <c r="A282" s="21"/>
      <c r="B282" s="29"/>
      <c r="C282" s="30"/>
      <c r="D282" s="30" t="s">
        <v>3</v>
      </c>
      <c r="E282" s="30"/>
      <c r="F282" s="30"/>
      <c r="G282" s="40">
        <v>16</v>
      </c>
      <c r="H282" s="40">
        <v>23</v>
      </c>
      <c r="I282" s="40">
        <v>23</v>
      </c>
      <c r="J282" s="40">
        <v>17</v>
      </c>
      <c r="K282" s="40"/>
      <c r="L282" s="35">
        <f t="shared" si="161"/>
        <v>79</v>
      </c>
      <c r="M282" s="35">
        <f t="shared" si="160"/>
        <v>20</v>
      </c>
      <c r="N282" s="33"/>
    </row>
    <row r="283" spans="1:14" x14ac:dyDescent="0.25">
      <c r="A283" s="21"/>
      <c r="B283" s="29"/>
      <c r="C283" s="30"/>
      <c r="D283" s="30" t="s">
        <v>4</v>
      </c>
      <c r="E283" s="30"/>
      <c r="F283" s="30"/>
      <c r="G283" s="41">
        <v>17</v>
      </c>
      <c r="H283" s="41">
        <v>30</v>
      </c>
      <c r="I283" s="41">
        <v>30</v>
      </c>
      <c r="J283" s="41">
        <v>50</v>
      </c>
      <c r="K283" s="41"/>
      <c r="L283" s="32">
        <f t="shared" si="161"/>
        <v>127</v>
      </c>
      <c r="M283" s="32">
        <f t="shared" si="160"/>
        <v>32</v>
      </c>
      <c r="N283" s="33"/>
    </row>
    <row r="284" spans="1:1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161"/>
        <v>0</v>
      </c>
      <c r="M284" s="35">
        <f t="shared" si="160"/>
        <v>0</v>
      </c>
      <c r="N284" s="33"/>
    </row>
    <row r="285" spans="1:1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161"/>
        <v>0</v>
      </c>
      <c r="M285" s="35">
        <f t="shared" si="160"/>
        <v>0</v>
      </c>
      <c r="N285" s="33"/>
    </row>
    <row r="286" spans="1:1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161"/>
        <v>0</v>
      </c>
      <c r="M286" s="35">
        <f t="shared" si="160"/>
        <v>0</v>
      </c>
      <c r="N286" s="33"/>
    </row>
    <row r="287" spans="1:1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161"/>
        <v>0</v>
      </c>
      <c r="M287" s="35">
        <f t="shared" si="160"/>
        <v>0</v>
      </c>
      <c r="N287" s="33"/>
    </row>
    <row r="288" spans="1:14" x14ac:dyDescent="0.25">
      <c r="A288" s="21"/>
      <c r="B288" s="29"/>
      <c r="C288" s="30" t="s">
        <v>8</v>
      </c>
      <c r="D288" s="30"/>
      <c r="E288" s="30"/>
      <c r="F288" s="30"/>
      <c r="G288" s="40">
        <v>17</v>
      </c>
      <c r="H288" s="40"/>
      <c r="I288" s="40"/>
      <c r="J288" s="40">
        <v>17</v>
      </c>
      <c r="K288" s="40"/>
      <c r="L288" s="35">
        <f t="shared" si="161"/>
        <v>34</v>
      </c>
      <c r="M288" s="35">
        <f t="shared" si="160"/>
        <v>9</v>
      </c>
      <c r="N288" s="33"/>
    </row>
    <row r="289" spans="1:1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1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1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2021</v>
      </c>
      <c r="H291" s="6">
        <f>+G291</f>
        <v>2021</v>
      </c>
      <c r="I291" s="6">
        <f t="shared" ref="I291:M291" si="162">+H291</f>
        <v>2021</v>
      </c>
      <c r="J291" s="6">
        <f t="shared" si="162"/>
        <v>2021</v>
      </c>
      <c r="K291" s="6">
        <f t="shared" si="162"/>
        <v>2021</v>
      </c>
      <c r="L291" s="6">
        <f t="shared" si="162"/>
        <v>2021</v>
      </c>
      <c r="M291" s="6">
        <f t="shared" si="162"/>
        <v>2021</v>
      </c>
      <c r="N291" s="20"/>
    </row>
    <row r="292" spans="1:14" x14ac:dyDescent="0.25">
      <c r="A292" s="21"/>
      <c r="B292" s="22"/>
      <c r="C292" s="8" t="s">
        <v>13</v>
      </c>
      <c r="D292" s="24"/>
      <c r="E292" s="24"/>
      <c r="F292" s="24"/>
      <c r="G292" s="10" t="str">
        <f>+$G$4</f>
        <v>Nov</v>
      </c>
      <c r="H292" s="10" t="str">
        <f>+G292</f>
        <v>Nov</v>
      </c>
      <c r="I292" s="10" t="str">
        <f t="shared" ref="I292:M292" si="163">+H292</f>
        <v>Nov</v>
      </c>
      <c r="J292" s="10" t="str">
        <f t="shared" si="163"/>
        <v>Nov</v>
      </c>
      <c r="K292" s="10" t="str">
        <f t="shared" si="163"/>
        <v>Nov</v>
      </c>
      <c r="L292" s="10" t="str">
        <f t="shared" si="163"/>
        <v>Nov</v>
      </c>
      <c r="M292" s="10" t="str">
        <f t="shared" si="163"/>
        <v>Nov</v>
      </c>
      <c r="N292" s="25"/>
    </row>
    <row r="293" spans="1:14" ht="15.75" thickBot="1" x14ac:dyDescent="0.3">
      <c r="A293" s="21"/>
      <c r="B293" s="26"/>
      <c r="C293" s="27"/>
      <c r="D293" s="27"/>
      <c r="E293" s="27"/>
      <c r="F293" s="27"/>
      <c r="G293" s="7">
        <f>+$G$5</f>
        <v>7</v>
      </c>
      <c r="H293" s="7">
        <f>+$H$5</f>
        <v>14</v>
      </c>
      <c r="I293" s="7">
        <f>+$I$5</f>
        <v>21</v>
      </c>
      <c r="J293" s="7">
        <f>+$J$5</f>
        <v>28</v>
      </c>
      <c r="K293" s="7">
        <f>+$K$5</f>
        <v>0</v>
      </c>
      <c r="L293" s="7" t="s">
        <v>11</v>
      </c>
      <c r="M293" s="7" t="s">
        <v>12</v>
      </c>
      <c r="N293" s="28"/>
    </row>
    <row r="294" spans="1:1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1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41</v>
      </c>
      <c r="H295" s="32">
        <f t="shared" ref="H295" si="164">SUM(H296:H299)</f>
        <v>32</v>
      </c>
      <c r="I295" s="32">
        <f t="shared" ref="I295" si="165">SUM(I296:I299)</f>
        <v>26</v>
      </c>
      <c r="J295" s="32">
        <f t="shared" ref="J295" si="166">SUM(J296:J299)</f>
        <v>26</v>
      </c>
      <c r="K295" s="32">
        <f t="shared" ref="K295" si="167">SUM(K296:K299)</f>
        <v>0</v>
      </c>
      <c r="L295" s="32">
        <f t="shared" ref="L295" si="168">SUM(L296:L299)</f>
        <v>125</v>
      </c>
      <c r="M295" s="32">
        <f>ROUND((L295/$E$1),0)</f>
        <v>31</v>
      </c>
      <c r="N295" s="33"/>
    </row>
    <row r="296" spans="1:14" x14ac:dyDescent="0.25">
      <c r="A296" s="21"/>
      <c r="B296" s="29"/>
      <c r="C296" s="30"/>
      <c r="D296" s="30" t="s">
        <v>1</v>
      </c>
      <c r="E296" s="30"/>
      <c r="F296" s="30"/>
      <c r="G296" s="40">
        <v>4</v>
      </c>
      <c r="H296" s="40">
        <v>3</v>
      </c>
      <c r="I296" s="40">
        <v>2</v>
      </c>
      <c r="J296" s="40">
        <v>2</v>
      </c>
      <c r="K296" s="40"/>
      <c r="L296" s="35">
        <f>SUM(G296:K296)</f>
        <v>11</v>
      </c>
      <c r="M296" s="35">
        <f t="shared" ref="M296:M304" si="169">ROUND((L296/$E$1),0)</f>
        <v>3</v>
      </c>
      <c r="N296" s="33"/>
    </row>
    <row r="297" spans="1:1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4</v>
      </c>
      <c r="I297" s="40">
        <v>4</v>
      </c>
      <c r="J297" s="40">
        <v>4</v>
      </c>
      <c r="K297" s="40"/>
      <c r="L297" s="35">
        <f t="shared" ref="L297:L304" si="170">SUM(G297:K297)</f>
        <v>15</v>
      </c>
      <c r="M297" s="35">
        <f t="shared" si="169"/>
        <v>4</v>
      </c>
      <c r="N297" s="33"/>
    </row>
    <row r="298" spans="1:14" x14ac:dyDescent="0.25">
      <c r="A298" s="21"/>
      <c r="B298" s="29"/>
      <c r="C298" s="30"/>
      <c r="D298" s="30" t="s">
        <v>3</v>
      </c>
      <c r="E298" s="30"/>
      <c r="F298" s="30"/>
      <c r="G298" s="40">
        <v>6</v>
      </c>
      <c r="H298" s="40">
        <v>4</v>
      </c>
      <c r="I298" s="40">
        <v>6</v>
      </c>
      <c r="J298" s="40">
        <v>6</v>
      </c>
      <c r="K298" s="40"/>
      <c r="L298" s="35">
        <f t="shared" si="170"/>
        <v>22</v>
      </c>
      <c r="M298" s="35">
        <f t="shared" si="169"/>
        <v>6</v>
      </c>
      <c r="N298" s="33"/>
    </row>
    <row r="299" spans="1:14" x14ac:dyDescent="0.25">
      <c r="A299" s="21"/>
      <c r="B299" s="29"/>
      <c r="C299" s="30"/>
      <c r="D299" s="30" t="s">
        <v>4</v>
      </c>
      <c r="E299" s="30"/>
      <c r="F299" s="30"/>
      <c r="G299" s="41">
        <v>28</v>
      </c>
      <c r="H299" s="41">
        <v>21</v>
      </c>
      <c r="I299" s="41">
        <v>14</v>
      </c>
      <c r="J299" s="41">
        <v>14</v>
      </c>
      <c r="K299" s="41"/>
      <c r="L299" s="32">
        <f t="shared" si="170"/>
        <v>77</v>
      </c>
      <c r="M299" s="32">
        <f t="shared" si="169"/>
        <v>19</v>
      </c>
      <c r="N299" s="33"/>
    </row>
    <row r="300" spans="1:1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170"/>
        <v>0</v>
      </c>
      <c r="M300" s="35">
        <f t="shared" si="169"/>
        <v>0</v>
      </c>
      <c r="N300" s="33"/>
    </row>
    <row r="301" spans="1:1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170"/>
        <v>0</v>
      </c>
      <c r="M301" s="35">
        <f t="shared" si="169"/>
        <v>0</v>
      </c>
      <c r="N301" s="33"/>
    </row>
    <row r="302" spans="1:1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170"/>
        <v>0</v>
      </c>
      <c r="M302" s="35">
        <f t="shared" si="169"/>
        <v>0</v>
      </c>
      <c r="N302" s="33"/>
    </row>
    <row r="303" spans="1:1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170"/>
        <v>0</v>
      </c>
      <c r="M303" s="35">
        <f t="shared" si="169"/>
        <v>0</v>
      </c>
      <c r="N303" s="33"/>
    </row>
    <row r="304" spans="1:1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170"/>
        <v>0</v>
      </c>
      <c r="M304" s="35">
        <f t="shared" si="169"/>
        <v>0</v>
      </c>
      <c r="N304" s="33"/>
    </row>
    <row r="305" spans="1:1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1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1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2021</v>
      </c>
      <c r="H307" s="6">
        <f>+G307</f>
        <v>2021</v>
      </c>
      <c r="I307" s="6">
        <f t="shared" ref="I307:M307" si="171">+H307</f>
        <v>2021</v>
      </c>
      <c r="J307" s="6">
        <f t="shared" si="171"/>
        <v>2021</v>
      </c>
      <c r="K307" s="6">
        <f t="shared" si="171"/>
        <v>2021</v>
      </c>
      <c r="L307" s="6">
        <f t="shared" si="171"/>
        <v>2021</v>
      </c>
      <c r="M307" s="6">
        <f t="shared" si="171"/>
        <v>2021</v>
      </c>
      <c r="N307" s="20"/>
    </row>
    <row r="308" spans="1:14" x14ac:dyDescent="0.25">
      <c r="A308" s="21"/>
      <c r="B308" s="22"/>
      <c r="C308" s="8" t="s">
        <v>13</v>
      </c>
      <c r="D308" s="24"/>
      <c r="E308" s="24"/>
      <c r="F308" s="24"/>
      <c r="G308" s="10" t="str">
        <f>+$G$4</f>
        <v>Nov</v>
      </c>
      <c r="H308" s="10" t="str">
        <f>+G308</f>
        <v>Nov</v>
      </c>
      <c r="I308" s="10" t="str">
        <f t="shared" ref="I308:M308" si="172">+H308</f>
        <v>Nov</v>
      </c>
      <c r="J308" s="10" t="str">
        <f t="shared" si="172"/>
        <v>Nov</v>
      </c>
      <c r="K308" s="10" t="str">
        <f t="shared" si="172"/>
        <v>Nov</v>
      </c>
      <c r="L308" s="10" t="str">
        <f t="shared" si="172"/>
        <v>Nov</v>
      </c>
      <c r="M308" s="10" t="str">
        <f t="shared" si="172"/>
        <v>Nov</v>
      </c>
      <c r="N308" s="25"/>
    </row>
    <row r="309" spans="1:14" ht="15.75" thickBot="1" x14ac:dyDescent="0.3">
      <c r="A309" s="21"/>
      <c r="B309" s="26"/>
      <c r="C309" s="27"/>
      <c r="D309" s="27"/>
      <c r="E309" s="27"/>
      <c r="F309" s="27"/>
      <c r="G309" s="7">
        <f>+$G$5</f>
        <v>7</v>
      </c>
      <c r="H309" s="7">
        <f>+$H$5</f>
        <v>14</v>
      </c>
      <c r="I309" s="7">
        <f>+$I$5</f>
        <v>21</v>
      </c>
      <c r="J309" s="7">
        <f>+$J$5</f>
        <v>28</v>
      </c>
      <c r="K309" s="7">
        <f>+$K$5</f>
        <v>0</v>
      </c>
      <c r="L309" s="7" t="s">
        <v>11</v>
      </c>
      <c r="M309" s="7" t="s">
        <v>12</v>
      </c>
      <c r="N309" s="28"/>
    </row>
    <row r="310" spans="1:1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1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46</v>
      </c>
      <c r="H311" s="32">
        <f t="shared" ref="H311" si="173">SUM(H312:H315)</f>
        <v>50</v>
      </c>
      <c r="I311" s="32">
        <f t="shared" ref="I311" si="174">SUM(I312:I315)</f>
        <v>37</v>
      </c>
      <c r="J311" s="32">
        <f t="shared" ref="J311" si="175">SUM(J312:J315)</f>
        <v>46</v>
      </c>
      <c r="K311" s="32">
        <f t="shared" ref="K311" si="176">SUM(K312:K315)</f>
        <v>0</v>
      </c>
      <c r="L311" s="32">
        <f t="shared" ref="L311" si="177">SUM(L312:L315)</f>
        <v>179</v>
      </c>
      <c r="M311" s="32">
        <f>ROUND((L311/$E$1),0)</f>
        <v>45</v>
      </c>
      <c r="N311" s="33"/>
    </row>
    <row r="312" spans="1:14" x14ac:dyDescent="0.25">
      <c r="A312" s="21"/>
      <c r="B312" s="29"/>
      <c r="C312" s="30"/>
      <c r="D312" s="30" t="s">
        <v>1</v>
      </c>
      <c r="E312" s="30"/>
      <c r="F312" s="30"/>
      <c r="G312" s="40">
        <v>1</v>
      </c>
      <c r="H312" s="40">
        <v>2</v>
      </c>
      <c r="I312" s="40">
        <v>1</v>
      </c>
      <c r="J312" s="40">
        <v>2</v>
      </c>
      <c r="K312" s="40"/>
      <c r="L312" s="35">
        <f>SUM(G312:K312)</f>
        <v>6</v>
      </c>
      <c r="M312" s="35">
        <f t="shared" ref="M312:M320" si="178">ROUND((L312/$E$1),0)</f>
        <v>2</v>
      </c>
      <c r="N312" s="33"/>
    </row>
    <row r="313" spans="1:14" x14ac:dyDescent="0.25">
      <c r="A313" s="21"/>
      <c r="B313" s="29"/>
      <c r="C313" s="30"/>
      <c r="D313" s="30" t="s">
        <v>2</v>
      </c>
      <c r="E313" s="30"/>
      <c r="F313" s="30"/>
      <c r="G313" s="40">
        <v>6</v>
      </c>
      <c r="H313" s="40">
        <v>6</v>
      </c>
      <c r="I313" s="40">
        <v>2</v>
      </c>
      <c r="J313" s="40">
        <v>5</v>
      </c>
      <c r="K313" s="40"/>
      <c r="L313" s="35">
        <f t="shared" ref="L313:L320" si="179">SUM(G313:K313)</f>
        <v>19</v>
      </c>
      <c r="M313" s="35">
        <f t="shared" si="178"/>
        <v>5</v>
      </c>
      <c r="N313" s="33"/>
    </row>
    <row r="314" spans="1:1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>
        <v>19</v>
      </c>
      <c r="I314" s="40">
        <v>15</v>
      </c>
      <c r="J314" s="40">
        <v>18</v>
      </c>
      <c r="K314" s="40"/>
      <c r="L314" s="35">
        <f t="shared" si="179"/>
        <v>69</v>
      </c>
      <c r="M314" s="35">
        <f t="shared" si="178"/>
        <v>17</v>
      </c>
      <c r="N314" s="33"/>
    </row>
    <row r="315" spans="1:14" x14ac:dyDescent="0.25">
      <c r="A315" s="21"/>
      <c r="B315" s="29"/>
      <c r="C315" s="30"/>
      <c r="D315" s="30" t="s">
        <v>4</v>
      </c>
      <c r="E315" s="30"/>
      <c r="F315" s="30"/>
      <c r="G315" s="41">
        <v>22</v>
      </c>
      <c r="H315" s="41">
        <v>23</v>
      </c>
      <c r="I315" s="41">
        <v>19</v>
      </c>
      <c r="J315" s="41">
        <v>21</v>
      </c>
      <c r="K315" s="41"/>
      <c r="L315" s="32">
        <f t="shared" si="179"/>
        <v>85</v>
      </c>
      <c r="M315" s="32">
        <f t="shared" si="178"/>
        <v>21</v>
      </c>
      <c r="N315" s="33"/>
    </row>
    <row r="316" spans="1:1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>
        <v>1</v>
      </c>
      <c r="J316" s="40"/>
      <c r="K316" s="40"/>
      <c r="L316" s="35">
        <f t="shared" si="179"/>
        <v>1</v>
      </c>
      <c r="M316" s="35">
        <f t="shared" si="178"/>
        <v>0</v>
      </c>
      <c r="N316" s="33"/>
    </row>
    <row r="317" spans="1:1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179"/>
        <v>0</v>
      </c>
      <c r="M317" s="35">
        <f t="shared" si="178"/>
        <v>0</v>
      </c>
      <c r="N317" s="33"/>
    </row>
    <row r="318" spans="1:14" x14ac:dyDescent="0.25">
      <c r="A318" s="21"/>
      <c r="B318" s="29"/>
      <c r="C318" s="30" t="s">
        <v>7</v>
      </c>
      <c r="D318" s="30"/>
      <c r="E318" s="30"/>
      <c r="F318" s="30"/>
      <c r="G318" s="40"/>
      <c r="H318" s="40">
        <v>3</v>
      </c>
      <c r="I318" s="40">
        <v>1</v>
      </c>
      <c r="J318" s="40"/>
      <c r="K318" s="40"/>
      <c r="L318" s="35">
        <f t="shared" si="179"/>
        <v>4</v>
      </c>
      <c r="M318" s="35">
        <f t="shared" si="178"/>
        <v>1</v>
      </c>
      <c r="N318" s="33"/>
    </row>
    <row r="319" spans="1:14" x14ac:dyDescent="0.25">
      <c r="A319" s="21"/>
      <c r="B319" s="29"/>
      <c r="C319" s="30" t="s">
        <v>9</v>
      </c>
      <c r="D319" s="30"/>
      <c r="E319" s="30"/>
      <c r="F319" s="30"/>
      <c r="G319" s="40"/>
      <c r="H319" s="40"/>
      <c r="I319" s="40"/>
      <c r="J319" s="40"/>
      <c r="K319" s="40"/>
      <c r="L319" s="35">
        <f t="shared" si="179"/>
        <v>0</v>
      </c>
      <c r="M319" s="35">
        <f t="shared" si="178"/>
        <v>0</v>
      </c>
      <c r="N319" s="33"/>
    </row>
    <row r="320" spans="1:1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179"/>
        <v>0</v>
      </c>
      <c r="M320" s="35">
        <f t="shared" si="178"/>
        <v>0</v>
      </c>
      <c r="N320" s="33"/>
    </row>
    <row r="321" spans="1:1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1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1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v>2021</v>
      </c>
      <c r="H323" s="6">
        <f>+G323</f>
        <v>2021</v>
      </c>
      <c r="I323" s="6">
        <f t="shared" ref="I323:M323" si="180">+H323</f>
        <v>2021</v>
      </c>
      <c r="J323" s="6">
        <f t="shared" si="180"/>
        <v>2021</v>
      </c>
      <c r="K323" s="6">
        <f t="shared" si="180"/>
        <v>2021</v>
      </c>
      <c r="L323" s="6">
        <f t="shared" si="180"/>
        <v>2021</v>
      </c>
      <c r="M323" s="6">
        <f t="shared" si="180"/>
        <v>2021</v>
      </c>
      <c r="N323" s="20"/>
    </row>
    <row r="324" spans="1:14" x14ac:dyDescent="0.25">
      <c r="A324" s="21"/>
      <c r="B324" s="22"/>
      <c r="C324" s="8" t="s">
        <v>13</v>
      </c>
      <c r="D324" s="24"/>
      <c r="E324" s="24"/>
      <c r="F324" s="24"/>
      <c r="G324" s="10" t="s">
        <v>10</v>
      </c>
      <c r="H324" s="10" t="str">
        <f>+G324</f>
        <v>Nov</v>
      </c>
      <c r="I324" s="10" t="str">
        <f t="shared" ref="I324:M324" si="181">+H324</f>
        <v>Nov</v>
      </c>
      <c r="J324" s="10" t="str">
        <f t="shared" si="181"/>
        <v>Nov</v>
      </c>
      <c r="K324" s="10" t="str">
        <f t="shared" si="181"/>
        <v>Nov</v>
      </c>
      <c r="L324" s="10" t="str">
        <f t="shared" si="181"/>
        <v>Nov</v>
      </c>
      <c r="M324" s="10" t="str">
        <f t="shared" si="181"/>
        <v>Nov</v>
      </c>
      <c r="N324" s="25"/>
    </row>
    <row r="325" spans="1:14" ht="15.75" thickBot="1" x14ac:dyDescent="0.3">
      <c r="A325" s="21"/>
      <c r="B325" s="26"/>
      <c r="C325" s="27"/>
      <c r="D325" s="27"/>
      <c r="E325" s="27"/>
      <c r="F325" s="27"/>
      <c r="G325" s="7">
        <v>7</v>
      </c>
      <c r="H325" s="7">
        <v>14</v>
      </c>
      <c r="I325" s="7">
        <v>21</v>
      </c>
      <c r="J325" s="7">
        <v>28</v>
      </c>
      <c r="K325" s="7"/>
      <c r="L325" s="7" t="s">
        <v>11</v>
      </c>
      <c r="M325" s="7" t="s">
        <v>12</v>
      </c>
      <c r="N325" s="28"/>
    </row>
    <row r="326" spans="1:1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1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97</v>
      </c>
      <c r="H327" s="32">
        <f t="shared" ref="H327" si="182">SUM(H328:H331)</f>
        <v>88</v>
      </c>
      <c r="I327" s="32">
        <f t="shared" ref="I327" si="183">SUM(I328:I331)</f>
        <v>87</v>
      </c>
      <c r="J327" s="32">
        <f t="shared" ref="J327" si="184">SUM(J328:J331)</f>
        <v>102</v>
      </c>
      <c r="K327" s="32">
        <f t="shared" ref="K327" si="185">SUM(K328:K331)</f>
        <v>0</v>
      </c>
      <c r="L327" s="32">
        <f t="shared" ref="L327" si="186">SUM(L328:L331)</f>
        <v>374</v>
      </c>
      <c r="M327" s="32">
        <f>ROUND((L327/$E$1),0)</f>
        <v>94</v>
      </c>
      <c r="N327" s="33"/>
    </row>
    <row r="328" spans="1:14" x14ac:dyDescent="0.25">
      <c r="A328" s="21"/>
      <c r="B328" s="29"/>
      <c r="C328" s="30"/>
      <c r="D328" s="30" t="s">
        <v>1</v>
      </c>
      <c r="E328" s="30"/>
      <c r="F328" s="30"/>
      <c r="G328" s="40">
        <v>8</v>
      </c>
      <c r="H328" s="40">
        <v>8</v>
      </c>
      <c r="I328" s="40">
        <v>12</v>
      </c>
      <c r="J328" s="40">
        <v>8</v>
      </c>
      <c r="K328" s="40"/>
      <c r="L328" s="35">
        <f>SUM(G328:K328)</f>
        <v>36</v>
      </c>
      <c r="M328" s="35">
        <f t="shared" ref="M328:M336" si="187">ROUND((L328/$E$1),0)</f>
        <v>9</v>
      </c>
      <c r="N328" s="33"/>
    </row>
    <row r="329" spans="1:14" x14ac:dyDescent="0.25">
      <c r="A329" s="21"/>
      <c r="B329" s="29"/>
      <c r="C329" s="30"/>
      <c r="D329" s="30" t="s">
        <v>2</v>
      </c>
      <c r="E329" s="30"/>
      <c r="F329" s="30"/>
      <c r="G329" s="40">
        <v>32</v>
      </c>
      <c r="H329" s="40">
        <v>26</v>
      </c>
      <c r="I329" s="40">
        <v>26</v>
      </c>
      <c r="J329" s="40">
        <v>37</v>
      </c>
      <c r="K329" s="40"/>
      <c r="L329" s="35">
        <f t="shared" ref="L329:L336" si="188">SUM(G329:K329)</f>
        <v>121</v>
      </c>
      <c r="M329" s="35">
        <f t="shared" si="187"/>
        <v>30</v>
      </c>
      <c r="N329" s="33"/>
    </row>
    <row r="330" spans="1:14" x14ac:dyDescent="0.25">
      <c r="A330" s="21"/>
      <c r="B330" s="29"/>
      <c r="C330" s="30"/>
      <c r="D330" s="30" t="s">
        <v>3</v>
      </c>
      <c r="E330" s="30"/>
      <c r="F330" s="30"/>
      <c r="G330" s="40">
        <v>16</v>
      </c>
      <c r="H330" s="40">
        <v>19</v>
      </c>
      <c r="I330" s="40">
        <v>14</v>
      </c>
      <c r="J330" s="40">
        <v>16</v>
      </c>
      <c r="K330" s="40"/>
      <c r="L330" s="35">
        <f t="shared" si="188"/>
        <v>65</v>
      </c>
      <c r="M330" s="35">
        <f t="shared" si="187"/>
        <v>16</v>
      </c>
      <c r="N330" s="33"/>
    </row>
    <row r="331" spans="1:14" x14ac:dyDescent="0.25">
      <c r="A331" s="21"/>
      <c r="B331" s="29"/>
      <c r="C331" s="30"/>
      <c r="D331" s="30" t="s">
        <v>4</v>
      </c>
      <c r="E331" s="30"/>
      <c r="F331" s="30"/>
      <c r="G331" s="41">
        <v>41</v>
      </c>
      <c r="H331" s="41">
        <v>35</v>
      </c>
      <c r="I331" s="41">
        <v>35</v>
      </c>
      <c r="J331" s="41">
        <v>41</v>
      </c>
      <c r="K331" s="41"/>
      <c r="L331" s="32">
        <f t="shared" si="188"/>
        <v>152</v>
      </c>
      <c r="M331" s="32">
        <f t="shared" si="187"/>
        <v>38</v>
      </c>
      <c r="N331" s="33"/>
    </row>
    <row r="332" spans="1:14" x14ac:dyDescent="0.25">
      <c r="A332" s="21"/>
      <c r="B332" s="29"/>
      <c r="C332" s="30" t="s">
        <v>5</v>
      </c>
      <c r="D332" s="30"/>
      <c r="E332" s="30"/>
      <c r="F332" s="30"/>
      <c r="G332" s="40"/>
      <c r="H332" s="40"/>
      <c r="I332" s="40">
        <v>1</v>
      </c>
      <c r="J332" s="40">
        <v>0</v>
      </c>
      <c r="K332" s="40"/>
      <c r="L332" s="35">
        <f t="shared" si="188"/>
        <v>1</v>
      </c>
      <c r="M332" s="35">
        <f t="shared" si="187"/>
        <v>0</v>
      </c>
      <c r="N332" s="33"/>
    </row>
    <row r="333" spans="1:1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>
        <v>0</v>
      </c>
      <c r="K333" s="40"/>
      <c r="L333" s="35">
        <f t="shared" si="188"/>
        <v>0</v>
      </c>
      <c r="M333" s="35">
        <f t="shared" si="187"/>
        <v>0</v>
      </c>
      <c r="N333" s="33"/>
    </row>
    <row r="334" spans="1:14" x14ac:dyDescent="0.25">
      <c r="A334" s="21"/>
      <c r="B334" s="29"/>
      <c r="C334" s="30" t="s">
        <v>7</v>
      </c>
      <c r="D334" s="30"/>
      <c r="E334" s="30"/>
      <c r="F334" s="30"/>
      <c r="G334" s="40"/>
      <c r="H334" s="40"/>
      <c r="I334" s="40">
        <v>6</v>
      </c>
      <c r="J334" s="40">
        <v>3</v>
      </c>
      <c r="K334" s="40"/>
      <c r="L334" s="35">
        <f t="shared" si="188"/>
        <v>9</v>
      </c>
      <c r="M334" s="35">
        <f t="shared" si="187"/>
        <v>2</v>
      </c>
      <c r="N334" s="33"/>
    </row>
    <row r="335" spans="1:1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>
        <v>0</v>
      </c>
      <c r="K335" s="40"/>
      <c r="L335" s="35">
        <f t="shared" si="188"/>
        <v>0</v>
      </c>
      <c r="M335" s="35">
        <f t="shared" si="187"/>
        <v>0</v>
      </c>
      <c r="N335" s="33"/>
    </row>
    <row r="336" spans="1:1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>
        <v>0</v>
      </c>
      <c r="K336" s="40"/>
      <c r="L336" s="35">
        <f t="shared" si="188"/>
        <v>0</v>
      </c>
      <c r="M336" s="35">
        <f t="shared" si="187"/>
        <v>0</v>
      </c>
      <c r="N336" s="33"/>
    </row>
    <row r="337" spans="1:1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1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1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2021</v>
      </c>
      <c r="H339" s="6">
        <f>+G339</f>
        <v>2021</v>
      </c>
      <c r="I339" s="6">
        <f t="shared" ref="I339:M339" si="189">+H339</f>
        <v>2021</v>
      </c>
      <c r="J339" s="6">
        <f t="shared" si="189"/>
        <v>2021</v>
      </c>
      <c r="K339" s="6">
        <f t="shared" si="189"/>
        <v>2021</v>
      </c>
      <c r="L339" s="6">
        <f t="shared" si="189"/>
        <v>2021</v>
      </c>
      <c r="M339" s="6">
        <f t="shared" si="189"/>
        <v>2021</v>
      </c>
      <c r="N339" s="20"/>
    </row>
    <row r="340" spans="1:14" x14ac:dyDescent="0.25">
      <c r="A340" s="21"/>
      <c r="B340" s="22"/>
      <c r="C340" s="8" t="s">
        <v>13</v>
      </c>
      <c r="D340" s="24"/>
      <c r="E340" s="24"/>
      <c r="F340" s="24"/>
      <c r="G340" s="10" t="str">
        <f>+$G$4</f>
        <v>Nov</v>
      </c>
      <c r="H340" s="10" t="str">
        <f>+G340</f>
        <v>Nov</v>
      </c>
      <c r="I340" s="10" t="str">
        <f t="shared" ref="I340:M340" si="190">+H340</f>
        <v>Nov</v>
      </c>
      <c r="J340" s="10" t="str">
        <f t="shared" si="190"/>
        <v>Nov</v>
      </c>
      <c r="K340" s="10" t="str">
        <f t="shared" si="190"/>
        <v>Nov</v>
      </c>
      <c r="L340" s="10" t="str">
        <f t="shared" si="190"/>
        <v>Nov</v>
      </c>
      <c r="M340" s="10" t="str">
        <f t="shared" si="190"/>
        <v>Nov</v>
      </c>
      <c r="N340" s="25"/>
    </row>
    <row r="341" spans="1:14" ht="15.75" thickBot="1" x14ac:dyDescent="0.3">
      <c r="A341" s="21"/>
      <c r="B341" s="26"/>
      <c r="C341" s="27"/>
      <c r="D341" s="27"/>
      <c r="E341" s="27"/>
      <c r="F341" s="27"/>
      <c r="G341" s="7">
        <f>+$G$5</f>
        <v>7</v>
      </c>
      <c r="H341" s="7">
        <f>+$H$5</f>
        <v>14</v>
      </c>
      <c r="I341" s="7">
        <f>+$I$5</f>
        <v>21</v>
      </c>
      <c r="J341" s="7">
        <f>+$J$5</f>
        <v>28</v>
      </c>
      <c r="K341" s="7">
        <f>+$K$5</f>
        <v>0</v>
      </c>
      <c r="L341" s="7" t="s">
        <v>11</v>
      </c>
      <c r="M341" s="7" t="s">
        <v>12</v>
      </c>
      <c r="N341" s="28"/>
    </row>
    <row r="342" spans="1:1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1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55</v>
      </c>
      <c r="H343" s="32">
        <f t="shared" ref="H343" si="191">SUM(H344:H347)</f>
        <v>71</v>
      </c>
      <c r="I343" s="32">
        <f t="shared" ref="I343" si="192">SUM(I344:I347)</f>
        <v>70</v>
      </c>
      <c r="J343" s="32">
        <f t="shared" ref="J343" si="193">SUM(J344:J347)</f>
        <v>85</v>
      </c>
      <c r="K343" s="32">
        <f t="shared" ref="K343" si="194">SUM(K344:K347)</f>
        <v>0</v>
      </c>
      <c r="L343" s="32">
        <f t="shared" ref="L343" si="195">SUM(L344:L347)</f>
        <v>281</v>
      </c>
      <c r="M343" s="32">
        <f>ROUND((L343/$E$1),0)</f>
        <v>70</v>
      </c>
      <c r="N343" s="33"/>
    </row>
    <row r="344" spans="1:14" x14ac:dyDescent="0.25">
      <c r="A344" s="21"/>
      <c r="B344" s="29"/>
      <c r="C344" s="30"/>
      <c r="D344" s="30" t="s">
        <v>1</v>
      </c>
      <c r="E344" s="30"/>
      <c r="F344" s="30"/>
      <c r="G344" s="40">
        <v>6</v>
      </c>
      <c r="H344" s="40">
        <v>8</v>
      </c>
      <c r="I344" s="40">
        <v>6</v>
      </c>
      <c r="J344" s="40">
        <v>9</v>
      </c>
      <c r="K344" s="40"/>
      <c r="L344" s="35">
        <f>SUM(G344:K344)</f>
        <v>29</v>
      </c>
      <c r="M344" s="35">
        <f t="shared" ref="M344:M352" si="196">ROUND((L344/$E$1),0)</f>
        <v>7</v>
      </c>
      <c r="N344" s="33"/>
    </row>
    <row r="345" spans="1:14" x14ac:dyDescent="0.25">
      <c r="A345" s="21"/>
      <c r="B345" s="29"/>
      <c r="C345" s="30"/>
      <c r="D345" s="30" t="s">
        <v>2</v>
      </c>
      <c r="E345" s="30"/>
      <c r="F345" s="30"/>
      <c r="G345" s="40">
        <v>12</v>
      </c>
      <c r="H345" s="40">
        <v>16</v>
      </c>
      <c r="I345" s="40">
        <v>18</v>
      </c>
      <c r="J345" s="40">
        <v>21</v>
      </c>
      <c r="K345" s="40"/>
      <c r="L345" s="35">
        <f t="shared" ref="L345:L352" si="197">SUM(G345:K345)</f>
        <v>67</v>
      </c>
      <c r="M345" s="35">
        <f t="shared" si="196"/>
        <v>17</v>
      </c>
      <c r="N345" s="33"/>
    </row>
    <row r="346" spans="1:14" x14ac:dyDescent="0.25">
      <c r="A346" s="21"/>
      <c r="B346" s="29"/>
      <c r="C346" s="30"/>
      <c r="D346" s="30" t="s">
        <v>3</v>
      </c>
      <c r="E346" s="30"/>
      <c r="F346" s="30"/>
      <c r="G346" s="40">
        <v>11</v>
      </c>
      <c r="H346" s="40">
        <v>13</v>
      </c>
      <c r="I346" s="40">
        <v>16</v>
      </c>
      <c r="J346" s="40">
        <v>36</v>
      </c>
      <c r="K346" s="40"/>
      <c r="L346" s="35">
        <f t="shared" si="197"/>
        <v>76</v>
      </c>
      <c r="M346" s="35">
        <f t="shared" si="196"/>
        <v>19</v>
      </c>
      <c r="N346" s="33"/>
    </row>
    <row r="347" spans="1:14" x14ac:dyDescent="0.25">
      <c r="A347" s="21"/>
      <c r="B347" s="29"/>
      <c r="C347" s="30"/>
      <c r="D347" s="30" t="s">
        <v>4</v>
      </c>
      <c r="E347" s="30"/>
      <c r="F347" s="30"/>
      <c r="G347" s="41">
        <v>26</v>
      </c>
      <c r="H347" s="41">
        <v>34</v>
      </c>
      <c r="I347" s="41">
        <v>30</v>
      </c>
      <c r="J347" s="41">
        <v>19</v>
      </c>
      <c r="K347" s="41"/>
      <c r="L347" s="32">
        <f t="shared" si="197"/>
        <v>109</v>
      </c>
      <c r="M347" s="32">
        <f t="shared" si="196"/>
        <v>27</v>
      </c>
      <c r="N347" s="33"/>
    </row>
    <row r="348" spans="1:14" x14ac:dyDescent="0.25">
      <c r="A348" s="21"/>
      <c r="B348" s="29"/>
      <c r="C348" s="30" t="s">
        <v>5</v>
      </c>
      <c r="D348" s="30"/>
      <c r="E348" s="30"/>
      <c r="F348" s="30"/>
      <c r="G348" s="40"/>
      <c r="H348" s="40">
        <v>7</v>
      </c>
      <c r="I348" s="40"/>
      <c r="J348" s="40"/>
      <c r="K348" s="40"/>
      <c r="L348" s="35">
        <f t="shared" si="197"/>
        <v>7</v>
      </c>
      <c r="M348" s="35">
        <f t="shared" si="196"/>
        <v>2</v>
      </c>
      <c r="N348" s="33"/>
    </row>
    <row r="349" spans="1:1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197"/>
        <v>0</v>
      </c>
      <c r="M349" s="35">
        <f t="shared" si="196"/>
        <v>0</v>
      </c>
      <c r="N349" s="33"/>
    </row>
    <row r="350" spans="1:14" x14ac:dyDescent="0.25">
      <c r="A350" s="21"/>
      <c r="B350" s="29"/>
      <c r="C350" s="30" t="s">
        <v>7</v>
      </c>
      <c r="D350" s="30"/>
      <c r="E350" s="30"/>
      <c r="F350" s="30"/>
      <c r="G350" s="40">
        <v>11</v>
      </c>
      <c r="H350" s="40">
        <v>8</v>
      </c>
      <c r="I350" s="40"/>
      <c r="J350" s="40"/>
      <c r="K350" s="40"/>
      <c r="L350" s="35">
        <f t="shared" si="197"/>
        <v>19</v>
      </c>
      <c r="M350" s="35">
        <f t="shared" si="196"/>
        <v>5</v>
      </c>
      <c r="N350" s="33"/>
    </row>
    <row r="351" spans="1:1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/>
      <c r="K351" s="40"/>
      <c r="L351" s="35">
        <f t="shared" si="197"/>
        <v>0</v>
      </c>
      <c r="M351" s="35">
        <f t="shared" si="196"/>
        <v>0</v>
      </c>
      <c r="N351" s="33"/>
    </row>
    <row r="352" spans="1:1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197"/>
        <v>0</v>
      </c>
      <c r="M352" s="35">
        <f t="shared" si="196"/>
        <v>0</v>
      </c>
      <c r="N352" s="33"/>
    </row>
    <row r="353" spans="1:1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1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1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2021</v>
      </c>
      <c r="H355" s="6">
        <f>+G355</f>
        <v>2021</v>
      </c>
      <c r="I355" s="6">
        <f t="shared" ref="I355:M355" si="198">+H355</f>
        <v>2021</v>
      </c>
      <c r="J355" s="6">
        <f t="shared" si="198"/>
        <v>2021</v>
      </c>
      <c r="K355" s="6">
        <f t="shared" si="198"/>
        <v>2021</v>
      </c>
      <c r="L355" s="6">
        <f t="shared" si="198"/>
        <v>2021</v>
      </c>
      <c r="M355" s="6">
        <f t="shared" si="198"/>
        <v>2021</v>
      </c>
      <c r="N355" s="20"/>
    </row>
    <row r="356" spans="1:14" x14ac:dyDescent="0.25">
      <c r="A356" s="21"/>
      <c r="B356" s="22"/>
      <c r="C356" s="8" t="s">
        <v>13</v>
      </c>
      <c r="D356" s="24"/>
      <c r="E356" s="24"/>
      <c r="F356" s="24"/>
      <c r="G356" s="10" t="str">
        <f>+$G$4</f>
        <v>Nov</v>
      </c>
      <c r="H356" s="10" t="str">
        <f>+G356</f>
        <v>Nov</v>
      </c>
      <c r="I356" s="10" t="str">
        <f t="shared" ref="I356:M356" si="199">+H356</f>
        <v>Nov</v>
      </c>
      <c r="J356" s="10" t="str">
        <f t="shared" si="199"/>
        <v>Nov</v>
      </c>
      <c r="K356" s="10" t="str">
        <f t="shared" si="199"/>
        <v>Nov</v>
      </c>
      <c r="L356" s="10" t="str">
        <f t="shared" si="199"/>
        <v>Nov</v>
      </c>
      <c r="M356" s="10" t="str">
        <f t="shared" si="199"/>
        <v>Nov</v>
      </c>
      <c r="N356" s="25"/>
    </row>
    <row r="357" spans="1:14" ht="15.75" thickBot="1" x14ac:dyDescent="0.3">
      <c r="A357" s="21"/>
      <c r="B357" s="26"/>
      <c r="C357" s="27"/>
      <c r="D357" s="27"/>
      <c r="E357" s="27"/>
      <c r="F357" s="27"/>
      <c r="G357" s="7">
        <f>+$G$5</f>
        <v>7</v>
      </c>
      <c r="H357" s="7">
        <f>+$H$5</f>
        <v>14</v>
      </c>
      <c r="I357" s="7">
        <f>+$I$5</f>
        <v>21</v>
      </c>
      <c r="J357" s="7">
        <f>+$J$5</f>
        <v>28</v>
      </c>
      <c r="K357" s="7">
        <f>+$K$5</f>
        <v>0</v>
      </c>
      <c r="L357" s="7" t="s">
        <v>11</v>
      </c>
      <c r="M357" s="7" t="s">
        <v>12</v>
      </c>
      <c r="N357" s="28"/>
    </row>
    <row r="358" spans="1:1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1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41</v>
      </c>
      <c r="H359" s="32">
        <f t="shared" ref="H359" si="200">SUM(H360:H363)</f>
        <v>4</v>
      </c>
      <c r="I359" s="32">
        <f t="shared" ref="I359" si="201">SUM(I360:I363)</f>
        <v>14</v>
      </c>
      <c r="J359" s="32">
        <f t="shared" ref="J359" si="202">SUM(J360:J363)</f>
        <v>16</v>
      </c>
      <c r="K359" s="32">
        <f t="shared" ref="K359" si="203">SUM(K360:K363)</f>
        <v>0</v>
      </c>
      <c r="L359" s="32">
        <f t="shared" ref="L359" si="204">SUM(L360:L363)</f>
        <v>75</v>
      </c>
      <c r="M359" s="32">
        <f>ROUND((L359/$E$1),0)</f>
        <v>19</v>
      </c>
      <c r="N359" s="33"/>
    </row>
    <row r="360" spans="1:14" x14ac:dyDescent="0.25">
      <c r="A360" s="21"/>
      <c r="B360" s="29"/>
      <c r="C360" s="30"/>
      <c r="D360" s="30" t="s">
        <v>1</v>
      </c>
      <c r="E360" s="30"/>
      <c r="F360" s="30"/>
      <c r="G360" s="40"/>
      <c r="H360" s="40">
        <v>1</v>
      </c>
      <c r="I360" s="40">
        <v>1</v>
      </c>
      <c r="J360" s="40">
        <v>1</v>
      </c>
      <c r="K360" s="40"/>
      <c r="L360" s="35">
        <f>SUM(G360:K360)</f>
        <v>3</v>
      </c>
      <c r="M360" s="35">
        <f t="shared" ref="M360:M368" si="205">ROUND((L360/$E$1),0)</f>
        <v>1</v>
      </c>
      <c r="N360" s="33"/>
    </row>
    <row r="361" spans="1:1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1</v>
      </c>
      <c r="I361" s="40">
        <v>1</v>
      </c>
      <c r="J361" s="40">
        <v>2</v>
      </c>
      <c r="K361" s="40"/>
      <c r="L361" s="35">
        <f t="shared" ref="L361:L368" si="206">SUM(G361:K361)</f>
        <v>6</v>
      </c>
      <c r="M361" s="35">
        <f t="shared" si="205"/>
        <v>2</v>
      </c>
      <c r="N361" s="33"/>
    </row>
    <row r="362" spans="1:14" x14ac:dyDescent="0.25">
      <c r="A362" s="21"/>
      <c r="B362" s="29"/>
      <c r="C362" s="30"/>
      <c r="D362" s="30" t="s">
        <v>3</v>
      </c>
      <c r="E362" s="30"/>
      <c r="F362" s="30"/>
      <c r="G362" s="40">
        <v>6</v>
      </c>
      <c r="H362" s="40">
        <v>2</v>
      </c>
      <c r="I362" s="40">
        <v>2</v>
      </c>
      <c r="J362" s="40">
        <v>6</v>
      </c>
      <c r="K362" s="40"/>
      <c r="L362" s="35">
        <f t="shared" si="206"/>
        <v>16</v>
      </c>
      <c r="M362" s="35">
        <f t="shared" si="205"/>
        <v>4</v>
      </c>
      <c r="N362" s="33"/>
    </row>
    <row r="363" spans="1:14" x14ac:dyDescent="0.25">
      <c r="A363" s="21"/>
      <c r="B363" s="29"/>
      <c r="C363" s="30"/>
      <c r="D363" s="30" t="s">
        <v>4</v>
      </c>
      <c r="E363" s="30"/>
      <c r="F363" s="30"/>
      <c r="G363" s="41">
        <v>33</v>
      </c>
      <c r="H363" s="41"/>
      <c r="I363" s="41">
        <v>10</v>
      </c>
      <c r="J363" s="41">
        <v>7</v>
      </c>
      <c r="K363" s="41"/>
      <c r="L363" s="32">
        <f t="shared" si="206"/>
        <v>50</v>
      </c>
      <c r="M363" s="32">
        <f t="shared" si="205"/>
        <v>13</v>
      </c>
      <c r="N363" s="33"/>
    </row>
    <row r="364" spans="1:1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>
        <v>0</v>
      </c>
      <c r="K364" s="40"/>
      <c r="L364" s="35">
        <f t="shared" si="206"/>
        <v>0</v>
      </c>
      <c r="M364" s="35">
        <f t="shared" si="205"/>
        <v>0</v>
      </c>
      <c r="N364" s="33"/>
    </row>
    <row r="365" spans="1:1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>
        <v>0</v>
      </c>
      <c r="K365" s="40"/>
      <c r="L365" s="35">
        <f t="shared" si="206"/>
        <v>0</v>
      </c>
      <c r="M365" s="35">
        <f t="shared" si="205"/>
        <v>0</v>
      </c>
      <c r="N365" s="33"/>
    </row>
    <row r="366" spans="1:1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>
        <v>0</v>
      </c>
      <c r="K366" s="40"/>
      <c r="L366" s="35">
        <f t="shared" si="206"/>
        <v>0</v>
      </c>
      <c r="M366" s="35">
        <f t="shared" si="205"/>
        <v>0</v>
      </c>
      <c r="N366" s="33"/>
    </row>
    <row r="367" spans="1:1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>
        <v>12</v>
      </c>
      <c r="K367" s="40"/>
      <c r="L367" s="35">
        <f t="shared" si="206"/>
        <v>12</v>
      </c>
      <c r="M367" s="35">
        <f t="shared" si="205"/>
        <v>3</v>
      </c>
      <c r="N367" s="33"/>
    </row>
    <row r="368" spans="1:1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>
        <v>0</v>
      </c>
      <c r="K368" s="40"/>
      <c r="L368" s="35">
        <f t="shared" si="206"/>
        <v>0</v>
      </c>
      <c r="M368" s="35">
        <f t="shared" si="205"/>
        <v>0</v>
      </c>
      <c r="N368" s="33"/>
    </row>
    <row r="369" spans="1:1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1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1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v>2021</v>
      </c>
      <c r="H371" s="6">
        <f>+G371</f>
        <v>2021</v>
      </c>
      <c r="I371" s="6">
        <f t="shared" ref="I371:M371" si="207">+H371</f>
        <v>2021</v>
      </c>
      <c r="J371" s="6">
        <f t="shared" si="207"/>
        <v>2021</v>
      </c>
      <c r="K371" s="6">
        <f t="shared" si="207"/>
        <v>2021</v>
      </c>
      <c r="L371" s="6">
        <f t="shared" si="207"/>
        <v>2021</v>
      </c>
      <c r="M371" s="6">
        <f t="shared" si="207"/>
        <v>2021</v>
      </c>
      <c r="N371" s="20"/>
    </row>
    <row r="372" spans="1:14" x14ac:dyDescent="0.25">
      <c r="A372" s="21"/>
      <c r="B372" s="22"/>
      <c r="C372" s="8" t="s">
        <v>13</v>
      </c>
      <c r="D372" s="24"/>
      <c r="E372" s="24"/>
      <c r="F372" s="24"/>
      <c r="G372" s="10" t="s">
        <v>10</v>
      </c>
      <c r="H372" s="10" t="str">
        <f>+G372</f>
        <v>Nov</v>
      </c>
      <c r="I372" s="10" t="str">
        <f t="shared" ref="I372:M372" si="208">+H372</f>
        <v>Nov</v>
      </c>
      <c r="J372" s="10" t="str">
        <f t="shared" si="208"/>
        <v>Nov</v>
      </c>
      <c r="K372" s="10" t="str">
        <f t="shared" si="208"/>
        <v>Nov</v>
      </c>
      <c r="L372" s="10" t="str">
        <f t="shared" si="208"/>
        <v>Nov</v>
      </c>
      <c r="M372" s="10" t="str">
        <f t="shared" si="208"/>
        <v>Nov</v>
      </c>
      <c r="N372" s="25"/>
    </row>
    <row r="373" spans="1:14" ht="15.75" thickBot="1" x14ac:dyDescent="0.3">
      <c r="A373" s="21"/>
      <c r="B373" s="26"/>
      <c r="C373" s="27"/>
      <c r="D373" s="27"/>
      <c r="E373" s="27"/>
      <c r="F373" s="27"/>
      <c r="G373" s="7">
        <v>7</v>
      </c>
      <c r="H373" s="7">
        <v>14</v>
      </c>
      <c r="I373" s="7">
        <v>21</v>
      </c>
      <c r="J373" s="7">
        <v>28</v>
      </c>
      <c r="K373" s="7"/>
      <c r="L373" s="7" t="s">
        <v>11</v>
      </c>
      <c r="M373" s="7" t="s">
        <v>12</v>
      </c>
      <c r="N373" s="28"/>
    </row>
    <row r="374" spans="1:1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1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0</v>
      </c>
      <c r="H375" s="32">
        <f t="shared" ref="H375" si="209">SUM(H376:H379)</f>
        <v>0</v>
      </c>
      <c r="I375" s="32">
        <f t="shared" ref="I375" si="210">SUM(I376:I379)</f>
        <v>31</v>
      </c>
      <c r="J375" s="32">
        <f t="shared" ref="J375" si="211">SUM(J376:J379)</f>
        <v>42</v>
      </c>
      <c r="K375" s="32">
        <f t="shared" ref="K375" si="212">SUM(K376:K379)</f>
        <v>0</v>
      </c>
      <c r="L375" s="32">
        <f t="shared" ref="L375" si="213">SUM(L376:L379)</f>
        <v>73</v>
      </c>
      <c r="M375" s="32">
        <f>ROUND((L375/$E$1),0)</f>
        <v>18</v>
      </c>
      <c r="N375" s="33"/>
    </row>
    <row r="376" spans="1:14" x14ac:dyDescent="0.25">
      <c r="A376" s="21"/>
      <c r="B376" s="29"/>
      <c r="C376" s="30"/>
      <c r="D376" s="30" t="s">
        <v>1</v>
      </c>
      <c r="E376" s="30"/>
      <c r="F376" s="30"/>
      <c r="G376" s="40"/>
      <c r="H376" s="40"/>
      <c r="I376" s="40">
        <v>2</v>
      </c>
      <c r="J376" s="40">
        <v>1</v>
      </c>
      <c r="K376" s="40"/>
      <c r="L376" s="35">
        <f>SUM(G376:K376)</f>
        <v>3</v>
      </c>
      <c r="M376" s="35">
        <f t="shared" ref="M376:M384" si="214">ROUND((L376/$E$1),0)</f>
        <v>1</v>
      </c>
      <c r="N376" s="33"/>
    </row>
    <row r="377" spans="1:14" x14ac:dyDescent="0.25">
      <c r="A377" s="21"/>
      <c r="B377" s="29"/>
      <c r="C377" s="30"/>
      <c r="D377" s="30" t="s">
        <v>2</v>
      </c>
      <c r="E377" s="30"/>
      <c r="F377" s="30"/>
      <c r="G377" s="40"/>
      <c r="H377" s="40"/>
      <c r="I377" s="40">
        <v>3</v>
      </c>
      <c r="J377" s="40">
        <v>7</v>
      </c>
      <c r="K377" s="40"/>
      <c r="L377" s="35">
        <f t="shared" ref="L377:L384" si="215">SUM(G377:K377)</f>
        <v>10</v>
      </c>
      <c r="M377" s="35">
        <f t="shared" si="214"/>
        <v>3</v>
      </c>
      <c r="N377" s="33"/>
    </row>
    <row r="378" spans="1:14" x14ac:dyDescent="0.25">
      <c r="A378" s="21"/>
      <c r="B378" s="29"/>
      <c r="C378" s="30"/>
      <c r="D378" s="30" t="s">
        <v>3</v>
      </c>
      <c r="E378" s="30"/>
      <c r="F378" s="30"/>
      <c r="G378" s="40"/>
      <c r="H378" s="40"/>
      <c r="I378" s="40">
        <v>13</v>
      </c>
      <c r="J378" s="40">
        <v>14</v>
      </c>
      <c r="K378" s="40"/>
      <c r="L378" s="35">
        <f t="shared" si="215"/>
        <v>27</v>
      </c>
      <c r="M378" s="35">
        <f t="shared" si="214"/>
        <v>7</v>
      </c>
      <c r="N378" s="33"/>
    </row>
    <row r="379" spans="1:14" x14ac:dyDescent="0.25">
      <c r="A379" s="21"/>
      <c r="B379" s="29"/>
      <c r="C379" s="30"/>
      <c r="D379" s="30" t="s">
        <v>4</v>
      </c>
      <c r="E379" s="30"/>
      <c r="F379" s="30"/>
      <c r="G379" s="41"/>
      <c r="H379" s="41"/>
      <c r="I379" s="41">
        <v>13</v>
      </c>
      <c r="J379" s="41">
        <v>20</v>
      </c>
      <c r="K379" s="41"/>
      <c r="L379" s="32">
        <f t="shared" si="215"/>
        <v>33</v>
      </c>
      <c r="M379" s="32">
        <f t="shared" si="214"/>
        <v>8</v>
      </c>
      <c r="N379" s="33"/>
    </row>
    <row r="380" spans="1:1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215"/>
        <v>0</v>
      </c>
      <c r="M380" s="35">
        <f t="shared" si="214"/>
        <v>0</v>
      </c>
      <c r="N380" s="33"/>
    </row>
    <row r="381" spans="1:1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215"/>
        <v>0</v>
      </c>
      <c r="M381" s="35">
        <f t="shared" si="214"/>
        <v>0</v>
      </c>
      <c r="N381" s="33"/>
    </row>
    <row r="382" spans="1:1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215"/>
        <v>0</v>
      </c>
      <c r="M382" s="35">
        <f t="shared" si="214"/>
        <v>0</v>
      </c>
      <c r="N382" s="33"/>
    </row>
    <row r="383" spans="1:1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/>
      <c r="J383" s="40"/>
      <c r="K383" s="40"/>
      <c r="L383" s="35">
        <f t="shared" si="215"/>
        <v>0</v>
      </c>
      <c r="M383" s="35">
        <f t="shared" si="214"/>
        <v>0</v>
      </c>
      <c r="N383" s="33"/>
    </row>
    <row r="384" spans="1:1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215"/>
        <v>0</v>
      </c>
      <c r="M384" s="35">
        <f t="shared" si="214"/>
        <v>0</v>
      </c>
      <c r="N384" s="33"/>
    </row>
    <row r="385" spans="1:1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1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14" x14ac:dyDescent="0.25">
      <c r="A387" s="2">
        <f>+A371+1</f>
        <v>24</v>
      </c>
      <c r="B387" s="12"/>
      <c r="C387" s="5" t="s">
        <v>16</v>
      </c>
      <c r="D387" s="18"/>
      <c r="E387" s="19"/>
      <c r="F387" s="19"/>
      <c r="G387" s="6">
        <f>+$G$3</f>
        <v>2021</v>
      </c>
      <c r="H387" s="6">
        <f>+G387</f>
        <v>2021</v>
      </c>
      <c r="I387" s="6">
        <f t="shared" ref="I387:M387" si="216">+H387</f>
        <v>2021</v>
      </c>
      <c r="J387" s="6">
        <f t="shared" si="216"/>
        <v>2021</v>
      </c>
      <c r="K387" s="6">
        <f t="shared" si="216"/>
        <v>2021</v>
      </c>
      <c r="L387" s="6">
        <f t="shared" si="216"/>
        <v>2021</v>
      </c>
      <c r="M387" s="6">
        <f t="shared" si="216"/>
        <v>2021</v>
      </c>
      <c r="N387" s="20"/>
    </row>
    <row r="388" spans="1:14" x14ac:dyDescent="0.25">
      <c r="A388" s="21"/>
      <c r="B388" s="22"/>
      <c r="C388" s="8" t="s">
        <v>13</v>
      </c>
      <c r="D388" s="24"/>
      <c r="E388" s="24"/>
      <c r="F388" s="24"/>
      <c r="G388" s="10" t="str">
        <f>+$G$4</f>
        <v>Nov</v>
      </c>
      <c r="H388" s="10" t="str">
        <f>+G388</f>
        <v>Nov</v>
      </c>
      <c r="I388" s="10" t="str">
        <f t="shared" ref="I388:M388" si="217">+H388</f>
        <v>Nov</v>
      </c>
      <c r="J388" s="10" t="str">
        <f t="shared" si="217"/>
        <v>Nov</v>
      </c>
      <c r="K388" s="10" t="str">
        <f t="shared" si="217"/>
        <v>Nov</v>
      </c>
      <c r="L388" s="10" t="str">
        <f t="shared" si="217"/>
        <v>Nov</v>
      </c>
      <c r="M388" s="10" t="str">
        <f t="shared" si="217"/>
        <v>Nov</v>
      </c>
      <c r="N388" s="25"/>
    </row>
    <row r="389" spans="1:14" ht="15.75" thickBot="1" x14ac:dyDescent="0.3">
      <c r="A389" s="21"/>
      <c r="B389" s="26"/>
      <c r="C389" s="27"/>
      <c r="D389" s="27"/>
      <c r="E389" s="27"/>
      <c r="F389" s="27"/>
      <c r="G389" s="7">
        <f>+$G$5</f>
        <v>7</v>
      </c>
      <c r="H389" s="7">
        <f>+$H$5</f>
        <v>14</v>
      </c>
      <c r="I389" s="7">
        <f>+$I$5</f>
        <v>21</v>
      </c>
      <c r="J389" s="7">
        <f>+$J$5</f>
        <v>28</v>
      </c>
      <c r="K389" s="7">
        <f>+$K$5</f>
        <v>0</v>
      </c>
      <c r="L389" s="7" t="s">
        <v>11</v>
      </c>
      <c r="M389" s="7" t="s">
        <v>12</v>
      </c>
      <c r="N389" s="28"/>
    </row>
    <row r="390" spans="1:1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1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0</v>
      </c>
      <c r="H391" s="32">
        <f t="shared" ref="H391" si="218">SUM(H392:H395)</f>
        <v>0</v>
      </c>
      <c r="I391" s="32">
        <f t="shared" ref="I391" si="219">SUM(I392:I395)</f>
        <v>0</v>
      </c>
      <c r="J391" s="32">
        <f t="shared" ref="J391" si="220">SUM(J392:J395)</f>
        <v>0</v>
      </c>
      <c r="K391" s="32">
        <f t="shared" ref="K391" si="221">SUM(K392:K395)</f>
        <v>0</v>
      </c>
      <c r="L391" s="32">
        <f t="shared" ref="L391" si="222">SUM(L392:L395)</f>
        <v>0</v>
      </c>
      <c r="M391" s="32">
        <f>ROUND((L391/$E$1),0)</f>
        <v>0</v>
      </c>
      <c r="N391" s="33"/>
    </row>
    <row r="392" spans="1:14" x14ac:dyDescent="0.25">
      <c r="A392" s="21"/>
      <c r="B392" s="29"/>
      <c r="C392" s="30"/>
      <c r="D392" s="30" t="s">
        <v>1</v>
      </c>
      <c r="E392" s="30"/>
      <c r="F392" s="30"/>
      <c r="G392" s="40"/>
      <c r="H392" s="40"/>
      <c r="I392" s="40"/>
      <c r="J392" s="40"/>
      <c r="K392" s="40"/>
      <c r="L392" s="35">
        <f>SUM(G392:K392)</f>
        <v>0</v>
      </c>
      <c r="M392" s="35">
        <f t="shared" ref="M392:M400" si="223">ROUND((L392/$E$1),0)</f>
        <v>0</v>
      </c>
      <c r="N392" s="33"/>
    </row>
    <row r="393" spans="1:14" x14ac:dyDescent="0.25">
      <c r="A393" s="21"/>
      <c r="B393" s="29"/>
      <c r="C393" s="30"/>
      <c r="D393" s="30" t="s">
        <v>2</v>
      </c>
      <c r="E393" s="30"/>
      <c r="F393" s="30"/>
      <c r="G393" s="40"/>
      <c r="H393" s="40"/>
      <c r="I393" s="40"/>
      <c r="J393" s="40"/>
      <c r="K393" s="40"/>
      <c r="L393" s="35">
        <f t="shared" ref="L393:L400" si="224">SUM(G393:K393)</f>
        <v>0</v>
      </c>
      <c r="M393" s="35">
        <f t="shared" si="223"/>
        <v>0</v>
      </c>
      <c r="N393" s="33"/>
    </row>
    <row r="394" spans="1:14" x14ac:dyDescent="0.25">
      <c r="A394" s="21"/>
      <c r="B394" s="29"/>
      <c r="C394" s="30"/>
      <c r="D394" s="30" t="s">
        <v>3</v>
      </c>
      <c r="E394" s="30"/>
      <c r="F394" s="30"/>
      <c r="G394" s="40"/>
      <c r="H394" s="40"/>
      <c r="I394" s="40"/>
      <c r="J394" s="40"/>
      <c r="K394" s="40"/>
      <c r="L394" s="35">
        <f t="shared" si="224"/>
        <v>0</v>
      </c>
      <c r="M394" s="35">
        <f t="shared" si="223"/>
        <v>0</v>
      </c>
      <c r="N394" s="33"/>
    </row>
    <row r="395" spans="1:14" x14ac:dyDescent="0.25">
      <c r="A395" s="21"/>
      <c r="B395" s="29"/>
      <c r="C395" s="30"/>
      <c r="D395" s="30" t="s">
        <v>4</v>
      </c>
      <c r="E395" s="30"/>
      <c r="F395" s="30"/>
      <c r="G395" s="41"/>
      <c r="H395" s="41"/>
      <c r="I395" s="41"/>
      <c r="J395" s="41"/>
      <c r="K395" s="41"/>
      <c r="L395" s="32">
        <f t="shared" si="224"/>
        <v>0</v>
      </c>
      <c r="M395" s="32">
        <f t="shared" si="223"/>
        <v>0</v>
      </c>
      <c r="N395" s="33"/>
    </row>
    <row r="396" spans="1:1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224"/>
        <v>0</v>
      </c>
      <c r="M396" s="35">
        <f t="shared" si="223"/>
        <v>0</v>
      </c>
      <c r="N396" s="33"/>
    </row>
    <row r="397" spans="1:1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224"/>
        <v>0</v>
      </c>
      <c r="M397" s="35">
        <f t="shared" si="223"/>
        <v>0</v>
      </c>
      <c r="N397" s="33"/>
    </row>
    <row r="398" spans="1:1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224"/>
        <v>0</v>
      </c>
      <c r="M398" s="35">
        <f t="shared" si="223"/>
        <v>0</v>
      </c>
      <c r="N398" s="33"/>
    </row>
    <row r="399" spans="1:1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224"/>
        <v>0</v>
      </c>
      <c r="M399" s="35">
        <f t="shared" si="223"/>
        <v>0</v>
      </c>
      <c r="N399" s="33"/>
    </row>
    <row r="400" spans="1:1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224"/>
        <v>0</v>
      </c>
      <c r="M400" s="35">
        <f t="shared" si="223"/>
        <v>0</v>
      </c>
      <c r="N400" s="33"/>
    </row>
    <row r="401" spans="1:1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14" ht="15.75" thickBot="1" x14ac:dyDescent="0.3"/>
    <row r="403" spans="1:14" x14ac:dyDescent="0.25">
      <c r="A403" s="2">
        <f>+A387+1</f>
        <v>25</v>
      </c>
      <c r="B403" s="12"/>
      <c r="C403" s="5" t="s">
        <v>16</v>
      </c>
      <c r="D403" s="18"/>
      <c r="E403" s="19"/>
      <c r="F403" s="19"/>
      <c r="G403" s="6">
        <f>+$G$3</f>
        <v>2021</v>
      </c>
      <c r="H403" s="6">
        <f>+G403</f>
        <v>2021</v>
      </c>
      <c r="I403" s="6">
        <f t="shared" ref="I403:M403" si="225">+H403</f>
        <v>2021</v>
      </c>
      <c r="J403" s="6">
        <f t="shared" si="225"/>
        <v>2021</v>
      </c>
      <c r="K403" s="6">
        <f t="shared" si="225"/>
        <v>2021</v>
      </c>
      <c r="L403" s="6">
        <f t="shared" si="225"/>
        <v>2021</v>
      </c>
      <c r="M403" s="6">
        <f t="shared" si="225"/>
        <v>2021</v>
      </c>
      <c r="N403" s="20"/>
    </row>
    <row r="404" spans="1:14" x14ac:dyDescent="0.25">
      <c r="A404" s="21"/>
      <c r="B404" s="22"/>
      <c r="C404" s="8" t="s">
        <v>13</v>
      </c>
      <c r="D404" s="24"/>
      <c r="E404" s="24"/>
      <c r="F404" s="24"/>
      <c r="G404" s="10" t="str">
        <f>+$G$4</f>
        <v>Nov</v>
      </c>
      <c r="H404" s="10" t="str">
        <f>+G404</f>
        <v>Nov</v>
      </c>
      <c r="I404" s="10" t="str">
        <f t="shared" ref="I404:M404" si="226">+H404</f>
        <v>Nov</v>
      </c>
      <c r="J404" s="10" t="str">
        <f t="shared" si="226"/>
        <v>Nov</v>
      </c>
      <c r="K404" s="10" t="str">
        <f t="shared" si="226"/>
        <v>Nov</v>
      </c>
      <c r="L404" s="10" t="str">
        <f t="shared" si="226"/>
        <v>Nov</v>
      </c>
      <c r="M404" s="10" t="str">
        <f t="shared" si="226"/>
        <v>Nov</v>
      </c>
      <c r="N404" s="25"/>
    </row>
    <row r="405" spans="1:14" ht="15.75" thickBot="1" x14ac:dyDescent="0.3">
      <c r="A405" s="21"/>
      <c r="B405" s="26"/>
      <c r="C405" s="27"/>
      <c r="D405" s="27"/>
      <c r="E405" s="27"/>
      <c r="F405" s="27"/>
      <c r="G405" s="7">
        <f>+$G$5</f>
        <v>7</v>
      </c>
      <c r="H405" s="7">
        <f>+$H$5</f>
        <v>14</v>
      </c>
      <c r="I405" s="7">
        <f>+$I$5</f>
        <v>21</v>
      </c>
      <c r="J405" s="7">
        <f>+$J$5</f>
        <v>28</v>
      </c>
      <c r="K405" s="7">
        <f>+$K$5</f>
        <v>0</v>
      </c>
      <c r="L405" s="7" t="s">
        <v>11</v>
      </c>
      <c r="M405" s="7" t="s">
        <v>12</v>
      </c>
      <c r="N405" s="28"/>
    </row>
    <row r="406" spans="1:1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1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" si="227">SUM(H408:H411)</f>
        <v>0</v>
      </c>
      <c r="I407" s="32">
        <f t="shared" ref="I407" si="228">SUM(I408:I411)</f>
        <v>0</v>
      </c>
      <c r="J407" s="32">
        <f t="shared" ref="J407" si="229">SUM(J408:J411)</f>
        <v>0</v>
      </c>
      <c r="K407" s="32">
        <f t="shared" ref="K407" si="230">SUM(K408:K411)</f>
        <v>0</v>
      </c>
      <c r="L407" s="32">
        <f t="shared" ref="L407" si="231">SUM(L408:L411)</f>
        <v>0</v>
      </c>
      <c r="M407" s="32">
        <f>ROUND((L407/$E$1),0)</f>
        <v>0</v>
      </c>
      <c r="N407" s="33"/>
    </row>
    <row r="408" spans="1:1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>
        <f t="shared" ref="M408:M416" si="232">ROUND((L408/$E$1),0)</f>
        <v>0</v>
      </c>
      <c r="N408" s="33"/>
    </row>
    <row r="409" spans="1:1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233">SUM(G409:K409)</f>
        <v>0</v>
      </c>
      <c r="M409" s="35">
        <f t="shared" si="232"/>
        <v>0</v>
      </c>
      <c r="N409" s="33"/>
    </row>
    <row r="410" spans="1:1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233"/>
        <v>0</v>
      </c>
      <c r="M410" s="35">
        <f t="shared" si="232"/>
        <v>0</v>
      </c>
      <c r="N410" s="33"/>
    </row>
    <row r="411" spans="1:1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233"/>
        <v>0</v>
      </c>
      <c r="M411" s="32">
        <f t="shared" si="232"/>
        <v>0</v>
      </c>
      <c r="N411" s="33"/>
    </row>
    <row r="412" spans="1:1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233"/>
        <v>0</v>
      </c>
      <c r="M412" s="35">
        <f t="shared" si="232"/>
        <v>0</v>
      </c>
      <c r="N412" s="33"/>
    </row>
    <row r="413" spans="1:1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233"/>
        <v>0</v>
      </c>
      <c r="M413" s="35">
        <f t="shared" si="232"/>
        <v>0</v>
      </c>
      <c r="N413" s="33"/>
    </row>
    <row r="414" spans="1:1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233"/>
        <v>0</v>
      </c>
      <c r="M414" s="35">
        <f t="shared" si="232"/>
        <v>0</v>
      </c>
      <c r="N414" s="33"/>
    </row>
    <row r="415" spans="1:1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233"/>
        <v>0</v>
      </c>
      <c r="M415" s="35">
        <f t="shared" si="232"/>
        <v>0</v>
      </c>
      <c r="N415" s="33"/>
    </row>
    <row r="416" spans="1:1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233"/>
        <v>0</v>
      </c>
      <c r="M416" s="35">
        <f t="shared" si="232"/>
        <v>0</v>
      </c>
      <c r="N416" s="33"/>
    </row>
    <row r="417" spans="1:14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14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14" x14ac:dyDescent="0.25">
      <c r="A419" s="2">
        <f>+A403+1</f>
        <v>26</v>
      </c>
      <c r="B419" s="17"/>
      <c r="C419" s="5" t="s">
        <v>16</v>
      </c>
      <c r="D419" s="18"/>
      <c r="E419" s="19"/>
      <c r="F419" s="19"/>
      <c r="G419" s="6">
        <v>2021</v>
      </c>
      <c r="H419" s="6">
        <f>+G419</f>
        <v>2021</v>
      </c>
      <c r="I419" s="6">
        <f t="shared" ref="I419:M419" si="234">+H419</f>
        <v>2021</v>
      </c>
      <c r="J419" s="6">
        <f t="shared" si="234"/>
        <v>2021</v>
      </c>
      <c r="K419" s="6">
        <f t="shared" si="234"/>
        <v>2021</v>
      </c>
      <c r="L419" s="6">
        <f t="shared" si="234"/>
        <v>2021</v>
      </c>
      <c r="M419" s="6">
        <f t="shared" si="234"/>
        <v>2021</v>
      </c>
      <c r="N419" s="20"/>
    </row>
    <row r="420" spans="1:14" x14ac:dyDescent="0.25">
      <c r="A420" s="21"/>
      <c r="B420" s="22"/>
      <c r="C420" s="8" t="s">
        <v>13</v>
      </c>
      <c r="D420" s="24"/>
      <c r="E420" s="24"/>
      <c r="F420" s="24"/>
      <c r="G420" s="10" t="s">
        <v>10</v>
      </c>
      <c r="H420" s="10" t="str">
        <f>+G420</f>
        <v>Nov</v>
      </c>
      <c r="I420" s="10" t="str">
        <f t="shared" ref="I420:M420" si="235">+H420</f>
        <v>Nov</v>
      </c>
      <c r="J420" s="10" t="str">
        <f t="shared" si="235"/>
        <v>Nov</v>
      </c>
      <c r="K420" s="10" t="str">
        <f t="shared" si="235"/>
        <v>Nov</v>
      </c>
      <c r="L420" s="10" t="str">
        <f t="shared" si="235"/>
        <v>Nov</v>
      </c>
      <c r="M420" s="10" t="str">
        <f t="shared" si="235"/>
        <v>Nov</v>
      </c>
      <c r="N420" s="25"/>
    </row>
    <row r="421" spans="1:14" ht="15.75" thickBot="1" x14ac:dyDescent="0.3">
      <c r="A421" s="21"/>
      <c r="B421" s="26"/>
      <c r="C421" s="27"/>
      <c r="D421" s="27"/>
      <c r="E421" s="27"/>
      <c r="F421" s="27"/>
      <c r="G421" s="7">
        <v>7</v>
      </c>
      <c r="H421" s="7">
        <v>14</v>
      </c>
      <c r="I421" s="7">
        <v>21</v>
      </c>
      <c r="J421" s="7">
        <v>28</v>
      </c>
      <c r="K421" s="7"/>
      <c r="L421" s="7" t="s">
        <v>11</v>
      </c>
      <c r="M421" s="7" t="s">
        <v>12</v>
      </c>
      <c r="N421" s="28"/>
    </row>
    <row r="422" spans="1:14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14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" si="236">SUM(H424:H427)</f>
        <v>0</v>
      </c>
      <c r="I423" s="32">
        <f t="shared" ref="I423" si="237">SUM(I424:I427)</f>
        <v>0</v>
      </c>
      <c r="J423" s="32">
        <f t="shared" ref="J423" si="238">SUM(J424:J427)</f>
        <v>0</v>
      </c>
      <c r="K423" s="32">
        <f t="shared" ref="K423" si="239">SUM(K424:K427)</f>
        <v>0</v>
      </c>
      <c r="L423" s="32">
        <f t="shared" ref="L423" si="240">SUM(L424:L427)</f>
        <v>0</v>
      </c>
      <c r="M423" s="32">
        <f>ROUND((L423/$E$1),0)</f>
        <v>0</v>
      </c>
      <c r="N423" s="33"/>
    </row>
    <row r="424" spans="1:14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241">ROUND((L424/$E$1),0)</f>
        <v>0</v>
      </c>
      <c r="N424" s="33"/>
    </row>
    <row r="425" spans="1:14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242">SUM(G425:K425)</f>
        <v>0</v>
      </c>
      <c r="M425" s="35">
        <f t="shared" si="241"/>
        <v>0</v>
      </c>
      <c r="N425" s="33"/>
    </row>
    <row r="426" spans="1:14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242"/>
        <v>0</v>
      </c>
      <c r="M426" s="35">
        <f t="shared" si="241"/>
        <v>0</v>
      </c>
      <c r="N426" s="33"/>
    </row>
    <row r="427" spans="1:14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242"/>
        <v>0</v>
      </c>
      <c r="M427" s="32">
        <f t="shared" si="241"/>
        <v>0</v>
      </c>
      <c r="N427" s="33"/>
    </row>
    <row r="428" spans="1:14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242"/>
        <v>0</v>
      </c>
      <c r="M428" s="35">
        <f t="shared" si="241"/>
        <v>0</v>
      </c>
      <c r="N428" s="33"/>
    </row>
    <row r="429" spans="1:14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242"/>
        <v>0</v>
      </c>
      <c r="M429" s="35">
        <f t="shared" si="241"/>
        <v>0</v>
      </c>
      <c r="N429" s="33"/>
    </row>
    <row r="430" spans="1:14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242"/>
        <v>0</v>
      </c>
      <c r="M430" s="35">
        <f t="shared" si="241"/>
        <v>0</v>
      </c>
      <c r="N430" s="33"/>
    </row>
    <row r="431" spans="1:14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242"/>
        <v>0</v>
      </c>
      <c r="M431" s="35">
        <f t="shared" si="241"/>
        <v>0</v>
      </c>
      <c r="N431" s="33"/>
    </row>
    <row r="432" spans="1:14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242"/>
        <v>0</v>
      </c>
      <c r="M432" s="35">
        <f t="shared" si="241"/>
        <v>0</v>
      </c>
      <c r="N432" s="33"/>
    </row>
    <row r="433" spans="1:1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1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14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2021</v>
      </c>
      <c r="H435" s="6">
        <f>+G435</f>
        <v>2021</v>
      </c>
      <c r="I435" s="6">
        <f t="shared" ref="I435:M435" si="243">+H435</f>
        <v>2021</v>
      </c>
      <c r="J435" s="6">
        <f t="shared" si="243"/>
        <v>2021</v>
      </c>
      <c r="K435" s="6">
        <f t="shared" si="243"/>
        <v>2021</v>
      </c>
      <c r="L435" s="6">
        <f t="shared" si="243"/>
        <v>2021</v>
      </c>
      <c r="M435" s="6">
        <f t="shared" si="243"/>
        <v>2021</v>
      </c>
      <c r="N435" s="20"/>
    </row>
    <row r="436" spans="1:14" x14ac:dyDescent="0.25">
      <c r="A436" s="21"/>
      <c r="B436" s="22"/>
      <c r="C436" s="8" t="s">
        <v>13</v>
      </c>
      <c r="D436" s="24"/>
      <c r="E436" s="24"/>
      <c r="F436" s="24"/>
      <c r="G436" s="10" t="str">
        <f>+$G$4</f>
        <v>Nov</v>
      </c>
      <c r="H436" s="10" t="str">
        <f>+G436</f>
        <v>Nov</v>
      </c>
      <c r="I436" s="10" t="str">
        <f t="shared" ref="I436:M436" si="244">+H436</f>
        <v>Nov</v>
      </c>
      <c r="J436" s="10" t="str">
        <f t="shared" si="244"/>
        <v>Nov</v>
      </c>
      <c r="K436" s="10" t="str">
        <f t="shared" si="244"/>
        <v>Nov</v>
      </c>
      <c r="L436" s="10" t="str">
        <f t="shared" si="244"/>
        <v>Nov</v>
      </c>
      <c r="M436" s="10" t="str">
        <f t="shared" si="244"/>
        <v>Nov</v>
      </c>
      <c r="N436" s="25"/>
    </row>
    <row r="437" spans="1:14" ht="15.75" thickBot="1" x14ac:dyDescent="0.3">
      <c r="A437" s="21"/>
      <c r="B437" s="26"/>
      <c r="C437" s="27"/>
      <c r="D437" s="27"/>
      <c r="E437" s="27"/>
      <c r="F437" s="27"/>
      <c r="G437" s="7">
        <f>+$G$5</f>
        <v>7</v>
      </c>
      <c r="H437" s="7">
        <f>+$H$5</f>
        <v>14</v>
      </c>
      <c r="I437" s="7">
        <f>+$I$5</f>
        <v>21</v>
      </c>
      <c r="J437" s="7">
        <f>+$J$5</f>
        <v>28</v>
      </c>
      <c r="K437" s="7">
        <f>+$K$5</f>
        <v>0</v>
      </c>
      <c r="L437" s="7" t="s">
        <v>11</v>
      </c>
      <c r="M437" s="7" t="s">
        <v>12</v>
      </c>
      <c r="N437" s="28"/>
    </row>
    <row r="438" spans="1:1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1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" si="245">SUM(H440:H443)</f>
        <v>0</v>
      </c>
      <c r="I439" s="32">
        <f t="shared" ref="I439" si="246">SUM(I440:I443)</f>
        <v>0</v>
      </c>
      <c r="J439" s="32">
        <f t="shared" ref="J439" si="247">SUM(J440:J443)</f>
        <v>0</v>
      </c>
      <c r="K439" s="32">
        <f t="shared" ref="K439" si="248">SUM(K440:K443)</f>
        <v>0</v>
      </c>
      <c r="L439" s="32">
        <f t="shared" ref="L439" si="249">SUM(L440:L443)</f>
        <v>0</v>
      </c>
      <c r="M439" s="32">
        <f>ROUND((L439/$E$1),0)</f>
        <v>0</v>
      </c>
      <c r="N439" s="33"/>
    </row>
    <row r="440" spans="1:1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250">ROUND((L440/$E$1),0)</f>
        <v>0</v>
      </c>
      <c r="N440" s="33"/>
    </row>
    <row r="441" spans="1:1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251">SUM(G441:K441)</f>
        <v>0</v>
      </c>
      <c r="M441" s="35">
        <f t="shared" si="250"/>
        <v>0</v>
      </c>
      <c r="N441" s="33"/>
    </row>
    <row r="442" spans="1:1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251"/>
        <v>0</v>
      </c>
      <c r="M442" s="35">
        <f t="shared" si="250"/>
        <v>0</v>
      </c>
      <c r="N442" s="33"/>
    </row>
    <row r="443" spans="1:1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251"/>
        <v>0</v>
      </c>
      <c r="M443" s="32">
        <f t="shared" si="250"/>
        <v>0</v>
      </c>
      <c r="N443" s="33"/>
    </row>
    <row r="444" spans="1:1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251"/>
        <v>0</v>
      </c>
      <c r="M444" s="35">
        <f t="shared" si="250"/>
        <v>0</v>
      </c>
      <c r="N444" s="33"/>
    </row>
    <row r="445" spans="1:1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251"/>
        <v>0</v>
      </c>
      <c r="M445" s="35">
        <f t="shared" si="250"/>
        <v>0</v>
      </c>
      <c r="N445" s="33"/>
    </row>
    <row r="446" spans="1:1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251"/>
        <v>0</v>
      </c>
      <c r="M446" s="35">
        <f t="shared" si="250"/>
        <v>0</v>
      </c>
      <c r="N446" s="33"/>
    </row>
    <row r="447" spans="1:1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251"/>
        <v>0</v>
      </c>
      <c r="M447" s="35">
        <f t="shared" si="250"/>
        <v>0</v>
      </c>
      <c r="N447" s="33"/>
    </row>
    <row r="448" spans="1:1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251"/>
        <v>0</v>
      </c>
      <c r="M448" s="35">
        <f t="shared" si="250"/>
        <v>0</v>
      </c>
      <c r="N448" s="33"/>
    </row>
    <row r="449" spans="1:1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14" ht="15.75" thickBot="1" x14ac:dyDescent="0.3"/>
    <row r="451" spans="1:14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v>2021</v>
      </c>
      <c r="H451" s="6">
        <f>+G451</f>
        <v>2021</v>
      </c>
      <c r="I451" s="6">
        <f t="shared" ref="I451:M451" si="252">+H451</f>
        <v>2021</v>
      </c>
      <c r="J451" s="6">
        <f t="shared" si="252"/>
        <v>2021</v>
      </c>
      <c r="K451" s="6">
        <f t="shared" si="252"/>
        <v>2021</v>
      </c>
      <c r="L451" s="6">
        <f t="shared" si="252"/>
        <v>2021</v>
      </c>
      <c r="M451" s="6">
        <f t="shared" si="252"/>
        <v>2021</v>
      </c>
      <c r="N451" s="20"/>
    </row>
    <row r="452" spans="1:14" x14ac:dyDescent="0.25">
      <c r="A452" s="21"/>
      <c r="B452" s="22"/>
      <c r="C452" s="8" t="s">
        <v>13</v>
      </c>
      <c r="D452" s="24"/>
      <c r="E452" s="24"/>
      <c r="F452" s="24"/>
      <c r="G452" s="10" t="s">
        <v>10</v>
      </c>
      <c r="H452" s="10" t="str">
        <f>+G452</f>
        <v>Nov</v>
      </c>
      <c r="I452" s="10" t="str">
        <f t="shared" ref="I452:M452" si="253">+H452</f>
        <v>Nov</v>
      </c>
      <c r="J452" s="10" t="str">
        <f t="shared" si="253"/>
        <v>Nov</v>
      </c>
      <c r="K452" s="10" t="str">
        <f t="shared" si="253"/>
        <v>Nov</v>
      </c>
      <c r="L452" s="10" t="str">
        <f t="shared" si="253"/>
        <v>Nov</v>
      </c>
      <c r="M452" s="10" t="str">
        <f t="shared" si="253"/>
        <v>Nov</v>
      </c>
      <c r="N452" s="25"/>
    </row>
    <row r="453" spans="1:14" ht="15.75" thickBot="1" x14ac:dyDescent="0.3">
      <c r="A453" s="21"/>
      <c r="B453" s="26"/>
      <c r="C453" s="27"/>
      <c r="D453" s="27"/>
      <c r="E453" s="27"/>
      <c r="F453" s="27"/>
      <c r="G453" s="7">
        <v>7</v>
      </c>
      <c r="H453" s="7">
        <v>14</v>
      </c>
      <c r="I453" s="7">
        <v>21</v>
      </c>
      <c r="J453" s="7">
        <v>28</v>
      </c>
      <c r="K453" s="7"/>
      <c r="L453" s="7" t="s">
        <v>11</v>
      </c>
      <c r="M453" s="7" t="s">
        <v>12</v>
      </c>
      <c r="N453" s="28"/>
    </row>
    <row r="454" spans="1:1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1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" si="254">SUM(H456:H459)</f>
        <v>0</v>
      </c>
      <c r="I455" s="32">
        <f t="shared" ref="I455" si="255">SUM(I456:I459)</f>
        <v>0</v>
      </c>
      <c r="J455" s="32">
        <f t="shared" ref="J455" si="256">SUM(J456:J459)</f>
        <v>0</v>
      </c>
      <c r="K455" s="32">
        <f t="shared" ref="K455" si="257">SUM(K456:K459)</f>
        <v>0</v>
      </c>
      <c r="L455" s="32">
        <f t="shared" ref="L455" si="258">SUM(L456:L459)</f>
        <v>0</v>
      </c>
      <c r="M455" s="32">
        <f>ROUND((L455/$E$1),0)</f>
        <v>0</v>
      </c>
      <c r="N455" s="33"/>
    </row>
    <row r="456" spans="1:1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259">ROUND((L456/$E$1),0)</f>
        <v>0</v>
      </c>
      <c r="N456" s="33"/>
    </row>
    <row r="457" spans="1:1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260">SUM(G457:K457)</f>
        <v>0</v>
      </c>
      <c r="M457" s="35">
        <f t="shared" si="259"/>
        <v>0</v>
      </c>
      <c r="N457" s="33"/>
    </row>
    <row r="458" spans="1:1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260"/>
        <v>0</v>
      </c>
      <c r="M458" s="35">
        <f t="shared" si="259"/>
        <v>0</v>
      </c>
      <c r="N458" s="33"/>
    </row>
    <row r="459" spans="1:1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260"/>
        <v>0</v>
      </c>
      <c r="M459" s="32">
        <f t="shared" si="259"/>
        <v>0</v>
      </c>
      <c r="N459" s="33"/>
    </row>
    <row r="460" spans="1:1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260"/>
        <v>0</v>
      </c>
      <c r="M460" s="35">
        <f t="shared" si="259"/>
        <v>0</v>
      </c>
      <c r="N460" s="33"/>
    </row>
    <row r="461" spans="1:1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260"/>
        <v>0</v>
      </c>
      <c r="M461" s="35">
        <f t="shared" si="259"/>
        <v>0</v>
      </c>
      <c r="N461" s="33"/>
    </row>
    <row r="462" spans="1:1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260"/>
        <v>0</v>
      </c>
      <c r="M462" s="35">
        <f t="shared" si="259"/>
        <v>0</v>
      </c>
      <c r="N462" s="33"/>
    </row>
    <row r="463" spans="1:1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260"/>
        <v>0</v>
      </c>
      <c r="M463" s="35">
        <f t="shared" si="259"/>
        <v>0</v>
      </c>
      <c r="N463" s="33"/>
    </row>
    <row r="464" spans="1:1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260"/>
        <v>0</v>
      </c>
      <c r="M464" s="35">
        <f t="shared" si="259"/>
        <v>0</v>
      </c>
      <c r="N464" s="33"/>
    </row>
    <row r="465" spans="1:1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1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1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2021</v>
      </c>
      <c r="H467" s="6">
        <f>+G467</f>
        <v>2021</v>
      </c>
      <c r="I467" s="6">
        <f t="shared" ref="I467:M467" si="261">+H467</f>
        <v>2021</v>
      </c>
      <c r="J467" s="6">
        <f t="shared" si="261"/>
        <v>2021</v>
      </c>
      <c r="K467" s="6">
        <f t="shared" si="261"/>
        <v>2021</v>
      </c>
      <c r="L467" s="6">
        <f t="shared" si="261"/>
        <v>2021</v>
      </c>
      <c r="M467" s="6">
        <f t="shared" si="261"/>
        <v>2021</v>
      </c>
      <c r="N467" s="20"/>
    </row>
    <row r="468" spans="1:14" x14ac:dyDescent="0.25">
      <c r="A468" s="21"/>
      <c r="B468" s="22"/>
      <c r="C468" s="8" t="s">
        <v>13</v>
      </c>
      <c r="D468" s="24"/>
      <c r="E468" s="24"/>
      <c r="F468" s="24"/>
      <c r="G468" s="10" t="str">
        <f>+$G$4</f>
        <v>Nov</v>
      </c>
      <c r="H468" s="10" t="str">
        <f>+G468</f>
        <v>Nov</v>
      </c>
      <c r="I468" s="10" t="str">
        <f t="shared" ref="I468:M468" si="262">+H468</f>
        <v>Nov</v>
      </c>
      <c r="J468" s="10" t="str">
        <f t="shared" si="262"/>
        <v>Nov</v>
      </c>
      <c r="K468" s="10" t="str">
        <f t="shared" si="262"/>
        <v>Nov</v>
      </c>
      <c r="L468" s="10" t="str">
        <f t="shared" si="262"/>
        <v>Nov</v>
      </c>
      <c r="M468" s="10" t="str">
        <f t="shared" si="262"/>
        <v>Nov</v>
      </c>
      <c r="N468" s="25"/>
    </row>
    <row r="469" spans="1:14" ht="15.75" thickBot="1" x14ac:dyDescent="0.3">
      <c r="A469" s="21"/>
      <c r="B469" s="26"/>
      <c r="C469" s="27"/>
      <c r="D469" s="27"/>
      <c r="E469" s="27"/>
      <c r="F469" s="27"/>
      <c r="G469" s="7">
        <f>+$G$5</f>
        <v>7</v>
      </c>
      <c r="H469" s="7">
        <f>+$H$5</f>
        <v>14</v>
      </c>
      <c r="I469" s="7">
        <f>+$I$5</f>
        <v>21</v>
      </c>
      <c r="J469" s="7">
        <f>+$J$5</f>
        <v>28</v>
      </c>
      <c r="K469" s="7">
        <f>+$K$5</f>
        <v>0</v>
      </c>
      <c r="L469" s="7" t="s">
        <v>11</v>
      </c>
      <c r="M469" s="7" t="s">
        <v>12</v>
      </c>
      <c r="N469" s="28"/>
    </row>
    <row r="470" spans="1:1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1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" si="263">SUM(H472:H475)</f>
        <v>0</v>
      </c>
      <c r="I471" s="32">
        <f t="shared" ref="I471" si="264">SUM(I472:I475)</f>
        <v>0</v>
      </c>
      <c r="J471" s="32">
        <f t="shared" ref="J471" si="265">SUM(J472:J475)</f>
        <v>0</v>
      </c>
      <c r="K471" s="32">
        <f t="shared" ref="K471" si="266">SUM(K472:K475)</f>
        <v>0</v>
      </c>
      <c r="L471" s="32">
        <f t="shared" ref="L471" si="267">SUM(L472:L475)</f>
        <v>0</v>
      </c>
      <c r="M471" s="32">
        <f>ROUND((L471/$E$1),0)</f>
        <v>0</v>
      </c>
      <c r="N471" s="33"/>
    </row>
    <row r="472" spans="1:1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268">ROUND((L472/$E$1),0)</f>
        <v>0</v>
      </c>
      <c r="N472" s="33"/>
    </row>
    <row r="473" spans="1:1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269">SUM(G473:K473)</f>
        <v>0</v>
      </c>
      <c r="M473" s="35">
        <f t="shared" si="268"/>
        <v>0</v>
      </c>
      <c r="N473" s="33"/>
    </row>
    <row r="474" spans="1:1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269"/>
        <v>0</v>
      </c>
      <c r="M474" s="35">
        <f t="shared" si="268"/>
        <v>0</v>
      </c>
      <c r="N474" s="33"/>
    </row>
    <row r="475" spans="1:1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269"/>
        <v>0</v>
      </c>
      <c r="M475" s="32">
        <f t="shared" si="268"/>
        <v>0</v>
      </c>
      <c r="N475" s="33"/>
    </row>
    <row r="476" spans="1:1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269"/>
        <v>0</v>
      </c>
      <c r="M476" s="35">
        <f t="shared" si="268"/>
        <v>0</v>
      </c>
      <c r="N476" s="33"/>
    </row>
    <row r="477" spans="1:1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269"/>
        <v>0</v>
      </c>
      <c r="M477" s="35">
        <f t="shared" si="268"/>
        <v>0</v>
      </c>
      <c r="N477" s="33"/>
    </row>
    <row r="478" spans="1:1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269"/>
        <v>0</v>
      </c>
      <c r="M478" s="35">
        <f t="shared" si="268"/>
        <v>0</v>
      </c>
      <c r="N478" s="33"/>
    </row>
    <row r="479" spans="1:1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269"/>
        <v>0</v>
      </c>
      <c r="M479" s="35">
        <f t="shared" si="268"/>
        <v>0</v>
      </c>
      <c r="N479" s="33"/>
    </row>
    <row r="480" spans="1:1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269"/>
        <v>0</v>
      </c>
      <c r="M480" s="35">
        <f t="shared" si="268"/>
        <v>0</v>
      </c>
      <c r="N480" s="33"/>
    </row>
    <row r="481" spans="1:1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14" ht="15.75" thickBot="1" x14ac:dyDescent="0.3"/>
    <row r="483" spans="1:1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2021</v>
      </c>
      <c r="H483" s="6">
        <f>+G483</f>
        <v>2021</v>
      </c>
      <c r="I483" s="6">
        <f t="shared" ref="I483:M483" si="270">+H483</f>
        <v>2021</v>
      </c>
      <c r="J483" s="6">
        <f t="shared" si="270"/>
        <v>2021</v>
      </c>
      <c r="K483" s="6">
        <f t="shared" si="270"/>
        <v>2021</v>
      </c>
      <c r="L483" s="6">
        <f t="shared" si="270"/>
        <v>2021</v>
      </c>
      <c r="M483" s="6">
        <f t="shared" si="270"/>
        <v>2021</v>
      </c>
      <c r="N483" s="20"/>
    </row>
    <row r="484" spans="1:14" x14ac:dyDescent="0.25">
      <c r="A484" s="21"/>
      <c r="B484" s="22"/>
      <c r="C484" s="8" t="s">
        <v>13</v>
      </c>
      <c r="D484" s="24"/>
      <c r="E484" s="24"/>
      <c r="F484" s="24"/>
      <c r="G484" s="10" t="str">
        <f>+$G$4</f>
        <v>Nov</v>
      </c>
      <c r="H484" s="10" t="str">
        <f>+G484</f>
        <v>Nov</v>
      </c>
      <c r="I484" s="10" t="str">
        <f t="shared" ref="I484:M484" si="271">+H484</f>
        <v>Nov</v>
      </c>
      <c r="J484" s="10" t="str">
        <f t="shared" si="271"/>
        <v>Nov</v>
      </c>
      <c r="K484" s="10" t="str">
        <f t="shared" si="271"/>
        <v>Nov</v>
      </c>
      <c r="L484" s="10" t="str">
        <f t="shared" si="271"/>
        <v>Nov</v>
      </c>
      <c r="M484" s="10" t="str">
        <f t="shared" si="271"/>
        <v>Nov</v>
      </c>
      <c r="N484" s="25"/>
    </row>
    <row r="485" spans="1:14" ht="15.75" thickBot="1" x14ac:dyDescent="0.3">
      <c r="A485" s="21"/>
      <c r="B485" s="26"/>
      <c r="C485" s="27"/>
      <c r="D485" s="27"/>
      <c r="E485" s="27"/>
      <c r="F485" s="27"/>
      <c r="G485" s="7">
        <f>+$G$5</f>
        <v>7</v>
      </c>
      <c r="H485" s="7">
        <f>+$H$5</f>
        <v>14</v>
      </c>
      <c r="I485" s="7">
        <f>+$I$5</f>
        <v>21</v>
      </c>
      <c r="J485" s="7">
        <f>+$J$5</f>
        <v>28</v>
      </c>
      <c r="K485" s="7">
        <f>+$K$5</f>
        <v>0</v>
      </c>
      <c r="L485" s="7" t="s">
        <v>11</v>
      </c>
      <c r="M485" s="7" t="s">
        <v>12</v>
      </c>
      <c r="N485" s="28"/>
    </row>
    <row r="486" spans="1:1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1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" si="272">SUM(H488:H491)</f>
        <v>0</v>
      </c>
      <c r="I487" s="32">
        <f t="shared" ref="I487" si="273">SUM(I488:I491)</f>
        <v>0</v>
      </c>
      <c r="J487" s="32">
        <f t="shared" ref="J487" si="274">SUM(J488:J491)</f>
        <v>0</v>
      </c>
      <c r="K487" s="32">
        <f t="shared" ref="K487" si="275">SUM(K488:K491)</f>
        <v>0</v>
      </c>
      <c r="L487" s="32">
        <f t="shared" ref="L487" si="276">SUM(L488:L491)</f>
        <v>0</v>
      </c>
      <c r="M487" s="32">
        <f>ROUND((L487/$E$1),0)</f>
        <v>0</v>
      </c>
      <c r="N487" s="33"/>
    </row>
    <row r="488" spans="1:1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277">ROUND((L488/$E$1),0)</f>
        <v>0</v>
      </c>
      <c r="N488" s="33"/>
    </row>
    <row r="489" spans="1:1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278">SUM(G489:K489)</f>
        <v>0</v>
      </c>
      <c r="M489" s="35">
        <f t="shared" si="277"/>
        <v>0</v>
      </c>
      <c r="N489" s="33"/>
    </row>
    <row r="490" spans="1:1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278"/>
        <v>0</v>
      </c>
      <c r="M490" s="35">
        <f t="shared" si="277"/>
        <v>0</v>
      </c>
      <c r="N490" s="33"/>
    </row>
    <row r="491" spans="1:1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278"/>
        <v>0</v>
      </c>
      <c r="M491" s="32">
        <f t="shared" si="277"/>
        <v>0</v>
      </c>
      <c r="N491" s="33"/>
    </row>
    <row r="492" spans="1:1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278"/>
        <v>0</v>
      </c>
      <c r="M492" s="35">
        <f t="shared" si="277"/>
        <v>0</v>
      </c>
      <c r="N492" s="33"/>
    </row>
    <row r="493" spans="1:1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278"/>
        <v>0</v>
      </c>
      <c r="M493" s="35">
        <f t="shared" si="277"/>
        <v>0</v>
      </c>
      <c r="N493" s="33"/>
    </row>
    <row r="494" spans="1:1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278"/>
        <v>0</v>
      </c>
      <c r="M494" s="35">
        <f t="shared" si="277"/>
        <v>0</v>
      </c>
      <c r="N494" s="33"/>
    </row>
    <row r="495" spans="1:1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278"/>
        <v>0</v>
      </c>
      <c r="M495" s="35">
        <f t="shared" si="277"/>
        <v>0</v>
      </c>
      <c r="N495" s="33"/>
    </row>
    <row r="496" spans="1:1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278"/>
        <v>0</v>
      </c>
      <c r="M496" s="35">
        <f t="shared" si="277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" right="0.7" top="0.75" bottom="0.75" header="0.3" footer="0.3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97"/>
  <sheetViews>
    <sheetView zoomScaleNormal="100" workbookViewId="0"/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0" width="9.28515625" style="16" bestFit="1" customWidth="1"/>
    <col min="11" max="11" width="9.28515625" style="16" hidden="1" customWidth="1"/>
    <col min="12" max="12" width="9.28515625" style="16" bestFit="1" customWidth="1"/>
    <col min="13" max="13" width="8.28515625" style="16" bestFit="1" customWidth="1"/>
    <col min="14" max="14" width="1.42578125" style="16" customWidth="1"/>
    <col min="15" max="16384" width="9.140625" style="16"/>
  </cols>
  <sheetData>
    <row r="1" spans="1:23" x14ac:dyDescent="0.25">
      <c r="D1" s="1" t="s">
        <v>14</v>
      </c>
      <c r="E1" s="15">
        <v>4</v>
      </c>
      <c r="P1" s="16" t="s">
        <v>48</v>
      </c>
    </row>
    <row r="2" spans="1:23" ht="15.75" thickBot="1" x14ac:dyDescent="0.3">
      <c r="D2" s="1"/>
    </row>
    <row r="3" spans="1:23" x14ac:dyDescent="0.25">
      <c r="A3" s="2"/>
      <c r="B3" s="17"/>
      <c r="C3" s="5" t="s">
        <v>15</v>
      </c>
      <c r="D3" s="18"/>
      <c r="E3" s="19"/>
      <c r="F3" s="19"/>
      <c r="G3" s="3">
        <v>2021</v>
      </c>
      <c r="H3" s="6">
        <f>+G3</f>
        <v>2021</v>
      </c>
      <c r="I3" s="6">
        <f t="shared" ref="I3:M4" si="0">+H3</f>
        <v>2021</v>
      </c>
      <c r="J3" s="6">
        <f t="shared" si="0"/>
        <v>2021</v>
      </c>
      <c r="K3" s="6">
        <f t="shared" si="0"/>
        <v>2021</v>
      </c>
      <c r="L3" s="6">
        <f t="shared" si="0"/>
        <v>2021</v>
      </c>
      <c r="M3" s="6">
        <f t="shared" si="0"/>
        <v>2021</v>
      </c>
      <c r="N3" s="20"/>
    </row>
    <row r="4" spans="1:23" x14ac:dyDescent="0.25">
      <c r="A4" s="21"/>
      <c r="B4" s="22"/>
      <c r="C4" s="13" t="s">
        <v>43</v>
      </c>
      <c r="D4" s="23"/>
      <c r="E4" s="24"/>
      <c r="F4" s="24"/>
      <c r="G4" s="9" t="s">
        <v>39</v>
      </c>
      <c r="H4" s="10" t="str">
        <f>+G4</f>
        <v>Dec</v>
      </c>
      <c r="I4" s="10" t="str">
        <f t="shared" si="0"/>
        <v>Dec</v>
      </c>
      <c r="J4" s="10" t="str">
        <f t="shared" si="0"/>
        <v>Dec</v>
      </c>
      <c r="K4" s="10" t="str">
        <f t="shared" si="0"/>
        <v>Dec</v>
      </c>
      <c r="L4" s="10" t="str">
        <f t="shared" si="0"/>
        <v>Dec</v>
      </c>
      <c r="M4" s="10" t="str">
        <f t="shared" si="0"/>
        <v>Dec</v>
      </c>
      <c r="N4" s="25"/>
    </row>
    <row r="5" spans="1:23" ht="15.75" thickBot="1" x14ac:dyDescent="0.3">
      <c r="A5" s="21"/>
      <c r="B5" s="26"/>
      <c r="C5" s="27"/>
      <c r="D5" s="27"/>
      <c r="E5" s="27"/>
      <c r="F5" s="27"/>
      <c r="G5" s="4">
        <v>5</v>
      </c>
      <c r="H5" s="4">
        <v>12</v>
      </c>
      <c r="I5" s="4">
        <v>19</v>
      </c>
      <c r="J5" s="4">
        <v>26</v>
      </c>
      <c r="K5" s="4"/>
      <c r="L5" s="7" t="s">
        <v>11</v>
      </c>
      <c r="M5" s="7" t="s">
        <v>12</v>
      </c>
      <c r="N5" s="28"/>
    </row>
    <row r="6" spans="1:23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3" x14ac:dyDescent="0.25">
      <c r="A7" s="21"/>
      <c r="B7" s="29"/>
      <c r="C7" s="30" t="s">
        <v>0</v>
      </c>
      <c r="D7" s="30"/>
      <c r="E7" s="30"/>
      <c r="F7" s="30"/>
      <c r="G7" s="32">
        <f>SUM(G8:G11)</f>
        <v>1353</v>
      </c>
      <c r="H7" s="32">
        <f t="shared" ref="H7:L7" si="1">SUM(H8:H11)</f>
        <v>1584</v>
      </c>
      <c r="I7" s="32">
        <f t="shared" si="1"/>
        <v>1594</v>
      </c>
      <c r="J7" s="32">
        <f t="shared" si="1"/>
        <v>1143</v>
      </c>
      <c r="K7" s="32">
        <f t="shared" si="1"/>
        <v>0</v>
      </c>
      <c r="L7" s="32">
        <f t="shared" si="1"/>
        <v>5674</v>
      </c>
      <c r="M7" s="32">
        <f>ROUND((L7/$E$1),0)</f>
        <v>1419</v>
      </c>
      <c r="N7" s="33"/>
      <c r="O7" s="34"/>
      <c r="P7" s="34"/>
      <c r="Q7" s="34"/>
      <c r="R7" s="34"/>
      <c r="S7" s="34"/>
      <c r="T7" s="34"/>
      <c r="U7" s="34"/>
      <c r="V7" s="34"/>
      <c r="W7" s="34"/>
    </row>
    <row r="8" spans="1:23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99</v>
      </c>
      <c r="H8" s="35">
        <f t="shared" ref="H8:K8" si="2">+H24+H40+H56+H72+H88+H104+H120+H136+H152+H168+H184+H200+H216+H232+H248+H264+H280+H296+H312+H328+H344+H360+H376+H392+H408+H424+H440+H456+H472+H488</f>
        <v>110</v>
      </c>
      <c r="I8" s="35">
        <f t="shared" si="2"/>
        <v>116</v>
      </c>
      <c r="J8" s="35">
        <f t="shared" si="2"/>
        <v>87</v>
      </c>
      <c r="K8" s="35">
        <f t="shared" si="2"/>
        <v>0</v>
      </c>
      <c r="L8" s="35">
        <f>SUM(G8:K8)</f>
        <v>412</v>
      </c>
      <c r="M8" s="35">
        <f t="shared" ref="M8:M16" si="3">ROUND((L8/$E$1),0)</f>
        <v>103</v>
      </c>
      <c r="N8" s="33"/>
      <c r="O8" s="34"/>
      <c r="P8" s="34"/>
      <c r="Q8" s="34"/>
      <c r="R8" s="34"/>
      <c r="S8" s="34"/>
      <c r="T8" s="34"/>
      <c r="U8" s="34"/>
      <c r="V8" s="34"/>
      <c r="W8" s="34"/>
    </row>
    <row r="9" spans="1:23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256</v>
      </c>
      <c r="H9" s="35">
        <f t="shared" si="4"/>
        <v>277</v>
      </c>
      <c r="I9" s="35">
        <f t="shared" si="4"/>
        <v>287</v>
      </c>
      <c r="J9" s="35">
        <f t="shared" si="4"/>
        <v>230</v>
      </c>
      <c r="K9" s="35">
        <f t="shared" si="4"/>
        <v>0</v>
      </c>
      <c r="L9" s="35">
        <f t="shared" ref="L9:L16" si="5">SUM(G9:K9)</f>
        <v>1050</v>
      </c>
      <c r="M9" s="35">
        <f t="shared" si="3"/>
        <v>263</v>
      </c>
      <c r="N9" s="33"/>
      <c r="O9" s="34"/>
      <c r="P9" s="34"/>
      <c r="Q9" s="34"/>
      <c r="R9" s="34"/>
      <c r="S9" s="34"/>
      <c r="T9" s="34"/>
      <c r="U9" s="34"/>
      <c r="V9" s="34"/>
      <c r="W9" s="34"/>
    </row>
    <row r="10" spans="1:23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370</v>
      </c>
      <c r="H10" s="35">
        <f t="shared" si="4"/>
        <v>431</v>
      </c>
      <c r="I10" s="35">
        <f t="shared" si="4"/>
        <v>436</v>
      </c>
      <c r="J10" s="35">
        <f t="shared" si="4"/>
        <v>286</v>
      </c>
      <c r="K10" s="35">
        <f t="shared" si="4"/>
        <v>0</v>
      </c>
      <c r="L10" s="35">
        <f t="shared" si="5"/>
        <v>1523</v>
      </c>
      <c r="M10" s="35">
        <f t="shared" si="3"/>
        <v>381</v>
      </c>
      <c r="N10" s="33"/>
      <c r="O10" s="34"/>
      <c r="P10" s="34"/>
      <c r="Q10" s="34"/>
      <c r="R10" s="34"/>
      <c r="S10" s="34"/>
      <c r="T10" s="34"/>
      <c r="U10" s="34"/>
      <c r="V10" s="34"/>
      <c r="W10" s="34"/>
    </row>
    <row r="11" spans="1:23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628</v>
      </c>
      <c r="H11" s="32">
        <f t="shared" si="4"/>
        <v>766</v>
      </c>
      <c r="I11" s="32">
        <f t="shared" si="4"/>
        <v>755</v>
      </c>
      <c r="J11" s="32">
        <f t="shared" si="4"/>
        <v>540</v>
      </c>
      <c r="K11" s="32">
        <f t="shared" si="4"/>
        <v>0</v>
      </c>
      <c r="L11" s="32">
        <f t="shared" si="5"/>
        <v>2689</v>
      </c>
      <c r="M11" s="32">
        <f t="shared" si="3"/>
        <v>672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</row>
    <row r="12" spans="1:23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31</v>
      </c>
      <c r="H12" s="35">
        <f t="shared" si="4"/>
        <v>28</v>
      </c>
      <c r="I12" s="35">
        <f t="shared" si="4"/>
        <v>52</v>
      </c>
      <c r="J12" s="35">
        <f t="shared" si="4"/>
        <v>35</v>
      </c>
      <c r="K12" s="35">
        <f t="shared" si="4"/>
        <v>0</v>
      </c>
      <c r="L12" s="35">
        <f t="shared" si="5"/>
        <v>146</v>
      </c>
      <c r="M12" s="35">
        <f t="shared" si="3"/>
        <v>37</v>
      </c>
      <c r="N12" s="33"/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5</v>
      </c>
      <c r="K13" s="35">
        <f t="shared" si="4"/>
        <v>0</v>
      </c>
      <c r="L13" s="35">
        <f t="shared" si="5"/>
        <v>5</v>
      </c>
      <c r="M13" s="35">
        <f t="shared" si="3"/>
        <v>1</v>
      </c>
      <c r="N13" s="33"/>
      <c r="O13" s="34"/>
      <c r="P13" s="34"/>
      <c r="Q13" s="34"/>
      <c r="R13" s="34"/>
      <c r="S13" s="34"/>
      <c r="T13" s="34"/>
      <c r="U13" s="34"/>
      <c r="V13" s="34"/>
      <c r="W13" s="34"/>
    </row>
    <row r="14" spans="1:23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76</v>
      </c>
      <c r="H14" s="35">
        <f t="shared" si="4"/>
        <v>28</v>
      </c>
      <c r="I14" s="35">
        <f t="shared" si="4"/>
        <v>30</v>
      </c>
      <c r="J14" s="35">
        <f t="shared" si="4"/>
        <v>19</v>
      </c>
      <c r="K14" s="35">
        <f t="shared" si="4"/>
        <v>0</v>
      </c>
      <c r="L14" s="35">
        <f t="shared" si="5"/>
        <v>153</v>
      </c>
      <c r="M14" s="35">
        <f t="shared" si="3"/>
        <v>38</v>
      </c>
      <c r="N14" s="33"/>
      <c r="O14" s="34"/>
      <c r="P14" s="34"/>
      <c r="Q14" s="34"/>
      <c r="R14" s="34"/>
      <c r="S14" s="34"/>
      <c r="T14" s="34"/>
      <c r="U14" s="34"/>
      <c r="V14" s="34"/>
      <c r="W14" s="34"/>
    </row>
    <row r="15" spans="1:23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116</v>
      </c>
      <c r="H15" s="35">
        <f t="shared" si="4"/>
        <v>105</v>
      </c>
      <c r="I15" s="35">
        <f t="shared" si="4"/>
        <v>799</v>
      </c>
      <c r="J15" s="35">
        <f t="shared" si="4"/>
        <v>354</v>
      </c>
      <c r="K15" s="35">
        <f t="shared" si="4"/>
        <v>0</v>
      </c>
      <c r="L15" s="35">
        <f t="shared" si="5"/>
        <v>1374</v>
      </c>
      <c r="M15" s="35">
        <f t="shared" si="3"/>
        <v>344</v>
      </c>
      <c r="N15" s="33"/>
      <c r="O15" s="34"/>
      <c r="P15" s="34"/>
      <c r="Q15" s="34"/>
      <c r="R15" s="34"/>
      <c r="S15" s="34"/>
      <c r="T15" s="34"/>
      <c r="U15" s="34"/>
      <c r="V15" s="34"/>
      <c r="W15" s="34"/>
    </row>
    <row r="16" spans="1:23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44</v>
      </c>
      <c r="H16" s="35">
        <f t="shared" si="4"/>
        <v>60</v>
      </c>
      <c r="I16" s="35">
        <f t="shared" si="4"/>
        <v>43</v>
      </c>
      <c r="J16" s="35">
        <f t="shared" si="4"/>
        <v>0</v>
      </c>
      <c r="K16" s="35">
        <f t="shared" si="4"/>
        <v>0</v>
      </c>
      <c r="L16" s="35">
        <f t="shared" si="5"/>
        <v>147</v>
      </c>
      <c r="M16" s="35">
        <f t="shared" si="3"/>
        <v>37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</row>
    <row r="17" spans="1:23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</row>
    <row r="18" spans="1:23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2021</v>
      </c>
      <c r="H19" s="6">
        <f>+G19</f>
        <v>2021</v>
      </c>
      <c r="I19" s="6">
        <f t="shared" ref="I19:M20" si="6">+H19</f>
        <v>2021</v>
      </c>
      <c r="J19" s="6">
        <f t="shared" si="6"/>
        <v>2021</v>
      </c>
      <c r="K19" s="6">
        <f t="shared" si="6"/>
        <v>2021</v>
      </c>
      <c r="L19" s="6">
        <f t="shared" si="6"/>
        <v>2021</v>
      </c>
      <c r="M19" s="6">
        <f t="shared" si="6"/>
        <v>2021</v>
      </c>
      <c r="N19" s="20"/>
      <c r="O19" s="34"/>
      <c r="P19" s="34"/>
      <c r="Q19" s="34"/>
      <c r="R19" s="34"/>
      <c r="S19" s="34"/>
      <c r="T19" s="34"/>
      <c r="U19" s="34"/>
      <c r="V19" s="34"/>
      <c r="W19" s="34"/>
    </row>
    <row r="20" spans="1:23" x14ac:dyDescent="0.25">
      <c r="A20" s="21"/>
      <c r="B20" s="22"/>
      <c r="C20" s="8" t="str">
        <f>+$C4</f>
        <v>December 2021</v>
      </c>
      <c r="D20" s="24"/>
      <c r="E20" s="24"/>
      <c r="F20" s="24"/>
      <c r="G20" s="10" t="str">
        <f>+$G$4</f>
        <v>Dec</v>
      </c>
      <c r="H20" s="10" t="str">
        <f>+G20</f>
        <v>Dec</v>
      </c>
      <c r="I20" s="10" t="str">
        <f t="shared" si="6"/>
        <v>Dec</v>
      </c>
      <c r="J20" s="10" t="str">
        <f t="shared" si="6"/>
        <v>Dec</v>
      </c>
      <c r="K20" s="10" t="str">
        <f t="shared" si="6"/>
        <v>Dec</v>
      </c>
      <c r="L20" s="10" t="str">
        <f t="shared" si="6"/>
        <v>Dec</v>
      </c>
      <c r="M20" s="10" t="str">
        <f t="shared" si="6"/>
        <v>Dec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15.75" thickBot="1" x14ac:dyDescent="0.3">
      <c r="A21" s="21"/>
      <c r="B21" s="26"/>
      <c r="C21" s="27"/>
      <c r="D21" s="27"/>
      <c r="E21" s="27"/>
      <c r="F21" s="27"/>
      <c r="G21" s="7">
        <f>+$G$5</f>
        <v>5</v>
      </c>
      <c r="H21" s="7">
        <f>+$H$5</f>
        <v>12</v>
      </c>
      <c r="I21" s="7">
        <f>+$I$5</f>
        <v>19</v>
      </c>
      <c r="J21" s="7">
        <f>+$J$5</f>
        <v>26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105</v>
      </c>
      <c r="H23" s="32">
        <f t="shared" ref="H23:L23" si="7">SUM(H24:H27)</f>
        <v>145</v>
      </c>
      <c r="I23" s="32">
        <f t="shared" si="7"/>
        <v>124</v>
      </c>
      <c r="J23" s="32">
        <f t="shared" si="7"/>
        <v>111</v>
      </c>
      <c r="K23" s="32">
        <f t="shared" si="7"/>
        <v>0</v>
      </c>
      <c r="L23" s="32">
        <f t="shared" si="7"/>
        <v>485</v>
      </c>
      <c r="M23" s="32">
        <f>ROUND((L23/$E$1),0)</f>
        <v>121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5">
      <c r="A24" s="21"/>
      <c r="B24" s="29"/>
      <c r="C24" s="30"/>
      <c r="D24" s="30" t="s">
        <v>1</v>
      </c>
      <c r="E24" s="30"/>
      <c r="F24" s="30"/>
      <c r="G24" s="40">
        <v>6</v>
      </c>
      <c r="H24" s="40">
        <v>8</v>
      </c>
      <c r="I24" s="40">
        <v>7</v>
      </c>
      <c r="J24" s="40">
        <v>7</v>
      </c>
      <c r="K24" s="40"/>
      <c r="L24" s="35">
        <f>SUM(G24:K24)</f>
        <v>28</v>
      </c>
      <c r="M24" s="35">
        <f t="shared" ref="M24:M32" si="8">ROUND((L24/$E$1),0)</f>
        <v>7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5">
      <c r="A25" s="21"/>
      <c r="B25" s="29"/>
      <c r="C25" s="30"/>
      <c r="D25" s="30" t="s">
        <v>2</v>
      </c>
      <c r="E25" s="30"/>
      <c r="F25" s="30"/>
      <c r="G25" s="40">
        <v>19</v>
      </c>
      <c r="H25" s="40">
        <v>22</v>
      </c>
      <c r="I25" s="40">
        <v>21</v>
      </c>
      <c r="J25" s="40">
        <v>16</v>
      </c>
      <c r="K25" s="40"/>
      <c r="L25" s="35">
        <f t="shared" ref="L25:L32" si="9">SUM(G25:K25)</f>
        <v>78</v>
      </c>
      <c r="M25" s="35">
        <f t="shared" si="8"/>
        <v>20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</row>
    <row r="26" spans="1:23" x14ac:dyDescent="0.25">
      <c r="A26" s="21"/>
      <c r="B26" s="29"/>
      <c r="C26" s="30"/>
      <c r="D26" s="30" t="s">
        <v>3</v>
      </c>
      <c r="E26" s="30"/>
      <c r="F26" s="30"/>
      <c r="G26" s="40">
        <v>36</v>
      </c>
      <c r="H26" s="40">
        <v>47</v>
      </c>
      <c r="I26" s="40">
        <v>39</v>
      </c>
      <c r="J26" s="40">
        <v>37</v>
      </c>
      <c r="K26" s="40"/>
      <c r="L26" s="35">
        <f t="shared" si="9"/>
        <v>159</v>
      </c>
      <c r="M26" s="35">
        <f t="shared" si="8"/>
        <v>40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</row>
    <row r="27" spans="1:23" x14ac:dyDescent="0.25">
      <c r="A27" s="21"/>
      <c r="B27" s="29"/>
      <c r="C27" s="30"/>
      <c r="D27" s="30" t="s">
        <v>4</v>
      </c>
      <c r="E27" s="30"/>
      <c r="F27" s="30"/>
      <c r="G27" s="41">
        <v>44</v>
      </c>
      <c r="H27" s="41">
        <v>68</v>
      </c>
      <c r="I27" s="41">
        <v>57</v>
      </c>
      <c r="J27" s="41">
        <v>51</v>
      </c>
      <c r="K27" s="41"/>
      <c r="L27" s="32">
        <f t="shared" si="9"/>
        <v>220</v>
      </c>
      <c r="M27" s="32">
        <f t="shared" si="8"/>
        <v>55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</row>
    <row r="28" spans="1:23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</row>
    <row r="29" spans="1:23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</row>
    <row r="30" spans="1:23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</row>
    <row r="31" spans="1:23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</row>
    <row r="32" spans="1:23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v>2021</v>
      </c>
      <c r="H35" s="6">
        <f>+G35</f>
        <v>2021</v>
      </c>
      <c r="I35" s="6">
        <f t="shared" ref="I35:M36" si="10">+H35</f>
        <v>2021</v>
      </c>
      <c r="J35" s="6">
        <f t="shared" si="10"/>
        <v>2021</v>
      </c>
      <c r="K35" s="6">
        <f t="shared" si="10"/>
        <v>2021</v>
      </c>
      <c r="L35" s="6">
        <f t="shared" si="10"/>
        <v>2021</v>
      </c>
      <c r="M35" s="6">
        <f t="shared" si="10"/>
        <v>2021</v>
      </c>
      <c r="N35" s="20"/>
      <c r="O35" s="42"/>
      <c r="P35" s="42"/>
      <c r="Q35" s="42"/>
    </row>
    <row r="36" spans="1:23" x14ac:dyDescent="0.25">
      <c r="A36" s="21"/>
      <c r="B36" s="22"/>
      <c r="C36" s="8" t="str">
        <f>+$C20</f>
        <v>December 2021</v>
      </c>
      <c r="D36" s="24"/>
      <c r="E36" s="24"/>
      <c r="F36" s="24"/>
      <c r="G36" s="10" t="s">
        <v>39</v>
      </c>
      <c r="H36" s="10" t="str">
        <f>+G36</f>
        <v>Dec</v>
      </c>
      <c r="I36" s="10" t="str">
        <f t="shared" si="10"/>
        <v>Dec</v>
      </c>
      <c r="J36" s="10" t="str">
        <f t="shared" si="10"/>
        <v>Dec</v>
      </c>
      <c r="K36" s="10" t="str">
        <f t="shared" si="10"/>
        <v>Dec</v>
      </c>
      <c r="L36" s="10" t="str">
        <f t="shared" si="10"/>
        <v>Dec</v>
      </c>
      <c r="M36" s="10" t="str">
        <f t="shared" si="10"/>
        <v>Dec</v>
      </c>
      <c r="N36" s="25"/>
      <c r="O36" s="42"/>
      <c r="P36" s="42"/>
      <c r="Q36" s="42"/>
    </row>
    <row r="37" spans="1:23" ht="15.75" thickBot="1" x14ac:dyDescent="0.3">
      <c r="A37" s="21"/>
      <c r="B37" s="26"/>
      <c r="C37" s="27"/>
      <c r="D37" s="27"/>
      <c r="E37" s="27"/>
      <c r="F37" s="27"/>
      <c r="G37" s="7">
        <v>5</v>
      </c>
      <c r="H37" s="7">
        <v>12</v>
      </c>
      <c r="I37" s="7">
        <v>19</v>
      </c>
      <c r="J37" s="7">
        <v>26</v>
      </c>
      <c r="K37" s="7"/>
      <c r="L37" s="7" t="s">
        <v>11</v>
      </c>
      <c r="M37" s="7" t="s">
        <v>12</v>
      </c>
      <c r="N37" s="28"/>
      <c r="O37" s="42"/>
      <c r="P37" s="42"/>
      <c r="Q37" s="42"/>
    </row>
    <row r="38" spans="1:23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3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48</v>
      </c>
      <c r="H39" s="32">
        <f t="shared" ref="H39:L39" si="11">SUM(H40:H43)</f>
        <v>54</v>
      </c>
      <c r="I39" s="32">
        <f t="shared" si="11"/>
        <v>56</v>
      </c>
      <c r="J39" s="32">
        <f t="shared" si="11"/>
        <v>49</v>
      </c>
      <c r="K39" s="32">
        <f t="shared" si="11"/>
        <v>0</v>
      </c>
      <c r="L39" s="32">
        <f t="shared" si="11"/>
        <v>207</v>
      </c>
      <c r="M39" s="32">
        <f>ROUND((L39/$E$1),0)</f>
        <v>52</v>
      </c>
      <c r="N39" s="33"/>
      <c r="O39" s="42"/>
      <c r="P39" s="42"/>
      <c r="Q39" s="42"/>
    </row>
    <row r="40" spans="1:23" x14ac:dyDescent="0.25">
      <c r="A40" s="21"/>
      <c r="B40" s="29"/>
      <c r="C40" s="30"/>
      <c r="D40" s="30" t="s">
        <v>1</v>
      </c>
      <c r="E40" s="30"/>
      <c r="F40" s="30"/>
      <c r="G40" s="40">
        <v>5</v>
      </c>
      <c r="H40" s="40">
        <v>4</v>
      </c>
      <c r="I40" s="40">
        <v>6</v>
      </c>
      <c r="J40" s="40">
        <v>4</v>
      </c>
      <c r="K40" s="40"/>
      <c r="L40" s="35">
        <f>SUM(G40:K40)</f>
        <v>19</v>
      </c>
      <c r="M40" s="35">
        <f t="shared" ref="M40:M48" si="12">ROUND((L40/$E$1),0)</f>
        <v>5</v>
      </c>
      <c r="N40" s="33"/>
      <c r="O40" s="42"/>
      <c r="P40" s="42"/>
      <c r="Q40" s="42"/>
    </row>
    <row r="41" spans="1:23" x14ac:dyDescent="0.25">
      <c r="A41" s="21"/>
      <c r="B41" s="29"/>
      <c r="C41" s="30"/>
      <c r="D41" s="30" t="s">
        <v>2</v>
      </c>
      <c r="E41" s="30"/>
      <c r="F41" s="30"/>
      <c r="G41" s="40">
        <v>10</v>
      </c>
      <c r="H41" s="40">
        <v>10</v>
      </c>
      <c r="I41" s="40">
        <v>12</v>
      </c>
      <c r="J41" s="40">
        <v>12</v>
      </c>
      <c r="K41" s="40"/>
      <c r="L41" s="35">
        <f t="shared" ref="L41:L48" si="13">SUM(G41:K41)</f>
        <v>44</v>
      </c>
      <c r="M41" s="35">
        <f t="shared" si="12"/>
        <v>11</v>
      </c>
      <c r="N41" s="33"/>
      <c r="O41" s="42"/>
      <c r="P41" s="42"/>
      <c r="Q41" s="42"/>
    </row>
    <row r="42" spans="1:23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20</v>
      </c>
      <c r="I42" s="40">
        <v>20</v>
      </c>
      <c r="J42" s="40">
        <v>15</v>
      </c>
      <c r="K42" s="40"/>
      <c r="L42" s="35">
        <f t="shared" si="13"/>
        <v>70</v>
      </c>
      <c r="M42" s="35">
        <f t="shared" si="12"/>
        <v>18</v>
      </c>
      <c r="N42" s="33"/>
      <c r="O42" s="42"/>
      <c r="P42" s="42"/>
      <c r="Q42" s="42"/>
    </row>
    <row r="43" spans="1:23" x14ac:dyDescent="0.25">
      <c r="A43" s="21"/>
      <c r="B43" s="29"/>
      <c r="C43" s="30"/>
      <c r="D43" s="30" t="s">
        <v>4</v>
      </c>
      <c r="E43" s="30"/>
      <c r="F43" s="30"/>
      <c r="G43" s="41">
        <v>18</v>
      </c>
      <c r="H43" s="41">
        <v>20</v>
      </c>
      <c r="I43" s="41">
        <v>18</v>
      </c>
      <c r="J43" s="41">
        <v>18</v>
      </c>
      <c r="K43" s="41"/>
      <c r="L43" s="32">
        <f t="shared" si="13"/>
        <v>74</v>
      </c>
      <c r="M43" s="32">
        <f t="shared" si="12"/>
        <v>19</v>
      </c>
      <c r="N43" s="33"/>
      <c r="O43" s="42"/>
      <c r="P43" s="42"/>
      <c r="Q43" s="42"/>
    </row>
    <row r="44" spans="1:23" x14ac:dyDescent="0.25">
      <c r="A44" s="21"/>
      <c r="B44" s="29"/>
      <c r="C44" s="30" t="s">
        <v>5</v>
      </c>
      <c r="D44" s="30"/>
      <c r="E44" s="30"/>
      <c r="F44" s="30"/>
      <c r="G44" s="40"/>
      <c r="H44" s="40">
        <v>2</v>
      </c>
      <c r="I44" s="40"/>
      <c r="J44" s="40"/>
      <c r="K44" s="40"/>
      <c r="L44" s="35">
        <f t="shared" si="13"/>
        <v>2</v>
      </c>
      <c r="M44" s="35">
        <f t="shared" si="12"/>
        <v>1</v>
      </c>
      <c r="N44" s="33"/>
      <c r="O44" s="42"/>
      <c r="P44" s="42"/>
      <c r="Q44" s="42"/>
    </row>
    <row r="45" spans="1:23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>
        <v>5</v>
      </c>
      <c r="K45" s="40"/>
      <c r="L45" s="35">
        <f t="shared" si="13"/>
        <v>5</v>
      </c>
      <c r="M45" s="35">
        <f t="shared" si="12"/>
        <v>1</v>
      </c>
      <c r="N45" s="33"/>
      <c r="O45" s="42"/>
      <c r="P45" s="42"/>
      <c r="Q45" s="42"/>
    </row>
    <row r="46" spans="1:23" x14ac:dyDescent="0.25">
      <c r="A46" s="21"/>
      <c r="B46" s="29"/>
      <c r="C46" s="30" t="s">
        <v>7</v>
      </c>
      <c r="D46" s="30"/>
      <c r="E46" s="30"/>
      <c r="F46" s="30"/>
      <c r="G46" s="40">
        <v>3</v>
      </c>
      <c r="H46" s="40">
        <v>3</v>
      </c>
      <c r="I46" s="40"/>
      <c r="J46" s="40">
        <v>5</v>
      </c>
      <c r="K46" s="40"/>
      <c r="L46" s="35">
        <f t="shared" si="13"/>
        <v>11</v>
      </c>
      <c r="M46" s="35">
        <f t="shared" si="12"/>
        <v>3</v>
      </c>
      <c r="N46" s="33"/>
      <c r="O46" s="42"/>
      <c r="P46" s="42"/>
      <c r="Q46" s="42"/>
    </row>
    <row r="47" spans="1:23" x14ac:dyDescent="0.25">
      <c r="A47" s="21"/>
      <c r="B47" s="29"/>
      <c r="C47" s="30" t="s">
        <v>9</v>
      </c>
      <c r="D47" s="30"/>
      <c r="E47" s="30"/>
      <c r="F47" s="30"/>
      <c r="G47" s="40"/>
      <c r="H47" s="40">
        <v>1</v>
      </c>
      <c r="I47" s="40">
        <v>2</v>
      </c>
      <c r="J47" s="40">
        <v>2</v>
      </c>
      <c r="K47" s="40"/>
      <c r="L47" s="35">
        <f t="shared" si="13"/>
        <v>5</v>
      </c>
      <c r="M47" s="35">
        <f t="shared" si="12"/>
        <v>1</v>
      </c>
      <c r="N47" s="33"/>
      <c r="O47" s="42"/>
      <c r="P47" s="42"/>
      <c r="Q47" s="42"/>
    </row>
    <row r="48" spans="1:23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17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17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17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2021</v>
      </c>
      <c r="H51" s="6">
        <f>+G51</f>
        <v>2021</v>
      </c>
      <c r="I51" s="6">
        <f t="shared" ref="I51:M52" si="14">+H51</f>
        <v>2021</v>
      </c>
      <c r="J51" s="6">
        <f t="shared" si="14"/>
        <v>2021</v>
      </c>
      <c r="K51" s="6">
        <f t="shared" si="14"/>
        <v>2021</v>
      </c>
      <c r="L51" s="6">
        <f t="shared" si="14"/>
        <v>2021</v>
      </c>
      <c r="M51" s="6">
        <f t="shared" si="14"/>
        <v>2021</v>
      </c>
      <c r="N51" s="20"/>
      <c r="O51" s="42"/>
      <c r="P51" s="42"/>
      <c r="Q51" s="42"/>
    </row>
    <row r="52" spans="1:17" x14ac:dyDescent="0.25">
      <c r="A52" s="21"/>
      <c r="B52" s="22"/>
      <c r="C52" s="8" t="str">
        <f>+$C36</f>
        <v>December 2021</v>
      </c>
      <c r="D52" s="24"/>
      <c r="E52" s="24"/>
      <c r="F52" s="24"/>
      <c r="G52" s="10" t="str">
        <f>+$G$4</f>
        <v>Dec</v>
      </c>
      <c r="H52" s="10" t="str">
        <f>+G52</f>
        <v>Dec</v>
      </c>
      <c r="I52" s="10" t="str">
        <f t="shared" si="14"/>
        <v>Dec</v>
      </c>
      <c r="J52" s="10" t="str">
        <f t="shared" si="14"/>
        <v>Dec</v>
      </c>
      <c r="K52" s="10" t="str">
        <f t="shared" si="14"/>
        <v>Dec</v>
      </c>
      <c r="L52" s="10" t="str">
        <f t="shared" si="14"/>
        <v>Dec</v>
      </c>
      <c r="M52" s="10" t="str">
        <f t="shared" si="14"/>
        <v>Dec</v>
      </c>
      <c r="N52" s="25"/>
      <c r="O52" s="42"/>
      <c r="P52" s="42"/>
      <c r="Q52" s="42"/>
    </row>
    <row r="53" spans="1:17" ht="15.75" thickBot="1" x14ac:dyDescent="0.3">
      <c r="A53" s="21"/>
      <c r="B53" s="26"/>
      <c r="C53" s="27"/>
      <c r="D53" s="27"/>
      <c r="E53" s="27"/>
      <c r="F53" s="27"/>
      <c r="G53" s="7">
        <f>+$G$5</f>
        <v>5</v>
      </c>
      <c r="H53" s="7">
        <f>+$H$5</f>
        <v>12</v>
      </c>
      <c r="I53" s="7">
        <f>+$I$5</f>
        <v>19</v>
      </c>
      <c r="J53" s="7">
        <f>+$J$5</f>
        <v>26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17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17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104</v>
      </c>
      <c r="H55" s="32">
        <f t="shared" ref="H55:L55" si="15">SUM(H56:H59)</f>
        <v>0</v>
      </c>
      <c r="I55" s="32">
        <f t="shared" si="15"/>
        <v>94</v>
      </c>
      <c r="J55" s="32">
        <f t="shared" si="15"/>
        <v>182</v>
      </c>
      <c r="K55" s="32">
        <f t="shared" si="15"/>
        <v>0</v>
      </c>
      <c r="L55" s="32">
        <f t="shared" si="15"/>
        <v>380</v>
      </c>
      <c r="M55" s="32">
        <f>ROUND((L55/$E$1),0)</f>
        <v>95</v>
      </c>
      <c r="N55" s="33"/>
      <c r="O55" s="42"/>
      <c r="P55" s="42"/>
      <c r="Q55" s="42"/>
    </row>
    <row r="56" spans="1:17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/>
      <c r="I56" s="40">
        <v>4</v>
      </c>
      <c r="J56" s="40">
        <v>9</v>
      </c>
      <c r="K56" s="40"/>
      <c r="L56" s="35">
        <f>SUM(G56:K56)</f>
        <v>15</v>
      </c>
      <c r="M56" s="35">
        <f t="shared" ref="M56:M64" si="16">ROUND((L56/$E$1),0)</f>
        <v>4</v>
      </c>
      <c r="N56" s="33"/>
      <c r="O56" s="42"/>
      <c r="P56" s="42"/>
      <c r="Q56" s="42"/>
    </row>
    <row r="57" spans="1:17" x14ac:dyDescent="0.25">
      <c r="A57" s="21"/>
      <c r="B57" s="29"/>
      <c r="C57" s="30"/>
      <c r="D57" s="30" t="s">
        <v>2</v>
      </c>
      <c r="E57" s="30"/>
      <c r="F57" s="30"/>
      <c r="G57" s="40">
        <v>23</v>
      </c>
      <c r="H57" s="40"/>
      <c r="I57" s="40">
        <v>21</v>
      </c>
      <c r="J57" s="40">
        <v>38</v>
      </c>
      <c r="K57" s="40"/>
      <c r="L57" s="35">
        <f t="shared" ref="L57:L64" si="17">SUM(G57:K57)</f>
        <v>82</v>
      </c>
      <c r="M57" s="35">
        <f t="shared" si="16"/>
        <v>21</v>
      </c>
      <c r="N57" s="33"/>
      <c r="O57" s="42"/>
      <c r="P57" s="42"/>
      <c r="Q57" s="42"/>
    </row>
    <row r="58" spans="1:17" x14ac:dyDescent="0.25">
      <c r="A58" s="21"/>
      <c r="B58" s="29"/>
      <c r="C58" s="30"/>
      <c r="D58" s="30" t="s">
        <v>3</v>
      </c>
      <c r="E58" s="30"/>
      <c r="F58" s="30"/>
      <c r="G58" s="40">
        <v>31</v>
      </c>
      <c r="H58" s="40"/>
      <c r="I58" s="40">
        <v>23</v>
      </c>
      <c r="J58" s="40">
        <v>47</v>
      </c>
      <c r="K58" s="40"/>
      <c r="L58" s="35">
        <f t="shared" si="17"/>
        <v>101</v>
      </c>
      <c r="M58" s="35">
        <f t="shared" si="16"/>
        <v>25</v>
      </c>
      <c r="N58" s="33"/>
      <c r="O58" s="42"/>
      <c r="P58" s="42"/>
      <c r="Q58" s="42"/>
    </row>
    <row r="59" spans="1:17" x14ac:dyDescent="0.25">
      <c r="A59" s="21"/>
      <c r="B59" s="29"/>
      <c r="C59" s="30"/>
      <c r="D59" s="30" t="s">
        <v>4</v>
      </c>
      <c r="E59" s="30"/>
      <c r="F59" s="30"/>
      <c r="G59" s="41">
        <v>48</v>
      </c>
      <c r="H59" s="41"/>
      <c r="I59" s="41">
        <v>46</v>
      </c>
      <c r="J59" s="41">
        <v>88</v>
      </c>
      <c r="K59" s="41"/>
      <c r="L59" s="32">
        <f t="shared" si="17"/>
        <v>182</v>
      </c>
      <c r="M59" s="32">
        <f t="shared" si="16"/>
        <v>46</v>
      </c>
      <c r="N59" s="33"/>
      <c r="O59" s="42"/>
      <c r="P59" s="42"/>
      <c r="Q59" s="42"/>
    </row>
    <row r="60" spans="1:17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17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17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17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17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17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17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17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2021</v>
      </c>
      <c r="H67" s="6">
        <f>+G67</f>
        <v>2021</v>
      </c>
      <c r="I67" s="6">
        <f t="shared" ref="I67:M68" si="18">+H67</f>
        <v>2021</v>
      </c>
      <c r="J67" s="6">
        <f t="shared" si="18"/>
        <v>2021</v>
      </c>
      <c r="K67" s="6">
        <f t="shared" si="18"/>
        <v>2021</v>
      </c>
      <c r="L67" s="6">
        <f t="shared" si="18"/>
        <v>2021</v>
      </c>
      <c r="M67" s="6">
        <f t="shared" si="18"/>
        <v>2021</v>
      </c>
      <c r="N67" s="20"/>
      <c r="O67" s="42"/>
      <c r="P67" s="42"/>
      <c r="Q67" s="42"/>
    </row>
    <row r="68" spans="1:17" x14ac:dyDescent="0.25">
      <c r="A68" s="21"/>
      <c r="B68" s="22"/>
      <c r="C68" s="8" t="str">
        <f>+$C52</f>
        <v>December 2021</v>
      </c>
      <c r="D68" s="24"/>
      <c r="E68" s="24"/>
      <c r="F68" s="24"/>
      <c r="G68" s="10" t="str">
        <f>+$G$4</f>
        <v>Dec</v>
      </c>
      <c r="H68" s="10" t="str">
        <f>+G68</f>
        <v>Dec</v>
      </c>
      <c r="I68" s="10" t="str">
        <f t="shared" si="18"/>
        <v>Dec</v>
      </c>
      <c r="J68" s="10" t="str">
        <f t="shared" si="18"/>
        <v>Dec</v>
      </c>
      <c r="K68" s="10" t="str">
        <f t="shared" si="18"/>
        <v>Dec</v>
      </c>
      <c r="L68" s="10" t="str">
        <f t="shared" si="18"/>
        <v>Dec</v>
      </c>
      <c r="M68" s="10" t="str">
        <f t="shared" si="18"/>
        <v>Dec</v>
      </c>
      <c r="N68" s="25"/>
      <c r="O68" s="42"/>
      <c r="P68" s="42"/>
      <c r="Q68" s="42"/>
    </row>
    <row r="69" spans="1:17" ht="15.75" thickBot="1" x14ac:dyDescent="0.3">
      <c r="A69" s="21"/>
      <c r="B69" s="26"/>
      <c r="C69" s="27"/>
      <c r="D69" s="27"/>
      <c r="E69" s="27"/>
      <c r="F69" s="27"/>
      <c r="G69" s="7">
        <f>+$G$5</f>
        <v>5</v>
      </c>
      <c r="H69" s="7">
        <f>+$H$5</f>
        <v>12</v>
      </c>
      <c r="I69" s="7">
        <f>+$I$5</f>
        <v>19</v>
      </c>
      <c r="J69" s="7">
        <f>+$J$5</f>
        <v>26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17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17" x14ac:dyDescent="0.25">
      <c r="A71" s="21"/>
      <c r="B71" s="29"/>
      <c r="C71" s="30" t="s">
        <v>0</v>
      </c>
      <c r="D71" s="30"/>
      <c r="E71" s="30"/>
      <c r="F71" s="30"/>
      <c r="G71" s="32">
        <f>SUM(G72:G75)</f>
        <v>65</v>
      </c>
      <c r="H71" s="32">
        <f t="shared" ref="H71:L71" si="19">SUM(H72:H75)</f>
        <v>92</v>
      </c>
      <c r="I71" s="32">
        <f t="shared" si="19"/>
        <v>48</v>
      </c>
      <c r="J71" s="32">
        <f t="shared" si="19"/>
        <v>31</v>
      </c>
      <c r="K71" s="32">
        <f t="shared" si="19"/>
        <v>0</v>
      </c>
      <c r="L71" s="32">
        <f t="shared" si="19"/>
        <v>236</v>
      </c>
      <c r="M71" s="32">
        <f>ROUND((L71/$E$1),0)</f>
        <v>59</v>
      </c>
      <c r="N71" s="33"/>
      <c r="O71" s="42"/>
      <c r="P71" s="42"/>
      <c r="Q71" s="42"/>
    </row>
    <row r="72" spans="1:17" x14ac:dyDescent="0.25">
      <c r="A72" s="21"/>
      <c r="B72" s="29"/>
      <c r="C72" s="30"/>
      <c r="D72" s="30" t="s">
        <v>1</v>
      </c>
      <c r="E72" s="30"/>
      <c r="F72" s="30"/>
      <c r="G72" s="40">
        <v>1</v>
      </c>
      <c r="H72" s="40">
        <v>6</v>
      </c>
      <c r="I72" s="40">
        <v>7</v>
      </c>
      <c r="J72" s="40">
        <v>3</v>
      </c>
      <c r="K72" s="40"/>
      <c r="L72" s="35">
        <f>SUM(G72:K72)</f>
        <v>17</v>
      </c>
      <c r="M72" s="35">
        <f t="shared" ref="M72:M80" si="20">ROUND((L72/$E$1),0)</f>
        <v>4</v>
      </c>
      <c r="N72" s="33"/>
      <c r="O72" s="42"/>
      <c r="P72" s="42"/>
      <c r="Q72" s="42"/>
    </row>
    <row r="73" spans="1:17" x14ac:dyDescent="0.25">
      <c r="A73" s="21"/>
      <c r="B73" s="29"/>
      <c r="C73" s="30"/>
      <c r="D73" s="30" t="s">
        <v>2</v>
      </c>
      <c r="E73" s="30"/>
      <c r="F73" s="30"/>
      <c r="G73" s="40">
        <v>8</v>
      </c>
      <c r="H73" s="40">
        <v>8</v>
      </c>
      <c r="I73" s="40">
        <v>13</v>
      </c>
      <c r="J73" s="40">
        <v>8</v>
      </c>
      <c r="K73" s="40"/>
      <c r="L73" s="35">
        <f t="shared" ref="L73:L80" si="21">SUM(G73:K73)</f>
        <v>37</v>
      </c>
      <c r="M73" s="35">
        <f t="shared" si="20"/>
        <v>9</v>
      </c>
      <c r="N73" s="33"/>
      <c r="O73" s="42"/>
      <c r="P73" s="42"/>
      <c r="Q73" s="42"/>
    </row>
    <row r="74" spans="1:17" x14ac:dyDescent="0.25">
      <c r="A74" s="21"/>
      <c r="B74" s="29"/>
      <c r="C74" s="30"/>
      <c r="D74" s="30" t="s">
        <v>3</v>
      </c>
      <c r="E74" s="30"/>
      <c r="F74" s="30"/>
      <c r="G74" s="40">
        <v>6</v>
      </c>
      <c r="H74" s="40">
        <v>17</v>
      </c>
      <c r="I74" s="40">
        <v>28</v>
      </c>
      <c r="J74" s="40">
        <v>11</v>
      </c>
      <c r="K74" s="40"/>
      <c r="L74" s="35">
        <f t="shared" si="21"/>
        <v>62</v>
      </c>
      <c r="M74" s="35">
        <f t="shared" si="20"/>
        <v>16</v>
      </c>
      <c r="N74" s="33"/>
      <c r="O74" s="42"/>
      <c r="P74" s="42"/>
      <c r="Q74" s="42"/>
    </row>
    <row r="75" spans="1:17" x14ac:dyDescent="0.25">
      <c r="A75" s="21"/>
      <c r="B75" s="29"/>
      <c r="C75" s="30"/>
      <c r="D75" s="30" t="s">
        <v>4</v>
      </c>
      <c r="E75" s="30"/>
      <c r="F75" s="30"/>
      <c r="G75" s="41">
        <v>50</v>
      </c>
      <c r="H75" s="41">
        <v>61</v>
      </c>
      <c r="I75" s="41"/>
      <c r="J75" s="41">
        <v>9</v>
      </c>
      <c r="K75" s="41"/>
      <c r="L75" s="32">
        <f t="shared" si="21"/>
        <v>120</v>
      </c>
      <c r="M75" s="32">
        <f t="shared" si="20"/>
        <v>30</v>
      </c>
      <c r="N75" s="33"/>
      <c r="O75" s="42"/>
      <c r="P75" s="42"/>
      <c r="Q75" s="42"/>
    </row>
    <row r="76" spans="1:17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>
        <v>4</v>
      </c>
      <c r="J76" s="40"/>
      <c r="K76" s="40"/>
      <c r="L76" s="35">
        <f t="shared" si="21"/>
        <v>4</v>
      </c>
      <c r="M76" s="35">
        <f t="shared" si="20"/>
        <v>1</v>
      </c>
      <c r="N76" s="33"/>
      <c r="O76" s="42"/>
      <c r="P76" s="42"/>
      <c r="Q76" s="42"/>
    </row>
    <row r="77" spans="1:17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17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17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>
        <v>180</v>
      </c>
      <c r="J79" s="40">
        <v>72</v>
      </c>
      <c r="K79" s="40"/>
      <c r="L79" s="35">
        <f t="shared" si="21"/>
        <v>252</v>
      </c>
      <c r="M79" s="35">
        <f t="shared" si="20"/>
        <v>63</v>
      </c>
      <c r="N79" s="33"/>
      <c r="O79" s="42"/>
      <c r="P79" s="42"/>
      <c r="Q79" s="42"/>
    </row>
    <row r="80" spans="1:17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17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17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17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v>2021</v>
      </c>
      <c r="H83" s="6">
        <f>+G83</f>
        <v>2021</v>
      </c>
      <c r="I83" s="6">
        <f t="shared" ref="I83:M84" si="22">+H83</f>
        <v>2021</v>
      </c>
      <c r="J83" s="6">
        <f t="shared" si="22"/>
        <v>2021</v>
      </c>
      <c r="K83" s="6">
        <f t="shared" si="22"/>
        <v>2021</v>
      </c>
      <c r="L83" s="6">
        <f t="shared" si="22"/>
        <v>2021</v>
      </c>
      <c r="M83" s="6">
        <f t="shared" si="22"/>
        <v>2021</v>
      </c>
      <c r="N83" s="20"/>
      <c r="O83" s="42"/>
      <c r="P83" s="42"/>
      <c r="Q83" s="42"/>
    </row>
    <row r="84" spans="1:17" x14ac:dyDescent="0.25">
      <c r="A84" s="21"/>
      <c r="B84" s="22"/>
      <c r="C84" s="8" t="str">
        <f>+$C68</f>
        <v>December 2021</v>
      </c>
      <c r="D84" s="24"/>
      <c r="E84" s="24"/>
      <c r="F84" s="24"/>
      <c r="G84" s="10" t="s">
        <v>39</v>
      </c>
      <c r="H84" s="10" t="str">
        <f>+G84</f>
        <v>Dec</v>
      </c>
      <c r="I84" s="10" t="str">
        <f t="shared" si="22"/>
        <v>Dec</v>
      </c>
      <c r="J84" s="10" t="str">
        <f t="shared" si="22"/>
        <v>Dec</v>
      </c>
      <c r="K84" s="10" t="str">
        <f t="shared" si="22"/>
        <v>Dec</v>
      </c>
      <c r="L84" s="10" t="str">
        <f t="shared" si="22"/>
        <v>Dec</v>
      </c>
      <c r="M84" s="10" t="str">
        <f t="shared" si="22"/>
        <v>Dec</v>
      </c>
      <c r="N84" s="25"/>
      <c r="O84" s="42"/>
      <c r="P84" s="42"/>
      <c r="Q84" s="42"/>
    </row>
    <row r="85" spans="1:17" ht="15.75" thickBot="1" x14ac:dyDescent="0.3">
      <c r="A85" s="21"/>
      <c r="B85" s="26"/>
      <c r="C85" s="27"/>
      <c r="D85" s="27"/>
      <c r="E85" s="27"/>
      <c r="F85" s="27"/>
      <c r="G85" s="7">
        <v>5</v>
      </c>
      <c r="H85" s="7">
        <v>12</v>
      </c>
      <c r="I85" s="7">
        <v>19</v>
      </c>
      <c r="J85" s="7">
        <v>26</v>
      </c>
      <c r="K85" s="7"/>
      <c r="L85" s="7" t="s">
        <v>11</v>
      </c>
      <c r="M85" s="7" t="s">
        <v>12</v>
      </c>
      <c r="N85" s="28"/>
      <c r="O85" s="42"/>
      <c r="P85" s="42"/>
      <c r="Q85" s="42"/>
    </row>
    <row r="86" spans="1:17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17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108</v>
      </c>
      <c r="H87" s="32">
        <f t="shared" ref="H87:L87" si="23">SUM(H88:H91)</f>
        <v>131</v>
      </c>
      <c r="I87" s="32">
        <f t="shared" si="23"/>
        <v>131</v>
      </c>
      <c r="J87" s="32">
        <f t="shared" si="23"/>
        <v>71</v>
      </c>
      <c r="K87" s="32">
        <f t="shared" si="23"/>
        <v>0</v>
      </c>
      <c r="L87" s="32">
        <f t="shared" si="23"/>
        <v>441</v>
      </c>
      <c r="M87" s="32">
        <f>ROUND((L87/$E$1),0)</f>
        <v>110</v>
      </c>
      <c r="N87" s="33"/>
      <c r="O87" s="42"/>
      <c r="P87" s="42"/>
      <c r="Q87" s="42"/>
    </row>
    <row r="88" spans="1:17" x14ac:dyDescent="0.25">
      <c r="A88" s="21"/>
      <c r="B88" s="29"/>
      <c r="C88" s="30"/>
      <c r="D88" s="30" t="s">
        <v>1</v>
      </c>
      <c r="E88" s="30"/>
      <c r="F88" s="30"/>
      <c r="G88" s="40">
        <v>8</v>
      </c>
      <c r="H88" s="40">
        <v>10</v>
      </c>
      <c r="I88" s="40">
        <v>10</v>
      </c>
      <c r="J88" s="40">
        <v>5</v>
      </c>
      <c r="K88" s="40"/>
      <c r="L88" s="35">
        <f>SUM(G88:K88)</f>
        <v>33</v>
      </c>
      <c r="M88" s="35">
        <f t="shared" ref="M88:M96" si="24">ROUND((L88/$E$1),0)</f>
        <v>8</v>
      </c>
      <c r="N88" s="33"/>
      <c r="O88" s="42"/>
      <c r="P88" s="42"/>
      <c r="Q88" s="42"/>
    </row>
    <row r="89" spans="1:17" x14ac:dyDescent="0.25">
      <c r="A89" s="21"/>
      <c r="B89" s="29"/>
      <c r="C89" s="30"/>
      <c r="D89" s="30" t="s">
        <v>2</v>
      </c>
      <c r="E89" s="30"/>
      <c r="F89" s="30"/>
      <c r="G89" s="40">
        <v>16</v>
      </c>
      <c r="H89" s="40">
        <v>16</v>
      </c>
      <c r="I89" s="40">
        <v>16</v>
      </c>
      <c r="J89" s="40">
        <v>10</v>
      </c>
      <c r="K89" s="40"/>
      <c r="L89" s="35">
        <f t="shared" ref="L89:L96" si="25">SUM(G89:K89)</f>
        <v>58</v>
      </c>
      <c r="M89" s="35">
        <f t="shared" si="24"/>
        <v>15</v>
      </c>
      <c r="N89" s="33"/>
      <c r="O89" s="42"/>
      <c r="P89" s="42"/>
      <c r="Q89" s="42"/>
    </row>
    <row r="90" spans="1:17" x14ac:dyDescent="0.25">
      <c r="A90" s="21"/>
      <c r="B90" s="29"/>
      <c r="C90" s="30"/>
      <c r="D90" s="30" t="s">
        <v>3</v>
      </c>
      <c r="E90" s="30"/>
      <c r="F90" s="30"/>
      <c r="G90" s="40">
        <v>53</v>
      </c>
      <c r="H90" s="40">
        <v>55</v>
      </c>
      <c r="I90" s="40">
        <v>55</v>
      </c>
      <c r="J90" s="40">
        <v>20</v>
      </c>
      <c r="K90" s="40"/>
      <c r="L90" s="35">
        <f t="shared" si="25"/>
        <v>183</v>
      </c>
      <c r="M90" s="35">
        <f t="shared" si="24"/>
        <v>46</v>
      </c>
      <c r="N90" s="33"/>
      <c r="O90" s="42"/>
      <c r="P90" s="42"/>
      <c r="Q90" s="42"/>
    </row>
    <row r="91" spans="1:17" x14ac:dyDescent="0.25">
      <c r="A91" s="21"/>
      <c r="B91" s="29"/>
      <c r="C91" s="30"/>
      <c r="D91" s="30" t="s">
        <v>4</v>
      </c>
      <c r="E91" s="30"/>
      <c r="F91" s="30"/>
      <c r="G91" s="41">
        <v>31</v>
      </c>
      <c r="H91" s="41">
        <v>50</v>
      </c>
      <c r="I91" s="41">
        <v>50</v>
      </c>
      <c r="J91" s="41">
        <v>36</v>
      </c>
      <c r="K91" s="41"/>
      <c r="L91" s="32">
        <f t="shared" si="25"/>
        <v>167</v>
      </c>
      <c r="M91" s="32">
        <f t="shared" si="24"/>
        <v>42</v>
      </c>
      <c r="N91" s="33"/>
      <c r="O91" s="42"/>
      <c r="P91" s="42"/>
      <c r="Q91" s="42"/>
    </row>
    <row r="92" spans="1:17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17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17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17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17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17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17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17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2021</v>
      </c>
      <c r="H99" s="6">
        <f>+G99</f>
        <v>2021</v>
      </c>
      <c r="I99" s="6">
        <f t="shared" ref="I99:M100" si="26">+H99</f>
        <v>2021</v>
      </c>
      <c r="J99" s="6">
        <f t="shared" si="26"/>
        <v>2021</v>
      </c>
      <c r="K99" s="6">
        <f t="shared" si="26"/>
        <v>2021</v>
      </c>
      <c r="L99" s="6">
        <f t="shared" si="26"/>
        <v>2021</v>
      </c>
      <c r="M99" s="6">
        <f t="shared" si="26"/>
        <v>2021</v>
      </c>
      <c r="N99" s="20"/>
      <c r="O99" s="42"/>
      <c r="P99" s="42"/>
      <c r="Q99" s="42"/>
    </row>
    <row r="100" spans="1:17" x14ac:dyDescent="0.25">
      <c r="A100" s="21"/>
      <c r="B100" s="22"/>
      <c r="C100" s="8" t="str">
        <f>+$C84</f>
        <v>December 2021</v>
      </c>
      <c r="D100" s="24"/>
      <c r="E100" s="24"/>
      <c r="F100" s="24"/>
      <c r="G100" s="10" t="str">
        <f>+$G$4</f>
        <v>Dec</v>
      </c>
      <c r="H100" s="10" t="str">
        <f>+G100</f>
        <v>Dec</v>
      </c>
      <c r="I100" s="10" t="str">
        <f t="shared" si="26"/>
        <v>Dec</v>
      </c>
      <c r="J100" s="10" t="str">
        <f t="shared" si="26"/>
        <v>Dec</v>
      </c>
      <c r="K100" s="10" t="str">
        <f t="shared" si="26"/>
        <v>Dec</v>
      </c>
      <c r="L100" s="10" t="str">
        <f t="shared" si="26"/>
        <v>Dec</v>
      </c>
      <c r="M100" s="10" t="str">
        <f t="shared" si="26"/>
        <v>Dec</v>
      </c>
      <c r="N100" s="25"/>
      <c r="O100" s="42"/>
      <c r="P100" s="42"/>
      <c r="Q100" s="42"/>
    </row>
    <row r="101" spans="1:17" ht="15.75" thickBot="1" x14ac:dyDescent="0.3">
      <c r="A101" s="21"/>
      <c r="B101" s="26"/>
      <c r="C101" s="27"/>
      <c r="D101" s="27"/>
      <c r="E101" s="27"/>
      <c r="F101" s="27"/>
      <c r="G101" s="7">
        <f>+$G$5</f>
        <v>5</v>
      </c>
      <c r="H101" s="7">
        <f>+$H$5</f>
        <v>12</v>
      </c>
      <c r="I101" s="7">
        <f>+$I$5</f>
        <v>19</v>
      </c>
      <c r="J101" s="7">
        <f>+$J$5</f>
        <v>26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17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17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31</v>
      </c>
      <c r="H103" s="32">
        <f t="shared" ref="H103:L103" si="27">SUM(H104:H107)</f>
        <v>20</v>
      </c>
      <c r="I103" s="32">
        <f t="shared" si="27"/>
        <v>15</v>
      </c>
      <c r="J103" s="32">
        <f t="shared" si="27"/>
        <v>22</v>
      </c>
      <c r="K103" s="32">
        <f t="shared" si="27"/>
        <v>0</v>
      </c>
      <c r="L103" s="32">
        <f t="shared" si="27"/>
        <v>88</v>
      </c>
      <c r="M103" s="32">
        <f>ROUND((L103/$E$1),0)</f>
        <v>22</v>
      </c>
      <c r="N103" s="33"/>
      <c r="O103" s="42"/>
      <c r="P103" s="42"/>
      <c r="Q103" s="42"/>
    </row>
    <row r="104" spans="1:17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1</v>
      </c>
      <c r="I104" s="40">
        <v>1</v>
      </c>
      <c r="J104" s="40">
        <v>1</v>
      </c>
      <c r="K104" s="40"/>
      <c r="L104" s="35">
        <f>SUM(G104:K104)</f>
        <v>4</v>
      </c>
      <c r="M104" s="35">
        <f t="shared" ref="M104:M112" si="28">ROUND((L104/$E$1),0)</f>
        <v>1</v>
      </c>
      <c r="N104" s="33"/>
      <c r="O104" s="42"/>
      <c r="P104" s="42"/>
      <c r="Q104" s="42"/>
    </row>
    <row r="105" spans="1:17" x14ac:dyDescent="0.25">
      <c r="A105" s="21"/>
      <c r="B105" s="29"/>
      <c r="C105" s="30"/>
      <c r="D105" s="30" t="s">
        <v>2</v>
      </c>
      <c r="E105" s="30"/>
      <c r="F105" s="30"/>
      <c r="G105" s="40">
        <v>10</v>
      </c>
      <c r="H105" s="40">
        <v>9</v>
      </c>
      <c r="I105" s="40">
        <v>8</v>
      </c>
      <c r="J105" s="40">
        <v>8</v>
      </c>
      <c r="K105" s="40"/>
      <c r="L105" s="35">
        <f t="shared" ref="L105:L112" si="29">SUM(G105:K105)</f>
        <v>35</v>
      </c>
      <c r="M105" s="35">
        <f t="shared" si="28"/>
        <v>9</v>
      </c>
      <c r="N105" s="33"/>
      <c r="O105" s="42"/>
      <c r="P105" s="42"/>
      <c r="Q105" s="42"/>
    </row>
    <row r="106" spans="1:17" x14ac:dyDescent="0.25">
      <c r="A106" s="21"/>
      <c r="B106" s="29"/>
      <c r="C106" s="30"/>
      <c r="D106" s="30" t="s">
        <v>3</v>
      </c>
      <c r="E106" s="30"/>
      <c r="F106" s="30"/>
      <c r="G106" s="40">
        <v>9</v>
      </c>
      <c r="H106" s="40">
        <v>4</v>
      </c>
      <c r="I106" s="40">
        <v>6</v>
      </c>
      <c r="J106" s="40">
        <v>2</v>
      </c>
      <c r="K106" s="40"/>
      <c r="L106" s="35">
        <f t="shared" si="29"/>
        <v>21</v>
      </c>
      <c r="M106" s="35">
        <f t="shared" si="28"/>
        <v>5</v>
      </c>
      <c r="N106" s="33"/>
      <c r="O106" s="42"/>
      <c r="P106" s="42"/>
      <c r="Q106" s="42"/>
    </row>
    <row r="107" spans="1:17" x14ac:dyDescent="0.25">
      <c r="A107" s="21"/>
      <c r="B107" s="29"/>
      <c r="C107" s="30"/>
      <c r="D107" s="30" t="s">
        <v>4</v>
      </c>
      <c r="E107" s="30"/>
      <c r="F107" s="30"/>
      <c r="G107" s="41">
        <v>11</v>
      </c>
      <c r="H107" s="41">
        <v>6</v>
      </c>
      <c r="I107" s="41"/>
      <c r="J107" s="41">
        <v>11</v>
      </c>
      <c r="K107" s="41"/>
      <c r="L107" s="32">
        <f t="shared" si="29"/>
        <v>28</v>
      </c>
      <c r="M107" s="32">
        <f t="shared" si="28"/>
        <v>7</v>
      </c>
      <c r="N107" s="33"/>
      <c r="O107" s="42"/>
      <c r="P107" s="42"/>
      <c r="Q107" s="42"/>
    </row>
    <row r="108" spans="1:17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17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17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17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17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17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17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2021</v>
      </c>
      <c r="H115" s="6">
        <f>+G115</f>
        <v>2021</v>
      </c>
      <c r="I115" s="6">
        <f t="shared" ref="I115:M116" si="30">+H115</f>
        <v>2021</v>
      </c>
      <c r="J115" s="6">
        <f t="shared" si="30"/>
        <v>2021</v>
      </c>
      <c r="K115" s="6">
        <f t="shared" si="30"/>
        <v>2021</v>
      </c>
      <c r="L115" s="6">
        <f t="shared" si="30"/>
        <v>2021</v>
      </c>
      <c r="M115" s="6">
        <f t="shared" si="30"/>
        <v>2021</v>
      </c>
      <c r="N115" s="20"/>
      <c r="O115" s="42"/>
      <c r="P115" s="42"/>
      <c r="Q115" s="42"/>
    </row>
    <row r="116" spans="1:17" x14ac:dyDescent="0.25">
      <c r="A116" s="21"/>
      <c r="B116" s="22"/>
      <c r="C116" s="8" t="str">
        <f>+$C100</f>
        <v>December 2021</v>
      </c>
      <c r="D116" s="24"/>
      <c r="E116" s="24"/>
      <c r="F116" s="24"/>
      <c r="G116" s="10" t="str">
        <f>+$G$4</f>
        <v>Dec</v>
      </c>
      <c r="H116" s="10" t="str">
        <f>+G116</f>
        <v>Dec</v>
      </c>
      <c r="I116" s="10" t="str">
        <f t="shared" si="30"/>
        <v>Dec</v>
      </c>
      <c r="J116" s="10" t="str">
        <f t="shared" si="30"/>
        <v>Dec</v>
      </c>
      <c r="K116" s="10" t="str">
        <f t="shared" si="30"/>
        <v>Dec</v>
      </c>
      <c r="L116" s="10" t="str">
        <f t="shared" si="30"/>
        <v>Dec</v>
      </c>
      <c r="M116" s="10" t="str">
        <f t="shared" si="30"/>
        <v>Dec</v>
      </c>
      <c r="N116" s="25"/>
      <c r="O116" s="42"/>
      <c r="P116" s="42"/>
      <c r="Q116" s="42"/>
    </row>
    <row r="117" spans="1:17" ht="15.75" thickBot="1" x14ac:dyDescent="0.3">
      <c r="A117" s="21"/>
      <c r="B117" s="26"/>
      <c r="C117" s="27"/>
      <c r="D117" s="27"/>
      <c r="E117" s="27"/>
      <c r="F117" s="27"/>
      <c r="G117" s="7">
        <f>+$G$5</f>
        <v>5</v>
      </c>
      <c r="H117" s="7">
        <f>+$H$5</f>
        <v>12</v>
      </c>
      <c r="I117" s="7">
        <f>+$I$5</f>
        <v>19</v>
      </c>
      <c r="J117" s="7">
        <f>+$J$5</f>
        <v>26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17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17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31</v>
      </c>
      <c r="H119" s="32">
        <f t="shared" ref="H119:L119" si="31">SUM(H120:H123)</f>
        <v>35</v>
      </c>
      <c r="I119" s="32">
        <f t="shared" si="31"/>
        <v>54</v>
      </c>
      <c r="J119" s="32">
        <f t="shared" si="31"/>
        <v>34</v>
      </c>
      <c r="K119" s="32">
        <f t="shared" si="31"/>
        <v>0</v>
      </c>
      <c r="L119" s="32">
        <f t="shared" si="31"/>
        <v>154</v>
      </c>
      <c r="M119" s="32">
        <f>ROUND((L119/$E$1),0)</f>
        <v>39</v>
      </c>
      <c r="N119" s="33"/>
      <c r="O119" s="42"/>
      <c r="P119" s="42"/>
      <c r="Q119" s="42"/>
    </row>
    <row r="120" spans="1:17" x14ac:dyDescent="0.25">
      <c r="A120" s="21"/>
      <c r="B120" s="29"/>
      <c r="C120" s="30"/>
      <c r="D120" s="30" t="s">
        <v>1</v>
      </c>
      <c r="E120" s="30"/>
      <c r="F120" s="30"/>
      <c r="G120" s="40">
        <v>5</v>
      </c>
      <c r="H120" s="40">
        <v>7</v>
      </c>
      <c r="I120" s="40">
        <v>5</v>
      </c>
      <c r="J120" s="40">
        <v>2</v>
      </c>
      <c r="K120" s="40"/>
      <c r="L120" s="35">
        <f>SUM(G120:K120)</f>
        <v>19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17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10</v>
      </c>
      <c r="I121" s="40">
        <v>14</v>
      </c>
      <c r="J121" s="40">
        <v>8</v>
      </c>
      <c r="K121" s="40"/>
      <c r="L121" s="35">
        <f t="shared" ref="L121:L128" si="33">SUM(G121:K121)</f>
        <v>42</v>
      </c>
      <c r="M121" s="35">
        <f t="shared" si="32"/>
        <v>11</v>
      </c>
      <c r="N121" s="33"/>
      <c r="O121" s="42"/>
      <c r="P121" s="42"/>
      <c r="Q121" s="42"/>
    </row>
    <row r="122" spans="1:17" x14ac:dyDescent="0.25">
      <c r="A122" s="21"/>
      <c r="B122" s="29"/>
      <c r="C122" s="30"/>
      <c r="D122" s="30" t="s">
        <v>3</v>
      </c>
      <c r="E122" s="30"/>
      <c r="F122" s="30"/>
      <c r="G122" s="40">
        <v>8</v>
      </c>
      <c r="H122" s="40">
        <v>5</v>
      </c>
      <c r="I122" s="40">
        <v>11</v>
      </c>
      <c r="J122" s="40">
        <v>9</v>
      </c>
      <c r="K122" s="40"/>
      <c r="L122" s="35">
        <f t="shared" si="33"/>
        <v>33</v>
      </c>
      <c r="M122" s="35">
        <f t="shared" si="32"/>
        <v>8</v>
      </c>
      <c r="N122" s="33"/>
      <c r="O122" s="42"/>
      <c r="P122" s="42"/>
      <c r="Q122" s="42"/>
    </row>
    <row r="123" spans="1:17" x14ac:dyDescent="0.25">
      <c r="A123" s="21"/>
      <c r="B123" s="29"/>
      <c r="C123" s="30"/>
      <c r="D123" s="30" t="s">
        <v>4</v>
      </c>
      <c r="E123" s="30"/>
      <c r="F123" s="30"/>
      <c r="G123" s="41">
        <v>8</v>
      </c>
      <c r="H123" s="41">
        <v>13</v>
      </c>
      <c r="I123" s="41">
        <v>24</v>
      </c>
      <c r="J123" s="41">
        <v>15</v>
      </c>
      <c r="K123" s="41"/>
      <c r="L123" s="32">
        <f t="shared" si="33"/>
        <v>60</v>
      </c>
      <c r="M123" s="32">
        <f t="shared" si="32"/>
        <v>15</v>
      </c>
      <c r="N123" s="33"/>
      <c r="O123" s="42"/>
      <c r="P123" s="42"/>
      <c r="Q123" s="42"/>
    </row>
    <row r="124" spans="1:17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17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17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>
        <f t="shared" si="32"/>
        <v>0</v>
      </c>
      <c r="N126" s="33"/>
      <c r="O126" s="42"/>
      <c r="P126" s="42"/>
      <c r="Q126" s="42"/>
    </row>
    <row r="127" spans="1:17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17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17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17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17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v>2021</v>
      </c>
      <c r="H131" s="6">
        <f>+G131</f>
        <v>2021</v>
      </c>
      <c r="I131" s="6">
        <f t="shared" ref="I131:M132" si="34">+H131</f>
        <v>2021</v>
      </c>
      <c r="J131" s="6">
        <f t="shared" si="34"/>
        <v>2021</v>
      </c>
      <c r="K131" s="6">
        <f t="shared" si="34"/>
        <v>2021</v>
      </c>
      <c r="L131" s="6">
        <f t="shared" si="34"/>
        <v>2021</v>
      </c>
      <c r="M131" s="6">
        <f t="shared" si="34"/>
        <v>2021</v>
      </c>
      <c r="N131" s="20"/>
      <c r="O131" s="42"/>
      <c r="P131" s="42"/>
      <c r="Q131" s="42"/>
    </row>
    <row r="132" spans="1:17" x14ac:dyDescent="0.25">
      <c r="A132" s="21"/>
      <c r="B132" s="22"/>
      <c r="C132" s="8" t="str">
        <f>+$C116</f>
        <v>December 2021</v>
      </c>
      <c r="D132" s="24"/>
      <c r="E132" s="24"/>
      <c r="F132" s="24"/>
      <c r="G132" s="10" t="s">
        <v>10</v>
      </c>
      <c r="H132" s="10" t="str">
        <f>+G132</f>
        <v>Nov</v>
      </c>
      <c r="I132" s="10" t="str">
        <f t="shared" si="34"/>
        <v>Nov</v>
      </c>
      <c r="J132" s="10" t="str">
        <f t="shared" si="34"/>
        <v>Nov</v>
      </c>
      <c r="K132" s="10" t="str">
        <f t="shared" si="34"/>
        <v>Nov</v>
      </c>
      <c r="L132" s="10" t="str">
        <f t="shared" si="34"/>
        <v>Nov</v>
      </c>
      <c r="M132" s="10" t="str">
        <f t="shared" si="34"/>
        <v>Nov</v>
      </c>
      <c r="N132" s="25"/>
      <c r="O132" s="42"/>
      <c r="P132" s="42"/>
      <c r="Q132" s="42"/>
    </row>
    <row r="133" spans="1:17" ht="15.75" thickBot="1" x14ac:dyDescent="0.3">
      <c r="A133" s="21"/>
      <c r="B133" s="26"/>
      <c r="C133" s="27"/>
      <c r="D133" s="27"/>
      <c r="E133" s="27"/>
      <c r="F133" s="27"/>
      <c r="G133" s="7">
        <v>7</v>
      </c>
      <c r="H133" s="7">
        <v>14</v>
      </c>
      <c r="I133" s="7">
        <v>21</v>
      </c>
      <c r="J133" s="7">
        <v>28</v>
      </c>
      <c r="K133" s="7"/>
      <c r="L133" s="7" t="s">
        <v>11</v>
      </c>
      <c r="M133" s="7" t="s">
        <v>12</v>
      </c>
      <c r="N133" s="28"/>
      <c r="O133" s="42"/>
      <c r="P133" s="42"/>
      <c r="Q133" s="42"/>
    </row>
    <row r="134" spans="1:17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17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119</v>
      </c>
      <c r="H135" s="32">
        <f t="shared" ref="H135:L135" si="35">SUM(H136:H139)</f>
        <v>95</v>
      </c>
      <c r="I135" s="32">
        <f t="shared" si="35"/>
        <v>95</v>
      </c>
      <c r="J135" s="32">
        <f t="shared" si="35"/>
        <v>0</v>
      </c>
      <c r="K135" s="32">
        <f t="shared" si="35"/>
        <v>0</v>
      </c>
      <c r="L135" s="32">
        <f t="shared" si="35"/>
        <v>309</v>
      </c>
      <c r="M135" s="32">
        <f>ROUND((L135/$E$1),0)</f>
        <v>77</v>
      </c>
      <c r="N135" s="33"/>
      <c r="O135" s="42"/>
      <c r="P135" s="42"/>
      <c r="Q135" s="42"/>
    </row>
    <row r="136" spans="1:17" x14ac:dyDescent="0.25">
      <c r="A136" s="21"/>
      <c r="B136" s="29"/>
      <c r="C136" s="30"/>
      <c r="D136" s="30" t="s">
        <v>1</v>
      </c>
      <c r="E136" s="30"/>
      <c r="F136" s="30"/>
      <c r="G136" s="40">
        <v>9</v>
      </c>
      <c r="H136" s="40">
        <v>7</v>
      </c>
      <c r="I136" s="40">
        <v>6</v>
      </c>
      <c r="J136" s="40"/>
      <c r="K136" s="40"/>
      <c r="L136" s="35">
        <f>SUM(G136:K136)</f>
        <v>22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17" x14ac:dyDescent="0.25">
      <c r="A137" s="21"/>
      <c r="B137" s="29"/>
      <c r="C137" s="30"/>
      <c r="D137" s="30" t="s">
        <v>2</v>
      </c>
      <c r="E137" s="30"/>
      <c r="F137" s="30"/>
      <c r="G137" s="40">
        <v>25</v>
      </c>
      <c r="H137" s="40">
        <v>19</v>
      </c>
      <c r="I137" s="40">
        <v>18</v>
      </c>
      <c r="J137" s="40"/>
      <c r="K137" s="40"/>
      <c r="L137" s="35">
        <f t="shared" ref="L137:L144" si="37">SUM(G137:K137)</f>
        <v>62</v>
      </c>
      <c r="M137" s="35">
        <f t="shared" si="36"/>
        <v>16</v>
      </c>
      <c r="N137" s="33"/>
      <c r="O137" s="42"/>
      <c r="P137" s="42"/>
      <c r="Q137" s="42"/>
    </row>
    <row r="138" spans="1:17" x14ac:dyDescent="0.25">
      <c r="A138" s="21"/>
      <c r="B138" s="29"/>
      <c r="C138" s="30"/>
      <c r="D138" s="30" t="s">
        <v>3</v>
      </c>
      <c r="E138" s="30"/>
      <c r="F138" s="30"/>
      <c r="G138" s="40">
        <v>23</v>
      </c>
      <c r="H138" s="40">
        <v>21</v>
      </c>
      <c r="I138" s="40">
        <v>19</v>
      </c>
      <c r="J138" s="40"/>
      <c r="K138" s="40"/>
      <c r="L138" s="35">
        <f t="shared" si="37"/>
        <v>63</v>
      </c>
      <c r="M138" s="35">
        <f t="shared" si="36"/>
        <v>16</v>
      </c>
      <c r="N138" s="33"/>
      <c r="O138" s="42"/>
      <c r="P138" s="42"/>
      <c r="Q138" s="42"/>
    </row>
    <row r="139" spans="1:17" x14ac:dyDescent="0.25">
      <c r="A139" s="21"/>
      <c r="B139" s="29"/>
      <c r="C139" s="30"/>
      <c r="D139" s="30" t="s">
        <v>4</v>
      </c>
      <c r="E139" s="30"/>
      <c r="F139" s="30"/>
      <c r="G139" s="41">
        <v>62</v>
      </c>
      <c r="H139" s="41">
        <v>48</v>
      </c>
      <c r="I139" s="41">
        <v>52</v>
      </c>
      <c r="J139" s="41"/>
      <c r="K139" s="41"/>
      <c r="L139" s="32">
        <f t="shared" si="37"/>
        <v>162</v>
      </c>
      <c r="M139" s="32">
        <f t="shared" si="36"/>
        <v>41</v>
      </c>
      <c r="N139" s="33"/>
      <c r="O139" s="42"/>
      <c r="P139" s="42"/>
      <c r="Q139" s="42"/>
    </row>
    <row r="140" spans="1:17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17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17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4</v>
      </c>
      <c r="J142" s="40"/>
      <c r="K142" s="40"/>
      <c r="L142" s="35">
        <f t="shared" si="37"/>
        <v>4</v>
      </c>
      <c r="M142" s="35">
        <f t="shared" si="36"/>
        <v>1</v>
      </c>
      <c r="N142" s="33"/>
      <c r="O142" s="42"/>
      <c r="P142" s="42"/>
      <c r="Q142" s="42"/>
    </row>
    <row r="143" spans="1:17" x14ac:dyDescent="0.25">
      <c r="A143" s="21"/>
      <c r="B143" s="29"/>
      <c r="C143" s="30" t="s">
        <v>9</v>
      </c>
      <c r="D143" s="30"/>
      <c r="E143" s="30"/>
      <c r="F143" s="30"/>
      <c r="G143" s="40"/>
      <c r="H143" s="40"/>
      <c r="I143" s="40">
        <v>10</v>
      </c>
      <c r="J143" s="40"/>
      <c r="K143" s="40"/>
      <c r="L143" s="35">
        <f t="shared" si="37"/>
        <v>10</v>
      </c>
      <c r="M143" s="35">
        <f t="shared" si="36"/>
        <v>3</v>
      </c>
      <c r="N143" s="33"/>
      <c r="O143" s="42"/>
      <c r="P143" s="42"/>
      <c r="Q143" s="42"/>
    </row>
    <row r="144" spans="1:17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17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17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17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2021</v>
      </c>
      <c r="H147" s="6">
        <f>+G147</f>
        <v>2021</v>
      </c>
      <c r="I147" s="6">
        <f t="shared" ref="I147:M148" si="38">+H147</f>
        <v>2021</v>
      </c>
      <c r="J147" s="6">
        <f t="shared" si="38"/>
        <v>2021</v>
      </c>
      <c r="K147" s="6">
        <f t="shared" si="38"/>
        <v>2021</v>
      </c>
      <c r="L147" s="6">
        <f t="shared" si="38"/>
        <v>2021</v>
      </c>
      <c r="M147" s="6">
        <f t="shared" si="38"/>
        <v>2021</v>
      </c>
      <c r="N147" s="20"/>
      <c r="O147" s="42"/>
      <c r="P147" s="42"/>
      <c r="Q147" s="42"/>
    </row>
    <row r="148" spans="1:17" x14ac:dyDescent="0.25">
      <c r="A148" s="21"/>
      <c r="B148" s="22"/>
      <c r="C148" s="8" t="str">
        <f>+$C132</f>
        <v>December 2021</v>
      </c>
      <c r="D148" s="24"/>
      <c r="E148" s="24"/>
      <c r="F148" s="24"/>
      <c r="G148" s="10" t="str">
        <f>+$G$4</f>
        <v>Dec</v>
      </c>
      <c r="H148" s="10" t="str">
        <f>+G148</f>
        <v>Dec</v>
      </c>
      <c r="I148" s="10" t="str">
        <f t="shared" si="38"/>
        <v>Dec</v>
      </c>
      <c r="J148" s="10" t="str">
        <f t="shared" si="38"/>
        <v>Dec</v>
      </c>
      <c r="K148" s="10" t="str">
        <f t="shared" si="38"/>
        <v>Dec</v>
      </c>
      <c r="L148" s="10" t="str">
        <f t="shared" si="38"/>
        <v>Dec</v>
      </c>
      <c r="M148" s="10" t="str">
        <f t="shared" si="38"/>
        <v>Dec</v>
      </c>
      <c r="N148" s="25"/>
      <c r="O148" s="42"/>
      <c r="P148" s="42"/>
      <c r="Q148" s="42"/>
    </row>
    <row r="149" spans="1:17" ht="15.75" thickBot="1" x14ac:dyDescent="0.3">
      <c r="A149" s="21"/>
      <c r="B149" s="26"/>
      <c r="C149" s="27"/>
      <c r="D149" s="27"/>
      <c r="E149" s="27"/>
      <c r="F149" s="27"/>
      <c r="G149" s="7">
        <f>+$G$5</f>
        <v>5</v>
      </c>
      <c r="H149" s="7">
        <f>+$H$5</f>
        <v>12</v>
      </c>
      <c r="I149" s="7">
        <f>+$I$5</f>
        <v>19</v>
      </c>
      <c r="J149" s="7">
        <f>+$J$5</f>
        <v>26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17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17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79</v>
      </c>
      <c r="H151" s="32">
        <f t="shared" ref="H151:L151" si="39">SUM(H152:H155)</f>
        <v>115</v>
      </c>
      <c r="I151" s="32">
        <f t="shared" si="39"/>
        <v>127</v>
      </c>
      <c r="J151" s="32">
        <f t="shared" si="39"/>
        <v>112</v>
      </c>
      <c r="K151" s="32">
        <f t="shared" si="39"/>
        <v>0</v>
      </c>
      <c r="L151" s="32">
        <f t="shared" si="39"/>
        <v>433</v>
      </c>
      <c r="M151" s="32">
        <f>ROUND((L151/$E$1),0)</f>
        <v>108</v>
      </c>
      <c r="N151" s="33"/>
      <c r="O151" s="42"/>
      <c r="P151" s="42"/>
      <c r="Q151" s="42"/>
    </row>
    <row r="152" spans="1:17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7</v>
      </c>
      <c r="I152" s="40">
        <v>3</v>
      </c>
      <c r="J152" s="40">
        <v>7</v>
      </c>
      <c r="K152" s="40"/>
      <c r="L152" s="35">
        <f>SUM(G152:K152)</f>
        <v>21</v>
      </c>
      <c r="M152" s="35">
        <f t="shared" ref="M152:M160" si="40">ROUND((L152/$E$1),0)</f>
        <v>5</v>
      </c>
      <c r="N152" s="33"/>
      <c r="O152" s="42"/>
      <c r="P152" s="42"/>
      <c r="Q152" s="42"/>
    </row>
    <row r="153" spans="1:17" x14ac:dyDescent="0.25">
      <c r="A153" s="21"/>
      <c r="B153" s="29"/>
      <c r="C153" s="30"/>
      <c r="D153" s="30" t="s">
        <v>2</v>
      </c>
      <c r="E153" s="30"/>
      <c r="F153" s="30"/>
      <c r="G153" s="40">
        <v>18</v>
      </c>
      <c r="H153" s="40">
        <v>17</v>
      </c>
      <c r="I153" s="40">
        <v>26</v>
      </c>
      <c r="J153" s="40">
        <v>13</v>
      </c>
      <c r="K153" s="40"/>
      <c r="L153" s="35">
        <f t="shared" ref="L153:L160" si="41">SUM(G153:K153)</f>
        <v>74</v>
      </c>
      <c r="M153" s="35">
        <f t="shared" si="40"/>
        <v>19</v>
      </c>
      <c r="N153" s="33"/>
      <c r="O153" s="42"/>
      <c r="P153" s="42"/>
      <c r="Q153" s="42"/>
    </row>
    <row r="154" spans="1:17" x14ac:dyDescent="0.25">
      <c r="A154" s="21"/>
      <c r="B154" s="29"/>
      <c r="C154" s="30"/>
      <c r="D154" s="30" t="s">
        <v>3</v>
      </c>
      <c r="E154" s="30"/>
      <c r="F154" s="30"/>
      <c r="G154" s="40">
        <v>19</v>
      </c>
      <c r="H154" s="40">
        <v>27</v>
      </c>
      <c r="I154" s="40">
        <v>31</v>
      </c>
      <c r="J154" s="40">
        <v>21</v>
      </c>
      <c r="K154" s="40"/>
      <c r="L154" s="35">
        <f t="shared" si="41"/>
        <v>98</v>
      </c>
      <c r="M154" s="35">
        <f t="shared" si="40"/>
        <v>25</v>
      </c>
      <c r="N154" s="33"/>
      <c r="O154" s="42"/>
      <c r="P154" s="42"/>
      <c r="Q154" s="42"/>
    </row>
    <row r="155" spans="1:17" x14ac:dyDescent="0.25">
      <c r="A155" s="21"/>
      <c r="B155" s="29"/>
      <c r="C155" s="30"/>
      <c r="D155" s="30" t="s">
        <v>4</v>
      </c>
      <c r="E155" s="30"/>
      <c r="F155" s="30"/>
      <c r="G155" s="41">
        <v>38</v>
      </c>
      <c r="H155" s="41">
        <v>64</v>
      </c>
      <c r="I155" s="41">
        <v>67</v>
      </c>
      <c r="J155" s="41">
        <v>71</v>
      </c>
      <c r="K155" s="41"/>
      <c r="L155" s="32">
        <f t="shared" si="41"/>
        <v>240</v>
      </c>
      <c r="M155" s="32">
        <f t="shared" si="40"/>
        <v>60</v>
      </c>
      <c r="N155" s="33"/>
      <c r="O155" s="42"/>
      <c r="P155" s="42"/>
      <c r="Q155" s="42"/>
    </row>
    <row r="156" spans="1:17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17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17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17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/>
      <c r="J159" s="40">
        <v>60</v>
      </c>
      <c r="K159" s="40"/>
      <c r="L159" s="35">
        <f t="shared" si="41"/>
        <v>60</v>
      </c>
      <c r="M159" s="35">
        <f t="shared" si="40"/>
        <v>15</v>
      </c>
      <c r="N159" s="33"/>
      <c r="O159" s="42"/>
      <c r="P159" s="42"/>
      <c r="Q159" s="42"/>
    </row>
    <row r="160" spans="1:17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17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17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17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2021</v>
      </c>
      <c r="H163" s="6">
        <f>+G163</f>
        <v>2021</v>
      </c>
      <c r="I163" s="6">
        <f t="shared" ref="I163:M164" si="42">+H163</f>
        <v>2021</v>
      </c>
      <c r="J163" s="6">
        <f t="shared" si="42"/>
        <v>2021</v>
      </c>
      <c r="K163" s="6">
        <f t="shared" si="42"/>
        <v>2021</v>
      </c>
      <c r="L163" s="6">
        <f t="shared" si="42"/>
        <v>2021</v>
      </c>
      <c r="M163" s="6">
        <f t="shared" si="42"/>
        <v>2021</v>
      </c>
      <c r="N163" s="20"/>
      <c r="O163" s="42"/>
      <c r="P163" s="42"/>
      <c r="Q163" s="42"/>
    </row>
    <row r="164" spans="1:17" x14ac:dyDescent="0.25">
      <c r="A164" s="21"/>
      <c r="B164" s="22"/>
      <c r="C164" s="8" t="str">
        <f>+$C148</f>
        <v>December 2021</v>
      </c>
      <c r="D164" s="24"/>
      <c r="E164" s="24"/>
      <c r="F164" s="24"/>
      <c r="G164" s="10" t="str">
        <f>+$G$4</f>
        <v>Dec</v>
      </c>
      <c r="H164" s="10" t="str">
        <f>+G164</f>
        <v>Dec</v>
      </c>
      <c r="I164" s="10" t="str">
        <f t="shared" si="42"/>
        <v>Dec</v>
      </c>
      <c r="J164" s="10" t="str">
        <f t="shared" si="42"/>
        <v>Dec</v>
      </c>
      <c r="K164" s="10" t="str">
        <f t="shared" si="42"/>
        <v>Dec</v>
      </c>
      <c r="L164" s="10" t="str">
        <f t="shared" si="42"/>
        <v>Dec</v>
      </c>
      <c r="M164" s="10" t="str">
        <f t="shared" si="42"/>
        <v>Dec</v>
      </c>
      <c r="N164" s="25"/>
      <c r="O164" s="42"/>
      <c r="P164" s="42"/>
      <c r="Q164" s="42"/>
    </row>
    <row r="165" spans="1:17" ht="15.75" thickBot="1" x14ac:dyDescent="0.3">
      <c r="A165" s="21"/>
      <c r="B165" s="26"/>
      <c r="C165" s="27"/>
      <c r="D165" s="27"/>
      <c r="E165" s="27"/>
      <c r="F165" s="27"/>
      <c r="G165" s="7">
        <f>+$G$5</f>
        <v>5</v>
      </c>
      <c r="H165" s="7">
        <f>+$H$5</f>
        <v>12</v>
      </c>
      <c r="I165" s="7">
        <f>+$I$5</f>
        <v>19</v>
      </c>
      <c r="J165" s="7">
        <f>+$J$5</f>
        <v>26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17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17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33</v>
      </c>
      <c r="H167" s="32">
        <f t="shared" ref="H167:L167" si="43">SUM(H168:H171)</f>
        <v>54</v>
      </c>
      <c r="I167" s="32">
        <f t="shared" si="43"/>
        <v>52</v>
      </c>
      <c r="J167" s="32">
        <f t="shared" si="43"/>
        <v>0</v>
      </c>
      <c r="K167" s="32">
        <f t="shared" si="43"/>
        <v>0</v>
      </c>
      <c r="L167" s="32">
        <f t="shared" si="43"/>
        <v>139</v>
      </c>
      <c r="M167" s="32">
        <f>ROUND((L167/$E$1),0)</f>
        <v>35</v>
      </c>
      <c r="N167" s="33"/>
      <c r="O167" s="42"/>
      <c r="P167" s="42"/>
      <c r="Q167" s="42"/>
    </row>
    <row r="168" spans="1:17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1</v>
      </c>
      <c r="J168" s="40"/>
      <c r="K168" s="40"/>
      <c r="L168" s="35">
        <f>SUM(G168:K168)</f>
        <v>4</v>
      </c>
      <c r="M168" s="35">
        <f t="shared" ref="M168:M176" si="44">ROUND((L168/$E$1),0)</f>
        <v>1</v>
      </c>
      <c r="N168" s="33"/>
      <c r="O168" s="42"/>
      <c r="P168" s="42"/>
      <c r="Q168" s="42"/>
    </row>
    <row r="169" spans="1:17" x14ac:dyDescent="0.25">
      <c r="A169" s="21"/>
      <c r="B169" s="29"/>
      <c r="C169" s="30"/>
      <c r="D169" s="30" t="s">
        <v>2</v>
      </c>
      <c r="E169" s="30"/>
      <c r="F169" s="30"/>
      <c r="G169" s="40">
        <v>3</v>
      </c>
      <c r="H169" s="40">
        <v>6</v>
      </c>
      <c r="I169" s="40">
        <v>7</v>
      </c>
      <c r="J169" s="40"/>
      <c r="K169" s="40"/>
      <c r="L169" s="35">
        <f t="shared" ref="L169:L176" si="45">SUM(G169:K169)</f>
        <v>16</v>
      </c>
      <c r="M169" s="35">
        <f t="shared" si="44"/>
        <v>4</v>
      </c>
      <c r="N169" s="33"/>
      <c r="O169" s="42"/>
      <c r="P169" s="42"/>
      <c r="Q169" s="42"/>
    </row>
    <row r="170" spans="1:17" x14ac:dyDescent="0.25">
      <c r="A170" s="21"/>
      <c r="B170" s="29"/>
      <c r="C170" s="30"/>
      <c r="D170" s="30" t="s">
        <v>3</v>
      </c>
      <c r="E170" s="30"/>
      <c r="F170" s="30"/>
      <c r="G170" s="40">
        <v>7</v>
      </c>
      <c r="H170" s="40">
        <v>15</v>
      </c>
      <c r="I170" s="40">
        <v>10</v>
      </c>
      <c r="J170" s="40"/>
      <c r="K170" s="40"/>
      <c r="L170" s="35">
        <f t="shared" si="45"/>
        <v>32</v>
      </c>
      <c r="M170" s="35">
        <f t="shared" si="44"/>
        <v>8</v>
      </c>
      <c r="N170" s="33"/>
      <c r="O170" s="42"/>
      <c r="P170" s="42"/>
      <c r="Q170" s="42"/>
    </row>
    <row r="171" spans="1:17" x14ac:dyDescent="0.25">
      <c r="A171" s="21"/>
      <c r="B171" s="29"/>
      <c r="C171" s="30"/>
      <c r="D171" s="30" t="s">
        <v>4</v>
      </c>
      <c r="E171" s="30"/>
      <c r="F171" s="30"/>
      <c r="G171" s="41">
        <v>22</v>
      </c>
      <c r="H171" s="41">
        <v>31</v>
      </c>
      <c r="I171" s="41">
        <v>34</v>
      </c>
      <c r="J171" s="41"/>
      <c r="K171" s="41"/>
      <c r="L171" s="32">
        <f t="shared" si="45"/>
        <v>87</v>
      </c>
      <c r="M171" s="32">
        <f t="shared" si="44"/>
        <v>22</v>
      </c>
      <c r="N171" s="33"/>
      <c r="O171" s="42"/>
      <c r="P171" s="42"/>
      <c r="Q171" s="42"/>
    </row>
    <row r="172" spans="1:17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17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17" x14ac:dyDescent="0.25">
      <c r="A174" s="21"/>
      <c r="B174" s="29"/>
      <c r="C174" s="30" t="s">
        <v>7</v>
      </c>
      <c r="D174" s="30"/>
      <c r="E174" s="30"/>
      <c r="F174" s="30"/>
      <c r="G174" s="40">
        <v>11</v>
      </c>
      <c r="H174" s="40">
        <v>3</v>
      </c>
      <c r="I174" s="40"/>
      <c r="J174" s="40"/>
      <c r="K174" s="40"/>
      <c r="L174" s="35">
        <f t="shared" si="45"/>
        <v>14</v>
      </c>
      <c r="M174" s="35">
        <f t="shared" si="44"/>
        <v>4</v>
      </c>
      <c r="N174" s="33"/>
      <c r="O174" s="42"/>
      <c r="P174" s="42"/>
      <c r="Q174" s="42"/>
    </row>
    <row r="175" spans="1:17" x14ac:dyDescent="0.25">
      <c r="A175" s="21"/>
      <c r="B175" s="29"/>
      <c r="C175" s="30" t="s">
        <v>9</v>
      </c>
      <c r="D175" s="30"/>
      <c r="E175" s="30"/>
      <c r="F175" s="30"/>
      <c r="G175" s="40">
        <v>40</v>
      </c>
      <c r="H175" s="40">
        <v>20</v>
      </c>
      <c r="I175" s="40">
        <v>139</v>
      </c>
      <c r="J175" s="40"/>
      <c r="K175" s="40"/>
      <c r="L175" s="35">
        <f t="shared" si="45"/>
        <v>199</v>
      </c>
      <c r="M175" s="35">
        <f t="shared" si="44"/>
        <v>50</v>
      </c>
      <c r="N175" s="33"/>
      <c r="O175" s="42"/>
      <c r="P175" s="42"/>
      <c r="Q175" s="42"/>
    </row>
    <row r="176" spans="1:17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17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17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17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v>2021</v>
      </c>
      <c r="H179" s="6">
        <f>+G179</f>
        <v>2021</v>
      </c>
      <c r="I179" s="6">
        <f t="shared" ref="I179:M180" si="46">+H179</f>
        <v>2021</v>
      </c>
      <c r="J179" s="6">
        <f t="shared" si="46"/>
        <v>2021</v>
      </c>
      <c r="K179" s="6">
        <f t="shared" si="46"/>
        <v>2021</v>
      </c>
      <c r="L179" s="6">
        <f t="shared" si="46"/>
        <v>2021</v>
      </c>
      <c r="M179" s="6">
        <f t="shared" si="46"/>
        <v>2021</v>
      </c>
      <c r="N179" s="20"/>
      <c r="O179" s="42"/>
      <c r="P179" s="42"/>
      <c r="Q179" s="42"/>
    </row>
    <row r="180" spans="1:17" x14ac:dyDescent="0.25">
      <c r="A180" s="21"/>
      <c r="B180" s="22"/>
      <c r="C180" s="8" t="str">
        <f>+$C164</f>
        <v>December 2021</v>
      </c>
      <c r="D180" s="24"/>
      <c r="E180" s="24"/>
      <c r="F180" s="24"/>
      <c r="G180" s="10" t="s">
        <v>10</v>
      </c>
      <c r="H180" s="10" t="str">
        <f>+G180</f>
        <v>Nov</v>
      </c>
      <c r="I180" s="10" t="str">
        <f t="shared" si="46"/>
        <v>Nov</v>
      </c>
      <c r="J180" s="10" t="str">
        <f t="shared" si="46"/>
        <v>Nov</v>
      </c>
      <c r="K180" s="10" t="str">
        <f t="shared" si="46"/>
        <v>Nov</v>
      </c>
      <c r="L180" s="10" t="str">
        <f t="shared" si="46"/>
        <v>Nov</v>
      </c>
      <c r="M180" s="10" t="str">
        <f t="shared" si="46"/>
        <v>Nov</v>
      </c>
      <c r="N180" s="25"/>
      <c r="O180" s="42"/>
      <c r="P180" s="42"/>
      <c r="Q180" s="42"/>
    </row>
    <row r="181" spans="1:17" ht="15.75" thickBot="1" x14ac:dyDescent="0.3">
      <c r="A181" s="21"/>
      <c r="B181" s="26"/>
      <c r="C181" s="27"/>
      <c r="D181" s="27"/>
      <c r="E181" s="27"/>
      <c r="F181" s="27"/>
      <c r="G181" s="7">
        <v>7</v>
      </c>
      <c r="H181" s="7">
        <v>14</v>
      </c>
      <c r="I181" s="7">
        <v>21</v>
      </c>
      <c r="J181" s="7">
        <v>28</v>
      </c>
      <c r="K181" s="7"/>
      <c r="L181" s="7" t="s">
        <v>11</v>
      </c>
      <c r="M181" s="7" t="s">
        <v>12</v>
      </c>
      <c r="N181" s="28"/>
      <c r="O181" s="42"/>
      <c r="P181" s="42"/>
      <c r="Q181" s="42"/>
    </row>
    <row r="182" spans="1:17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17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76</v>
      </c>
      <c r="H183" s="32">
        <f t="shared" ref="H183:L183" si="47">SUM(H184:H187)</f>
        <v>70</v>
      </c>
      <c r="I183" s="32">
        <f t="shared" si="47"/>
        <v>73</v>
      </c>
      <c r="J183" s="32">
        <f t="shared" si="47"/>
        <v>78</v>
      </c>
      <c r="K183" s="32">
        <f t="shared" si="47"/>
        <v>0</v>
      </c>
      <c r="L183" s="32">
        <f t="shared" si="47"/>
        <v>297</v>
      </c>
      <c r="M183" s="32">
        <f>ROUND((L183/$E$1),0)</f>
        <v>74</v>
      </c>
      <c r="N183" s="33"/>
      <c r="O183" s="42"/>
      <c r="P183" s="42"/>
      <c r="Q183" s="42"/>
    </row>
    <row r="184" spans="1:17" x14ac:dyDescent="0.25">
      <c r="A184" s="21"/>
      <c r="B184" s="29"/>
      <c r="C184" s="30"/>
      <c r="D184" s="30" t="s">
        <v>1</v>
      </c>
      <c r="E184" s="30"/>
      <c r="F184" s="30"/>
      <c r="G184" s="40">
        <v>4</v>
      </c>
      <c r="H184" s="40">
        <v>3</v>
      </c>
      <c r="I184" s="40">
        <v>3</v>
      </c>
      <c r="J184" s="40">
        <v>4</v>
      </c>
      <c r="K184" s="40"/>
      <c r="L184" s="35">
        <f>SUM(G184:K184)</f>
        <v>14</v>
      </c>
      <c r="M184" s="35">
        <f t="shared" ref="M184:M192" si="48">ROUND((L184/$E$1),0)</f>
        <v>4</v>
      </c>
      <c r="N184" s="33"/>
      <c r="O184" s="42"/>
      <c r="P184" s="42"/>
      <c r="Q184" s="42"/>
    </row>
    <row r="185" spans="1:17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15</v>
      </c>
      <c r="I185" s="40">
        <v>14</v>
      </c>
      <c r="J185" s="40">
        <v>16</v>
      </c>
      <c r="K185" s="40"/>
      <c r="L185" s="35">
        <f t="shared" ref="L185:L192" si="49">SUM(G185:K185)</f>
        <v>59</v>
      </c>
      <c r="M185" s="35">
        <f t="shared" si="48"/>
        <v>15</v>
      </c>
      <c r="N185" s="33"/>
      <c r="O185" s="42"/>
      <c r="P185" s="42"/>
      <c r="Q185" s="42"/>
    </row>
    <row r="186" spans="1:17" x14ac:dyDescent="0.25">
      <c r="A186" s="21"/>
      <c r="B186" s="29"/>
      <c r="C186" s="30"/>
      <c r="D186" s="30" t="s">
        <v>3</v>
      </c>
      <c r="E186" s="30"/>
      <c r="F186" s="30"/>
      <c r="G186" s="40">
        <v>22</v>
      </c>
      <c r="H186" s="40">
        <v>20</v>
      </c>
      <c r="I186" s="40">
        <v>20</v>
      </c>
      <c r="J186" s="40">
        <v>22</v>
      </c>
      <c r="K186" s="40"/>
      <c r="L186" s="35">
        <f t="shared" si="49"/>
        <v>84</v>
      </c>
      <c r="M186" s="35">
        <f t="shared" si="48"/>
        <v>21</v>
      </c>
      <c r="N186" s="33"/>
      <c r="O186" s="42"/>
      <c r="P186" s="42"/>
      <c r="Q186" s="42"/>
    </row>
    <row r="187" spans="1:17" x14ac:dyDescent="0.25">
      <c r="A187" s="21"/>
      <c r="B187" s="29"/>
      <c r="C187" s="30"/>
      <c r="D187" s="30" t="s">
        <v>4</v>
      </c>
      <c r="E187" s="30"/>
      <c r="F187" s="30"/>
      <c r="G187" s="41">
        <v>36</v>
      </c>
      <c r="H187" s="41">
        <v>32</v>
      </c>
      <c r="I187" s="41">
        <v>36</v>
      </c>
      <c r="J187" s="41">
        <v>36</v>
      </c>
      <c r="K187" s="41"/>
      <c r="L187" s="32">
        <f t="shared" si="49"/>
        <v>140</v>
      </c>
      <c r="M187" s="32">
        <f t="shared" si="48"/>
        <v>35</v>
      </c>
      <c r="N187" s="33"/>
      <c r="O187" s="42"/>
      <c r="P187" s="42"/>
      <c r="Q187" s="42"/>
    </row>
    <row r="188" spans="1:17" x14ac:dyDescent="0.25">
      <c r="A188" s="21"/>
      <c r="B188" s="29"/>
      <c r="C188" s="30" t="s">
        <v>5</v>
      </c>
      <c r="D188" s="30"/>
      <c r="E188" s="30"/>
      <c r="F188" s="30"/>
      <c r="G188" s="40">
        <v>3</v>
      </c>
      <c r="H188" s="40"/>
      <c r="I188" s="40"/>
      <c r="J188" s="40"/>
      <c r="K188" s="40"/>
      <c r="L188" s="35">
        <f t="shared" si="49"/>
        <v>3</v>
      </c>
      <c r="M188" s="35">
        <f t="shared" si="48"/>
        <v>1</v>
      </c>
      <c r="N188" s="33"/>
      <c r="O188" s="42"/>
      <c r="P188" s="42"/>
      <c r="Q188" s="42"/>
    </row>
    <row r="189" spans="1:17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17" x14ac:dyDescent="0.25">
      <c r="A190" s="21"/>
      <c r="B190" s="29"/>
      <c r="C190" s="30" t="s">
        <v>7</v>
      </c>
      <c r="D190" s="30"/>
      <c r="E190" s="30"/>
      <c r="F190" s="30"/>
      <c r="G190" s="40"/>
      <c r="H190" s="40"/>
      <c r="I190" s="40"/>
      <c r="J190" s="40">
        <v>4</v>
      </c>
      <c r="K190" s="40"/>
      <c r="L190" s="35">
        <f t="shared" si="49"/>
        <v>4</v>
      </c>
      <c r="M190" s="35">
        <f t="shared" si="48"/>
        <v>1</v>
      </c>
      <c r="N190" s="33"/>
      <c r="O190" s="42"/>
      <c r="P190" s="42"/>
      <c r="Q190" s="42"/>
    </row>
    <row r="191" spans="1:17" x14ac:dyDescent="0.25">
      <c r="A191" s="21"/>
      <c r="B191" s="29"/>
      <c r="C191" s="30" t="s">
        <v>9</v>
      </c>
      <c r="D191" s="30"/>
      <c r="E191" s="30"/>
      <c r="F191" s="30"/>
      <c r="G191" s="40"/>
      <c r="H191" s="40"/>
      <c r="I191" s="40">
        <v>6</v>
      </c>
      <c r="J191" s="40">
        <v>5</v>
      </c>
      <c r="K191" s="40"/>
      <c r="L191" s="35">
        <f t="shared" si="49"/>
        <v>11</v>
      </c>
      <c r="M191" s="35">
        <f t="shared" si="48"/>
        <v>3</v>
      </c>
      <c r="N191" s="33"/>
      <c r="O191" s="42"/>
      <c r="P191" s="42"/>
      <c r="Q191" s="42"/>
    </row>
    <row r="192" spans="1:17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17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17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17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2021</v>
      </c>
      <c r="H195" s="6">
        <f>+G195</f>
        <v>2021</v>
      </c>
      <c r="I195" s="6">
        <f t="shared" ref="I195:M196" si="50">+H195</f>
        <v>2021</v>
      </c>
      <c r="J195" s="6">
        <f t="shared" si="50"/>
        <v>2021</v>
      </c>
      <c r="K195" s="6">
        <f t="shared" si="50"/>
        <v>2021</v>
      </c>
      <c r="L195" s="6">
        <f t="shared" si="50"/>
        <v>2021</v>
      </c>
      <c r="M195" s="6">
        <f t="shared" si="50"/>
        <v>2021</v>
      </c>
      <c r="N195" s="20"/>
      <c r="O195" s="42"/>
      <c r="P195" s="42"/>
      <c r="Q195" s="42"/>
    </row>
    <row r="196" spans="1:17" x14ac:dyDescent="0.25">
      <c r="A196" s="21"/>
      <c r="B196" s="22"/>
      <c r="C196" s="8" t="str">
        <f>+$C180</f>
        <v>December 2021</v>
      </c>
      <c r="D196" s="24"/>
      <c r="E196" s="24"/>
      <c r="F196" s="24"/>
      <c r="G196" s="10" t="str">
        <f>+$G$4</f>
        <v>Dec</v>
      </c>
      <c r="H196" s="10" t="str">
        <f>+G196</f>
        <v>Dec</v>
      </c>
      <c r="I196" s="10" t="str">
        <f t="shared" si="50"/>
        <v>Dec</v>
      </c>
      <c r="J196" s="10" t="str">
        <f t="shared" si="50"/>
        <v>Dec</v>
      </c>
      <c r="K196" s="10" t="str">
        <f t="shared" si="50"/>
        <v>Dec</v>
      </c>
      <c r="L196" s="10" t="str">
        <f t="shared" si="50"/>
        <v>Dec</v>
      </c>
      <c r="M196" s="10" t="str">
        <f t="shared" si="50"/>
        <v>Dec</v>
      </c>
      <c r="N196" s="25"/>
      <c r="O196" s="42"/>
      <c r="P196" s="42"/>
      <c r="Q196" s="42"/>
    </row>
    <row r="197" spans="1:17" ht="15.75" thickBot="1" x14ac:dyDescent="0.3">
      <c r="A197" s="21"/>
      <c r="B197" s="26"/>
      <c r="C197" s="27"/>
      <c r="D197" s="27"/>
      <c r="E197" s="27"/>
      <c r="F197" s="27"/>
      <c r="G197" s="7">
        <f>+$G$5</f>
        <v>5</v>
      </c>
      <c r="H197" s="7">
        <f>+$H$5</f>
        <v>12</v>
      </c>
      <c r="I197" s="7">
        <f>+$I$5</f>
        <v>19</v>
      </c>
      <c r="J197" s="7">
        <f>+$J$5</f>
        <v>26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17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17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44</v>
      </c>
      <c r="H199" s="32">
        <f t="shared" ref="H199:L199" si="51">SUM(H200:H203)</f>
        <v>39</v>
      </c>
      <c r="I199" s="32">
        <f t="shared" si="51"/>
        <v>40</v>
      </c>
      <c r="J199" s="32">
        <f t="shared" si="51"/>
        <v>0</v>
      </c>
      <c r="K199" s="32">
        <f t="shared" si="51"/>
        <v>0</v>
      </c>
      <c r="L199" s="32">
        <f t="shared" si="51"/>
        <v>123</v>
      </c>
      <c r="M199" s="32">
        <f>ROUND((L199/$E$1),0)</f>
        <v>31</v>
      </c>
      <c r="N199" s="33"/>
      <c r="O199" s="42"/>
      <c r="P199" s="42"/>
      <c r="Q199" s="42"/>
    </row>
    <row r="200" spans="1:17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/>
      <c r="K200" s="40"/>
      <c r="L200" s="35">
        <f>SUM(G200:K200)</f>
        <v>9</v>
      </c>
      <c r="M200" s="35">
        <f t="shared" ref="M200:M208" si="52">ROUND((L200/$E$1),0)</f>
        <v>2</v>
      </c>
      <c r="N200" s="33"/>
      <c r="O200" s="42"/>
      <c r="P200" s="42"/>
      <c r="Q200" s="42"/>
    </row>
    <row r="201" spans="1:17" x14ac:dyDescent="0.25">
      <c r="A201" s="21"/>
      <c r="B201" s="29"/>
      <c r="C201" s="30"/>
      <c r="D201" s="30" t="s">
        <v>2</v>
      </c>
      <c r="E201" s="30"/>
      <c r="F201" s="30"/>
      <c r="G201" s="40">
        <v>7</v>
      </c>
      <c r="H201" s="40">
        <v>7</v>
      </c>
      <c r="I201" s="40">
        <v>7</v>
      </c>
      <c r="J201" s="40"/>
      <c r="K201" s="40"/>
      <c r="L201" s="35">
        <f t="shared" ref="L201:L208" si="53">SUM(G201:K201)</f>
        <v>21</v>
      </c>
      <c r="M201" s="35">
        <f t="shared" si="52"/>
        <v>5</v>
      </c>
      <c r="N201" s="33"/>
      <c r="O201" s="42"/>
      <c r="P201" s="42"/>
      <c r="Q201" s="42"/>
    </row>
    <row r="202" spans="1:17" x14ac:dyDescent="0.25">
      <c r="A202" s="21"/>
      <c r="B202" s="29"/>
      <c r="C202" s="30"/>
      <c r="D202" s="30" t="s">
        <v>3</v>
      </c>
      <c r="E202" s="30"/>
      <c r="F202" s="30"/>
      <c r="G202" s="40">
        <v>19</v>
      </c>
      <c r="H202" s="40">
        <v>16</v>
      </c>
      <c r="I202" s="40">
        <v>16</v>
      </c>
      <c r="J202" s="40"/>
      <c r="K202" s="40"/>
      <c r="L202" s="35">
        <f t="shared" si="53"/>
        <v>51</v>
      </c>
      <c r="M202" s="35">
        <f t="shared" si="52"/>
        <v>13</v>
      </c>
      <c r="N202" s="33"/>
      <c r="O202" s="42"/>
      <c r="P202" s="42"/>
      <c r="Q202" s="42"/>
    </row>
    <row r="203" spans="1:17" x14ac:dyDescent="0.25">
      <c r="A203" s="21"/>
      <c r="B203" s="29"/>
      <c r="C203" s="30"/>
      <c r="D203" s="30" t="s">
        <v>4</v>
      </c>
      <c r="E203" s="30"/>
      <c r="F203" s="30"/>
      <c r="G203" s="41">
        <v>15</v>
      </c>
      <c r="H203" s="41">
        <v>13</v>
      </c>
      <c r="I203" s="41">
        <v>14</v>
      </c>
      <c r="J203" s="41"/>
      <c r="K203" s="41"/>
      <c r="L203" s="32">
        <f t="shared" si="53"/>
        <v>42</v>
      </c>
      <c r="M203" s="32">
        <f t="shared" si="52"/>
        <v>11</v>
      </c>
      <c r="N203" s="33"/>
      <c r="O203" s="42"/>
      <c r="P203" s="42"/>
      <c r="Q203" s="42"/>
    </row>
    <row r="204" spans="1:17" x14ac:dyDescent="0.25">
      <c r="A204" s="21"/>
      <c r="B204" s="29"/>
      <c r="C204" s="30" t="s">
        <v>5</v>
      </c>
      <c r="D204" s="30"/>
      <c r="E204" s="30"/>
      <c r="F204" s="30"/>
      <c r="G204" s="40">
        <v>1</v>
      </c>
      <c r="H204" s="40">
        <v>1</v>
      </c>
      <c r="I204" s="40">
        <v>4</v>
      </c>
      <c r="J204" s="40"/>
      <c r="K204" s="40"/>
      <c r="L204" s="35">
        <f t="shared" si="53"/>
        <v>6</v>
      </c>
      <c r="M204" s="35">
        <f t="shared" si="52"/>
        <v>2</v>
      </c>
      <c r="N204" s="33"/>
      <c r="O204" s="42"/>
      <c r="P204" s="42"/>
      <c r="Q204" s="42"/>
    </row>
    <row r="205" spans="1:17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17" x14ac:dyDescent="0.25">
      <c r="A206" s="21"/>
      <c r="B206" s="29"/>
      <c r="C206" s="30" t="s">
        <v>7</v>
      </c>
      <c r="D206" s="30"/>
      <c r="E206" s="30"/>
      <c r="F206" s="30"/>
      <c r="G206" s="40">
        <v>5</v>
      </c>
      <c r="H206" s="40">
        <v>5</v>
      </c>
      <c r="I206" s="40">
        <v>6</v>
      </c>
      <c r="J206" s="40"/>
      <c r="K206" s="40"/>
      <c r="L206" s="35">
        <f t="shared" si="53"/>
        <v>16</v>
      </c>
      <c r="M206" s="35">
        <f t="shared" si="52"/>
        <v>4</v>
      </c>
      <c r="N206" s="33"/>
      <c r="O206" s="42"/>
      <c r="P206" s="42"/>
      <c r="Q206" s="42"/>
    </row>
    <row r="207" spans="1:17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>
        <v>4</v>
      </c>
      <c r="J207" s="40"/>
      <c r="K207" s="40"/>
      <c r="L207" s="35">
        <f t="shared" si="53"/>
        <v>4</v>
      </c>
      <c r="M207" s="35">
        <f t="shared" si="52"/>
        <v>1</v>
      </c>
      <c r="N207" s="33"/>
      <c r="O207" s="42"/>
      <c r="P207" s="42"/>
      <c r="Q207" s="42"/>
    </row>
    <row r="208" spans="1:17" x14ac:dyDescent="0.25">
      <c r="A208" s="21"/>
      <c r="B208" s="29"/>
      <c r="C208" s="30" t="s">
        <v>8</v>
      </c>
      <c r="D208" s="30"/>
      <c r="E208" s="30"/>
      <c r="F208" s="30"/>
      <c r="G208" s="40">
        <v>43</v>
      </c>
      <c r="H208" s="40">
        <v>43</v>
      </c>
      <c r="I208" s="40">
        <v>43</v>
      </c>
      <c r="J208" s="40"/>
      <c r="K208" s="40"/>
      <c r="L208" s="35">
        <f t="shared" si="53"/>
        <v>129</v>
      </c>
      <c r="M208" s="35">
        <f t="shared" si="52"/>
        <v>32</v>
      </c>
      <c r="N208" s="33"/>
      <c r="O208" s="42"/>
      <c r="P208" s="42"/>
      <c r="Q208" s="42"/>
    </row>
    <row r="209" spans="1:17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17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17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2021</v>
      </c>
      <c r="H211" s="6">
        <f>+G211</f>
        <v>2021</v>
      </c>
      <c r="I211" s="6">
        <f t="shared" ref="I211:M212" si="54">+H211</f>
        <v>2021</v>
      </c>
      <c r="J211" s="6">
        <f t="shared" si="54"/>
        <v>2021</v>
      </c>
      <c r="K211" s="6">
        <f t="shared" si="54"/>
        <v>2021</v>
      </c>
      <c r="L211" s="6">
        <f t="shared" si="54"/>
        <v>2021</v>
      </c>
      <c r="M211" s="6">
        <f t="shared" si="54"/>
        <v>2021</v>
      </c>
      <c r="N211" s="20"/>
      <c r="O211" s="42"/>
      <c r="P211" s="42"/>
      <c r="Q211" s="42"/>
    </row>
    <row r="212" spans="1:17" x14ac:dyDescent="0.25">
      <c r="A212" s="21"/>
      <c r="B212" s="22"/>
      <c r="C212" s="8" t="str">
        <f>+$C196</f>
        <v>December 2021</v>
      </c>
      <c r="D212" s="24"/>
      <c r="E212" s="24"/>
      <c r="F212" s="24"/>
      <c r="G212" s="10" t="str">
        <f>+$G$4</f>
        <v>Dec</v>
      </c>
      <c r="H212" s="10" t="str">
        <f>+G212</f>
        <v>Dec</v>
      </c>
      <c r="I212" s="10" t="str">
        <f t="shared" si="54"/>
        <v>Dec</v>
      </c>
      <c r="J212" s="10" t="str">
        <f t="shared" si="54"/>
        <v>Dec</v>
      </c>
      <c r="K212" s="10" t="str">
        <f t="shared" si="54"/>
        <v>Dec</v>
      </c>
      <c r="L212" s="10" t="str">
        <f t="shared" si="54"/>
        <v>Dec</v>
      </c>
      <c r="M212" s="10" t="str">
        <f t="shared" si="54"/>
        <v>Dec</v>
      </c>
      <c r="N212" s="25"/>
      <c r="O212" s="42"/>
      <c r="P212" s="42"/>
      <c r="Q212" s="42"/>
    </row>
    <row r="213" spans="1:17" ht="15.75" thickBot="1" x14ac:dyDescent="0.3">
      <c r="A213" s="21"/>
      <c r="B213" s="26"/>
      <c r="C213" s="27"/>
      <c r="D213" s="27"/>
      <c r="E213" s="27"/>
      <c r="F213" s="27"/>
      <c r="G213" s="7">
        <f>+$G$5</f>
        <v>5</v>
      </c>
      <c r="H213" s="7">
        <f>+$H$5</f>
        <v>12</v>
      </c>
      <c r="I213" s="7">
        <f>+$I$5</f>
        <v>19</v>
      </c>
      <c r="J213" s="7">
        <f>+$J$5</f>
        <v>26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17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17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35</v>
      </c>
      <c r="H215" s="32">
        <f t="shared" ref="H215:L215" si="55">SUM(H216:H219)</f>
        <v>63</v>
      </c>
      <c r="I215" s="32">
        <f t="shared" si="55"/>
        <v>45</v>
      </c>
      <c r="J215" s="32">
        <f t="shared" si="55"/>
        <v>43</v>
      </c>
      <c r="K215" s="32">
        <f t="shared" si="55"/>
        <v>0</v>
      </c>
      <c r="L215" s="32">
        <f t="shared" si="55"/>
        <v>186</v>
      </c>
      <c r="M215" s="32">
        <f>ROUND((L215/$E$1),0)</f>
        <v>47</v>
      </c>
      <c r="N215" s="33"/>
      <c r="O215" s="42"/>
      <c r="P215" s="42"/>
      <c r="Q215" s="42"/>
    </row>
    <row r="216" spans="1:17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0</v>
      </c>
      <c r="I216" s="40">
        <v>0</v>
      </c>
      <c r="J216" s="40">
        <v>0</v>
      </c>
      <c r="K216" s="40"/>
      <c r="L216" s="35">
        <f>SUM(G216:K216)</f>
        <v>1</v>
      </c>
      <c r="M216" s="35">
        <f t="shared" ref="M216:M224" si="56">ROUND((L216/$E$1),0)</f>
        <v>0</v>
      </c>
      <c r="N216" s="33"/>
      <c r="O216" s="42"/>
      <c r="P216" s="42"/>
      <c r="Q216" s="42"/>
    </row>
    <row r="217" spans="1:17" x14ac:dyDescent="0.25">
      <c r="A217" s="21"/>
      <c r="B217" s="29"/>
      <c r="C217" s="30"/>
      <c r="D217" s="30" t="s">
        <v>2</v>
      </c>
      <c r="E217" s="30"/>
      <c r="F217" s="30"/>
      <c r="G217" s="40">
        <v>4</v>
      </c>
      <c r="H217" s="40">
        <v>5</v>
      </c>
      <c r="I217" s="40">
        <v>4</v>
      </c>
      <c r="J217" s="40">
        <v>3</v>
      </c>
      <c r="K217" s="40"/>
      <c r="L217" s="35">
        <f t="shared" ref="L217:L224" si="57">SUM(G217:K217)</f>
        <v>16</v>
      </c>
      <c r="M217" s="35">
        <f t="shared" si="56"/>
        <v>4</v>
      </c>
      <c r="N217" s="33"/>
      <c r="O217" s="42"/>
      <c r="P217" s="42"/>
      <c r="Q217" s="42"/>
    </row>
    <row r="218" spans="1:17" x14ac:dyDescent="0.25">
      <c r="A218" s="21"/>
      <c r="B218" s="29"/>
      <c r="C218" s="30"/>
      <c r="D218" s="30" t="s">
        <v>3</v>
      </c>
      <c r="E218" s="30"/>
      <c r="F218" s="30"/>
      <c r="G218" s="40">
        <v>14</v>
      </c>
      <c r="H218" s="40">
        <v>26</v>
      </c>
      <c r="I218" s="40">
        <v>22</v>
      </c>
      <c r="J218" s="40">
        <v>15</v>
      </c>
      <c r="K218" s="40"/>
      <c r="L218" s="35">
        <f t="shared" si="57"/>
        <v>77</v>
      </c>
      <c r="M218" s="35">
        <f t="shared" si="56"/>
        <v>19</v>
      </c>
      <c r="N218" s="33"/>
      <c r="O218" s="42"/>
      <c r="P218" s="42"/>
      <c r="Q218" s="42"/>
    </row>
    <row r="219" spans="1:17" x14ac:dyDescent="0.25">
      <c r="A219" s="21"/>
      <c r="B219" s="29"/>
      <c r="C219" s="30"/>
      <c r="D219" s="30" t="s">
        <v>4</v>
      </c>
      <c r="E219" s="30"/>
      <c r="F219" s="30"/>
      <c r="G219" s="41">
        <v>16</v>
      </c>
      <c r="H219" s="41">
        <v>32</v>
      </c>
      <c r="I219" s="41">
        <v>19</v>
      </c>
      <c r="J219" s="41">
        <v>25</v>
      </c>
      <c r="K219" s="41"/>
      <c r="L219" s="32">
        <f t="shared" si="57"/>
        <v>92</v>
      </c>
      <c r="M219" s="32">
        <f t="shared" si="56"/>
        <v>23</v>
      </c>
      <c r="N219" s="33"/>
      <c r="O219" s="42"/>
      <c r="P219" s="42"/>
      <c r="Q219" s="42"/>
    </row>
    <row r="220" spans="1:17" x14ac:dyDescent="0.25">
      <c r="A220" s="21"/>
      <c r="B220" s="29"/>
      <c r="C220" s="30" t="s">
        <v>5</v>
      </c>
      <c r="D220" s="30"/>
      <c r="E220" s="30"/>
      <c r="F220" s="30"/>
      <c r="G220" s="40"/>
      <c r="H220" s="40">
        <v>0</v>
      </c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17" x14ac:dyDescent="0.25">
      <c r="A221" s="21"/>
      <c r="B221" s="29"/>
      <c r="C221" s="30" t="s">
        <v>6</v>
      </c>
      <c r="D221" s="30"/>
      <c r="E221" s="30"/>
      <c r="F221" s="30"/>
      <c r="G221" s="40"/>
      <c r="H221" s="40">
        <v>0</v>
      </c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17" x14ac:dyDescent="0.25">
      <c r="A222" s="21"/>
      <c r="B222" s="29"/>
      <c r="C222" s="30" t="s">
        <v>7</v>
      </c>
      <c r="D222" s="30"/>
      <c r="E222" s="30"/>
      <c r="F222" s="30"/>
      <c r="G222" s="40">
        <v>8</v>
      </c>
      <c r="H222" s="40">
        <v>0</v>
      </c>
      <c r="I222" s="40">
        <v>14</v>
      </c>
      <c r="J222" s="40">
        <v>5</v>
      </c>
      <c r="K222" s="40"/>
      <c r="L222" s="35">
        <f t="shared" si="57"/>
        <v>27</v>
      </c>
      <c r="M222" s="35">
        <f t="shared" si="56"/>
        <v>7</v>
      </c>
      <c r="N222" s="33"/>
      <c r="O222" s="42"/>
      <c r="P222" s="42"/>
      <c r="Q222" s="42"/>
    </row>
    <row r="223" spans="1:17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40</v>
      </c>
      <c r="I223" s="40">
        <v>360</v>
      </c>
      <c r="J223" s="40">
        <v>175</v>
      </c>
      <c r="K223" s="40"/>
      <c r="L223" s="35">
        <f t="shared" si="57"/>
        <v>647</v>
      </c>
      <c r="M223" s="35">
        <f t="shared" si="56"/>
        <v>162</v>
      </c>
      <c r="N223" s="33"/>
      <c r="O223" s="42"/>
      <c r="P223" s="42"/>
      <c r="Q223" s="42"/>
    </row>
    <row r="224" spans="1:17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17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17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17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v>2021</v>
      </c>
      <c r="H227" s="6">
        <f>+G227</f>
        <v>2021</v>
      </c>
      <c r="I227" s="6">
        <f t="shared" ref="I227:M228" si="58">+H227</f>
        <v>2021</v>
      </c>
      <c r="J227" s="6">
        <f t="shared" si="58"/>
        <v>2021</v>
      </c>
      <c r="K227" s="6">
        <f t="shared" si="58"/>
        <v>2021</v>
      </c>
      <c r="L227" s="6">
        <f t="shared" si="58"/>
        <v>2021</v>
      </c>
      <c r="M227" s="6">
        <f t="shared" si="58"/>
        <v>2021</v>
      </c>
      <c r="N227" s="20"/>
      <c r="O227" s="42"/>
      <c r="P227" s="42"/>
      <c r="Q227" s="42"/>
    </row>
    <row r="228" spans="1:17" x14ac:dyDescent="0.25">
      <c r="A228" s="21"/>
      <c r="B228" s="22"/>
      <c r="C228" s="8" t="str">
        <f>+$C212</f>
        <v>December 2021</v>
      </c>
      <c r="D228" s="24"/>
      <c r="E228" s="24"/>
      <c r="F228" s="24"/>
      <c r="G228" s="10" t="s">
        <v>10</v>
      </c>
      <c r="H228" s="10" t="str">
        <f>+G228</f>
        <v>Nov</v>
      </c>
      <c r="I228" s="10" t="str">
        <f t="shared" si="58"/>
        <v>Nov</v>
      </c>
      <c r="J228" s="10" t="str">
        <f t="shared" si="58"/>
        <v>Nov</v>
      </c>
      <c r="K228" s="10" t="str">
        <f t="shared" si="58"/>
        <v>Nov</v>
      </c>
      <c r="L228" s="10" t="str">
        <f t="shared" si="58"/>
        <v>Nov</v>
      </c>
      <c r="M228" s="10" t="str">
        <f t="shared" si="58"/>
        <v>Nov</v>
      </c>
      <c r="N228" s="25"/>
      <c r="O228" s="42"/>
      <c r="P228" s="42"/>
      <c r="Q228" s="42"/>
    </row>
    <row r="229" spans="1:17" ht="15.75" thickBot="1" x14ac:dyDescent="0.3">
      <c r="A229" s="21"/>
      <c r="B229" s="26"/>
      <c r="C229" s="27"/>
      <c r="D229" s="27"/>
      <c r="E229" s="27"/>
      <c r="F229" s="27"/>
      <c r="G229" s="7">
        <v>7</v>
      </c>
      <c r="H229" s="7">
        <v>14</v>
      </c>
      <c r="I229" s="7">
        <v>21</v>
      </c>
      <c r="J229" s="7">
        <v>28</v>
      </c>
      <c r="K229" s="7"/>
      <c r="L229" s="7" t="s">
        <v>11</v>
      </c>
      <c r="M229" s="7" t="s">
        <v>12</v>
      </c>
      <c r="N229" s="28"/>
      <c r="O229" s="42"/>
      <c r="P229" s="42"/>
      <c r="Q229" s="42"/>
    </row>
    <row r="230" spans="1:17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17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35</v>
      </c>
      <c r="H231" s="32">
        <f t="shared" ref="H231:L231" si="59">SUM(H232:H235)</f>
        <v>67</v>
      </c>
      <c r="I231" s="32">
        <f t="shared" si="59"/>
        <v>64</v>
      </c>
      <c r="J231" s="32">
        <f t="shared" si="59"/>
        <v>36</v>
      </c>
      <c r="K231" s="32">
        <f t="shared" si="59"/>
        <v>0</v>
      </c>
      <c r="L231" s="32">
        <f t="shared" si="59"/>
        <v>202</v>
      </c>
      <c r="M231" s="32">
        <f>ROUND((L231/$E$1),0)</f>
        <v>51</v>
      </c>
      <c r="N231" s="33"/>
      <c r="O231" s="42"/>
      <c r="P231" s="42"/>
      <c r="Q231" s="42"/>
    </row>
    <row r="232" spans="1:17" x14ac:dyDescent="0.25">
      <c r="A232" s="21"/>
      <c r="B232" s="29"/>
      <c r="C232" s="30"/>
      <c r="D232" s="30" t="s">
        <v>1</v>
      </c>
      <c r="E232" s="30"/>
      <c r="F232" s="30"/>
      <c r="G232" s="40">
        <v>3</v>
      </c>
      <c r="H232" s="40">
        <v>5</v>
      </c>
      <c r="I232" s="40">
        <v>10</v>
      </c>
      <c r="J232" s="40">
        <v>4</v>
      </c>
      <c r="K232" s="40"/>
      <c r="L232" s="35">
        <f>SUM(G232:K232)</f>
        <v>22</v>
      </c>
      <c r="M232" s="35">
        <f t="shared" ref="M232:M240" si="60">ROUND((L232/$E$1),0)</f>
        <v>6</v>
      </c>
      <c r="N232" s="33"/>
      <c r="O232" s="42"/>
      <c r="P232" s="42"/>
      <c r="Q232" s="42"/>
    </row>
    <row r="233" spans="1:17" x14ac:dyDescent="0.25">
      <c r="A233" s="21"/>
      <c r="B233" s="29"/>
      <c r="C233" s="30"/>
      <c r="D233" s="30" t="s">
        <v>2</v>
      </c>
      <c r="E233" s="30"/>
      <c r="F233" s="30"/>
      <c r="G233" s="40">
        <v>7</v>
      </c>
      <c r="H233" s="40">
        <v>14</v>
      </c>
      <c r="I233" s="40">
        <v>19</v>
      </c>
      <c r="J233" s="40">
        <v>10</v>
      </c>
      <c r="K233" s="40"/>
      <c r="L233" s="35">
        <f t="shared" ref="L233:L240" si="61">SUM(G233:K233)</f>
        <v>50</v>
      </c>
      <c r="M233" s="35">
        <f t="shared" si="60"/>
        <v>13</v>
      </c>
      <c r="N233" s="33"/>
      <c r="O233" s="42"/>
      <c r="P233" s="42"/>
      <c r="Q233" s="42"/>
    </row>
    <row r="234" spans="1:17" x14ac:dyDescent="0.25">
      <c r="A234" s="21"/>
      <c r="B234" s="29"/>
      <c r="C234" s="30"/>
      <c r="D234" s="30" t="s">
        <v>3</v>
      </c>
      <c r="E234" s="30"/>
      <c r="F234" s="30"/>
      <c r="G234" s="40">
        <v>8</v>
      </c>
      <c r="H234" s="40">
        <v>13</v>
      </c>
      <c r="I234" s="40">
        <v>10</v>
      </c>
      <c r="J234" s="40">
        <v>7</v>
      </c>
      <c r="K234" s="40"/>
      <c r="L234" s="35">
        <f t="shared" si="61"/>
        <v>38</v>
      </c>
      <c r="M234" s="35">
        <f t="shared" si="60"/>
        <v>10</v>
      </c>
      <c r="N234" s="33"/>
      <c r="O234" s="42"/>
      <c r="P234" s="42"/>
      <c r="Q234" s="42"/>
    </row>
    <row r="235" spans="1:17" x14ac:dyDescent="0.25">
      <c r="A235" s="21"/>
      <c r="B235" s="29"/>
      <c r="C235" s="30"/>
      <c r="D235" s="30" t="s">
        <v>4</v>
      </c>
      <c r="E235" s="30"/>
      <c r="F235" s="30"/>
      <c r="G235" s="41">
        <v>17</v>
      </c>
      <c r="H235" s="41">
        <v>35</v>
      </c>
      <c r="I235" s="41">
        <v>25</v>
      </c>
      <c r="J235" s="41">
        <v>15</v>
      </c>
      <c r="K235" s="41"/>
      <c r="L235" s="32">
        <f t="shared" si="61"/>
        <v>92</v>
      </c>
      <c r="M235" s="32">
        <f t="shared" si="60"/>
        <v>23</v>
      </c>
      <c r="N235" s="33"/>
      <c r="O235" s="42"/>
      <c r="P235" s="42"/>
      <c r="Q235" s="42"/>
    </row>
    <row r="236" spans="1:17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5</v>
      </c>
      <c r="J236" s="40">
        <v>2</v>
      </c>
      <c r="K236" s="40"/>
      <c r="L236" s="35">
        <f t="shared" si="61"/>
        <v>7</v>
      </c>
      <c r="M236" s="35">
        <f t="shared" si="60"/>
        <v>2</v>
      </c>
      <c r="N236" s="33"/>
      <c r="O236" s="42"/>
      <c r="P236" s="42"/>
      <c r="Q236" s="42"/>
    </row>
    <row r="237" spans="1:17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17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17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51</v>
      </c>
      <c r="J239" s="40"/>
      <c r="K239" s="40"/>
      <c r="L239" s="35">
        <f t="shared" si="61"/>
        <v>51</v>
      </c>
      <c r="M239" s="35">
        <f t="shared" si="60"/>
        <v>13</v>
      </c>
      <c r="N239" s="33"/>
      <c r="O239" s="42"/>
      <c r="P239" s="42"/>
      <c r="Q239" s="42"/>
    </row>
    <row r="240" spans="1:17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17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17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17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2021</v>
      </c>
      <c r="H243" s="6">
        <f>+G243</f>
        <v>2021</v>
      </c>
      <c r="I243" s="6">
        <f t="shared" ref="I243:M244" si="62">+H243</f>
        <v>2021</v>
      </c>
      <c r="J243" s="6">
        <f t="shared" si="62"/>
        <v>2021</v>
      </c>
      <c r="K243" s="6">
        <f t="shared" si="62"/>
        <v>2021</v>
      </c>
      <c r="L243" s="6">
        <f t="shared" si="62"/>
        <v>2021</v>
      </c>
      <c r="M243" s="6">
        <f t="shared" si="62"/>
        <v>2021</v>
      </c>
      <c r="N243" s="20"/>
      <c r="O243" s="42"/>
      <c r="P243" s="42"/>
      <c r="Q243" s="42"/>
    </row>
    <row r="244" spans="1:17" x14ac:dyDescent="0.25">
      <c r="A244" s="21"/>
      <c r="B244" s="22"/>
      <c r="C244" s="8" t="str">
        <f>+$C228</f>
        <v>December 2021</v>
      </c>
      <c r="D244" s="24"/>
      <c r="E244" s="24"/>
      <c r="F244" s="24"/>
      <c r="G244" s="10" t="str">
        <f>+$G$4</f>
        <v>Dec</v>
      </c>
      <c r="H244" s="10" t="str">
        <f>+G244</f>
        <v>Dec</v>
      </c>
      <c r="I244" s="10" t="str">
        <f t="shared" si="62"/>
        <v>Dec</v>
      </c>
      <c r="J244" s="10" t="str">
        <f t="shared" si="62"/>
        <v>Dec</v>
      </c>
      <c r="K244" s="10" t="str">
        <f t="shared" si="62"/>
        <v>Dec</v>
      </c>
      <c r="L244" s="10" t="str">
        <f t="shared" si="62"/>
        <v>Dec</v>
      </c>
      <c r="M244" s="10" t="str">
        <f t="shared" si="62"/>
        <v>Dec</v>
      </c>
      <c r="N244" s="25"/>
      <c r="O244" s="42"/>
      <c r="P244" s="42"/>
      <c r="Q244" s="42"/>
    </row>
    <row r="245" spans="1:17" ht="15.75" thickBot="1" x14ac:dyDescent="0.3">
      <c r="A245" s="21"/>
      <c r="B245" s="26"/>
      <c r="C245" s="27"/>
      <c r="D245" s="27"/>
      <c r="E245" s="27"/>
      <c r="F245" s="27"/>
      <c r="G245" s="7">
        <f>+$G$5</f>
        <v>5</v>
      </c>
      <c r="H245" s="7">
        <f>+$H$5</f>
        <v>12</v>
      </c>
      <c r="I245" s="7">
        <f>+$I$5</f>
        <v>19</v>
      </c>
      <c r="J245" s="7">
        <f>+$J$5</f>
        <v>26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17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17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51</v>
      </c>
      <c r="H247" s="32">
        <f t="shared" ref="H247:L247" si="63">SUM(H248:H251)</f>
        <v>52</v>
      </c>
      <c r="I247" s="32">
        <f t="shared" si="63"/>
        <v>48</v>
      </c>
      <c r="J247" s="32">
        <f t="shared" si="63"/>
        <v>39</v>
      </c>
      <c r="K247" s="32">
        <f t="shared" si="63"/>
        <v>0</v>
      </c>
      <c r="L247" s="32">
        <f t="shared" si="63"/>
        <v>190</v>
      </c>
      <c r="M247" s="32">
        <f>ROUND((L247/$E$1),0)</f>
        <v>48</v>
      </c>
      <c r="N247" s="33"/>
    </row>
    <row r="248" spans="1:17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6</v>
      </c>
      <c r="I248" s="40">
        <v>4</v>
      </c>
      <c r="J248" s="40">
        <v>3</v>
      </c>
      <c r="K248" s="40"/>
      <c r="L248" s="35">
        <f>SUM(G248:K248)</f>
        <v>18</v>
      </c>
      <c r="M248" s="35">
        <f t="shared" ref="M248:M256" si="64">ROUND((L248/$E$1),0)</f>
        <v>5</v>
      </c>
      <c r="N248" s="33"/>
    </row>
    <row r="249" spans="1:17" x14ac:dyDescent="0.25">
      <c r="A249" s="21"/>
      <c r="B249" s="29"/>
      <c r="C249" s="30"/>
      <c r="D249" s="30" t="s">
        <v>2</v>
      </c>
      <c r="E249" s="30"/>
      <c r="F249" s="30"/>
      <c r="G249" s="40">
        <v>5</v>
      </c>
      <c r="H249" s="40">
        <v>5</v>
      </c>
      <c r="I249" s="40">
        <v>6</v>
      </c>
      <c r="J249" s="40">
        <v>5</v>
      </c>
      <c r="K249" s="40"/>
      <c r="L249" s="35">
        <f t="shared" ref="L249:L256" si="65">SUM(G249:K249)</f>
        <v>21</v>
      </c>
      <c r="M249" s="35">
        <f t="shared" si="64"/>
        <v>5</v>
      </c>
      <c r="N249" s="33"/>
    </row>
    <row r="250" spans="1:17" x14ac:dyDescent="0.25">
      <c r="A250" s="21"/>
      <c r="B250" s="29"/>
      <c r="C250" s="30"/>
      <c r="D250" s="30" t="s">
        <v>3</v>
      </c>
      <c r="E250" s="30"/>
      <c r="F250" s="30"/>
      <c r="G250" s="40">
        <v>13</v>
      </c>
      <c r="H250" s="40">
        <v>11</v>
      </c>
      <c r="I250" s="40">
        <v>11</v>
      </c>
      <c r="J250" s="40">
        <v>10</v>
      </c>
      <c r="K250" s="40"/>
      <c r="L250" s="35">
        <f t="shared" si="65"/>
        <v>45</v>
      </c>
      <c r="M250" s="35">
        <f t="shared" si="64"/>
        <v>11</v>
      </c>
      <c r="N250" s="33"/>
    </row>
    <row r="251" spans="1:17" x14ac:dyDescent="0.25">
      <c r="A251" s="21"/>
      <c r="B251" s="29"/>
      <c r="C251" s="30"/>
      <c r="D251" s="30" t="s">
        <v>4</v>
      </c>
      <c r="E251" s="30"/>
      <c r="F251" s="30"/>
      <c r="G251" s="41">
        <v>28</v>
      </c>
      <c r="H251" s="41">
        <v>30</v>
      </c>
      <c r="I251" s="41">
        <v>27</v>
      </c>
      <c r="J251" s="41">
        <v>21</v>
      </c>
      <c r="K251" s="41"/>
      <c r="L251" s="32">
        <f t="shared" si="65"/>
        <v>106</v>
      </c>
      <c r="M251" s="32">
        <f t="shared" si="64"/>
        <v>27</v>
      </c>
      <c r="N251" s="33"/>
    </row>
    <row r="252" spans="1:17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7</v>
      </c>
      <c r="I252" s="40">
        <v>3</v>
      </c>
      <c r="J252" s="40">
        <v>5</v>
      </c>
      <c r="K252" s="40"/>
      <c r="L252" s="35">
        <f t="shared" si="65"/>
        <v>15</v>
      </c>
      <c r="M252" s="35">
        <f t="shared" si="64"/>
        <v>4</v>
      </c>
      <c r="N252" s="33"/>
    </row>
    <row r="253" spans="1:17" x14ac:dyDescent="0.25">
      <c r="A253" s="21"/>
      <c r="B253" s="29"/>
      <c r="C253" s="30" t="s">
        <v>6</v>
      </c>
      <c r="D253" s="30"/>
      <c r="E253" s="30"/>
      <c r="F253" s="30"/>
      <c r="G253" s="40"/>
      <c r="H253" s="40">
        <v>0</v>
      </c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17" x14ac:dyDescent="0.25">
      <c r="A254" s="21"/>
      <c r="B254" s="29"/>
      <c r="C254" s="30" t="s">
        <v>7</v>
      </c>
      <c r="D254" s="30"/>
      <c r="E254" s="30"/>
      <c r="F254" s="30"/>
      <c r="G254" s="40"/>
      <c r="H254" s="40">
        <v>4</v>
      </c>
      <c r="I254" s="40"/>
      <c r="J254" s="40"/>
      <c r="K254" s="40"/>
      <c r="L254" s="35">
        <f t="shared" si="65"/>
        <v>4</v>
      </c>
      <c r="M254" s="35">
        <f t="shared" si="64"/>
        <v>1</v>
      </c>
      <c r="N254" s="33"/>
    </row>
    <row r="255" spans="1:17" x14ac:dyDescent="0.25">
      <c r="A255" s="21"/>
      <c r="B255" s="29"/>
      <c r="C255" s="30" t="s">
        <v>9</v>
      </c>
      <c r="D255" s="30"/>
      <c r="E255" s="30"/>
      <c r="F255" s="30"/>
      <c r="G255" s="40"/>
      <c r="H255" s="40">
        <v>0</v>
      </c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17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1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1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1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2021</v>
      </c>
      <c r="H259" s="6">
        <f>+G259</f>
        <v>2021</v>
      </c>
      <c r="I259" s="6">
        <f t="shared" ref="I259:M260" si="66">+H259</f>
        <v>2021</v>
      </c>
      <c r="J259" s="6">
        <f t="shared" si="66"/>
        <v>2021</v>
      </c>
      <c r="K259" s="6">
        <f t="shared" si="66"/>
        <v>2021</v>
      </c>
      <c r="L259" s="6">
        <f t="shared" si="66"/>
        <v>2021</v>
      </c>
      <c r="M259" s="6">
        <f t="shared" si="66"/>
        <v>2021</v>
      </c>
      <c r="N259" s="20"/>
    </row>
    <row r="260" spans="1:14" x14ac:dyDescent="0.25">
      <c r="A260" s="21"/>
      <c r="B260" s="22"/>
      <c r="C260" s="8" t="str">
        <f>+$C244</f>
        <v>December 2021</v>
      </c>
      <c r="D260" s="24"/>
      <c r="E260" s="24"/>
      <c r="F260" s="24"/>
      <c r="G260" s="10" t="str">
        <f>+$G$4</f>
        <v>Dec</v>
      </c>
      <c r="H260" s="10" t="str">
        <f>+G260</f>
        <v>Dec</v>
      </c>
      <c r="I260" s="10" t="str">
        <f t="shared" si="66"/>
        <v>Dec</v>
      </c>
      <c r="J260" s="10" t="str">
        <f t="shared" si="66"/>
        <v>Dec</v>
      </c>
      <c r="K260" s="10" t="str">
        <f t="shared" si="66"/>
        <v>Dec</v>
      </c>
      <c r="L260" s="10" t="str">
        <f t="shared" si="66"/>
        <v>Dec</v>
      </c>
      <c r="M260" s="10" t="str">
        <f t="shared" si="66"/>
        <v>Dec</v>
      </c>
      <c r="N260" s="25"/>
    </row>
    <row r="261" spans="1:14" ht="15.75" thickBot="1" x14ac:dyDescent="0.3">
      <c r="A261" s="21"/>
      <c r="B261" s="26"/>
      <c r="C261" s="27"/>
      <c r="D261" s="27"/>
      <c r="E261" s="27"/>
      <c r="F261" s="27"/>
      <c r="G261" s="7">
        <f>+$G$5</f>
        <v>5</v>
      </c>
      <c r="H261" s="7">
        <f>+$H$5</f>
        <v>12</v>
      </c>
      <c r="I261" s="7">
        <f>+$I$5</f>
        <v>19</v>
      </c>
      <c r="J261" s="7">
        <f>+$J$5</f>
        <v>26</v>
      </c>
      <c r="K261" s="7">
        <f>+$K$5</f>
        <v>0</v>
      </c>
      <c r="L261" s="7" t="s">
        <v>11</v>
      </c>
      <c r="M261" s="7" t="s">
        <v>12</v>
      </c>
      <c r="N261" s="28"/>
    </row>
    <row r="262" spans="1:1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1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55</v>
      </c>
      <c r="H263" s="32">
        <f t="shared" ref="H263:L263" si="67">SUM(H264:H267)</f>
        <v>26</v>
      </c>
      <c r="I263" s="32">
        <f t="shared" si="67"/>
        <v>26</v>
      </c>
      <c r="J263" s="32">
        <f t="shared" si="67"/>
        <v>40</v>
      </c>
      <c r="K263" s="32">
        <f t="shared" si="67"/>
        <v>0</v>
      </c>
      <c r="L263" s="32">
        <f t="shared" si="67"/>
        <v>147</v>
      </c>
      <c r="M263" s="32">
        <f>ROUND((L263/$E$1),0)</f>
        <v>37</v>
      </c>
      <c r="N263" s="33"/>
    </row>
    <row r="264" spans="1:14" x14ac:dyDescent="0.25">
      <c r="A264" s="21"/>
      <c r="B264" s="29"/>
      <c r="C264" s="30"/>
      <c r="D264" s="30" t="s">
        <v>1</v>
      </c>
      <c r="E264" s="30"/>
      <c r="F264" s="30"/>
      <c r="G264" s="40">
        <v>5</v>
      </c>
      <c r="H264" s="40">
        <v>2</v>
      </c>
      <c r="I264" s="40">
        <v>2</v>
      </c>
      <c r="J264" s="40">
        <v>4</v>
      </c>
      <c r="K264" s="40"/>
      <c r="L264" s="35">
        <f>SUM(G264:K264)</f>
        <v>13</v>
      </c>
      <c r="M264" s="35">
        <f t="shared" ref="M264:M272" si="68">ROUND((L264/$E$1),0)</f>
        <v>3</v>
      </c>
      <c r="N264" s="33"/>
    </row>
    <row r="265" spans="1:14" x14ac:dyDescent="0.25">
      <c r="A265" s="21"/>
      <c r="B265" s="29"/>
      <c r="C265" s="30"/>
      <c r="D265" s="30" t="s">
        <v>2</v>
      </c>
      <c r="E265" s="30"/>
      <c r="F265" s="30"/>
      <c r="G265" s="40">
        <v>10</v>
      </c>
      <c r="H265" s="40">
        <v>3</v>
      </c>
      <c r="I265" s="40">
        <v>2</v>
      </c>
      <c r="J265" s="40">
        <v>7</v>
      </c>
      <c r="K265" s="40"/>
      <c r="L265" s="35">
        <f t="shared" ref="L265:L272" si="69">SUM(G265:K265)</f>
        <v>22</v>
      </c>
      <c r="M265" s="35">
        <f t="shared" si="68"/>
        <v>6</v>
      </c>
      <c r="N265" s="33"/>
    </row>
    <row r="266" spans="1:14" x14ac:dyDescent="0.25">
      <c r="A266" s="21"/>
      <c r="B266" s="29"/>
      <c r="C266" s="30"/>
      <c r="D266" s="30" t="s">
        <v>3</v>
      </c>
      <c r="E266" s="30"/>
      <c r="F266" s="30"/>
      <c r="G266" s="40">
        <v>15</v>
      </c>
      <c r="H266" s="40">
        <v>5</v>
      </c>
      <c r="I266" s="40">
        <v>5</v>
      </c>
      <c r="J266" s="40">
        <v>8</v>
      </c>
      <c r="K266" s="40"/>
      <c r="L266" s="35">
        <f t="shared" si="69"/>
        <v>33</v>
      </c>
      <c r="M266" s="35">
        <f t="shared" si="68"/>
        <v>8</v>
      </c>
      <c r="N266" s="33"/>
    </row>
    <row r="267" spans="1:14" x14ac:dyDescent="0.25">
      <c r="A267" s="21"/>
      <c r="B267" s="29"/>
      <c r="C267" s="30"/>
      <c r="D267" s="30" t="s">
        <v>4</v>
      </c>
      <c r="E267" s="30"/>
      <c r="F267" s="30"/>
      <c r="G267" s="41">
        <v>25</v>
      </c>
      <c r="H267" s="41">
        <v>16</v>
      </c>
      <c r="I267" s="41">
        <v>17</v>
      </c>
      <c r="J267" s="41">
        <v>21</v>
      </c>
      <c r="K267" s="41"/>
      <c r="L267" s="32">
        <f t="shared" si="69"/>
        <v>79</v>
      </c>
      <c r="M267" s="32">
        <f t="shared" si="68"/>
        <v>20</v>
      </c>
      <c r="N267" s="33"/>
    </row>
    <row r="268" spans="1:14" x14ac:dyDescent="0.25">
      <c r="A268" s="21"/>
      <c r="B268" s="29"/>
      <c r="C268" s="30" t="s">
        <v>5</v>
      </c>
      <c r="D268" s="30"/>
      <c r="E268" s="30"/>
      <c r="F268" s="30"/>
      <c r="G268" s="40">
        <v>8</v>
      </c>
      <c r="H268" s="40"/>
      <c r="I268" s="40"/>
      <c r="J268" s="40">
        <v>0</v>
      </c>
      <c r="K268" s="40"/>
      <c r="L268" s="35">
        <f t="shared" si="69"/>
        <v>8</v>
      </c>
      <c r="M268" s="35">
        <f t="shared" si="68"/>
        <v>2</v>
      </c>
      <c r="N268" s="33"/>
    </row>
    <row r="269" spans="1:1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>
        <v>0</v>
      </c>
      <c r="K269" s="40"/>
      <c r="L269" s="35">
        <f t="shared" si="69"/>
        <v>0</v>
      </c>
      <c r="M269" s="35">
        <f t="shared" si="68"/>
        <v>0</v>
      </c>
      <c r="N269" s="33"/>
    </row>
    <row r="270" spans="1:14" x14ac:dyDescent="0.25">
      <c r="A270" s="21"/>
      <c r="B270" s="29"/>
      <c r="C270" s="30" t="s">
        <v>7</v>
      </c>
      <c r="D270" s="30"/>
      <c r="E270" s="30"/>
      <c r="F270" s="30"/>
      <c r="G270" s="40">
        <v>37</v>
      </c>
      <c r="H270" s="40">
        <v>4</v>
      </c>
      <c r="I270" s="40">
        <v>3</v>
      </c>
      <c r="J270" s="40">
        <v>5</v>
      </c>
      <c r="K270" s="40"/>
      <c r="L270" s="35">
        <f t="shared" si="69"/>
        <v>49</v>
      </c>
      <c r="M270" s="35">
        <f t="shared" si="68"/>
        <v>12</v>
      </c>
      <c r="N270" s="33"/>
    </row>
    <row r="271" spans="1:14" x14ac:dyDescent="0.25">
      <c r="A271" s="21"/>
      <c r="B271" s="29"/>
      <c r="C271" s="30" t="s">
        <v>9</v>
      </c>
      <c r="D271" s="30"/>
      <c r="E271" s="30"/>
      <c r="F271" s="30"/>
      <c r="G271" s="40">
        <v>1</v>
      </c>
      <c r="H271" s="40">
        <v>6</v>
      </c>
      <c r="I271" s="40">
        <v>2</v>
      </c>
      <c r="J271" s="40">
        <v>7</v>
      </c>
      <c r="K271" s="40"/>
      <c r="L271" s="35">
        <f t="shared" si="69"/>
        <v>16</v>
      </c>
      <c r="M271" s="35">
        <f t="shared" si="68"/>
        <v>4</v>
      </c>
      <c r="N271" s="33"/>
    </row>
    <row r="272" spans="1:1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1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1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1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v>2021</v>
      </c>
      <c r="H275" s="6">
        <f>+G275</f>
        <v>2021</v>
      </c>
      <c r="I275" s="6">
        <f t="shared" ref="I275:M276" si="70">+H275</f>
        <v>2021</v>
      </c>
      <c r="J275" s="6">
        <f t="shared" si="70"/>
        <v>2021</v>
      </c>
      <c r="K275" s="6">
        <f t="shared" si="70"/>
        <v>2021</v>
      </c>
      <c r="L275" s="6">
        <f t="shared" si="70"/>
        <v>2021</v>
      </c>
      <c r="M275" s="6">
        <f t="shared" si="70"/>
        <v>2021</v>
      </c>
      <c r="N275" s="20"/>
    </row>
    <row r="276" spans="1:14" x14ac:dyDescent="0.25">
      <c r="A276" s="21"/>
      <c r="B276" s="22"/>
      <c r="C276" s="8" t="str">
        <f>+$C260</f>
        <v>December 2021</v>
      </c>
      <c r="D276" s="24"/>
      <c r="E276" s="24"/>
      <c r="F276" s="24"/>
      <c r="G276" s="10" t="s">
        <v>10</v>
      </c>
      <c r="H276" s="10" t="str">
        <f>+G276</f>
        <v>Nov</v>
      </c>
      <c r="I276" s="10" t="str">
        <f t="shared" si="70"/>
        <v>Nov</v>
      </c>
      <c r="J276" s="10" t="str">
        <f t="shared" si="70"/>
        <v>Nov</v>
      </c>
      <c r="K276" s="10" t="str">
        <f t="shared" si="70"/>
        <v>Nov</v>
      </c>
      <c r="L276" s="10" t="str">
        <f t="shared" si="70"/>
        <v>Nov</v>
      </c>
      <c r="M276" s="10" t="str">
        <f t="shared" si="70"/>
        <v>Nov</v>
      </c>
      <c r="N276" s="25"/>
    </row>
    <row r="277" spans="1:14" ht="15.75" thickBot="1" x14ac:dyDescent="0.3">
      <c r="A277" s="21"/>
      <c r="B277" s="26"/>
      <c r="C277" s="27"/>
      <c r="D277" s="27"/>
      <c r="E277" s="27"/>
      <c r="F277" s="27"/>
      <c r="G277" s="7">
        <v>7</v>
      </c>
      <c r="H277" s="7">
        <v>14</v>
      </c>
      <c r="I277" s="7">
        <v>21</v>
      </c>
      <c r="J277" s="7">
        <v>28</v>
      </c>
      <c r="K277" s="7"/>
      <c r="L277" s="7" t="s">
        <v>11</v>
      </c>
      <c r="M277" s="7" t="s">
        <v>12</v>
      </c>
      <c r="N277" s="28"/>
    </row>
    <row r="278" spans="1:1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1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35</v>
      </c>
      <c r="I279" s="32">
        <f t="shared" si="71"/>
        <v>44</v>
      </c>
      <c r="J279" s="32">
        <f t="shared" si="71"/>
        <v>0</v>
      </c>
      <c r="K279" s="32">
        <f t="shared" si="71"/>
        <v>0</v>
      </c>
      <c r="L279" s="32">
        <f t="shared" si="71"/>
        <v>79</v>
      </c>
      <c r="M279" s="32">
        <f>ROUND((L279/$E$1),0)</f>
        <v>20</v>
      </c>
      <c r="N279" s="33"/>
    </row>
    <row r="280" spans="1:14" x14ac:dyDescent="0.25">
      <c r="A280" s="21"/>
      <c r="B280" s="29"/>
      <c r="C280" s="30"/>
      <c r="D280" s="30" t="s">
        <v>1</v>
      </c>
      <c r="E280" s="30"/>
      <c r="F280" s="30"/>
      <c r="G280" s="40"/>
      <c r="H280" s="40">
        <v>1</v>
      </c>
      <c r="I280" s="40">
        <v>2</v>
      </c>
      <c r="J280" s="40"/>
      <c r="K280" s="40"/>
      <c r="L280" s="35">
        <f>SUM(G280:K280)</f>
        <v>3</v>
      </c>
      <c r="M280" s="35">
        <f t="shared" ref="M280:M288" si="72">ROUND((L280/$E$1),0)</f>
        <v>1</v>
      </c>
      <c r="N280" s="33"/>
    </row>
    <row r="281" spans="1:14" x14ac:dyDescent="0.25">
      <c r="A281" s="21"/>
      <c r="B281" s="29"/>
      <c r="C281" s="30"/>
      <c r="D281" s="30" t="s">
        <v>2</v>
      </c>
      <c r="E281" s="30"/>
      <c r="F281" s="30"/>
      <c r="G281" s="40"/>
      <c r="H281" s="40">
        <v>4</v>
      </c>
      <c r="I281" s="40">
        <v>4</v>
      </c>
      <c r="J281" s="40"/>
      <c r="K281" s="40"/>
      <c r="L281" s="35">
        <f t="shared" ref="L281:L288" si="73">SUM(G281:K281)</f>
        <v>8</v>
      </c>
      <c r="M281" s="35">
        <f t="shared" si="72"/>
        <v>2</v>
      </c>
      <c r="N281" s="33"/>
    </row>
    <row r="282" spans="1:14" x14ac:dyDescent="0.25">
      <c r="A282" s="21"/>
      <c r="B282" s="29"/>
      <c r="C282" s="30"/>
      <c r="D282" s="30" t="s">
        <v>3</v>
      </c>
      <c r="E282" s="30"/>
      <c r="F282" s="30"/>
      <c r="G282" s="40"/>
      <c r="H282" s="40">
        <v>16</v>
      </c>
      <c r="I282" s="40">
        <v>12</v>
      </c>
      <c r="J282" s="40"/>
      <c r="K282" s="40"/>
      <c r="L282" s="35">
        <f t="shared" si="73"/>
        <v>28</v>
      </c>
      <c r="M282" s="35">
        <f t="shared" si="72"/>
        <v>7</v>
      </c>
      <c r="N282" s="33"/>
    </row>
    <row r="283" spans="1:14" x14ac:dyDescent="0.25">
      <c r="A283" s="21"/>
      <c r="B283" s="29"/>
      <c r="C283" s="30"/>
      <c r="D283" s="30" t="s">
        <v>4</v>
      </c>
      <c r="E283" s="30"/>
      <c r="F283" s="30"/>
      <c r="G283" s="41"/>
      <c r="H283" s="41">
        <v>14</v>
      </c>
      <c r="I283" s="41">
        <v>26</v>
      </c>
      <c r="J283" s="41"/>
      <c r="K283" s="41"/>
      <c r="L283" s="32">
        <f t="shared" si="73"/>
        <v>40</v>
      </c>
      <c r="M283" s="32">
        <f t="shared" si="72"/>
        <v>10</v>
      </c>
      <c r="N283" s="33"/>
    </row>
    <row r="284" spans="1:1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1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1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1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>
        <v>12</v>
      </c>
      <c r="J287" s="40"/>
      <c r="K287" s="40"/>
      <c r="L287" s="35">
        <f t="shared" si="73"/>
        <v>12</v>
      </c>
      <c r="M287" s="35">
        <f t="shared" si="72"/>
        <v>3</v>
      </c>
      <c r="N287" s="33"/>
    </row>
    <row r="288" spans="1:14" x14ac:dyDescent="0.25">
      <c r="A288" s="21"/>
      <c r="B288" s="29"/>
      <c r="C288" s="30" t="s">
        <v>8</v>
      </c>
      <c r="D288" s="30"/>
      <c r="E288" s="30"/>
      <c r="F288" s="30"/>
      <c r="G288" s="40">
        <v>1</v>
      </c>
      <c r="H288" s="40">
        <v>17</v>
      </c>
      <c r="I288" s="40"/>
      <c r="J288" s="40"/>
      <c r="K288" s="40"/>
      <c r="L288" s="35">
        <f t="shared" si="73"/>
        <v>18</v>
      </c>
      <c r="M288" s="35">
        <f t="shared" si="72"/>
        <v>5</v>
      </c>
      <c r="N288" s="33"/>
    </row>
    <row r="289" spans="1:1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1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1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2021</v>
      </c>
      <c r="H291" s="6">
        <f>+G291</f>
        <v>2021</v>
      </c>
      <c r="I291" s="6">
        <f t="shared" ref="I291:M292" si="74">+H291</f>
        <v>2021</v>
      </c>
      <c r="J291" s="6">
        <f t="shared" si="74"/>
        <v>2021</v>
      </c>
      <c r="K291" s="6">
        <f t="shared" si="74"/>
        <v>2021</v>
      </c>
      <c r="L291" s="6">
        <f t="shared" si="74"/>
        <v>2021</v>
      </c>
      <c r="M291" s="6">
        <f t="shared" si="74"/>
        <v>2021</v>
      </c>
      <c r="N291" s="20"/>
    </row>
    <row r="292" spans="1:14" x14ac:dyDescent="0.25">
      <c r="A292" s="21"/>
      <c r="B292" s="22"/>
      <c r="C292" s="8" t="str">
        <f>+$C276</f>
        <v>December 2021</v>
      </c>
      <c r="D292" s="24"/>
      <c r="E292" s="24"/>
      <c r="F292" s="24"/>
      <c r="G292" s="10" t="str">
        <f>+$G$4</f>
        <v>Dec</v>
      </c>
      <c r="H292" s="10" t="str">
        <f>+G292</f>
        <v>Dec</v>
      </c>
      <c r="I292" s="10" t="str">
        <f t="shared" si="74"/>
        <v>Dec</v>
      </c>
      <c r="J292" s="10" t="str">
        <f t="shared" si="74"/>
        <v>Dec</v>
      </c>
      <c r="K292" s="10" t="str">
        <f t="shared" si="74"/>
        <v>Dec</v>
      </c>
      <c r="L292" s="10" t="str">
        <f t="shared" si="74"/>
        <v>Dec</v>
      </c>
      <c r="M292" s="10" t="str">
        <f t="shared" si="74"/>
        <v>Dec</v>
      </c>
      <c r="N292" s="25"/>
    </row>
    <row r="293" spans="1:14" ht="15.75" thickBot="1" x14ac:dyDescent="0.3">
      <c r="A293" s="21"/>
      <c r="B293" s="26"/>
      <c r="C293" s="27"/>
      <c r="D293" s="27"/>
      <c r="E293" s="27"/>
      <c r="F293" s="27"/>
      <c r="G293" s="7">
        <f>+$G$5</f>
        <v>5</v>
      </c>
      <c r="H293" s="7">
        <f>+$H$5</f>
        <v>12</v>
      </c>
      <c r="I293" s="7">
        <f>+$I$5</f>
        <v>19</v>
      </c>
      <c r="J293" s="7">
        <f>+$J$5</f>
        <v>26</v>
      </c>
      <c r="K293" s="7">
        <f>+$K$5</f>
        <v>0</v>
      </c>
      <c r="L293" s="7" t="s">
        <v>11</v>
      </c>
      <c r="M293" s="7" t="s">
        <v>12</v>
      </c>
      <c r="N293" s="28"/>
    </row>
    <row r="294" spans="1:1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1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42</v>
      </c>
      <c r="H295" s="32">
        <f t="shared" ref="H295:L295" si="75">SUM(H296:H299)</f>
        <v>87</v>
      </c>
      <c r="I295" s="32">
        <f t="shared" si="75"/>
        <v>65</v>
      </c>
      <c r="J295" s="32">
        <f t="shared" si="75"/>
        <v>0</v>
      </c>
      <c r="K295" s="32">
        <f t="shared" si="75"/>
        <v>0</v>
      </c>
      <c r="L295" s="32">
        <f t="shared" si="75"/>
        <v>194</v>
      </c>
      <c r="M295" s="32">
        <f>ROUND((L295/$E$1),0)</f>
        <v>49</v>
      </c>
      <c r="N295" s="33"/>
    </row>
    <row r="296" spans="1:14" x14ac:dyDescent="0.25">
      <c r="A296" s="21"/>
      <c r="B296" s="29"/>
      <c r="C296" s="30"/>
      <c r="D296" s="30" t="s">
        <v>1</v>
      </c>
      <c r="E296" s="30"/>
      <c r="F296" s="30"/>
      <c r="G296" s="40">
        <v>3</v>
      </c>
      <c r="H296" s="40">
        <v>2</v>
      </c>
      <c r="I296" s="40"/>
      <c r="J296" s="40"/>
      <c r="K296" s="40"/>
      <c r="L296" s="35">
        <f>SUM(G296:K296)</f>
        <v>5</v>
      </c>
      <c r="M296" s="35">
        <f t="shared" ref="M296:M304" si="76">ROUND((L296/$E$1),0)</f>
        <v>1</v>
      </c>
      <c r="N296" s="33"/>
    </row>
    <row r="297" spans="1:14" x14ac:dyDescent="0.25">
      <c r="A297" s="21"/>
      <c r="B297" s="29"/>
      <c r="C297" s="30"/>
      <c r="D297" s="30" t="s">
        <v>2</v>
      </c>
      <c r="E297" s="30"/>
      <c r="F297" s="30"/>
      <c r="G297" s="40">
        <v>7</v>
      </c>
      <c r="H297" s="40">
        <v>5</v>
      </c>
      <c r="I297" s="40">
        <v>4</v>
      </c>
      <c r="J297" s="40"/>
      <c r="K297" s="40"/>
      <c r="L297" s="35">
        <f t="shared" ref="L297:L304" si="77">SUM(G297:K297)</f>
        <v>16</v>
      </c>
      <c r="M297" s="35">
        <f t="shared" si="76"/>
        <v>4</v>
      </c>
      <c r="N297" s="33"/>
    </row>
    <row r="298" spans="1:14" x14ac:dyDescent="0.25">
      <c r="A298" s="21"/>
      <c r="B298" s="29"/>
      <c r="C298" s="30"/>
      <c r="D298" s="30" t="s">
        <v>3</v>
      </c>
      <c r="E298" s="30"/>
      <c r="F298" s="30"/>
      <c r="G298" s="40">
        <v>8</v>
      </c>
      <c r="H298" s="40">
        <v>20</v>
      </c>
      <c r="I298" s="40">
        <v>10</v>
      </c>
      <c r="J298" s="40"/>
      <c r="K298" s="40"/>
      <c r="L298" s="35">
        <f t="shared" si="77"/>
        <v>38</v>
      </c>
      <c r="M298" s="35">
        <f t="shared" si="76"/>
        <v>10</v>
      </c>
      <c r="N298" s="33"/>
    </row>
    <row r="299" spans="1:14" x14ac:dyDescent="0.25">
      <c r="A299" s="21"/>
      <c r="B299" s="29"/>
      <c r="C299" s="30"/>
      <c r="D299" s="30" t="s">
        <v>4</v>
      </c>
      <c r="E299" s="30"/>
      <c r="F299" s="30"/>
      <c r="G299" s="41">
        <v>24</v>
      </c>
      <c r="H299" s="41">
        <v>60</v>
      </c>
      <c r="I299" s="41">
        <v>51</v>
      </c>
      <c r="J299" s="41"/>
      <c r="K299" s="41"/>
      <c r="L299" s="32">
        <f t="shared" si="77"/>
        <v>135</v>
      </c>
      <c r="M299" s="32">
        <f t="shared" si="76"/>
        <v>34</v>
      </c>
      <c r="N299" s="33"/>
    </row>
    <row r="300" spans="1:1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1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1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1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1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1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1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1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2021</v>
      </c>
      <c r="H307" s="6">
        <f>+G307</f>
        <v>2021</v>
      </c>
      <c r="I307" s="6">
        <f t="shared" ref="I307:M308" si="78">+H307</f>
        <v>2021</v>
      </c>
      <c r="J307" s="6">
        <f t="shared" si="78"/>
        <v>2021</v>
      </c>
      <c r="K307" s="6">
        <f t="shared" si="78"/>
        <v>2021</v>
      </c>
      <c r="L307" s="6">
        <f t="shared" si="78"/>
        <v>2021</v>
      </c>
      <c r="M307" s="6">
        <f t="shared" si="78"/>
        <v>2021</v>
      </c>
      <c r="N307" s="20"/>
    </row>
    <row r="308" spans="1:14" x14ac:dyDescent="0.25">
      <c r="A308" s="21"/>
      <c r="B308" s="22"/>
      <c r="C308" s="8" t="str">
        <f>+$C292</f>
        <v>December 2021</v>
      </c>
      <c r="D308" s="24"/>
      <c r="E308" s="24"/>
      <c r="F308" s="24"/>
      <c r="G308" s="10" t="str">
        <f>+$G$4</f>
        <v>Dec</v>
      </c>
      <c r="H308" s="10" t="str">
        <f>+G308</f>
        <v>Dec</v>
      </c>
      <c r="I308" s="10" t="str">
        <f t="shared" si="78"/>
        <v>Dec</v>
      </c>
      <c r="J308" s="10" t="str">
        <f t="shared" si="78"/>
        <v>Dec</v>
      </c>
      <c r="K308" s="10" t="str">
        <f t="shared" si="78"/>
        <v>Dec</v>
      </c>
      <c r="L308" s="10" t="str">
        <f t="shared" si="78"/>
        <v>Dec</v>
      </c>
      <c r="M308" s="10" t="str">
        <f t="shared" si="78"/>
        <v>Dec</v>
      </c>
      <c r="N308" s="25"/>
    </row>
    <row r="309" spans="1:14" ht="15.75" thickBot="1" x14ac:dyDescent="0.3">
      <c r="A309" s="21"/>
      <c r="B309" s="26"/>
      <c r="C309" s="27"/>
      <c r="D309" s="27"/>
      <c r="E309" s="27"/>
      <c r="F309" s="27"/>
      <c r="G309" s="7">
        <f>+$G$5</f>
        <v>5</v>
      </c>
      <c r="H309" s="7">
        <f>+$H$5</f>
        <v>12</v>
      </c>
      <c r="I309" s="7">
        <f>+$I$5</f>
        <v>19</v>
      </c>
      <c r="J309" s="7">
        <f>+$J$5</f>
        <v>26</v>
      </c>
      <c r="K309" s="7">
        <f>+$K$5</f>
        <v>0</v>
      </c>
      <c r="L309" s="7" t="s">
        <v>11</v>
      </c>
      <c r="M309" s="7" t="s">
        <v>12</v>
      </c>
      <c r="N309" s="28"/>
    </row>
    <row r="310" spans="1:1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1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42</v>
      </c>
      <c r="H311" s="32">
        <f t="shared" ref="H311:L311" si="79">SUM(H312:H315)</f>
        <v>53</v>
      </c>
      <c r="I311" s="32">
        <f t="shared" si="79"/>
        <v>29</v>
      </c>
      <c r="J311" s="32">
        <f t="shared" si="79"/>
        <v>45</v>
      </c>
      <c r="K311" s="32">
        <f t="shared" si="79"/>
        <v>0</v>
      </c>
      <c r="L311" s="32">
        <f t="shared" si="79"/>
        <v>169</v>
      </c>
      <c r="M311" s="32">
        <f>ROUND((L311/$E$1),0)</f>
        <v>42</v>
      </c>
      <c r="N311" s="33"/>
    </row>
    <row r="312" spans="1:1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3</v>
      </c>
      <c r="I312" s="40">
        <v>3</v>
      </c>
      <c r="J312" s="40">
        <v>3</v>
      </c>
      <c r="K312" s="40"/>
      <c r="L312" s="35">
        <f>SUM(G312:K312)</f>
        <v>11</v>
      </c>
      <c r="M312" s="35">
        <f t="shared" ref="M312:M320" si="80">ROUND((L312/$E$1),0)</f>
        <v>3</v>
      </c>
      <c r="N312" s="33"/>
    </row>
    <row r="313" spans="1:14" x14ac:dyDescent="0.25">
      <c r="A313" s="21"/>
      <c r="B313" s="29"/>
      <c r="C313" s="30"/>
      <c r="D313" s="30" t="s">
        <v>2</v>
      </c>
      <c r="E313" s="30"/>
      <c r="F313" s="30"/>
      <c r="G313" s="40">
        <v>6</v>
      </c>
      <c r="H313" s="40">
        <v>5</v>
      </c>
      <c r="I313" s="40">
        <v>5</v>
      </c>
      <c r="J313" s="40">
        <v>5</v>
      </c>
      <c r="K313" s="40"/>
      <c r="L313" s="35">
        <f t="shared" ref="L313:L320" si="81">SUM(G313:K313)</f>
        <v>21</v>
      </c>
      <c r="M313" s="35">
        <f t="shared" si="80"/>
        <v>5</v>
      </c>
      <c r="N313" s="33"/>
    </row>
    <row r="314" spans="1:14" x14ac:dyDescent="0.25">
      <c r="A314" s="21"/>
      <c r="B314" s="29"/>
      <c r="C314" s="30"/>
      <c r="D314" s="30" t="s">
        <v>3</v>
      </c>
      <c r="E314" s="30"/>
      <c r="F314" s="30"/>
      <c r="G314" s="40">
        <v>12</v>
      </c>
      <c r="H314" s="40">
        <v>18</v>
      </c>
      <c r="I314" s="40">
        <v>21</v>
      </c>
      <c r="J314" s="40">
        <v>16</v>
      </c>
      <c r="K314" s="40"/>
      <c r="L314" s="35">
        <f t="shared" si="81"/>
        <v>67</v>
      </c>
      <c r="M314" s="35">
        <f t="shared" si="80"/>
        <v>17</v>
      </c>
      <c r="N314" s="33"/>
    </row>
    <row r="315" spans="1:14" x14ac:dyDescent="0.25">
      <c r="A315" s="21"/>
      <c r="B315" s="29"/>
      <c r="C315" s="30"/>
      <c r="D315" s="30" t="s">
        <v>4</v>
      </c>
      <c r="E315" s="30"/>
      <c r="F315" s="30"/>
      <c r="G315" s="41">
        <v>22</v>
      </c>
      <c r="H315" s="41">
        <v>27</v>
      </c>
      <c r="I315" s="41"/>
      <c r="J315" s="41">
        <v>21</v>
      </c>
      <c r="K315" s="41"/>
      <c r="L315" s="32">
        <f t="shared" si="81"/>
        <v>70</v>
      </c>
      <c r="M315" s="32">
        <f t="shared" si="80"/>
        <v>18</v>
      </c>
      <c r="N315" s="33"/>
    </row>
    <row r="316" spans="1:1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>
        <v>1</v>
      </c>
      <c r="K316" s="40"/>
      <c r="L316" s="35">
        <f t="shared" si="81"/>
        <v>1</v>
      </c>
      <c r="M316" s="35">
        <f t="shared" si="80"/>
        <v>0</v>
      </c>
      <c r="N316" s="33"/>
    </row>
    <row r="317" spans="1:1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1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14" x14ac:dyDescent="0.25">
      <c r="A319" s="21"/>
      <c r="B319" s="29"/>
      <c r="C319" s="30" t="s">
        <v>9</v>
      </c>
      <c r="D319" s="30"/>
      <c r="E319" s="30"/>
      <c r="F319" s="30"/>
      <c r="G319" s="40"/>
      <c r="H319" s="40"/>
      <c r="I319" s="40">
        <v>15</v>
      </c>
      <c r="J319" s="40">
        <v>1</v>
      </c>
      <c r="K319" s="40"/>
      <c r="L319" s="35">
        <f t="shared" si="81"/>
        <v>16</v>
      </c>
      <c r="M319" s="35">
        <f t="shared" si="80"/>
        <v>4</v>
      </c>
      <c r="N319" s="33"/>
    </row>
    <row r="320" spans="1:1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1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1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1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v>2021</v>
      </c>
      <c r="H323" s="6">
        <f>+G323</f>
        <v>2021</v>
      </c>
      <c r="I323" s="6">
        <f t="shared" ref="I323:M324" si="82">+H323</f>
        <v>2021</v>
      </c>
      <c r="J323" s="6">
        <f t="shared" si="82"/>
        <v>2021</v>
      </c>
      <c r="K323" s="6">
        <f t="shared" si="82"/>
        <v>2021</v>
      </c>
      <c r="L323" s="6">
        <f t="shared" si="82"/>
        <v>2021</v>
      </c>
      <c r="M323" s="6">
        <f t="shared" si="82"/>
        <v>2021</v>
      </c>
      <c r="N323" s="20"/>
    </row>
    <row r="324" spans="1:14" x14ac:dyDescent="0.25">
      <c r="A324" s="21"/>
      <c r="B324" s="22"/>
      <c r="C324" s="8" t="str">
        <f>+$C308</f>
        <v>December 2021</v>
      </c>
      <c r="D324" s="24"/>
      <c r="E324" s="24"/>
      <c r="F324" s="24"/>
      <c r="G324" s="10" t="s">
        <v>10</v>
      </c>
      <c r="H324" s="10" t="str">
        <f>+G324</f>
        <v>Nov</v>
      </c>
      <c r="I324" s="10" t="str">
        <f t="shared" si="82"/>
        <v>Nov</v>
      </c>
      <c r="J324" s="10" t="str">
        <f t="shared" si="82"/>
        <v>Nov</v>
      </c>
      <c r="K324" s="10" t="str">
        <f t="shared" si="82"/>
        <v>Nov</v>
      </c>
      <c r="L324" s="10" t="str">
        <f t="shared" si="82"/>
        <v>Nov</v>
      </c>
      <c r="M324" s="10" t="str">
        <f t="shared" si="82"/>
        <v>Nov</v>
      </c>
      <c r="N324" s="25"/>
    </row>
    <row r="325" spans="1:14" ht="15.75" thickBot="1" x14ac:dyDescent="0.3">
      <c r="A325" s="21"/>
      <c r="B325" s="26"/>
      <c r="C325" s="27"/>
      <c r="D325" s="27"/>
      <c r="E325" s="27"/>
      <c r="F325" s="27"/>
      <c r="G325" s="7">
        <v>7</v>
      </c>
      <c r="H325" s="7">
        <v>14</v>
      </c>
      <c r="I325" s="7">
        <v>21</v>
      </c>
      <c r="J325" s="7">
        <v>28</v>
      </c>
      <c r="K325" s="7"/>
      <c r="L325" s="7" t="s">
        <v>11</v>
      </c>
      <c r="M325" s="7" t="s">
        <v>12</v>
      </c>
      <c r="N325" s="28"/>
    </row>
    <row r="326" spans="1:1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1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104</v>
      </c>
      <c r="H327" s="32">
        <f t="shared" ref="H327:L327" si="83">SUM(H328:H331)</f>
        <v>101</v>
      </c>
      <c r="I327" s="32">
        <f t="shared" si="83"/>
        <v>172</v>
      </c>
      <c r="J327" s="32">
        <f t="shared" si="83"/>
        <v>97</v>
      </c>
      <c r="K327" s="32">
        <f t="shared" si="83"/>
        <v>0</v>
      </c>
      <c r="L327" s="32">
        <f t="shared" si="83"/>
        <v>474</v>
      </c>
      <c r="M327" s="32">
        <f>ROUND((L327/$E$1),0)</f>
        <v>119</v>
      </c>
      <c r="N327" s="33"/>
    </row>
    <row r="328" spans="1:14" x14ac:dyDescent="0.25">
      <c r="A328" s="21"/>
      <c r="B328" s="29"/>
      <c r="C328" s="30"/>
      <c r="D328" s="30" t="s">
        <v>1</v>
      </c>
      <c r="E328" s="30"/>
      <c r="F328" s="30"/>
      <c r="G328" s="40">
        <v>10</v>
      </c>
      <c r="H328" s="40">
        <v>10</v>
      </c>
      <c r="I328" s="40">
        <v>20</v>
      </c>
      <c r="J328" s="40">
        <v>9</v>
      </c>
      <c r="K328" s="40"/>
      <c r="L328" s="35">
        <f>SUM(G328:K328)</f>
        <v>49</v>
      </c>
      <c r="M328" s="35">
        <f t="shared" ref="M328:M336" si="84">ROUND((L328/$E$1),0)</f>
        <v>12</v>
      </c>
      <c r="N328" s="33"/>
    </row>
    <row r="329" spans="1:14" x14ac:dyDescent="0.25">
      <c r="A329" s="21"/>
      <c r="B329" s="29"/>
      <c r="C329" s="30"/>
      <c r="D329" s="30" t="s">
        <v>2</v>
      </c>
      <c r="E329" s="30"/>
      <c r="F329" s="30"/>
      <c r="G329" s="40">
        <v>27</v>
      </c>
      <c r="H329" s="40">
        <v>22</v>
      </c>
      <c r="I329" s="40">
        <v>27</v>
      </c>
      <c r="J329" s="40">
        <v>30</v>
      </c>
      <c r="K329" s="40"/>
      <c r="L329" s="35">
        <f t="shared" ref="L329:L336" si="85">SUM(G329:K329)</f>
        <v>106</v>
      </c>
      <c r="M329" s="35">
        <f t="shared" si="84"/>
        <v>27</v>
      </c>
      <c r="N329" s="33"/>
    </row>
    <row r="330" spans="1:14" x14ac:dyDescent="0.25">
      <c r="A330" s="21"/>
      <c r="B330" s="29"/>
      <c r="C330" s="30"/>
      <c r="D330" s="30" t="s">
        <v>3</v>
      </c>
      <c r="E330" s="30"/>
      <c r="F330" s="30"/>
      <c r="G330" s="40">
        <v>15</v>
      </c>
      <c r="H330" s="40">
        <v>17</v>
      </c>
      <c r="I330" s="40">
        <v>22</v>
      </c>
      <c r="J330" s="40">
        <v>18</v>
      </c>
      <c r="K330" s="40"/>
      <c r="L330" s="35">
        <f t="shared" si="85"/>
        <v>72</v>
      </c>
      <c r="M330" s="35">
        <f t="shared" si="84"/>
        <v>18</v>
      </c>
      <c r="N330" s="33"/>
    </row>
    <row r="331" spans="1:14" x14ac:dyDescent="0.25">
      <c r="A331" s="21"/>
      <c r="B331" s="29"/>
      <c r="C331" s="30"/>
      <c r="D331" s="30" t="s">
        <v>4</v>
      </c>
      <c r="E331" s="30"/>
      <c r="F331" s="30"/>
      <c r="G331" s="41">
        <v>52</v>
      </c>
      <c r="H331" s="41">
        <v>52</v>
      </c>
      <c r="I331" s="41">
        <v>103</v>
      </c>
      <c r="J331" s="41">
        <v>40</v>
      </c>
      <c r="K331" s="41"/>
      <c r="L331" s="32">
        <f t="shared" si="85"/>
        <v>247</v>
      </c>
      <c r="M331" s="32">
        <f t="shared" si="84"/>
        <v>62</v>
      </c>
      <c r="N331" s="33"/>
    </row>
    <row r="332" spans="1:14" x14ac:dyDescent="0.25">
      <c r="A332" s="21"/>
      <c r="B332" s="29"/>
      <c r="C332" s="30" t="s">
        <v>5</v>
      </c>
      <c r="D332" s="30"/>
      <c r="E332" s="30"/>
      <c r="F332" s="30"/>
      <c r="G332" s="40">
        <v>2</v>
      </c>
      <c r="H332" s="40"/>
      <c r="I332" s="40"/>
      <c r="J332" s="40">
        <v>4</v>
      </c>
      <c r="K332" s="40"/>
      <c r="L332" s="35">
        <f t="shared" si="85"/>
        <v>6</v>
      </c>
      <c r="M332" s="35">
        <f t="shared" si="84"/>
        <v>2</v>
      </c>
      <c r="N332" s="33"/>
    </row>
    <row r="333" spans="1:1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14" x14ac:dyDescent="0.25">
      <c r="A334" s="21"/>
      <c r="B334" s="29"/>
      <c r="C334" s="30" t="s">
        <v>7</v>
      </c>
      <c r="D334" s="30"/>
      <c r="E334" s="30"/>
      <c r="F334" s="30"/>
      <c r="G334" s="40">
        <v>1</v>
      </c>
      <c r="H334" s="40">
        <v>3</v>
      </c>
      <c r="I334" s="40">
        <v>3</v>
      </c>
      <c r="J334" s="40"/>
      <c r="K334" s="40"/>
      <c r="L334" s="35">
        <f t="shared" si="85"/>
        <v>7</v>
      </c>
      <c r="M334" s="35">
        <f t="shared" si="84"/>
        <v>2</v>
      </c>
      <c r="N334" s="33"/>
    </row>
    <row r="335" spans="1:1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>
        <v>5</v>
      </c>
      <c r="J335" s="40"/>
      <c r="K335" s="40"/>
      <c r="L335" s="35">
        <f t="shared" si="85"/>
        <v>5</v>
      </c>
      <c r="M335" s="35">
        <f t="shared" si="84"/>
        <v>1</v>
      </c>
      <c r="N335" s="33"/>
    </row>
    <row r="336" spans="1:1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1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1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1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2021</v>
      </c>
      <c r="H339" s="6">
        <f>+G339</f>
        <v>2021</v>
      </c>
      <c r="I339" s="6">
        <f t="shared" ref="I339:M340" si="86">+H339</f>
        <v>2021</v>
      </c>
      <c r="J339" s="6">
        <f t="shared" si="86"/>
        <v>2021</v>
      </c>
      <c r="K339" s="6">
        <f t="shared" si="86"/>
        <v>2021</v>
      </c>
      <c r="L339" s="6">
        <f t="shared" si="86"/>
        <v>2021</v>
      </c>
      <c r="M339" s="6">
        <f t="shared" si="86"/>
        <v>2021</v>
      </c>
      <c r="N339" s="20"/>
    </row>
    <row r="340" spans="1:14" x14ac:dyDescent="0.25">
      <c r="A340" s="21"/>
      <c r="B340" s="22"/>
      <c r="C340" s="8" t="str">
        <f>+$C324</f>
        <v>December 2021</v>
      </c>
      <c r="D340" s="24"/>
      <c r="E340" s="24"/>
      <c r="F340" s="24"/>
      <c r="G340" s="10" t="str">
        <f>+$G$4</f>
        <v>Dec</v>
      </c>
      <c r="H340" s="10" t="str">
        <f>+G340</f>
        <v>Dec</v>
      </c>
      <c r="I340" s="10" t="str">
        <f t="shared" si="86"/>
        <v>Dec</v>
      </c>
      <c r="J340" s="10" t="str">
        <f t="shared" si="86"/>
        <v>Dec</v>
      </c>
      <c r="K340" s="10" t="str">
        <f t="shared" si="86"/>
        <v>Dec</v>
      </c>
      <c r="L340" s="10" t="str">
        <f t="shared" si="86"/>
        <v>Dec</v>
      </c>
      <c r="M340" s="10" t="str">
        <f t="shared" si="86"/>
        <v>Dec</v>
      </c>
      <c r="N340" s="25"/>
    </row>
    <row r="341" spans="1:14" ht="15.75" thickBot="1" x14ac:dyDescent="0.3">
      <c r="A341" s="21"/>
      <c r="B341" s="26"/>
      <c r="C341" s="27"/>
      <c r="D341" s="27"/>
      <c r="E341" s="27"/>
      <c r="F341" s="27"/>
      <c r="G341" s="7">
        <f>+$G$5</f>
        <v>5</v>
      </c>
      <c r="H341" s="7">
        <f>+$H$5</f>
        <v>12</v>
      </c>
      <c r="I341" s="7">
        <f>+$I$5</f>
        <v>19</v>
      </c>
      <c r="J341" s="7">
        <f>+$J$5</f>
        <v>26</v>
      </c>
      <c r="K341" s="7">
        <f>+$K$5</f>
        <v>0</v>
      </c>
      <c r="L341" s="7" t="s">
        <v>11</v>
      </c>
      <c r="M341" s="7" t="s">
        <v>12</v>
      </c>
      <c r="N341" s="28"/>
    </row>
    <row r="342" spans="1:1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1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96</v>
      </c>
      <c r="H343" s="32">
        <f t="shared" ref="H343:L343" si="87">SUM(H344:H347)</f>
        <v>93</v>
      </c>
      <c r="I343" s="32">
        <f t="shared" si="87"/>
        <v>85</v>
      </c>
      <c r="J343" s="32">
        <f t="shared" si="87"/>
        <v>101</v>
      </c>
      <c r="K343" s="32">
        <f t="shared" si="87"/>
        <v>0</v>
      </c>
      <c r="L343" s="32">
        <f t="shared" si="87"/>
        <v>375</v>
      </c>
      <c r="M343" s="32">
        <f>ROUND((L343/$E$1),0)</f>
        <v>94</v>
      </c>
      <c r="N343" s="33"/>
    </row>
    <row r="344" spans="1:14" x14ac:dyDescent="0.25">
      <c r="A344" s="21"/>
      <c r="B344" s="29"/>
      <c r="C344" s="30"/>
      <c r="D344" s="30" t="s">
        <v>1</v>
      </c>
      <c r="E344" s="30"/>
      <c r="F344" s="30"/>
      <c r="G344" s="40">
        <v>16</v>
      </c>
      <c r="H344" s="40">
        <v>13</v>
      </c>
      <c r="I344" s="40">
        <v>12</v>
      </c>
      <c r="J344" s="40">
        <v>18</v>
      </c>
      <c r="K344" s="40"/>
      <c r="L344" s="35">
        <f>SUM(G344:K344)</f>
        <v>59</v>
      </c>
      <c r="M344" s="35">
        <f t="shared" ref="M344:M352" si="88">ROUND((L344/$E$1),0)</f>
        <v>15</v>
      </c>
      <c r="N344" s="33"/>
    </row>
    <row r="345" spans="1:14" x14ac:dyDescent="0.25">
      <c r="A345" s="21"/>
      <c r="B345" s="29"/>
      <c r="C345" s="30"/>
      <c r="D345" s="30" t="s">
        <v>2</v>
      </c>
      <c r="E345" s="30"/>
      <c r="F345" s="30"/>
      <c r="G345" s="40">
        <v>21</v>
      </c>
      <c r="H345" s="40">
        <v>19</v>
      </c>
      <c r="I345" s="40">
        <v>21</v>
      </c>
      <c r="J345" s="40">
        <v>27</v>
      </c>
      <c r="K345" s="40"/>
      <c r="L345" s="35">
        <f t="shared" ref="L345:L352" si="89">SUM(G345:K345)</f>
        <v>88</v>
      </c>
      <c r="M345" s="35">
        <f t="shared" si="88"/>
        <v>22</v>
      </c>
      <c r="N345" s="33"/>
    </row>
    <row r="346" spans="1:14" x14ac:dyDescent="0.25">
      <c r="A346" s="21"/>
      <c r="B346" s="29"/>
      <c r="C346" s="30"/>
      <c r="D346" s="30" t="s">
        <v>3</v>
      </c>
      <c r="E346" s="30"/>
      <c r="F346" s="30"/>
      <c r="G346" s="40">
        <v>18</v>
      </c>
      <c r="H346" s="40">
        <v>24</v>
      </c>
      <c r="I346" s="40">
        <v>19</v>
      </c>
      <c r="J346" s="40">
        <v>17</v>
      </c>
      <c r="K346" s="40"/>
      <c r="L346" s="35">
        <f t="shared" si="89"/>
        <v>78</v>
      </c>
      <c r="M346" s="35">
        <f t="shared" si="88"/>
        <v>20</v>
      </c>
      <c r="N346" s="33"/>
    </row>
    <row r="347" spans="1:14" x14ac:dyDescent="0.25">
      <c r="A347" s="21"/>
      <c r="B347" s="29"/>
      <c r="C347" s="30"/>
      <c r="D347" s="30" t="s">
        <v>4</v>
      </c>
      <c r="E347" s="30"/>
      <c r="F347" s="30"/>
      <c r="G347" s="41">
        <v>41</v>
      </c>
      <c r="H347" s="41">
        <v>37</v>
      </c>
      <c r="I347" s="41">
        <v>33</v>
      </c>
      <c r="J347" s="41">
        <v>39</v>
      </c>
      <c r="K347" s="41"/>
      <c r="L347" s="32">
        <f t="shared" si="89"/>
        <v>150</v>
      </c>
      <c r="M347" s="32">
        <f t="shared" si="88"/>
        <v>38</v>
      </c>
      <c r="N347" s="33"/>
    </row>
    <row r="348" spans="1:14" x14ac:dyDescent="0.25">
      <c r="A348" s="21"/>
      <c r="B348" s="29"/>
      <c r="C348" s="30" t="s">
        <v>5</v>
      </c>
      <c r="D348" s="30"/>
      <c r="E348" s="30"/>
      <c r="F348" s="30"/>
      <c r="G348" s="40">
        <v>12</v>
      </c>
      <c r="H348" s="40">
        <v>8</v>
      </c>
      <c r="I348" s="40">
        <v>14</v>
      </c>
      <c r="J348" s="40">
        <v>11</v>
      </c>
      <c r="K348" s="40"/>
      <c r="L348" s="35">
        <f t="shared" si="89"/>
        <v>45</v>
      </c>
      <c r="M348" s="35">
        <f t="shared" si="88"/>
        <v>11</v>
      </c>
      <c r="N348" s="33"/>
    </row>
    <row r="349" spans="1:1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14" x14ac:dyDescent="0.25">
      <c r="A350" s="21"/>
      <c r="B350" s="29"/>
      <c r="C350" s="30" t="s">
        <v>7</v>
      </c>
      <c r="D350" s="30"/>
      <c r="E350" s="30"/>
      <c r="F350" s="30"/>
      <c r="G350" s="40">
        <v>9</v>
      </c>
      <c r="H350" s="40">
        <v>6</v>
      </c>
      <c r="I350" s="40"/>
      <c r="J350" s="40"/>
      <c r="K350" s="40"/>
      <c r="L350" s="35">
        <f t="shared" si="89"/>
        <v>15</v>
      </c>
      <c r="M350" s="35">
        <f t="shared" si="88"/>
        <v>4</v>
      </c>
      <c r="N350" s="33"/>
    </row>
    <row r="351" spans="1:14" x14ac:dyDescent="0.25">
      <c r="A351" s="21"/>
      <c r="B351" s="29"/>
      <c r="C351" s="30" t="s">
        <v>9</v>
      </c>
      <c r="D351" s="30"/>
      <c r="E351" s="30"/>
      <c r="F351" s="30"/>
      <c r="G351" s="40">
        <v>3</v>
      </c>
      <c r="H351" s="40">
        <v>6</v>
      </c>
      <c r="I351" s="40">
        <v>6</v>
      </c>
      <c r="J351" s="40">
        <v>9</v>
      </c>
      <c r="K351" s="40"/>
      <c r="L351" s="35">
        <f t="shared" si="89"/>
        <v>24</v>
      </c>
      <c r="M351" s="35">
        <f t="shared" si="88"/>
        <v>6</v>
      </c>
      <c r="N351" s="33"/>
    </row>
    <row r="352" spans="1:1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>
        <f t="shared" si="88"/>
        <v>0</v>
      </c>
      <c r="N352" s="33"/>
    </row>
    <row r="353" spans="1:1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1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1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2021</v>
      </c>
      <c r="H355" s="6">
        <f>+G355</f>
        <v>2021</v>
      </c>
      <c r="I355" s="6">
        <f t="shared" ref="I355:M356" si="90">+H355</f>
        <v>2021</v>
      </c>
      <c r="J355" s="6">
        <f t="shared" si="90"/>
        <v>2021</v>
      </c>
      <c r="K355" s="6">
        <f t="shared" si="90"/>
        <v>2021</v>
      </c>
      <c r="L355" s="6">
        <f t="shared" si="90"/>
        <v>2021</v>
      </c>
      <c r="M355" s="6">
        <f t="shared" si="90"/>
        <v>2021</v>
      </c>
      <c r="N355" s="20"/>
    </row>
    <row r="356" spans="1:14" x14ac:dyDescent="0.25">
      <c r="A356" s="21"/>
      <c r="B356" s="22"/>
      <c r="C356" s="8" t="str">
        <f>+$C340</f>
        <v>December 2021</v>
      </c>
      <c r="D356" s="24"/>
      <c r="E356" s="24"/>
      <c r="F356" s="24"/>
      <c r="G356" s="10" t="str">
        <f>+$G$4</f>
        <v>Dec</v>
      </c>
      <c r="H356" s="10" t="str">
        <f>+G356</f>
        <v>Dec</v>
      </c>
      <c r="I356" s="10" t="str">
        <f t="shared" si="90"/>
        <v>Dec</v>
      </c>
      <c r="J356" s="10" t="str">
        <f t="shared" si="90"/>
        <v>Dec</v>
      </c>
      <c r="K356" s="10" t="str">
        <f t="shared" si="90"/>
        <v>Dec</v>
      </c>
      <c r="L356" s="10" t="str">
        <f t="shared" si="90"/>
        <v>Dec</v>
      </c>
      <c r="M356" s="10" t="str">
        <f t="shared" si="90"/>
        <v>Dec</v>
      </c>
      <c r="N356" s="25"/>
    </row>
    <row r="357" spans="1:14" ht="15.75" thickBot="1" x14ac:dyDescent="0.3">
      <c r="A357" s="21"/>
      <c r="B357" s="26"/>
      <c r="C357" s="27"/>
      <c r="D357" s="27"/>
      <c r="E357" s="27"/>
      <c r="F357" s="27"/>
      <c r="G357" s="7">
        <f>+$G$5</f>
        <v>5</v>
      </c>
      <c r="H357" s="7">
        <f>+$H$5</f>
        <v>12</v>
      </c>
      <c r="I357" s="7">
        <f>+$I$5</f>
        <v>19</v>
      </c>
      <c r="J357" s="7">
        <f>+$J$5</f>
        <v>26</v>
      </c>
      <c r="K357" s="7">
        <f>+$K$5</f>
        <v>0</v>
      </c>
      <c r="L357" s="7" t="s">
        <v>11</v>
      </c>
      <c r="M357" s="7" t="s">
        <v>12</v>
      </c>
      <c r="N357" s="28"/>
    </row>
    <row r="358" spans="1:1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1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18</v>
      </c>
      <c r="H359" s="32">
        <f t="shared" ref="H359:L359" si="91">SUM(H360:H363)</f>
        <v>23</v>
      </c>
      <c r="I359" s="32">
        <f t="shared" si="91"/>
        <v>38</v>
      </c>
      <c r="J359" s="32">
        <f t="shared" si="91"/>
        <v>21</v>
      </c>
      <c r="K359" s="32">
        <f t="shared" si="91"/>
        <v>0</v>
      </c>
      <c r="L359" s="32">
        <f t="shared" si="91"/>
        <v>100</v>
      </c>
      <c r="M359" s="32">
        <f>ROUND((L359/$E$1),0)</f>
        <v>25</v>
      </c>
      <c r="N359" s="33"/>
    </row>
    <row r="360" spans="1:1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/>
      <c r="L360" s="35">
        <f>SUM(G360:K360)</f>
        <v>4</v>
      </c>
      <c r="M360" s="35">
        <f t="shared" ref="M360:M368" si="92">ROUND((L360/$E$1),0)</f>
        <v>1</v>
      </c>
      <c r="N360" s="33"/>
    </row>
    <row r="361" spans="1:1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1</v>
      </c>
      <c r="I361" s="40">
        <v>3</v>
      </c>
      <c r="J361" s="40">
        <v>1</v>
      </c>
      <c r="K361" s="40"/>
      <c r="L361" s="35">
        <f t="shared" ref="L361:L368" si="93">SUM(G361:K361)</f>
        <v>7</v>
      </c>
      <c r="M361" s="35">
        <f t="shared" si="92"/>
        <v>2</v>
      </c>
      <c r="N361" s="33"/>
    </row>
    <row r="362" spans="1:14" x14ac:dyDescent="0.25">
      <c r="A362" s="21"/>
      <c r="B362" s="29"/>
      <c r="C362" s="30"/>
      <c r="D362" s="30" t="s">
        <v>3</v>
      </c>
      <c r="E362" s="30"/>
      <c r="F362" s="30"/>
      <c r="G362" s="40">
        <v>5</v>
      </c>
      <c r="H362" s="40">
        <v>11</v>
      </c>
      <c r="I362" s="40">
        <v>9</v>
      </c>
      <c r="J362" s="40">
        <v>9</v>
      </c>
      <c r="K362" s="40"/>
      <c r="L362" s="35">
        <f t="shared" si="93"/>
        <v>34</v>
      </c>
      <c r="M362" s="35">
        <f t="shared" si="92"/>
        <v>9</v>
      </c>
      <c r="N362" s="33"/>
    </row>
    <row r="363" spans="1:14" x14ac:dyDescent="0.25">
      <c r="A363" s="21"/>
      <c r="B363" s="29"/>
      <c r="C363" s="30"/>
      <c r="D363" s="30" t="s">
        <v>4</v>
      </c>
      <c r="E363" s="30"/>
      <c r="F363" s="30"/>
      <c r="G363" s="41">
        <v>10</v>
      </c>
      <c r="H363" s="41">
        <v>10</v>
      </c>
      <c r="I363" s="41">
        <v>25</v>
      </c>
      <c r="J363" s="41">
        <v>10</v>
      </c>
      <c r="K363" s="41"/>
      <c r="L363" s="32">
        <f t="shared" si="93"/>
        <v>55</v>
      </c>
      <c r="M363" s="32">
        <f t="shared" si="92"/>
        <v>14</v>
      </c>
      <c r="N363" s="33"/>
    </row>
    <row r="364" spans="1:14" x14ac:dyDescent="0.25">
      <c r="A364" s="21"/>
      <c r="B364" s="29"/>
      <c r="C364" s="30" t="s">
        <v>5</v>
      </c>
      <c r="D364" s="30"/>
      <c r="E364" s="30"/>
      <c r="F364" s="30"/>
      <c r="G364" s="40">
        <v>5</v>
      </c>
      <c r="H364" s="40">
        <v>10</v>
      </c>
      <c r="I364" s="40">
        <v>12</v>
      </c>
      <c r="J364" s="40">
        <v>12</v>
      </c>
      <c r="K364" s="40"/>
      <c r="L364" s="35">
        <f t="shared" si="93"/>
        <v>39</v>
      </c>
      <c r="M364" s="35">
        <f t="shared" si="92"/>
        <v>10</v>
      </c>
      <c r="N364" s="33"/>
    </row>
    <row r="365" spans="1:1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14" x14ac:dyDescent="0.25">
      <c r="A366" s="21"/>
      <c r="B366" s="29"/>
      <c r="C366" s="30" t="s">
        <v>7</v>
      </c>
      <c r="D366" s="30"/>
      <c r="E366" s="30"/>
      <c r="F366" s="30"/>
      <c r="G366" s="40">
        <v>2</v>
      </c>
      <c r="H366" s="40"/>
      <c r="I366" s="40"/>
      <c r="J366" s="40"/>
      <c r="K366" s="40"/>
      <c r="L366" s="35">
        <f t="shared" si="93"/>
        <v>2</v>
      </c>
      <c r="M366" s="35">
        <f t="shared" si="92"/>
        <v>1</v>
      </c>
      <c r="N366" s="33"/>
    </row>
    <row r="367" spans="1:14" x14ac:dyDescent="0.25">
      <c r="A367" s="21"/>
      <c r="B367" s="29"/>
      <c r="C367" s="30" t="s">
        <v>9</v>
      </c>
      <c r="D367" s="30"/>
      <c r="E367" s="30"/>
      <c r="F367" s="30"/>
      <c r="G367" s="40"/>
      <c r="H367" s="40">
        <v>15</v>
      </c>
      <c r="I367" s="40">
        <v>5</v>
      </c>
      <c r="J367" s="40">
        <v>15</v>
      </c>
      <c r="K367" s="40"/>
      <c r="L367" s="35">
        <f t="shared" si="93"/>
        <v>35</v>
      </c>
      <c r="M367" s="35">
        <f t="shared" si="92"/>
        <v>9</v>
      </c>
      <c r="N367" s="33"/>
    </row>
    <row r="368" spans="1:1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1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1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1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v>2021</v>
      </c>
      <c r="H371" s="6">
        <f>+G371</f>
        <v>2021</v>
      </c>
      <c r="I371" s="6">
        <f t="shared" ref="I371:M372" si="94">+H371</f>
        <v>2021</v>
      </c>
      <c r="J371" s="6">
        <f t="shared" si="94"/>
        <v>2021</v>
      </c>
      <c r="K371" s="6">
        <f t="shared" si="94"/>
        <v>2021</v>
      </c>
      <c r="L371" s="6">
        <f t="shared" si="94"/>
        <v>2021</v>
      </c>
      <c r="M371" s="6">
        <f t="shared" si="94"/>
        <v>2021</v>
      </c>
      <c r="N371" s="20"/>
    </row>
    <row r="372" spans="1:14" x14ac:dyDescent="0.25">
      <c r="A372" s="21"/>
      <c r="B372" s="22"/>
      <c r="C372" s="8" t="str">
        <f>+$C356</f>
        <v>December 2021</v>
      </c>
      <c r="D372" s="24"/>
      <c r="E372" s="24"/>
      <c r="F372" s="24"/>
      <c r="G372" s="10" t="s">
        <v>10</v>
      </c>
      <c r="H372" s="10" t="str">
        <f>+G372</f>
        <v>Nov</v>
      </c>
      <c r="I372" s="10" t="str">
        <f t="shared" si="94"/>
        <v>Nov</v>
      </c>
      <c r="J372" s="10" t="str">
        <f t="shared" si="94"/>
        <v>Nov</v>
      </c>
      <c r="K372" s="10" t="str">
        <f t="shared" si="94"/>
        <v>Nov</v>
      </c>
      <c r="L372" s="10" t="str">
        <f t="shared" si="94"/>
        <v>Nov</v>
      </c>
      <c r="M372" s="10" t="str">
        <f t="shared" si="94"/>
        <v>Nov</v>
      </c>
      <c r="N372" s="25"/>
    </row>
    <row r="373" spans="1:14" ht="15.75" thickBot="1" x14ac:dyDescent="0.3">
      <c r="A373" s="21"/>
      <c r="B373" s="26"/>
      <c r="C373" s="27"/>
      <c r="D373" s="27"/>
      <c r="E373" s="27"/>
      <c r="F373" s="27"/>
      <c r="G373" s="7">
        <v>7</v>
      </c>
      <c r="H373" s="7">
        <v>14</v>
      </c>
      <c r="I373" s="7">
        <v>21</v>
      </c>
      <c r="J373" s="7">
        <v>28</v>
      </c>
      <c r="K373" s="7"/>
      <c r="L373" s="7" t="s">
        <v>11</v>
      </c>
      <c r="M373" s="7" t="s">
        <v>12</v>
      </c>
      <c r="N373" s="28"/>
    </row>
    <row r="374" spans="1:1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1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32</v>
      </c>
      <c r="H375" s="32">
        <f t="shared" ref="H375:L375" si="95">SUM(H376:H379)</f>
        <v>39</v>
      </c>
      <c r="I375" s="32">
        <f t="shared" si="95"/>
        <v>51</v>
      </c>
      <c r="J375" s="32">
        <f t="shared" si="95"/>
        <v>9</v>
      </c>
      <c r="K375" s="32">
        <f t="shared" si="95"/>
        <v>0</v>
      </c>
      <c r="L375" s="32">
        <f t="shared" si="95"/>
        <v>131</v>
      </c>
      <c r="M375" s="32">
        <f>ROUND((L375/$E$1),0)</f>
        <v>33</v>
      </c>
      <c r="N375" s="33"/>
    </row>
    <row r="376" spans="1:14" x14ac:dyDescent="0.25">
      <c r="A376" s="21"/>
      <c r="B376" s="29"/>
      <c r="C376" s="30"/>
      <c r="D376" s="30" t="s">
        <v>1</v>
      </c>
      <c r="E376" s="30"/>
      <c r="F376" s="30"/>
      <c r="G376" s="40">
        <v>4</v>
      </c>
      <c r="H376" s="40">
        <v>4</v>
      </c>
      <c r="I376" s="40">
        <v>3</v>
      </c>
      <c r="J376" s="40">
        <v>1</v>
      </c>
      <c r="K376" s="40"/>
      <c r="L376" s="35">
        <f>SUM(G376:K376)</f>
        <v>12</v>
      </c>
      <c r="M376" s="35">
        <f t="shared" ref="M376:M384" si="96">ROUND((L376/$E$1),0)</f>
        <v>3</v>
      </c>
      <c r="N376" s="33"/>
    </row>
    <row r="377" spans="1:1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5</v>
      </c>
      <c r="I377" s="40">
        <v>12</v>
      </c>
      <c r="J377" s="40">
        <v>2</v>
      </c>
      <c r="K377" s="40"/>
      <c r="L377" s="35">
        <f t="shared" ref="L377:L384" si="97">SUM(G377:K377)</f>
        <v>23</v>
      </c>
      <c r="M377" s="35">
        <f t="shared" si="96"/>
        <v>6</v>
      </c>
      <c r="N377" s="33"/>
    </row>
    <row r="378" spans="1:14" x14ac:dyDescent="0.25">
      <c r="A378" s="21"/>
      <c r="B378" s="29"/>
      <c r="C378" s="30"/>
      <c r="D378" s="30" t="s">
        <v>3</v>
      </c>
      <c r="E378" s="30"/>
      <c r="F378" s="30"/>
      <c r="G378" s="40">
        <v>14</v>
      </c>
      <c r="H378" s="40">
        <v>13</v>
      </c>
      <c r="I378" s="40">
        <v>17</v>
      </c>
      <c r="J378" s="40"/>
      <c r="K378" s="40"/>
      <c r="L378" s="35">
        <f t="shared" si="97"/>
        <v>44</v>
      </c>
      <c r="M378" s="35">
        <f t="shared" si="96"/>
        <v>11</v>
      </c>
      <c r="N378" s="33"/>
    </row>
    <row r="379" spans="1:14" x14ac:dyDescent="0.25">
      <c r="A379" s="21"/>
      <c r="B379" s="29"/>
      <c r="C379" s="30"/>
      <c r="D379" s="30" t="s">
        <v>4</v>
      </c>
      <c r="E379" s="30"/>
      <c r="F379" s="30"/>
      <c r="G379" s="41">
        <v>10</v>
      </c>
      <c r="H379" s="41">
        <v>17</v>
      </c>
      <c r="I379" s="41">
        <v>19</v>
      </c>
      <c r="J379" s="41">
        <v>6</v>
      </c>
      <c r="K379" s="41"/>
      <c r="L379" s="32">
        <f t="shared" si="97"/>
        <v>52</v>
      </c>
      <c r="M379" s="32">
        <f t="shared" si="96"/>
        <v>13</v>
      </c>
      <c r="N379" s="33"/>
    </row>
    <row r="380" spans="1:1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>
        <v>10</v>
      </c>
      <c r="J380" s="40"/>
      <c r="K380" s="40"/>
      <c r="L380" s="35">
        <f t="shared" si="97"/>
        <v>10</v>
      </c>
      <c r="M380" s="35">
        <f t="shared" si="96"/>
        <v>3</v>
      </c>
      <c r="N380" s="33"/>
    </row>
    <row r="381" spans="1:1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1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>
        <f t="shared" si="96"/>
        <v>0</v>
      </c>
      <c r="N382" s="33"/>
    </row>
    <row r="383" spans="1:1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>
        <v>2</v>
      </c>
      <c r="J383" s="40">
        <v>2</v>
      </c>
      <c r="K383" s="40"/>
      <c r="L383" s="35">
        <f t="shared" si="97"/>
        <v>4</v>
      </c>
      <c r="M383" s="35">
        <f t="shared" si="96"/>
        <v>1</v>
      </c>
      <c r="N383" s="33"/>
    </row>
    <row r="384" spans="1:1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1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1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1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2021</v>
      </c>
      <c r="H387" s="6">
        <f>+G387</f>
        <v>2021</v>
      </c>
      <c r="I387" s="6">
        <f t="shared" ref="I387:M388" si="98">+H387</f>
        <v>2021</v>
      </c>
      <c r="J387" s="6">
        <f t="shared" si="98"/>
        <v>2021</v>
      </c>
      <c r="K387" s="6">
        <f t="shared" si="98"/>
        <v>2021</v>
      </c>
      <c r="L387" s="6">
        <f t="shared" si="98"/>
        <v>2021</v>
      </c>
      <c r="M387" s="6">
        <f t="shared" si="98"/>
        <v>2021</v>
      </c>
      <c r="N387" s="20"/>
    </row>
    <row r="388" spans="1:14" x14ac:dyDescent="0.25">
      <c r="A388" s="21"/>
      <c r="B388" s="22"/>
      <c r="C388" s="8" t="str">
        <f>+$C372</f>
        <v>December 2021</v>
      </c>
      <c r="D388" s="24"/>
      <c r="E388" s="24"/>
      <c r="F388" s="24"/>
      <c r="G388" s="10" t="str">
        <f>+$G$4</f>
        <v>Dec</v>
      </c>
      <c r="H388" s="10" t="str">
        <f>+G388</f>
        <v>Dec</v>
      </c>
      <c r="I388" s="10" t="str">
        <f t="shared" si="98"/>
        <v>Dec</v>
      </c>
      <c r="J388" s="10" t="str">
        <f t="shared" si="98"/>
        <v>Dec</v>
      </c>
      <c r="K388" s="10" t="str">
        <f t="shared" si="98"/>
        <v>Dec</v>
      </c>
      <c r="L388" s="10" t="str">
        <f t="shared" si="98"/>
        <v>Dec</v>
      </c>
      <c r="M388" s="10" t="str">
        <f t="shared" si="98"/>
        <v>Dec</v>
      </c>
      <c r="N388" s="25"/>
    </row>
    <row r="389" spans="1:14" ht="15.75" thickBot="1" x14ac:dyDescent="0.3">
      <c r="A389" s="21"/>
      <c r="B389" s="26"/>
      <c r="C389" s="27"/>
      <c r="D389" s="27"/>
      <c r="E389" s="27"/>
      <c r="F389" s="27"/>
      <c r="G389" s="7">
        <f>+$G$5</f>
        <v>5</v>
      </c>
      <c r="H389" s="7">
        <f>+$H$5</f>
        <v>12</v>
      </c>
      <c r="I389" s="7">
        <f>+$I$5</f>
        <v>19</v>
      </c>
      <c r="J389" s="7">
        <f>+$J$5</f>
        <v>26</v>
      </c>
      <c r="K389" s="7">
        <f>+$K$5</f>
        <v>0</v>
      </c>
      <c r="L389" s="7" t="s">
        <v>11</v>
      </c>
      <c r="M389" s="7" t="s">
        <v>12</v>
      </c>
      <c r="N389" s="28"/>
    </row>
    <row r="390" spans="1:1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1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0</v>
      </c>
      <c r="H391" s="32">
        <f t="shared" ref="H391:L391" si="99">SUM(H392:H395)</f>
        <v>95</v>
      </c>
      <c r="I391" s="32">
        <f t="shared" si="99"/>
        <v>18</v>
      </c>
      <c r="J391" s="32">
        <f t="shared" si="99"/>
        <v>22</v>
      </c>
      <c r="K391" s="32">
        <f t="shared" si="99"/>
        <v>0</v>
      </c>
      <c r="L391" s="32">
        <f t="shared" si="99"/>
        <v>135</v>
      </c>
      <c r="M391" s="32">
        <f>ROUND((L391/$E$1),0)</f>
        <v>34</v>
      </c>
      <c r="N391" s="33"/>
    </row>
    <row r="392" spans="1:14" x14ac:dyDescent="0.25">
      <c r="A392" s="21"/>
      <c r="B392" s="29"/>
      <c r="C392" s="30"/>
      <c r="D392" s="30" t="s">
        <v>1</v>
      </c>
      <c r="E392" s="30"/>
      <c r="F392" s="30"/>
      <c r="G392" s="40"/>
      <c r="H392" s="40">
        <v>5</v>
      </c>
      <c r="I392" s="40">
        <v>3</v>
      </c>
      <c r="J392" s="40">
        <v>2</v>
      </c>
      <c r="K392" s="40"/>
      <c r="L392" s="35">
        <f>SUM(G392:K392)</f>
        <v>10</v>
      </c>
      <c r="M392" s="35">
        <f t="shared" ref="M392:M400" si="100">ROUND((L392/$E$1),0)</f>
        <v>3</v>
      </c>
      <c r="N392" s="33"/>
    </row>
    <row r="393" spans="1:14" x14ac:dyDescent="0.25">
      <c r="A393" s="21"/>
      <c r="B393" s="29"/>
      <c r="C393" s="30"/>
      <c r="D393" s="30" t="s">
        <v>2</v>
      </c>
      <c r="E393" s="30"/>
      <c r="F393" s="30"/>
      <c r="G393" s="40"/>
      <c r="H393" s="40">
        <v>50</v>
      </c>
      <c r="I393" s="40">
        <v>3</v>
      </c>
      <c r="J393" s="40">
        <v>11</v>
      </c>
      <c r="K393" s="40"/>
      <c r="L393" s="35">
        <f t="shared" ref="L393:L400" si="101">SUM(G393:K393)</f>
        <v>64</v>
      </c>
      <c r="M393" s="35">
        <f t="shared" si="100"/>
        <v>16</v>
      </c>
      <c r="N393" s="33"/>
    </row>
    <row r="394" spans="1:14" x14ac:dyDescent="0.25">
      <c r="A394" s="21"/>
      <c r="B394" s="29"/>
      <c r="C394" s="30"/>
      <c r="D394" s="30" t="s">
        <v>3</v>
      </c>
      <c r="E394" s="30"/>
      <c r="F394" s="30"/>
      <c r="G394" s="40"/>
      <c r="H394" s="40">
        <v>10</v>
      </c>
      <c r="I394" s="40"/>
      <c r="J394" s="40">
        <v>2</v>
      </c>
      <c r="K394" s="40"/>
      <c r="L394" s="35">
        <f t="shared" si="101"/>
        <v>12</v>
      </c>
      <c r="M394" s="35">
        <f t="shared" si="100"/>
        <v>3</v>
      </c>
      <c r="N394" s="33"/>
    </row>
    <row r="395" spans="1:14" x14ac:dyDescent="0.25">
      <c r="A395" s="21"/>
      <c r="B395" s="29"/>
      <c r="C395" s="30"/>
      <c r="D395" s="30" t="s">
        <v>4</v>
      </c>
      <c r="E395" s="30"/>
      <c r="F395" s="30"/>
      <c r="G395" s="41"/>
      <c r="H395" s="41">
        <v>30</v>
      </c>
      <c r="I395" s="41">
        <v>12</v>
      </c>
      <c r="J395" s="41">
        <v>7</v>
      </c>
      <c r="K395" s="41"/>
      <c r="L395" s="32">
        <f t="shared" si="101"/>
        <v>49</v>
      </c>
      <c r="M395" s="32">
        <f t="shared" si="100"/>
        <v>12</v>
      </c>
      <c r="N395" s="33"/>
    </row>
    <row r="396" spans="1:1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1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1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14" x14ac:dyDescent="0.25">
      <c r="A399" s="21"/>
      <c r="B399" s="29"/>
      <c r="C399" s="30" t="s">
        <v>9</v>
      </c>
      <c r="D399" s="30"/>
      <c r="E399" s="30"/>
      <c r="F399" s="30"/>
      <c r="G399" s="40"/>
      <c r="H399" s="40">
        <v>17</v>
      </c>
      <c r="I399" s="40"/>
      <c r="J399" s="40">
        <v>6</v>
      </c>
      <c r="K399" s="40"/>
      <c r="L399" s="35">
        <f t="shared" si="101"/>
        <v>23</v>
      </c>
      <c r="M399" s="35">
        <f t="shared" si="100"/>
        <v>6</v>
      </c>
      <c r="N399" s="33"/>
    </row>
    <row r="400" spans="1:1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1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14" ht="15.75" thickBot="1" x14ac:dyDescent="0.3"/>
    <row r="403" spans="1:14" x14ac:dyDescent="0.25">
      <c r="A403" s="2">
        <f>+A387+1</f>
        <v>25</v>
      </c>
      <c r="B403" s="12"/>
      <c r="C403" s="5" t="s">
        <v>16</v>
      </c>
      <c r="D403" s="18"/>
      <c r="E403" s="19"/>
      <c r="F403" s="19"/>
      <c r="G403" s="6">
        <f>+$G$3</f>
        <v>2021</v>
      </c>
      <c r="H403" s="6">
        <f>+G403</f>
        <v>2021</v>
      </c>
      <c r="I403" s="6">
        <f t="shared" ref="I403:M404" si="102">+H403</f>
        <v>2021</v>
      </c>
      <c r="J403" s="6">
        <f t="shared" si="102"/>
        <v>2021</v>
      </c>
      <c r="K403" s="6">
        <f t="shared" si="102"/>
        <v>2021</v>
      </c>
      <c r="L403" s="6">
        <f t="shared" si="102"/>
        <v>2021</v>
      </c>
      <c r="M403" s="6">
        <f t="shared" si="102"/>
        <v>2021</v>
      </c>
      <c r="N403" s="20"/>
    </row>
    <row r="404" spans="1:14" x14ac:dyDescent="0.25">
      <c r="A404" s="21"/>
      <c r="B404" s="22"/>
      <c r="C404" s="8" t="str">
        <f>+$C388</f>
        <v>December 2021</v>
      </c>
      <c r="D404" s="24"/>
      <c r="E404" s="24"/>
      <c r="F404" s="24"/>
      <c r="G404" s="10" t="str">
        <f>+$G$4</f>
        <v>Dec</v>
      </c>
      <c r="H404" s="10" t="str">
        <f>+G404</f>
        <v>Dec</v>
      </c>
      <c r="I404" s="10" t="str">
        <f t="shared" si="102"/>
        <v>Dec</v>
      </c>
      <c r="J404" s="10" t="str">
        <f t="shared" si="102"/>
        <v>Dec</v>
      </c>
      <c r="K404" s="10" t="str">
        <f t="shared" si="102"/>
        <v>Dec</v>
      </c>
      <c r="L404" s="10" t="str">
        <f t="shared" si="102"/>
        <v>Dec</v>
      </c>
      <c r="M404" s="10" t="str">
        <f t="shared" si="102"/>
        <v>Dec</v>
      </c>
      <c r="N404" s="25"/>
    </row>
    <row r="405" spans="1:14" ht="15.75" thickBot="1" x14ac:dyDescent="0.3">
      <c r="A405" s="21"/>
      <c r="B405" s="26"/>
      <c r="C405" s="27"/>
      <c r="D405" s="27"/>
      <c r="E405" s="27"/>
      <c r="F405" s="27"/>
      <c r="G405" s="7">
        <f>+$G$5</f>
        <v>5</v>
      </c>
      <c r="H405" s="7">
        <f>+$H$5</f>
        <v>12</v>
      </c>
      <c r="I405" s="7">
        <f>+$I$5</f>
        <v>19</v>
      </c>
      <c r="J405" s="7">
        <f>+$J$5</f>
        <v>26</v>
      </c>
      <c r="K405" s="7">
        <f>+$K$5</f>
        <v>0</v>
      </c>
      <c r="L405" s="7" t="s">
        <v>11</v>
      </c>
      <c r="M405" s="7" t="s">
        <v>12</v>
      </c>
      <c r="N405" s="28"/>
    </row>
    <row r="406" spans="1:1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1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3">SUM(H408:H411)</f>
        <v>0</v>
      </c>
      <c r="I407" s="32">
        <f t="shared" si="103"/>
        <v>0</v>
      </c>
      <c r="J407" s="32">
        <f t="shared" si="103"/>
        <v>0</v>
      </c>
      <c r="K407" s="32">
        <f t="shared" si="103"/>
        <v>0</v>
      </c>
      <c r="L407" s="32">
        <f t="shared" si="103"/>
        <v>0</v>
      </c>
      <c r="M407" s="32">
        <f>ROUND((L407/$E$1),0)</f>
        <v>0</v>
      </c>
      <c r="N407" s="33"/>
    </row>
    <row r="408" spans="1:1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>
        <f t="shared" ref="M408:M416" si="104">ROUND((L408/$E$1),0)</f>
        <v>0</v>
      </c>
      <c r="N408" s="33"/>
    </row>
    <row r="409" spans="1:1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105">SUM(G409:K409)</f>
        <v>0</v>
      </c>
      <c r="M409" s="35">
        <f t="shared" si="104"/>
        <v>0</v>
      </c>
      <c r="N409" s="33"/>
    </row>
    <row r="410" spans="1:1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105"/>
        <v>0</v>
      </c>
      <c r="M410" s="35">
        <f t="shared" si="104"/>
        <v>0</v>
      </c>
      <c r="N410" s="33"/>
    </row>
    <row r="411" spans="1:1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105"/>
        <v>0</v>
      </c>
      <c r="M411" s="32">
        <f t="shared" si="104"/>
        <v>0</v>
      </c>
      <c r="N411" s="33"/>
    </row>
    <row r="412" spans="1:1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1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1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>
        <f t="shared" si="104"/>
        <v>0</v>
      </c>
      <c r="N414" s="33"/>
    </row>
    <row r="415" spans="1:1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1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14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14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14" x14ac:dyDescent="0.25">
      <c r="A419" s="2">
        <f>+A403+1</f>
        <v>26</v>
      </c>
      <c r="B419" s="17"/>
      <c r="C419" s="5" t="s">
        <v>16</v>
      </c>
      <c r="D419" s="18"/>
      <c r="E419" s="19"/>
      <c r="F419" s="19"/>
      <c r="G419" s="6">
        <v>2021</v>
      </c>
      <c r="H419" s="6">
        <f>+G419</f>
        <v>2021</v>
      </c>
      <c r="I419" s="6">
        <f t="shared" ref="I419:M420" si="106">+H419</f>
        <v>2021</v>
      </c>
      <c r="J419" s="6">
        <f t="shared" si="106"/>
        <v>2021</v>
      </c>
      <c r="K419" s="6">
        <f t="shared" si="106"/>
        <v>2021</v>
      </c>
      <c r="L419" s="6">
        <f t="shared" si="106"/>
        <v>2021</v>
      </c>
      <c r="M419" s="6">
        <f t="shared" si="106"/>
        <v>2021</v>
      </c>
      <c r="N419" s="20"/>
    </row>
    <row r="420" spans="1:14" x14ac:dyDescent="0.25">
      <c r="A420" s="21"/>
      <c r="B420" s="22"/>
      <c r="C420" s="8" t="str">
        <f>+$C404</f>
        <v>December 2021</v>
      </c>
      <c r="D420" s="24"/>
      <c r="E420" s="24"/>
      <c r="F420" s="24"/>
      <c r="G420" s="10" t="s">
        <v>10</v>
      </c>
      <c r="H420" s="10" t="str">
        <f>+G420</f>
        <v>Nov</v>
      </c>
      <c r="I420" s="10" t="str">
        <f t="shared" si="106"/>
        <v>Nov</v>
      </c>
      <c r="J420" s="10" t="str">
        <f t="shared" si="106"/>
        <v>Nov</v>
      </c>
      <c r="K420" s="10" t="str">
        <f t="shared" si="106"/>
        <v>Nov</v>
      </c>
      <c r="L420" s="10" t="str">
        <f t="shared" si="106"/>
        <v>Nov</v>
      </c>
      <c r="M420" s="10" t="str">
        <f t="shared" si="106"/>
        <v>Nov</v>
      </c>
      <c r="N420" s="25"/>
    </row>
    <row r="421" spans="1:14" ht="15.75" thickBot="1" x14ac:dyDescent="0.3">
      <c r="A421" s="21"/>
      <c r="B421" s="26"/>
      <c r="C421" s="27"/>
      <c r="D421" s="27"/>
      <c r="E421" s="27"/>
      <c r="F421" s="27"/>
      <c r="G421" s="7">
        <v>7</v>
      </c>
      <c r="H421" s="7">
        <v>14</v>
      </c>
      <c r="I421" s="7">
        <v>21</v>
      </c>
      <c r="J421" s="7">
        <v>28</v>
      </c>
      <c r="K421" s="7"/>
      <c r="L421" s="7" t="s">
        <v>11</v>
      </c>
      <c r="M421" s="7" t="s">
        <v>12</v>
      </c>
      <c r="N421" s="28"/>
    </row>
    <row r="422" spans="1:14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14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</row>
    <row r="424" spans="1:14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</row>
    <row r="425" spans="1:14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</row>
    <row r="426" spans="1:14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</row>
    <row r="427" spans="1:14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</row>
    <row r="428" spans="1:14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</row>
    <row r="429" spans="1:14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</row>
    <row r="430" spans="1:14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</row>
    <row r="431" spans="1:14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</row>
    <row r="432" spans="1:14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</row>
    <row r="433" spans="1:1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1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14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2021</v>
      </c>
      <c r="H435" s="6">
        <f>+G435</f>
        <v>2021</v>
      </c>
      <c r="I435" s="6">
        <f t="shared" ref="I435:M436" si="110">+H435</f>
        <v>2021</v>
      </c>
      <c r="J435" s="6">
        <f t="shared" si="110"/>
        <v>2021</v>
      </c>
      <c r="K435" s="6">
        <f t="shared" si="110"/>
        <v>2021</v>
      </c>
      <c r="L435" s="6">
        <f t="shared" si="110"/>
        <v>2021</v>
      </c>
      <c r="M435" s="6">
        <f t="shared" si="110"/>
        <v>2021</v>
      </c>
      <c r="N435" s="20"/>
    </row>
    <row r="436" spans="1:14" x14ac:dyDescent="0.25">
      <c r="A436" s="21"/>
      <c r="B436" s="22"/>
      <c r="C436" s="8" t="str">
        <f>+$C420</f>
        <v>December 2021</v>
      </c>
      <c r="D436" s="24"/>
      <c r="E436" s="24"/>
      <c r="F436" s="24"/>
      <c r="G436" s="10" t="str">
        <f>+$G$4</f>
        <v>Dec</v>
      </c>
      <c r="H436" s="10" t="str">
        <f>+G436</f>
        <v>Dec</v>
      </c>
      <c r="I436" s="10" t="str">
        <f t="shared" si="110"/>
        <v>Dec</v>
      </c>
      <c r="J436" s="10" t="str">
        <f t="shared" si="110"/>
        <v>Dec</v>
      </c>
      <c r="K436" s="10" t="str">
        <f t="shared" si="110"/>
        <v>Dec</v>
      </c>
      <c r="L436" s="10" t="str">
        <f t="shared" si="110"/>
        <v>Dec</v>
      </c>
      <c r="M436" s="10" t="str">
        <f t="shared" si="110"/>
        <v>Dec</v>
      </c>
      <c r="N436" s="25"/>
    </row>
    <row r="437" spans="1:14" ht="15.75" thickBot="1" x14ac:dyDescent="0.3">
      <c r="A437" s="21"/>
      <c r="B437" s="26"/>
      <c r="C437" s="27"/>
      <c r="D437" s="27"/>
      <c r="E437" s="27"/>
      <c r="F437" s="27"/>
      <c r="G437" s="7">
        <f>+$G$5</f>
        <v>5</v>
      </c>
      <c r="H437" s="7">
        <f>+$H$5</f>
        <v>12</v>
      </c>
      <c r="I437" s="7">
        <f>+$I$5</f>
        <v>19</v>
      </c>
      <c r="J437" s="7">
        <f>+$J$5</f>
        <v>26</v>
      </c>
      <c r="K437" s="7">
        <f>+$K$5</f>
        <v>0</v>
      </c>
      <c r="L437" s="7" t="s">
        <v>11</v>
      </c>
      <c r="M437" s="7" t="s">
        <v>12</v>
      </c>
      <c r="N437" s="28"/>
    </row>
    <row r="438" spans="1:1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1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>
        <f>ROUND((L439/$E$1),0)</f>
        <v>0</v>
      </c>
      <c r="N439" s="33"/>
    </row>
    <row r="440" spans="1:1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2">ROUND((L440/$E$1),0)</f>
        <v>0</v>
      </c>
      <c r="N440" s="33"/>
    </row>
    <row r="441" spans="1:1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>
        <f t="shared" si="112"/>
        <v>0</v>
      </c>
      <c r="N441" s="33"/>
    </row>
    <row r="442" spans="1:1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>
        <f t="shared" si="112"/>
        <v>0</v>
      </c>
      <c r="N442" s="33"/>
    </row>
    <row r="443" spans="1:1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>
        <f t="shared" si="112"/>
        <v>0</v>
      </c>
      <c r="N443" s="33"/>
    </row>
    <row r="444" spans="1:1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1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1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1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1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1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14" ht="15.75" thickBot="1" x14ac:dyDescent="0.3"/>
    <row r="451" spans="1:14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v>2021</v>
      </c>
      <c r="H451" s="6">
        <f>+G451</f>
        <v>2021</v>
      </c>
      <c r="I451" s="6">
        <f t="shared" ref="I451:M452" si="114">+H451</f>
        <v>2021</v>
      </c>
      <c r="J451" s="6">
        <f t="shared" si="114"/>
        <v>2021</v>
      </c>
      <c r="K451" s="6">
        <f t="shared" si="114"/>
        <v>2021</v>
      </c>
      <c r="L451" s="6">
        <f t="shared" si="114"/>
        <v>2021</v>
      </c>
      <c r="M451" s="6">
        <f t="shared" si="114"/>
        <v>2021</v>
      </c>
      <c r="N451" s="20"/>
    </row>
    <row r="452" spans="1:14" x14ac:dyDescent="0.25">
      <c r="A452" s="21"/>
      <c r="B452" s="22"/>
      <c r="C452" s="8" t="str">
        <f>+$C436</f>
        <v>December 2021</v>
      </c>
      <c r="D452" s="24"/>
      <c r="E452" s="24"/>
      <c r="F452" s="24"/>
      <c r="G452" s="10" t="s">
        <v>10</v>
      </c>
      <c r="H452" s="10" t="str">
        <f>+G452</f>
        <v>Nov</v>
      </c>
      <c r="I452" s="10" t="str">
        <f t="shared" si="114"/>
        <v>Nov</v>
      </c>
      <c r="J452" s="10" t="str">
        <f t="shared" si="114"/>
        <v>Nov</v>
      </c>
      <c r="K452" s="10" t="str">
        <f t="shared" si="114"/>
        <v>Nov</v>
      </c>
      <c r="L452" s="10" t="str">
        <f t="shared" si="114"/>
        <v>Nov</v>
      </c>
      <c r="M452" s="10" t="str">
        <f t="shared" si="114"/>
        <v>Nov</v>
      </c>
      <c r="N452" s="25"/>
    </row>
    <row r="453" spans="1:14" ht="15.75" thickBot="1" x14ac:dyDescent="0.3">
      <c r="A453" s="21"/>
      <c r="B453" s="26"/>
      <c r="C453" s="27"/>
      <c r="D453" s="27"/>
      <c r="E453" s="27"/>
      <c r="F453" s="27"/>
      <c r="G453" s="7">
        <v>7</v>
      </c>
      <c r="H453" s="7">
        <v>14</v>
      </c>
      <c r="I453" s="7">
        <v>21</v>
      </c>
      <c r="J453" s="7">
        <v>28</v>
      </c>
      <c r="K453" s="7"/>
      <c r="L453" s="7" t="s">
        <v>11</v>
      </c>
      <c r="M453" s="7" t="s">
        <v>12</v>
      </c>
      <c r="N453" s="28"/>
    </row>
    <row r="454" spans="1:1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1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>
        <f>ROUND((L455/$E$1),0)</f>
        <v>0</v>
      </c>
      <c r="N455" s="33"/>
    </row>
    <row r="456" spans="1:1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6">ROUND((L456/$E$1),0)</f>
        <v>0</v>
      </c>
      <c r="N456" s="33"/>
    </row>
    <row r="457" spans="1:1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>
        <f t="shared" si="116"/>
        <v>0</v>
      </c>
      <c r="N457" s="33"/>
    </row>
    <row r="458" spans="1:1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>
        <f t="shared" si="116"/>
        <v>0</v>
      </c>
      <c r="N458" s="33"/>
    </row>
    <row r="459" spans="1:1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>
        <f t="shared" si="116"/>
        <v>0</v>
      </c>
      <c r="N459" s="33"/>
    </row>
    <row r="460" spans="1:1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1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1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1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1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1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1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1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2021</v>
      </c>
      <c r="H467" s="6">
        <f>+G467</f>
        <v>2021</v>
      </c>
      <c r="I467" s="6">
        <f t="shared" ref="I467:M468" si="118">+H467</f>
        <v>2021</v>
      </c>
      <c r="J467" s="6">
        <f t="shared" si="118"/>
        <v>2021</v>
      </c>
      <c r="K467" s="6">
        <f t="shared" si="118"/>
        <v>2021</v>
      </c>
      <c r="L467" s="6">
        <f t="shared" si="118"/>
        <v>2021</v>
      </c>
      <c r="M467" s="6">
        <f t="shared" si="118"/>
        <v>2021</v>
      </c>
      <c r="N467" s="20"/>
    </row>
    <row r="468" spans="1:14" x14ac:dyDescent="0.25">
      <c r="A468" s="21"/>
      <c r="B468" s="22"/>
      <c r="C468" s="8" t="str">
        <f>+$C452</f>
        <v>December 2021</v>
      </c>
      <c r="D468" s="24"/>
      <c r="E468" s="24"/>
      <c r="F468" s="24"/>
      <c r="G468" s="10" t="str">
        <f>+$G$4</f>
        <v>Dec</v>
      </c>
      <c r="H468" s="10" t="str">
        <f>+G468</f>
        <v>Dec</v>
      </c>
      <c r="I468" s="10" t="str">
        <f t="shared" si="118"/>
        <v>Dec</v>
      </c>
      <c r="J468" s="10" t="str">
        <f t="shared" si="118"/>
        <v>Dec</v>
      </c>
      <c r="K468" s="10" t="str">
        <f t="shared" si="118"/>
        <v>Dec</v>
      </c>
      <c r="L468" s="10" t="str">
        <f t="shared" si="118"/>
        <v>Dec</v>
      </c>
      <c r="M468" s="10" t="str">
        <f t="shared" si="118"/>
        <v>Dec</v>
      </c>
      <c r="N468" s="25"/>
    </row>
    <row r="469" spans="1:14" ht="15.75" thickBot="1" x14ac:dyDescent="0.3">
      <c r="A469" s="21"/>
      <c r="B469" s="26"/>
      <c r="C469" s="27"/>
      <c r="D469" s="27"/>
      <c r="E469" s="27"/>
      <c r="F469" s="27"/>
      <c r="G469" s="7">
        <f>+$G$5</f>
        <v>5</v>
      </c>
      <c r="H469" s="7">
        <f>+$H$5</f>
        <v>12</v>
      </c>
      <c r="I469" s="7">
        <f>+$I$5</f>
        <v>19</v>
      </c>
      <c r="J469" s="7">
        <f>+$J$5</f>
        <v>26</v>
      </c>
      <c r="K469" s="7">
        <f>+$K$5</f>
        <v>0</v>
      </c>
      <c r="L469" s="7" t="s">
        <v>11</v>
      </c>
      <c r="M469" s="7" t="s">
        <v>12</v>
      </c>
      <c r="N469" s="28"/>
    </row>
    <row r="470" spans="1:1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1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1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1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1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1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1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1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1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1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1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1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14" ht="15.75" thickBot="1" x14ac:dyDescent="0.3"/>
    <row r="483" spans="1:1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2021</v>
      </c>
      <c r="H483" s="6">
        <f>+G483</f>
        <v>2021</v>
      </c>
      <c r="I483" s="6">
        <f t="shared" ref="I483:M484" si="122">+H483</f>
        <v>2021</v>
      </c>
      <c r="J483" s="6">
        <f t="shared" si="122"/>
        <v>2021</v>
      </c>
      <c r="K483" s="6">
        <f t="shared" si="122"/>
        <v>2021</v>
      </c>
      <c r="L483" s="6">
        <f t="shared" si="122"/>
        <v>2021</v>
      </c>
      <c r="M483" s="6">
        <f t="shared" si="122"/>
        <v>2021</v>
      </c>
      <c r="N483" s="20"/>
    </row>
    <row r="484" spans="1:14" x14ac:dyDescent="0.25">
      <c r="A484" s="21"/>
      <c r="B484" s="22"/>
      <c r="C484" s="8" t="str">
        <f>+$C468</f>
        <v>December 2021</v>
      </c>
      <c r="D484" s="24"/>
      <c r="E484" s="24"/>
      <c r="F484" s="24"/>
      <c r="G484" s="10" t="str">
        <f>+$G$4</f>
        <v>Dec</v>
      </c>
      <c r="H484" s="10" t="str">
        <f>+G484</f>
        <v>Dec</v>
      </c>
      <c r="I484" s="10" t="str">
        <f t="shared" si="122"/>
        <v>Dec</v>
      </c>
      <c r="J484" s="10" t="str">
        <f t="shared" si="122"/>
        <v>Dec</v>
      </c>
      <c r="K484" s="10" t="str">
        <f t="shared" si="122"/>
        <v>Dec</v>
      </c>
      <c r="L484" s="10" t="str">
        <f t="shared" si="122"/>
        <v>Dec</v>
      </c>
      <c r="M484" s="10" t="str">
        <f t="shared" si="122"/>
        <v>Dec</v>
      </c>
      <c r="N484" s="25"/>
    </row>
    <row r="485" spans="1:14" ht="15.75" thickBot="1" x14ac:dyDescent="0.3">
      <c r="A485" s="21"/>
      <c r="B485" s="26"/>
      <c r="C485" s="27"/>
      <c r="D485" s="27"/>
      <c r="E485" s="27"/>
      <c r="F485" s="27"/>
      <c r="G485" s="7">
        <f>+$G$5</f>
        <v>5</v>
      </c>
      <c r="H485" s="7">
        <f>+$H$5</f>
        <v>12</v>
      </c>
      <c r="I485" s="7">
        <f>+$I$5</f>
        <v>19</v>
      </c>
      <c r="J485" s="7">
        <f>+$J$5</f>
        <v>26</v>
      </c>
      <c r="K485" s="7">
        <f>+$K$5</f>
        <v>0</v>
      </c>
      <c r="L485" s="7" t="s">
        <v>11</v>
      </c>
      <c r="M485" s="7" t="s">
        <v>12</v>
      </c>
      <c r="N485" s="28"/>
    </row>
    <row r="486" spans="1:1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1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1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1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1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1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1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1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1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1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1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97"/>
  <sheetViews>
    <sheetView workbookViewId="0"/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6384" width="9.140625" style="16"/>
  </cols>
  <sheetData>
    <row r="1" spans="1:23" x14ac:dyDescent="0.25">
      <c r="D1" s="1" t="s">
        <v>14</v>
      </c>
      <c r="E1" s="15">
        <v>5</v>
      </c>
    </row>
    <row r="2" spans="1:23" ht="15.75" thickBot="1" x14ac:dyDescent="0.3">
      <c r="D2" s="1"/>
    </row>
    <row r="3" spans="1:23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</row>
    <row r="4" spans="1:23" x14ac:dyDescent="0.25">
      <c r="A4" s="21"/>
      <c r="B4" s="22"/>
      <c r="C4" s="13" t="s">
        <v>44</v>
      </c>
      <c r="D4" s="23"/>
      <c r="E4" s="24"/>
      <c r="F4" s="24"/>
      <c r="G4" s="9" t="s">
        <v>40</v>
      </c>
      <c r="H4" s="10" t="str">
        <f>+G4</f>
        <v>Jan</v>
      </c>
      <c r="I4" s="10" t="str">
        <f t="shared" si="0"/>
        <v>Jan</v>
      </c>
      <c r="J4" s="10" t="str">
        <f t="shared" si="0"/>
        <v>Jan</v>
      </c>
      <c r="K4" s="10" t="str">
        <f t="shared" si="0"/>
        <v>Jan</v>
      </c>
      <c r="L4" s="10" t="str">
        <f t="shared" si="0"/>
        <v>Jan</v>
      </c>
      <c r="M4" s="10" t="str">
        <f t="shared" si="0"/>
        <v>Jan</v>
      </c>
      <c r="N4" s="25"/>
    </row>
    <row r="5" spans="1:23" ht="15.75" thickBot="1" x14ac:dyDescent="0.3">
      <c r="A5" s="21"/>
      <c r="B5" s="26"/>
      <c r="C5" s="27"/>
      <c r="D5" s="27"/>
      <c r="E5" s="27"/>
      <c r="F5" s="27"/>
      <c r="G5" s="4">
        <v>2</v>
      </c>
      <c r="H5" s="4">
        <v>9</v>
      </c>
      <c r="I5" s="4">
        <v>16</v>
      </c>
      <c r="J5" s="4">
        <v>23</v>
      </c>
      <c r="K5" s="4">
        <v>30</v>
      </c>
      <c r="L5" s="7" t="s">
        <v>11</v>
      </c>
      <c r="M5" s="7" t="s">
        <v>12</v>
      </c>
      <c r="N5" s="28"/>
    </row>
    <row r="6" spans="1:23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3" x14ac:dyDescent="0.25">
      <c r="A7" s="21"/>
      <c r="B7" s="29"/>
      <c r="C7" s="30" t="s">
        <v>0</v>
      </c>
      <c r="D7" s="30"/>
      <c r="E7" s="30"/>
      <c r="F7" s="30"/>
      <c r="G7" s="32">
        <f>SUM(G8:G11)</f>
        <v>1363</v>
      </c>
      <c r="H7" s="32">
        <f t="shared" ref="H7:L7" si="1">SUM(H8:H11)</f>
        <v>1579</v>
      </c>
      <c r="I7" s="32">
        <f t="shared" si="1"/>
        <v>1560</v>
      </c>
      <c r="J7" s="32">
        <f t="shared" si="1"/>
        <v>1404</v>
      </c>
      <c r="K7" s="32">
        <f t="shared" si="1"/>
        <v>1353</v>
      </c>
      <c r="L7" s="32">
        <f t="shared" si="1"/>
        <v>7259</v>
      </c>
      <c r="M7" s="32">
        <f>ROUND((L7/$E$1),0)</f>
        <v>1452</v>
      </c>
      <c r="N7" s="33"/>
      <c r="O7" s="34"/>
      <c r="P7" s="34"/>
      <c r="Q7" s="34"/>
      <c r="R7" s="34"/>
      <c r="S7" s="34"/>
      <c r="T7" s="34"/>
      <c r="U7" s="34"/>
      <c r="V7" s="34"/>
      <c r="W7" s="34"/>
    </row>
    <row r="8" spans="1:23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117</v>
      </c>
      <c r="H8" s="35">
        <f t="shared" ref="H8:K8" si="2">+H24+H40+H56+H72+H88+H104+H120+H136+H152+H168+H184+H200+H216+H232+H248+H264+H280+H296+H312+H328+H344+H360+H376+H392+H408+H424+H440+H456+H472+H488</f>
        <v>128</v>
      </c>
      <c r="I8" s="35">
        <f t="shared" si="2"/>
        <v>106</v>
      </c>
      <c r="J8" s="35">
        <f t="shared" si="2"/>
        <v>104</v>
      </c>
      <c r="K8" s="35">
        <f t="shared" si="2"/>
        <v>112</v>
      </c>
      <c r="L8" s="35">
        <f>SUM(G8:K8)</f>
        <v>567</v>
      </c>
      <c r="M8" s="35">
        <f t="shared" ref="M8:M16" si="3">ROUND((L8/$E$1),0)</f>
        <v>113</v>
      </c>
      <c r="N8" s="33"/>
      <c r="O8" s="34"/>
      <c r="P8" s="34"/>
      <c r="Q8" s="34"/>
      <c r="R8" s="34"/>
      <c r="S8" s="34"/>
      <c r="T8" s="34"/>
      <c r="U8" s="34"/>
      <c r="V8" s="34"/>
      <c r="W8" s="34"/>
    </row>
    <row r="9" spans="1:23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277</v>
      </c>
      <c r="H9" s="35">
        <f t="shared" si="4"/>
        <v>295</v>
      </c>
      <c r="I9" s="35">
        <f t="shared" si="4"/>
        <v>284</v>
      </c>
      <c r="J9" s="35">
        <f t="shared" si="4"/>
        <v>276</v>
      </c>
      <c r="K9" s="35">
        <f t="shared" si="4"/>
        <v>276</v>
      </c>
      <c r="L9" s="35">
        <f t="shared" ref="L9:L16" si="5">SUM(G9:K9)</f>
        <v>1408</v>
      </c>
      <c r="M9" s="35">
        <f t="shared" si="3"/>
        <v>282</v>
      </c>
      <c r="N9" s="33"/>
      <c r="O9" s="34"/>
      <c r="P9" s="34"/>
      <c r="Q9" s="34"/>
      <c r="R9" s="34"/>
      <c r="S9" s="34"/>
      <c r="T9" s="34"/>
      <c r="U9" s="34"/>
      <c r="V9" s="34"/>
      <c r="W9" s="34"/>
    </row>
    <row r="10" spans="1:23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387</v>
      </c>
      <c r="H10" s="35">
        <f t="shared" si="4"/>
        <v>439</v>
      </c>
      <c r="I10" s="35">
        <f t="shared" si="4"/>
        <v>427</v>
      </c>
      <c r="J10" s="35">
        <f t="shared" si="4"/>
        <v>384</v>
      </c>
      <c r="K10" s="35">
        <f t="shared" si="4"/>
        <v>345</v>
      </c>
      <c r="L10" s="35">
        <f t="shared" si="5"/>
        <v>1982</v>
      </c>
      <c r="M10" s="35">
        <f t="shared" si="3"/>
        <v>396</v>
      </c>
      <c r="N10" s="33"/>
      <c r="O10" s="34"/>
      <c r="P10" s="34"/>
      <c r="Q10" s="34"/>
      <c r="R10" s="34"/>
      <c r="S10" s="34"/>
      <c r="T10" s="34"/>
      <c r="U10" s="34"/>
      <c r="V10" s="34"/>
      <c r="W10" s="34"/>
    </row>
    <row r="11" spans="1:23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582</v>
      </c>
      <c r="H11" s="32">
        <f t="shared" si="4"/>
        <v>717</v>
      </c>
      <c r="I11" s="32">
        <f t="shared" si="4"/>
        <v>743</v>
      </c>
      <c r="J11" s="32">
        <f t="shared" si="4"/>
        <v>640</v>
      </c>
      <c r="K11" s="32">
        <f t="shared" si="4"/>
        <v>620</v>
      </c>
      <c r="L11" s="32">
        <f t="shared" si="5"/>
        <v>3302</v>
      </c>
      <c r="M11" s="32">
        <f t="shared" si="3"/>
        <v>660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</row>
    <row r="12" spans="1:23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15</v>
      </c>
      <c r="H12" s="35">
        <f t="shared" si="4"/>
        <v>27</v>
      </c>
      <c r="I12" s="35">
        <f t="shared" si="4"/>
        <v>34</v>
      </c>
      <c r="J12" s="35">
        <f t="shared" si="4"/>
        <v>33</v>
      </c>
      <c r="K12" s="35">
        <f t="shared" si="4"/>
        <v>20</v>
      </c>
      <c r="L12" s="35">
        <f t="shared" si="5"/>
        <v>129</v>
      </c>
      <c r="M12" s="35">
        <f t="shared" si="3"/>
        <v>26</v>
      </c>
      <c r="N12" s="33"/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Q13" s="34"/>
      <c r="R13" s="34"/>
      <c r="S13" s="34"/>
      <c r="T13" s="34"/>
      <c r="U13" s="34"/>
      <c r="V13" s="34"/>
      <c r="W13" s="34"/>
    </row>
    <row r="14" spans="1:23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36</v>
      </c>
      <c r="H14" s="35">
        <f t="shared" si="4"/>
        <v>26</v>
      </c>
      <c r="I14" s="35">
        <f t="shared" si="4"/>
        <v>74</v>
      </c>
      <c r="J14" s="35">
        <f t="shared" si="4"/>
        <v>112</v>
      </c>
      <c r="K14" s="35">
        <f t="shared" ref="K14" si="6">+K30+K46+K62+K78+K94+K110+K126+K142+K158+K174+K190+K206+K222+K238+K254+K270+K286+K302+K318+K334+K350+K366+K382+K398+K414+K430+K446+K462+K478+K494</f>
        <v>30</v>
      </c>
      <c r="L14" s="35">
        <f t="shared" si="5"/>
        <v>278</v>
      </c>
      <c r="M14" s="35">
        <f t="shared" si="3"/>
        <v>56</v>
      </c>
      <c r="N14" s="33"/>
      <c r="O14" s="34"/>
      <c r="P14" s="34"/>
      <c r="Q14" s="34"/>
      <c r="R14" s="34"/>
      <c r="S14" s="34"/>
      <c r="T14" s="34"/>
      <c r="U14" s="34"/>
      <c r="V14" s="34"/>
      <c r="W14" s="34"/>
    </row>
    <row r="15" spans="1:23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284</v>
      </c>
      <c r="H15" s="35">
        <f t="shared" si="4"/>
        <v>387</v>
      </c>
      <c r="I15" s="35">
        <f t="shared" si="4"/>
        <v>415</v>
      </c>
      <c r="J15" s="35">
        <f t="shared" si="4"/>
        <v>555</v>
      </c>
      <c r="K15" s="35">
        <f t="shared" ref="K15" si="7">+K31+K47+K63+K79+K95+K111+K127+K143+K159+K175+K191+K207+K223+K239+K255+K271+K287+K303+K319+K335+K351+K367+K383+K399+K415+K431+K447+K463+K479+K495</f>
        <v>427</v>
      </c>
      <c r="L15" s="35">
        <f t="shared" si="5"/>
        <v>2068</v>
      </c>
      <c r="M15" s="35">
        <f t="shared" si="3"/>
        <v>414</v>
      </c>
      <c r="N15" s="33"/>
      <c r="O15" s="34"/>
      <c r="P15" s="34"/>
      <c r="Q15" s="34"/>
      <c r="R15" s="34"/>
      <c r="S15" s="34"/>
      <c r="T15" s="34"/>
      <c r="U15" s="34"/>
      <c r="V15" s="34"/>
      <c r="W15" s="34"/>
    </row>
    <row r="16" spans="1:23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43</v>
      </c>
      <c r="H16" s="35">
        <f t="shared" si="4"/>
        <v>41</v>
      </c>
      <c r="I16" s="35">
        <f t="shared" si="4"/>
        <v>0</v>
      </c>
      <c r="J16" s="35">
        <f t="shared" si="4"/>
        <v>0</v>
      </c>
      <c r="K16" s="35">
        <f t="shared" si="4"/>
        <v>133</v>
      </c>
      <c r="L16" s="35">
        <f t="shared" si="5"/>
        <v>217</v>
      </c>
      <c r="M16" s="35">
        <f t="shared" si="3"/>
        <v>43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</row>
    <row r="17" spans="1:23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</row>
    <row r="18" spans="1:23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8">+H19</f>
        <v>2022</v>
      </c>
      <c r="J19" s="6">
        <f t="shared" si="8"/>
        <v>2022</v>
      </c>
      <c r="K19" s="6">
        <f t="shared" si="8"/>
        <v>2022</v>
      </c>
      <c r="L19" s="6">
        <f t="shared" si="8"/>
        <v>2022</v>
      </c>
      <c r="M19" s="6">
        <f t="shared" si="8"/>
        <v>2022</v>
      </c>
      <c r="N19" s="20"/>
      <c r="O19" s="34"/>
      <c r="P19" s="34"/>
      <c r="Q19" s="34"/>
      <c r="R19" s="34"/>
      <c r="S19" s="34"/>
      <c r="T19" s="34"/>
      <c r="U19" s="34"/>
      <c r="V19" s="34"/>
      <c r="W19" s="34"/>
    </row>
    <row r="20" spans="1:23" x14ac:dyDescent="0.25">
      <c r="A20" s="21"/>
      <c r="B20" s="22"/>
      <c r="C20" s="8" t="str">
        <f>+$C4</f>
        <v>January 2022</v>
      </c>
      <c r="D20" s="24"/>
      <c r="E20" s="24"/>
      <c r="F20" s="24"/>
      <c r="G20" s="10" t="str">
        <f>+$G$4</f>
        <v>Jan</v>
      </c>
      <c r="H20" s="10" t="str">
        <f>+G20</f>
        <v>Jan</v>
      </c>
      <c r="I20" s="10" t="str">
        <f t="shared" si="8"/>
        <v>Jan</v>
      </c>
      <c r="J20" s="10" t="str">
        <f t="shared" si="8"/>
        <v>Jan</v>
      </c>
      <c r="K20" s="10" t="str">
        <f t="shared" si="8"/>
        <v>Jan</v>
      </c>
      <c r="L20" s="10" t="str">
        <f t="shared" si="8"/>
        <v>Jan</v>
      </c>
      <c r="M20" s="10" t="str">
        <f t="shared" si="8"/>
        <v>Jan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15.75" thickBot="1" x14ac:dyDescent="0.3">
      <c r="A21" s="21"/>
      <c r="B21" s="26"/>
      <c r="C21" s="27"/>
      <c r="D21" s="27"/>
      <c r="E21" s="27"/>
      <c r="F21" s="27"/>
      <c r="G21" s="7">
        <f>+$G$5</f>
        <v>2</v>
      </c>
      <c r="H21" s="7">
        <f>+$H$5</f>
        <v>9</v>
      </c>
      <c r="I21" s="7">
        <f>+$I$5</f>
        <v>16</v>
      </c>
      <c r="J21" s="7">
        <f>+$J$5</f>
        <v>23</v>
      </c>
      <c r="K21" s="7">
        <f>+$K$5</f>
        <v>30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141</v>
      </c>
      <c r="H23" s="32">
        <f t="shared" ref="H23:L23" si="9">SUM(H24:H27)</f>
        <v>175</v>
      </c>
      <c r="I23" s="32">
        <f t="shared" si="9"/>
        <v>167</v>
      </c>
      <c r="J23" s="32">
        <f t="shared" si="9"/>
        <v>164</v>
      </c>
      <c r="K23" s="32">
        <f t="shared" si="9"/>
        <v>121</v>
      </c>
      <c r="L23" s="32">
        <f t="shared" si="9"/>
        <v>768</v>
      </c>
      <c r="M23" s="32">
        <f>ROUND((L23/$E$1),0)</f>
        <v>154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10</v>
      </c>
      <c r="I24" s="40">
        <v>13</v>
      </c>
      <c r="J24" s="40">
        <v>13</v>
      </c>
      <c r="K24" s="40">
        <v>13</v>
      </c>
      <c r="L24" s="35">
        <f>SUM(G24:K24)</f>
        <v>61</v>
      </c>
      <c r="M24" s="35">
        <f t="shared" ref="M24:M32" si="10">ROUND((L24/$E$1),0)</f>
        <v>12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5">
      <c r="A25" s="21"/>
      <c r="B25" s="29"/>
      <c r="C25" s="30"/>
      <c r="D25" s="30" t="s">
        <v>2</v>
      </c>
      <c r="E25" s="30"/>
      <c r="F25" s="30"/>
      <c r="G25" s="40">
        <v>21</v>
      </c>
      <c r="H25" s="40">
        <v>31</v>
      </c>
      <c r="I25" s="40">
        <v>23</v>
      </c>
      <c r="J25" s="40">
        <v>33</v>
      </c>
      <c r="K25" s="40">
        <v>29</v>
      </c>
      <c r="L25" s="35">
        <f t="shared" ref="L25:L32" si="11">SUM(G25:K25)</f>
        <v>137</v>
      </c>
      <c r="M25" s="35">
        <f t="shared" si="10"/>
        <v>27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</row>
    <row r="26" spans="1:23" x14ac:dyDescent="0.25">
      <c r="A26" s="21"/>
      <c r="B26" s="29"/>
      <c r="C26" s="30"/>
      <c r="D26" s="30" t="s">
        <v>3</v>
      </c>
      <c r="E26" s="30"/>
      <c r="F26" s="30"/>
      <c r="G26" s="40">
        <v>49</v>
      </c>
      <c r="H26" s="40">
        <v>57</v>
      </c>
      <c r="I26" s="40">
        <v>49</v>
      </c>
      <c r="J26" s="40">
        <v>50</v>
      </c>
      <c r="K26" s="40">
        <v>50</v>
      </c>
      <c r="L26" s="35">
        <f t="shared" si="11"/>
        <v>255</v>
      </c>
      <c r="M26" s="35">
        <f t="shared" si="10"/>
        <v>51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</row>
    <row r="27" spans="1:23" x14ac:dyDescent="0.25">
      <c r="A27" s="21"/>
      <c r="B27" s="29"/>
      <c r="C27" s="30"/>
      <c r="D27" s="30" t="s">
        <v>4</v>
      </c>
      <c r="E27" s="30"/>
      <c r="F27" s="30"/>
      <c r="G27" s="41">
        <v>59</v>
      </c>
      <c r="H27" s="41">
        <v>77</v>
      </c>
      <c r="I27" s="41">
        <v>82</v>
      </c>
      <c r="J27" s="41">
        <v>68</v>
      </c>
      <c r="K27" s="41">
        <v>29</v>
      </c>
      <c r="L27" s="32">
        <f t="shared" si="11"/>
        <v>315</v>
      </c>
      <c r="M27" s="32">
        <f t="shared" si="10"/>
        <v>63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</row>
    <row r="28" spans="1:23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11"/>
        <v>0</v>
      </c>
      <c r="M28" s="35">
        <f t="shared" si="10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</row>
    <row r="29" spans="1:23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11"/>
        <v>0</v>
      </c>
      <c r="M29" s="35">
        <f t="shared" si="10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</row>
    <row r="30" spans="1:23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11"/>
        <v>0</v>
      </c>
      <c r="M30" s="35">
        <f t="shared" si="10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</row>
    <row r="31" spans="1:23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11"/>
        <v>0</v>
      </c>
      <c r="M31" s="35">
        <f t="shared" si="10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</row>
    <row r="32" spans="1:23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11"/>
        <v>0</v>
      </c>
      <c r="M32" s="35">
        <f t="shared" si="10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v>2021</v>
      </c>
      <c r="H35" s="6">
        <f>+G35</f>
        <v>2021</v>
      </c>
      <c r="I35" s="6">
        <f t="shared" ref="I35:M36" si="12">+H35</f>
        <v>2021</v>
      </c>
      <c r="J35" s="6">
        <f t="shared" si="12"/>
        <v>2021</v>
      </c>
      <c r="K35" s="6">
        <f t="shared" si="12"/>
        <v>2021</v>
      </c>
      <c r="L35" s="6">
        <f t="shared" si="12"/>
        <v>2021</v>
      </c>
      <c r="M35" s="6">
        <f t="shared" si="12"/>
        <v>2021</v>
      </c>
      <c r="N35" s="20"/>
      <c r="O35" s="42"/>
      <c r="P35" s="42"/>
      <c r="Q35" s="42"/>
    </row>
    <row r="36" spans="1:23" x14ac:dyDescent="0.25">
      <c r="A36" s="21"/>
      <c r="B36" s="22"/>
      <c r="C36" s="8" t="str">
        <f>+$C20</f>
        <v>January 2022</v>
      </c>
      <c r="D36" s="24"/>
      <c r="E36" s="24"/>
      <c r="F36" s="24"/>
      <c r="G36" s="10" t="s">
        <v>10</v>
      </c>
      <c r="H36" s="10" t="str">
        <f>+G36</f>
        <v>Nov</v>
      </c>
      <c r="I36" s="10" t="str">
        <f t="shared" si="12"/>
        <v>Nov</v>
      </c>
      <c r="J36" s="10" t="str">
        <f t="shared" si="12"/>
        <v>Nov</v>
      </c>
      <c r="K36" s="10" t="str">
        <f t="shared" si="12"/>
        <v>Nov</v>
      </c>
      <c r="L36" s="10" t="str">
        <f t="shared" si="12"/>
        <v>Nov</v>
      </c>
      <c r="M36" s="10" t="str">
        <f t="shared" si="12"/>
        <v>Nov</v>
      </c>
      <c r="N36" s="25"/>
      <c r="O36" s="42"/>
      <c r="P36" s="42"/>
      <c r="Q36" s="42"/>
    </row>
    <row r="37" spans="1:23" ht="15.75" thickBot="1" x14ac:dyDescent="0.3">
      <c r="A37" s="21"/>
      <c r="B37" s="26"/>
      <c r="C37" s="27"/>
      <c r="D37" s="27"/>
      <c r="E37" s="27"/>
      <c r="F37" s="27"/>
      <c r="G37" s="7">
        <v>7</v>
      </c>
      <c r="H37" s="7">
        <v>14</v>
      </c>
      <c r="I37" s="7">
        <v>21</v>
      </c>
      <c r="J37" s="7">
        <v>28</v>
      </c>
      <c r="K37" s="7"/>
      <c r="L37" s="7" t="s">
        <v>11</v>
      </c>
      <c r="M37" s="7" t="s">
        <v>12</v>
      </c>
      <c r="N37" s="28"/>
      <c r="O37" s="42"/>
      <c r="P37" s="42"/>
      <c r="Q37" s="42"/>
    </row>
    <row r="38" spans="1:23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3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40</v>
      </c>
      <c r="H39" s="32">
        <f t="shared" ref="H39:L39" si="13">SUM(H40:H43)</f>
        <v>47</v>
      </c>
      <c r="I39" s="32">
        <f t="shared" si="13"/>
        <v>44</v>
      </c>
      <c r="J39" s="32">
        <f t="shared" si="13"/>
        <v>43</v>
      </c>
      <c r="K39" s="32">
        <f t="shared" si="13"/>
        <v>52</v>
      </c>
      <c r="L39" s="32">
        <f t="shared" si="13"/>
        <v>226</v>
      </c>
      <c r="M39" s="32">
        <f>ROUND((L39/$E$1),0)</f>
        <v>45</v>
      </c>
      <c r="N39" s="33"/>
      <c r="O39" s="42"/>
      <c r="P39" s="42"/>
      <c r="Q39" s="42"/>
    </row>
    <row r="40" spans="1:23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5</v>
      </c>
      <c r="I40" s="40">
        <v>1</v>
      </c>
      <c r="J40" s="40">
        <v>4</v>
      </c>
      <c r="K40" s="40">
        <v>5</v>
      </c>
      <c r="L40" s="35">
        <f>SUM(G40:K40)</f>
        <v>19</v>
      </c>
      <c r="M40" s="35">
        <f t="shared" ref="M40:M48" si="14">ROUND((L40/$E$1),0)</f>
        <v>4</v>
      </c>
      <c r="N40" s="33"/>
      <c r="O40" s="42"/>
      <c r="P40" s="42"/>
      <c r="Q40" s="42"/>
    </row>
    <row r="41" spans="1:23" x14ac:dyDescent="0.25">
      <c r="A41" s="21"/>
      <c r="B41" s="29"/>
      <c r="C41" s="30"/>
      <c r="D41" s="30" t="s">
        <v>2</v>
      </c>
      <c r="E41" s="30"/>
      <c r="F41" s="30"/>
      <c r="G41" s="40">
        <v>6</v>
      </c>
      <c r="H41" s="40">
        <v>10</v>
      </c>
      <c r="I41" s="40">
        <v>6</v>
      </c>
      <c r="J41" s="40">
        <v>8</v>
      </c>
      <c r="K41" s="40">
        <v>12</v>
      </c>
      <c r="L41" s="35">
        <f t="shared" ref="L41:L48" si="15">SUM(G41:K41)</f>
        <v>42</v>
      </c>
      <c r="M41" s="35">
        <f t="shared" si="14"/>
        <v>8</v>
      </c>
      <c r="N41" s="33"/>
      <c r="O41" s="42"/>
      <c r="P41" s="42"/>
      <c r="Q41" s="42"/>
    </row>
    <row r="42" spans="1:23" x14ac:dyDescent="0.25">
      <c r="A42" s="21"/>
      <c r="B42" s="29"/>
      <c r="C42" s="30"/>
      <c r="D42" s="30" t="s">
        <v>3</v>
      </c>
      <c r="E42" s="30"/>
      <c r="F42" s="30"/>
      <c r="G42" s="40">
        <v>11</v>
      </c>
      <c r="H42" s="40">
        <v>13</v>
      </c>
      <c r="I42" s="40">
        <v>12</v>
      </c>
      <c r="J42" s="40">
        <v>11</v>
      </c>
      <c r="K42" s="40">
        <v>15</v>
      </c>
      <c r="L42" s="35">
        <f t="shared" si="15"/>
        <v>62</v>
      </c>
      <c r="M42" s="35">
        <f t="shared" si="14"/>
        <v>12</v>
      </c>
      <c r="N42" s="33"/>
      <c r="O42" s="42"/>
      <c r="P42" s="42"/>
      <c r="Q42" s="42"/>
    </row>
    <row r="43" spans="1:23" x14ac:dyDescent="0.25">
      <c r="A43" s="21"/>
      <c r="B43" s="29"/>
      <c r="C43" s="30"/>
      <c r="D43" s="30" t="s">
        <v>4</v>
      </c>
      <c r="E43" s="30"/>
      <c r="F43" s="30"/>
      <c r="G43" s="41">
        <v>19</v>
      </c>
      <c r="H43" s="41">
        <v>19</v>
      </c>
      <c r="I43" s="41">
        <v>25</v>
      </c>
      <c r="J43" s="41">
        <v>20</v>
      </c>
      <c r="K43" s="41">
        <v>20</v>
      </c>
      <c r="L43" s="32">
        <f t="shared" si="15"/>
        <v>103</v>
      </c>
      <c r="M43" s="32">
        <f t="shared" si="14"/>
        <v>21</v>
      </c>
      <c r="N43" s="33"/>
      <c r="O43" s="42"/>
      <c r="P43" s="42"/>
      <c r="Q43" s="42"/>
    </row>
    <row r="44" spans="1:23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/>
      <c r="J44" s="40"/>
      <c r="K44" s="40">
        <v>3</v>
      </c>
      <c r="L44" s="35">
        <f t="shared" si="15"/>
        <v>3</v>
      </c>
      <c r="M44" s="35">
        <f t="shared" si="14"/>
        <v>1</v>
      </c>
      <c r="N44" s="33"/>
      <c r="O44" s="42"/>
      <c r="P44" s="42"/>
      <c r="Q44" s="42"/>
    </row>
    <row r="45" spans="1:23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5"/>
        <v>0</v>
      </c>
      <c r="M45" s="35">
        <f t="shared" si="14"/>
        <v>0</v>
      </c>
      <c r="N45" s="33"/>
      <c r="O45" s="42"/>
      <c r="P45" s="42"/>
      <c r="Q45" s="42"/>
    </row>
    <row r="46" spans="1:23" x14ac:dyDescent="0.25">
      <c r="A46" s="21"/>
      <c r="B46" s="29"/>
      <c r="C46" s="30" t="s">
        <v>7</v>
      </c>
      <c r="D46" s="30"/>
      <c r="E46" s="30"/>
      <c r="F46" s="30"/>
      <c r="G46" s="40">
        <v>3</v>
      </c>
      <c r="H46" s="40">
        <v>2</v>
      </c>
      <c r="I46" s="40">
        <v>2</v>
      </c>
      <c r="J46" s="40">
        <v>3</v>
      </c>
      <c r="K46" s="40">
        <v>3</v>
      </c>
      <c r="L46" s="35">
        <f t="shared" si="15"/>
        <v>13</v>
      </c>
      <c r="M46" s="35">
        <f t="shared" si="14"/>
        <v>3</v>
      </c>
      <c r="N46" s="33"/>
      <c r="O46" s="42"/>
      <c r="P46" s="42"/>
      <c r="Q46" s="42"/>
    </row>
    <row r="47" spans="1:23" x14ac:dyDescent="0.25">
      <c r="A47" s="21"/>
      <c r="B47" s="29"/>
      <c r="C47" s="30" t="s">
        <v>9</v>
      </c>
      <c r="D47" s="30"/>
      <c r="E47" s="30"/>
      <c r="F47" s="30"/>
      <c r="G47" s="40">
        <v>1</v>
      </c>
      <c r="H47" s="40">
        <v>3</v>
      </c>
      <c r="I47" s="40">
        <v>3</v>
      </c>
      <c r="J47" s="40">
        <v>2</v>
      </c>
      <c r="K47" s="40">
        <v>2</v>
      </c>
      <c r="L47" s="35">
        <f t="shared" si="15"/>
        <v>11</v>
      </c>
      <c r="M47" s="35">
        <f t="shared" si="14"/>
        <v>2</v>
      </c>
      <c r="N47" s="33"/>
      <c r="O47" s="42"/>
      <c r="P47" s="42"/>
      <c r="Q47" s="42"/>
    </row>
    <row r="48" spans="1:23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5"/>
        <v>0</v>
      </c>
      <c r="M48" s="35">
        <f t="shared" si="14"/>
        <v>0</v>
      </c>
      <c r="N48" s="33"/>
      <c r="O48" s="42"/>
      <c r="P48" s="42"/>
      <c r="Q48" s="42"/>
    </row>
    <row r="49" spans="1:17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17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17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6">+H51</f>
        <v>2022</v>
      </c>
      <c r="J51" s="6">
        <f t="shared" si="16"/>
        <v>2022</v>
      </c>
      <c r="K51" s="6">
        <f t="shared" si="16"/>
        <v>2022</v>
      </c>
      <c r="L51" s="6">
        <f t="shared" si="16"/>
        <v>2022</v>
      </c>
      <c r="M51" s="6">
        <f t="shared" si="16"/>
        <v>2022</v>
      </c>
      <c r="N51" s="20"/>
      <c r="O51" s="42"/>
      <c r="P51" s="42"/>
      <c r="Q51" s="42"/>
    </row>
    <row r="52" spans="1:17" x14ac:dyDescent="0.25">
      <c r="A52" s="21"/>
      <c r="B52" s="22"/>
      <c r="C52" s="8" t="str">
        <f>+$C36</f>
        <v>January 2022</v>
      </c>
      <c r="D52" s="24"/>
      <c r="E52" s="24"/>
      <c r="F52" s="24"/>
      <c r="G52" s="10" t="str">
        <f>+$G$4</f>
        <v>Jan</v>
      </c>
      <c r="H52" s="10" t="str">
        <f>+G52</f>
        <v>Jan</v>
      </c>
      <c r="I52" s="10" t="str">
        <f t="shared" si="16"/>
        <v>Jan</v>
      </c>
      <c r="J52" s="10" t="str">
        <f t="shared" si="16"/>
        <v>Jan</v>
      </c>
      <c r="K52" s="10" t="str">
        <f t="shared" si="16"/>
        <v>Jan</v>
      </c>
      <c r="L52" s="10" t="str">
        <f t="shared" si="16"/>
        <v>Jan</v>
      </c>
      <c r="M52" s="10" t="str">
        <f t="shared" si="16"/>
        <v>Jan</v>
      </c>
      <c r="N52" s="25"/>
      <c r="O52" s="42"/>
      <c r="P52" s="42"/>
      <c r="Q52" s="42"/>
    </row>
    <row r="53" spans="1:17" ht="15.75" thickBot="1" x14ac:dyDescent="0.3">
      <c r="A53" s="21"/>
      <c r="B53" s="26"/>
      <c r="C53" s="27"/>
      <c r="D53" s="27"/>
      <c r="E53" s="27"/>
      <c r="F53" s="27"/>
      <c r="G53" s="7">
        <f>+$G$5</f>
        <v>2</v>
      </c>
      <c r="H53" s="7">
        <f>+$H$5</f>
        <v>9</v>
      </c>
      <c r="I53" s="7">
        <f>+$I$5</f>
        <v>16</v>
      </c>
      <c r="J53" s="7">
        <f>+$J$5</f>
        <v>23</v>
      </c>
      <c r="K53" s="7">
        <f>+$K$5</f>
        <v>30</v>
      </c>
      <c r="L53" s="7" t="s">
        <v>11</v>
      </c>
      <c r="M53" s="7" t="s">
        <v>12</v>
      </c>
      <c r="N53" s="28"/>
      <c r="O53" s="42"/>
      <c r="P53" s="42"/>
      <c r="Q53" s="42"/>
    </row>
    <row r="54" spans="1:17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17" x14ac:dyDescent="0.25">
      <c r="A55" s="21"/>
      <c r="B55" s="29"/>
      <c r="C55" s="30" t="s">
        <v>0</v>
      </c>
      <c r="D55" s="30"/>
      <c r="E55" s="30"/>
      <c r="F55" s="30"/>
      <c r="G55" s="32">
        <f>SUM(G56:G59)</f>
        <v>92</v>
      </c>
      <c r="H55" s="32">
        <f t="shared" ref="H55:L55" si="17">SUM(H56:H59)</f>
        <v>149</v>
      </c>
      <c r="I55" s="32">
        <f t="shared" si="17"/>
        <v>71</v>
      </c>
      <c r="J55" s="32">
        <f t="shared" si="17"/>
        <v>88</v>
      </c>
      <c r="K55" s="32">
        <f t="shared" si="17"/>
        <v>84</v>
      </c>
      <c r="L55" s="32">
        <f t="shared" si="17"/>
        <v>484</v>
      </c>
      <c r="M55" s="32">
        <f>ROUND((L55/$E$1),0)</f>
        <v>97</v>
      </c>
      <c r="N55" s="33"/>
      <c r="O55" s="42"/>
      <c r="P55" s="42"/>
      <c r="Q55" s="42"/>
    </row>
    <row r="56" spans="1:17" x14ac:dyDescent="0.25">
      <c r="A56" s="21"/>
      <c r="B56" s="29"/>
      <c r="C56" s="30"/>
      <c r="D56" s="30" t="s">
        <v>1</v>
      </c>
      <c r="E56" s="30"/>
      <c r="F56" s="30"/>
      <c r="G56" s="40">
        <v>7</v>
      </c>
      <c r="H56" s="40">
        <v>7</v>
      </c>
      <c r="I56" s="40">
        <v>4</v>
      </c>
      <c r="J56" s="40">
        <v>3</v>
      </c>
      <c r="K56" s="40">
        <v>3</v>
      </c>
      <c r="L56" s="35">
        <f>SUM(G56:K56)</f>
        <v>24</v>
      </c>
      <c r="M56" s="35">
        <f t="shared" ref="M56:M64" si="18">ROUND((L56/$E$1),0)</f>
        <v>5</v>
      </c>
      <c r="N56" s="33"/>
      <c r="O56" s="42"/>
      <c r="P56" s="42"/>
      <c r="Q56" s="42"/>
    </row>
    <row r="57" spans="1:17" x14ac:dyDescent="0.25">
      <c r="A57" s="21"/>
      <c r="B57" s="29"/>
      <c r="C57" s="30"/>
      <c r="D57" s="30" t="s">
        <v>2</v>
      </c>
      <c r="E57" s="30"/>
      <c r="F57" s="30"/>
      <c r="G57" s="40">
        <v>16</v>
      </c>
      <c r="H57" s="40">
        <v>23</v>
      </c>
      <c r="I57" s="40">
        <v>13</v>
      </c>
      <c r="J57" s="40">
        <v>23</v>
      </c>
      <c r="K57" s="40">
        <v>14</v>
      </c>
      <c r="L57" s="35">
        <f t="shared" ref="L57:L64" si="19">SUM(G57:K57)</f>
        <v>89</v>
      </c>
      <c r="M57" s="35">
        <f t="shared" si="18"/>
        <v>18</v>
      </c>
      <c r="N57" s="33"/>
      <c r="O57" s="42"/>
      <c r="P57" s="42"/>
      <c r="Q57" s="42"/>
    </row>
    <row r="58" spans="1:17" x14ac:dyDescent="0.25">
      <c r="A58" s="21"/>
      <c r="B58" s="29"/>
      <c r="C58" s="30"/>
      <c r="D58" s="30" t="s">
        <v>3</v>
      </c>
      <c r="E58" s="30"/>
      <c r="F58" s="30"/>
      <c r="G58" s="40">
        <v>23</v>
      </c>
      <c r="H58" s="40">
        <v>43</v>
      </c>
      <c r="I58" s="40">
        <v>16</v>
      </c>
      <c r="J58" s="40">
        <v>18</v>
      </c>
      <c r="K58" s="40">
        <v>18</v>
      </c>
      <c r="L58" s="35">
        <f t="shared" si="19"/>
        <v>118</v>
      </c>
      <c r="M58" s="35">
        <f t="shared" si="18"/>
        <v>24</v>
      </c>
      <c r="N58" s="33"/>
      <c r="O58" s="42"/>
      <c r="P58" s="42"/>
      <c r="Q58" s="42"/>
    </row>
    <row r="59" spans="1:17" x14ac:dyDescent="0.25">
      <c r="A59" s="21"/>
      <c r="B59" s="29"/>
      <c r="C59" s="30"/>
      <c r="D59" s="30" t="s">
        <v>4</v>
      </c>
      <c r="E59" s="30"/>
      <c r="F59" s="30"/>
      <c r="G59" s="41">
        <v>46</v>
      </c>
      <c r="H59" s="41">
        <v>76</v>
      </c>
      <c r="I59" s="41">
        <v>38</v>
      </c>
      <c r="J59" s="41">
        <v>44</v>
      </c>
      <c r="K59" s="41">
        <v>49</v>
      </c>
      <c r="L59" s="32">
        <f t="shared" si="19"/>
        <v>253</v>
      </c>
      <c r="M59" s="32">
        <f t="shared" si="18"/>
        <v>51</v>
      </c>
      <c r="N59" s="33"/>
      <c r="O59" s="42"/>
      <c r="P59" s="42"/>
      <c r="Q59" s="42"/>
    </row>
    <row r="60" spans="1:17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9"/>
        <v>0</v>
      </c>
      <c r="M60" s="35">
        <f t="shared" si="18"/>
        <v>0</v>
      </c>
      <c r="N60" s="33"/>
      <c r="O60" s="42"/>
      <c r="P60" s="42"/>
      <c r="Q60" s="42"/>
    </row>
    <row r="61" spans="1:17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9"/>
        <v>0</v>
      </c>
      <c r="M61" s="35">
        <f t="shared" si="18"/>
        <v>0</v>
      </c>
      <c r="N61" s="33"/>
      <c r="O61" s="42"/>
      <c r="P61" s="42"/>
      <c r="Q61" s="42"/>
    </row>
    <row r="62" spans="1:17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9"/>
        <v>0</v>
      </c>
      <c r="M62" s="35">
        <f t="shared" si="18"/>
        <v>0</v>
      </c>
      <c r="N62" s="33"/>
      <c r="O62" s="42"/>
      <c r="P62" s="42"/>
      <c r="Q62" s="42"/>
    </row>
    <row r="63" spans="1:17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9"/>
        <v>0</v>
      </c>
      <c r="M63" s="35">
        <f t="shared" si="18"/>
        <v>0</v>
      </c>
      <c r="N63" s="33"/>
      <c r="O63" s="42"/>
      <c r="P63" s="42"/>
      <c r="Q63" s="42"/>
    </row>
    <row r="64" spans="1:17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9"/>
        <v>0</v>
      </c>
      <c r="M64" s="35">
        <f t="shared" si="18"/>
        <v>0</v>
      </c>
      <c r="N64" s="33"/>
      <c r="O64" s="42"/>
      <c r="P64" s="42"/>
      <c r="Q64" s="42"/>
    </row>
    <row r="65" spans="1:17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17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17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20">+H67</f>
        <v>2022</v>
      </c>
      <c r="J67" s="6">
        <f t="shared" si="20"/>
        <v>2022</v>
      </c>
      <c r="K67" s="6">
        <f t="shared" si="20"/>
        <v>2022</v>
      </c>
      <c r="L67" s="6">
        <f t="shared" si="20"/>
        <v>2022</v>
      </c>
      <c r="M67" s="6">
        <f t="shared" si="20"/>
        <v>2022</v>
      </c>
      <c r="N67" s="20"/>
      <c r="O67" s="42"/>
      <c r="P67" s="42"/>
      <c r="Q67" s="42"/>
    </row>
    <row r="68" spans="1:17" x14ac:dyDescent="0.25">
      <c r="A68" s="21"/>
      <c r="B68" s="22"/>
      <c r="C68" s="8" t="str">
        <f>+$C52</f>
        <v>January 2022</v>
      </c>
      <c r="D68" s="24"/>
      <c r="E68" s="24"/>
      <c r="F68" s="24"/>
      <c r="G68" s="10" t="str">
        <f>+$G$4</f>
        <v>Jan</v>
      </c>
      <c r="H68" s="10" t="str">
        <f>+G68</f>
        <v>Jan</v>
      </c>
      <c r="I68" s="10" t="str">
        <f t="shared" si="20"/>
        <v>Jan</v>
      </c>
      <c r="J68" s="10" t="str">
        <f t="shared" si="20"/>
        <v>Jan</v>
      </c>
      <c r="K68" s="10" t="str">
        <f t="shared" si="20"/>
        <v>Jan</v>
      </c>
      <c r="L68" s="10" t="str">
        <f t="shared" si="20"/>
        <v>Jan</v>
      </c>
      <c r="M68" s="10" t="str">
        <f t="shared" si="20"/>
        <v>Jan</v>
      </c>
      <c r="N68" s="25"/>
      <c r="O68" s="42"/>
      <c r="P68" s="42"/>
      <c r="Q68" s="42"/>
    </row>
    <row r="69" spans="1:17" ht="15.75" thickBot="1" x14ac:dyDescent="0.3">
      <c r="A69" s="21"/>
      <c r="B69" s="26"/>
      <c r="C69" s="27"/>
      <c r="D69" s="27"/>
      <c r="E69" s="27"/>
      <c r="F69" s="27"/>
      <c r="G69" s="7">
        <f>+$G$5</f>
        <v>2</v>
      </c>
      <c r="H69" s="7">
        <f>+$H$5</f>
        <v>9</v>
      </c>
      <c r="I69" s="7">
        <f>+$I$5</f>
        <v>16</v>
      </c>
      <c r="J69" s="7">
        <f>+$J$5</f>
        <v>23</v>
      </c>
      <c r="K69" s="7">
        <f>+$K$5</f>
        <v>30</v>
      </c>
      <c r="L69" s="7" t="s">
        <v>11</v>
      </c>
      <c r="M69" s="7" t="s">
        <v>12</v>
      </c>
      <c r="N69" s="28"/>
      <c r="O69" s="42"/>
      <c r="P69" s="42"/>
      <c r="Q69" s="42"/>
    </row>
    <row r="70" spans="1:17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17" x14ac:dyDescent="0.25">
      <c r="A71" s="21"/>
      <c r="B71" s="29"/>
      <c r="C71" s="30" t="s">
        <v>0</v>
      </c>
      <c r="D71" s="30"/>
      <c r="E71" s="30"/>
      <c r="F71" s="30"/>
      <c r="G71" s="32">
        <f>SUM(G72:G75)</f>
        <v>22</v>
      </c>
      <c r="H71" s="32">
        <f t="shared" ref="H71:L71" si="21">SUM(H72:H75)</f>
        <v>51</v>
      </c>
      <c r="I71" s="32">
        <f t="shared" si="21"/>
        <v>48</v>
      </c>
      <c r="J71" s="32">
        <f t="shared" si="21"/>
        <v>24</v>
      </c>
      <c r="K71" s="32">
        <f t="shared" si="21"/>
        <v>46</v>
      </c>
      <c r="L71" s="32">
        <f t="shared" si="21"/>
        <v>191</v>
      </c>
      <c r="M71" s="32">
        <f>ROUND((L71/$E$1),0)</f>
        <v>38</v>
      </c>
      <c r="N71" s="33"/>
      <c r="O71" s="42"/>
      <c r="P71" s="42"/>
      <c r="Q71" s="42"/>
    </row>
    <row r="72" spans="1:17" x14ac:dyDescent="0.25">
      <c r="A72" s="21"/>
      <c r="B72" s="29"/>
      <c r="C72" s="30"/>
      <c r="D72" s="30" t="s">
        <v>1</v>
      </c>
      <c r="E72" s="30"/>
      <c r="F72" s="30"/>
      <c r="G72" s="40">
        <v>6</v>
      </c>
      <c r="H72" s="40">
        <v>4</v>
      </c>
      <c r="I72" s="40">
        <v>4</v>
      </c>
      <c r="J72" s="40">
        <v>4</v>
      </c>
      <c r="K72" s="40">
        <v>6</v>
      </c>
      <c r="L72" s="35">
        <f>SUM(G72:K72)</f>
        <v>24</v>
      </c>
      <c r="M72" s="35">
        <f t="shared" ref="M72:M80" si="22">ROUND((L72/$E$1),0)</f>
        <v>5</v>
      </c>
      <c r="N72" s="33"/>
      <c r="O72" s="42"/>
      <c r="P72" s="42"/>
      <c r="Q72" s="42"/>
    </row>
    <row r="73" spans="1:17" x14ac:dyDescent="0.25">
      <c r="A73" s="21"/>
      <c r="B73" s="29"/>
      <c r="C73" s="30"/>
      <c r="D73" s="30" t="s">
        <v>2</v>
      </c>
      <c r="E73" s="30"/>
      <c r="F73" s="30"/>
      <c r="G73" s="40">
        <v>4</v>
      </c>
      <c r="H73" s="40">
        <v>9</v>
      </c>
      <c r="I73" s="40">
        <v>9</v>
      </c>
      <c r="J73" s="40">
        <v>6</v>
      </c>
      <c r="K73" s="40">
        <v>9</v>
      </c>
      <c r="L73" s="35">
        <f t="shared" ref="L73:L80" si="23">SUM(G73:K73)</f>
        <v>37</v>
      </c>
      <c r="M73" s="35">
        <f t="shared" si="22"/>
        <v>7</v>
      </c>
      <c r="N73" s="33"/>
      <c r="O73" s="42"/>
      <c r="P73" s="42"/>
      <c r="Q73" s="42"/>
    </row>
    <row r="74" spans="1:17" x14ac:dyDescent="0.25">
      <c r="A74" s="21"/>
      <c r="B74" s="29"/>
      <c r="C74" s="30"/>
      <c r="D74" s="30" t="s">
        <v>3</v>
      </c>
      <c r="E74" s="30"/>
      <c r="F74" s="30"/>
      <c r="G74" s="40">
        <v>5</v>
      </c>
      <c r="H74" s="40">
        <v>4</v>
      </c>
      <c r="I74" s="40">
        <v>7</v>
      </c>
      <c r="J74" s="40">
        <v>5</v>
      </c>
      <c r="K74" s="40">
        <v>8</v>
      </c>
      <c r="L74" s="35">
        <f t="shared" si="23"/>
        <v>29</v>
      </c>
      <c r="M74" s="35">
        <f t="shared" si="22"/>
        <v>6</v>
      </c>
      <c r="N74" s="33"/>
      <c r="O74" s="42"/>
      <c r="P74" s="42"/>
      <c r="Q74" s="42"/>
    </row>
    <row r="75" spans="1:17" x14ac:dyDescent="0.25">
      <c r="A75" s="21"/>
      <c r="B75" s="29"/>
      <c r="C75" s="30"/>
      <c r="D75" s="30" t="s">
        <v>4</v>
      </c>
      <c r="E75" s="30"/>
      <c r="F75" s="30"/>
      <c r="G75" s="41">
        <v>7</v>
      </c>
      <c r="H75" s="41">
        <v>34</v>
      </c>
      <c r="I75" s="41">
        <v>28</v>
      </c>
      <c r="J75" s="41">
        <v>9</v>
      </c>
      <c r="K75" s="41">
        <v>23</v>
      </c>
      <c r="L75" s="32">
        <f t="shared" si="23"/>
        <v>101</v>
      </c>
      <c r="M75" s="32">
        <f t="shared" si="22"/>
        <v>20</v>
      </c>
      <c r="N75" s="33"/>
      <c r="O75" s="42"/>
      <c r="P75" s="42"/>
      <c r="Q75" s="42"/>
    </row>
    <row r="76" spans="1:17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3"/>
        <v>0</v>
      </c>
      <c r="M76" s="35">
        <f t="shared" si="22"/>
        <v>0</v>
      </c>
      <c r="N76" s="33"/>
      <c r="O76" s="42"/>
      <c r="P76" s="42"/>
      <c r="Q76" s="42"/>
    </row>
    <row r="77" spans="1:17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3"/>
        <v>0</v>
      </c>
      <c r="M77" s="35">
        <f t="shared" si="22"/>
        <v>0</v>
      </c>
      <c r="N77" s="33"/>
      <c r="O77" s="42"/>
      <c r="P77" s="42"/>
      <c r="Q77" s="42"/>
    </row>
    <row r="78" spans="1:17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3"/>
        <v>0</v>
      </c>
      <c r="M78" s="35">
        <f t="shared" si="22"/>
        <v>0</v>
      </c>
      <c r="N78" s="33"/>
      <c r="O78" s="42"/>
      <c r="P78" s="42"/>
      <c r="Q78" s="42"/>
    </row>
    <row r="79" spans="1:17" x14ac:dyDescent="0.25">
      <c r="A79" s="21"/>
      <c r="B79" s="29"/>
      <c r="C79" s="30" t="s">
        <v>9</v>
      </c>
      <c r="D79" s="30"/>
      <c r="E79" s="30"/>
      <c r="F79" s="30"/>
      <c r="G79" s="40">
        <v>87</v>
      </c>
      <c r="H79" s="40">
        <v>144</v>
      </c>
      <c r="I79" s="40">
        <v>180</v>
      </c>
      <c r="J79" s="40">
        <v>144</v>
      </c>
      <c r="K79" s="40">
        <v>144</v>
      </c>
      <c r="L79" s="35">
        <f t="shared" si="23"/>
        <v>699</v>
      </c>
      <c r="M79" s="35">
        <f t="shared" si="22"/>
        <v>140</v>
      </c>
      <c r="N79" s="33"/>
      <c r="O79" s="42"/>
      <c r="P79" s="42"/>
      <c r="Q79" s="42"/>
    </row>
    <row r="80" spans="1:17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3"/>
        <v>0</v>
      </c>
      <c r="M80" s="35">
        <f t="shared" si="22"/>
        <v>0</v>
      </c>
      <c r="N80" s="33"/>
      <c r="O80" s="42"/>
      <c r="P80" s="42"/>
      <c r="Q80" s="42"/>
    </row>
    <row r="81" spans="1:17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17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17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v>2021</v>
      </c>
      <c r="H83" s="6">
        <f>+G83</f>
        <v>2021</v>
      </c>
      <c r="I83" s="6">
        <f t="shared" ref="I83:M84" si="24">+H83</f>
        <v>2021</v>
      </c>
      <c r="J83" s="6">
        <f t="shared" si="24"/>
        <v>2021</v>
      </c>
      <c r="K83" s="6">
        <f t="shared" si="24"/>
        <v>2021</v>
      </c>
      <c r="L83" s="6">
        <f t="shared" si="24"/>
        <v>2021</v>
      </c>
      <c r="M83" s="6">
        <f t="shared" si="24"/>
        <v>2021</v>
      </c>
      <c r="N83" s="20"/>
      <c r="O83" s="42"/>
      <c r="P83" s="42"/>
      <c r="Q83" s="42"/>
    </row>
    <row r="84" spans="1:17" x14ac:dyDescent="0.25">
      <c r="A84" s="21"/>
      <c r="B84" s="22"/>
      <c r="C84" s="8" t="str">
        <f>+$C68</f>
        <v>January 2022</v>
      </c>
      <c r="D84" s="24"/>
      <c r="E84" s="24"/>
      <c r="F84" s="24"/>
      <c r="G84" s="10" t="s">
        <v>10</v>
      </c>
      <c r="H84" s="10" t="str">
        <f>+G84</f>
        <v>Nov</v>
      </c>
      <c r="I84" s="10" t="str">
        <f t="shared" si="24"/>
        <v>Nov</v>
      </c>
      <c r="J84" s="10" t="str">
        <f t="shared" si="24"/>
        <v>Nov</v>
      </c>
      <c r="K84" s="10" t="str">
        <f t="shared" si="24"/>
        <v>Nov</v>
      </c>
      <c r="L84" s="10" t="str">
        <f t="shared" si="24"/>
        <v>Nov</v>
      </c>
      <c r="M84" s="10" t="str">
        <f t="shared" si="24"/>
        <v>Nov</v>
      </c>
      <c r="N84" s="25"/>
      <c r="O84" s="42"/>
      <c r="P84" s="42"/>
      <c r="Q84" s="42"/>
    </row>
    <row r="85" spans="1:17" ht="15.75" thickBot="1" x14ac:dyDescent="0.3">
      <c r="A85" s="21"/>
      <c r="B85" s="26"/>
      <c r="C85" s="27"/>
      <c r="D85" s="27"/>
      <c r="E85" s="27"/>
      <c r="F85" s="27"/>
      <c r="G85" s="7">
        <v>7</v>
      </c>
      <c r="H85" s="7">
        <v>14</v>
      </c>
      <c r="I85" s="7">
        <v>21</v>
      </c>
      <c r="J85" s="7">
        <v>28</v>
      </c>
      <c r="K85" s="7"/>
      <c r="L85" s="7" t="s">
        <v>11</v>
      </c>
      <c r="M85" s="7" t="s">
        <v>12</v>
      </c>
      <c r="N85" s="28"/>
      <c r="O85" s="42"/>
      <c r="P85" s="42"/>
      <c r="Q85" s="42"/>
    </row>
    <row r="86" spans="1:17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17" x14ac:dyDescent="0.25">
      <c r="A87" s="21"/>
      <c r="B87" s="29"/>
      <c r="C87" s="30" t="s">
        <v>0</v>
      </c>
      <c r="D87" s="30"/>
      <c r="E87" s="30"/>
      <c r="F87" s="30"/>
      <c r="G87" s="32">
        <f>SUM(G88:G91)</f>
        <v>65</v>
      </c>
      <c r="H87" s="32">
        <f t="shared" ref="H87:L87" si="25">SUM(H88:H91)</f>
        <v>128</v>
      </c>
      <c r="I87" s="32">
        <f t="shared" si="25"/>
        <v>112</v>
      </c>
      <c r="J87" s="32">
        <f t="shared" si="25"/>
        <v>102</v>
      </c>
      <c r="K87" s="32">
        <f t="shared" si="25"/>
        <v>115</v>
      </c>
      <c r="L87" s="32">
        <f t="shared" si="25"/>
        <v>522</v>
      </c>
      <c r="M87" s="32">
        <f>ROUND((L87/$E$1),0)</f>
        <v>104</v>
      </c>
      <c r="N87" s="33"/>
      <c r="O87" s="42"/>
      <c r="P87" s="42"/>
      <c r="Q87" s="42"/>
    </row>
    <row r="88" spans="1:17" x14ac:dyDescent="0.25">
      <c r="A88" s="21"/>
      <c r="B88" s="29"/>
      <c r="C88" s="30"/>
      <c r="D88" s="30" t="s">
        <v>1</v>
      </c>
      <c r="E88" s="30"/>
      <c r="F88" s="30"/>
      <c r="G88" s="40">
        <v>4</v>
      </c>
      <c r="H88" s="40">
        <v>9</v>
      </c>
      <c r="I88" s="40">
        <v>7</v>
      </c>
      <c r="J88" s="40">
        <v>7</v>
      </c>
      <c r="K88" s="40">
        <v>8</v>
      </c>
      <c r="L88" s="35">
        <f>SUM(G88:K88)</f>
        <v>35</v>
      </c>
      <c r="M88" s="35">
        <f t="shared" ref="M88:M96" si="26">ROUND((L88/$E$1),0)</f>
        <v>7</v>
      </c>
      <c r="N88" s="33"/>
      <c r="O88" s="42"/>
      <c r="P88" s="42"/>
      <c r="Q88" s="42"/>
    </row>
    <row r="89" spans="1:17" x14ac:dyDescent="0.25">
      <c r="A89" s="21"/>
      <c r="B89" s="29"/>
      <c r="C89" s="30"/>
      <c r="D89" s="30" t="s">
        <v>2</v>
      </c>
      <c r="E89" s="30"/>
      <c r="F89" s="30"/>
      <c r="G89" s="40">
        <v>9</v>
      </c>
      <c r="H89" s="40">
        <v>25</v>
      </c>
      <c r="I89" s="40">
        <v>12</v>
      </c>
      <c r="J89" s="40">
        <v>12</v>
      </c>
      <c r="K89" s="40">
        <v>12</v>
      </c>
      <c r="L89" s="35">
        <f t="shared" ref="L89:L96" si="27">SUM(G89:K89)</f>
        <v>70</v>
      </c>
      <c r="M89" s="35">
        <f t="shared" si="26"/>
        <v>14</v>
      </c>
      <c r="N89" s="33"/>
      <c r="O89" s="42"/>
      <c r="P89" s="42"/>
      <c r="Q89" s="42"/>
    </row>
    <row r="90" spans="1:17" x14ac:dyDescent="0.25">
      <c r="A90" s="21"/>
      <c r="B90" s="29"/>
      <c r="C90" s="30"/>
      <c r="D90" s="30" t="s">
        <v>3</v>
      </c>
      <c r="E90" s="30"/>
      <c r="F90" s="30"/>
      <c r="G90" s="40">
        <v>36</v>
      </c>
      <c r="H90" s="40">
        <v>52</v>
      </c>
      <c r="I90" s="40">
        <v>55</v>
      </c>
      <c r="J90" s="40">
        <v>44</v>
      </c>
      <c r="K90" s="40">
        <v>39</v>
      </c>
      <c r="L90" s="35">
        <f t="shared" si="27"/>
        <v>226</v>
      </c>
      <c r="M90" s="35">
        <f t="shared" si="26"/>
        <v>45</v>
      </c>
      <c r="N90" s="33"/>
      <c r="O90" s="42"/>
      <c r="P90" s="42"/>
      <c r="Q90" s="42"/>
    </row>
    <row r="91" spans="1:17" x14ac:dyDescent="0.25">
      <c r="A91" s="21"/>
      <c r="B91" s="29"/>
      <c r="C91" s="30"/>
      <c r="D91" s="30" t="s">
        <v>4</v>
      </c>
      <c r="E91" s="30"/>
      <c r="F91" s="30"/>
      <c r="G91" s="41">
        <v>16</v>
      </c>
      <c r="H91" s="41">
        <v>42</v>
      </c>
      <c r="I91" s="41">
        <v>38</v>
      </c>
      <c r="J91" s="41">
        <v>39</v>
      </c>
      <c r="K91" s="41">
        <v>56</v>
      </c>
      <c r="L91" s="32">
        <f t="shared" si="27"/>
        <v>191</v>
      </c>
      <c r="M91" s="32">
        <f t="shared" si="26"/>
        <v>38</v>
      </c>
      <c r="N91" s="33"/>
      <c r="O91" s="42"/>
      <c r="P91" s="42"/>
      <c r="Q91" s="42"/>
    </row>
    <row r="92" spans="1:17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7"/>
        <v>0</v>
      </c>
      <c r="M92" s="35">
        <f t="shared" si="26"/>
        <v>0</v>
      </c>
      <c r="N92" s="33"/>
      <c r="O92" s="42"/>
      <c r="P92" s="42"/>
      <c r="Q92" s="42"/>
    </row>
    <row r="93" spans="1:17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7"/>
        <v>0</v>
      </c>
      <c r="M93" s="35">
        <f t="shared" si="26"/>
        <v>0</v>
      </c>
      <c r="N93" s="33"/>
      <c r="O93" s="42"/>
      <c r="P93" s="42"/>
      <c r="Q93" s="42"/>
    </row>
    <row r="94" spans="1:17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7"/>
        <v>0</v>
      </c>
      <c r="M94" s="35">
        <f t="shared" si="26"/>
        <v>0</v>
      </c>
      <c r="N94" s="33"/>
      <c r="O94" s="42"/>
      <c r="P94" s="42"/>
      <c r="Q94" s="42"/>
    </row>
    <row r="95" spans="1:17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7"/>
        <v>0</v>
      </c>
      <c r="M95" s="35">
        <f t="shared" si="26"/>
        <v>0</v>
      </c>
      <c r="N95" s="33"/>
      <c r="O95" s="42"/>
      <c r="P95" s="42"/>
      <c r="Q95" s="42"/>
    </row>
    <row r="96" spans="1:17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7"/>
        <v>0</v>
      </c>
      <c r="M96" s="35">
        <f t="shared" si="26"/>
        <v>0</v>
      </c>
      <c r="N96" s="33"/>
      <c r="O96" s="42"/>
      <c r="P96" s="42"/>
      <c r="Q96" s="42"/>
    </row>
    <row r="97" spans="1:17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17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17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8">+H99</f>
        <v>2022</v>
      </c>
      <c r="J99" s="6">
        <f t="shared" si="28"/>
        <v>2022</v>
      </c>
      <c r="K99" s="6">
        <f t="shared" si="28"/>
        <v>2022</v>
      </c>
      <c r="L99" s="6">
        <f t="shared" si="28"/>
        <v>2022</v>
      </c>
      <c r="M99" s="6">
        <f t="shared" si="28"/>
        <v>2022</v>
      </c>
      <c r="N99" s="20"/>
      <c r="O99" s="42"/>
      <c r="P99" s="42"/>
      <c r="Q99" s="42"/>
    </row>
    <row r="100" spans="1:17" x14ac:dyDescent="0.25">
      <c r="A100" s="21"/>
      <c r="B100" s="22"/>
      <c r="C100" s="8" t="str">
        <f>+$C84</f>
        <v>January 2022</v>
      </c>
      <c r="D100" s="24"/>
      <c r="E100" s="24"/>
      <c r="F100" s="24"/>
      <c r="G100" s="10" t="str">
        <f>+$G$4</f>
        <v>Jan</v>
      </c>
      <c r="H100" s="10" t="str">
        <f>+G100</f>
        <v>Jan</v>
      </c>
      <c r="I100" s="10" t="str">
        <f t="shared" si="28"/>
        <v>Jan</v>
      </c>
      <c r="J100" s="10" t="str">
        <f t="shared" si="28"/>
        <v>Jan</v>
      </c>
      <c r="K100" s="10" t="str">
        <f t="shared" si="28"/>
        <v>Jan</v>
      </c>
      <c r="L100" s="10" t="str">
        <f t="shared" si="28"/>
        <v>Jan</v>
      </c>
      <c r="M100" s="10" t="str">
        <f t="shared" si="28"/>
        <v>Jan</v>
      </c>
      <c r="N100" s="25"/>
      <c r="O100" s="42"/>
      <c r="P100" s="42"/>
      <c r="Q100" s="42"/>
    </row>
    <row r="101" spans="1:17" ht="15.75" thickBot="1" x14ac:dyDescent="0.3">
      <c r="A101" s="21"/>
      <c r="B101" s="26"/>
      <c r="C101" s="27"/>
      <c r="D101" s="27"/>
      <c r="E101" s="27"/>
      <c r="F101" s="27"/>
      <c r="G101" s="7">
        <f>+$G$5</f>
        <v>2</v>
      </c>
      <c r="H101" s="7">
        <f>+$H$5</f>
        <v>9</v>
      </c>
      <c r="I101" s="7">
        <f>+$I$5</f>
        <v>16</v>
      </c>
      <c r="J101" s="7">
        <f>+$J$5</f>
        <v>23</v>
      </c>
      <c r="K101" s="7">
        <f>+$K$5</f>
        <v>30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17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17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28</v>
      </c>
      <c r="H103" s="32">
        <f t="shared" ref="H103:L103" si="29">SUM(H104:H107)</f>
        <v>43</v>
      </c>
      <c r="I103" s="32">
        <f t="shared" si="29"/>
        <v>41</v>
      </c>
      <c r="J103" s="32">
        <f t="shared" si="29"/>
        <v>37</v>
      </c>
      <c r="K103" s="32">
        <f t="shared" si="29"/>
        <v>37</v>
      </c>
      <c r="L103" s="32">
        <f t="shared" si="29"/>
        <v>186</v>
      </c>
      <c r="M103" s="32">
        <f>ROUND((L103/$E$1),0)</f>
        <v>37</v>
      </c>
      <c r="N103" s="33"/>
      <c r="O103" s="42"/>
      <c r="P103" s="42"/>
      <c r="Q103" s="42"/>
    </row>
    <row r="104" spans="1:17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2</v>
      </c>
      <c r="I104" s="40">
        <v>2</v>
      </c>
      <c r="J104" s="40">
        <v>1</v>
      </c>
      <c r="K104" s="40">
        <v>2</v>
      </c>
      <c r="L104" s="35">
        <f>SUM(G104:K104)</f>
        <v>8</v>
      </c>
      <c r="M104" s="35">
        <f t="shared" ref="M104:M112" si="30">ROUND((L104/$E$1),0)</f>
        <v>2</v>
      </c>
      <c r="N104" s="33"/>
      <c r="O104" s="42"/>
      <c r="P104" s="42"/>
      <c r="Q104" s="42"/>
    </row>
    <row r="105" spans="1:17" x14ac:dyDescent="0.25">
      <c r="A105" s="21"/>
      <c r="B105" s="29"/>
      <c r="C105" s="30"/>
      <c r="D105" s="30" t="s">
        <v>2</v>
      </c>
      <c r="E105" s="30"/>
      <c r="F105" s="30"/>
      <c r="G105" s="40">
        <v>10</v>
      </c>
      <c r="H105" s="40">
        <v>11</v>
      </c>
      <c r="I105" s="40">
        <v>13</v>
      </c>
      <c r="J105" s="40">
        <v>10</v>
      </c>
      <c r="K105" s="40">
        <v>8</v>
      </c>
      <c r="L105" s="35">
        <f t="shared" ref="L105:L112" si="31">SUM(G105:K105)</f>
        <v>52</v>
      </c>
      <c r="M105" s="35">
        <f t="shared" si="30"/>
        <v>10</v>
      </c>
      <c r="N105" s="33"/>
      <c r="O105" s="42"/>
      <c r="P105" s="42"/>
      <c r="Q105" s="42"/>
    </row>
    <row r="106" spans="1:17" x14ac:dyDescent="0.25">
      <c r="A106" s="21"/>
      <c r="B106" s="29"/>
      <c r="C106" s="30"/>
      <c r="D106" s="30" t="s">
        <v>3</v>
      </c>
      <c r="E106" s="30"/>
      <c r="F106" s="30"/>
      <c r="G106" s="40">
        <v>6</v>
      </c>
      <c r="H106" s="40">
        <v>13</v>
      </c>
      <c r="I106" s="40">
        <v>12</v>
      </c>
      <c r="J106" s="40">
        <v>11</v>
      </c>
      <c r="K106" s="40">
        <v>12</v>
      </c>
      <c r="L106" s="35">
        <f t="shared" si="31"/>
        <v>54</v>
      </c>
      <c r="M106" s="35">
        <f t="shared" si="30"/>
        <v>11</v>
      </c>
      <c r="N106" s="33"/>
      <c r="O106" s="42"/>
      <c r="P106" s="42"/>
      <c r="Q106" s="42"/>
    </row>
    <row r="107" spans="1:17" x14ac:dyDescent="0.25">
      <c r="A107" s="21"/>
      <c r="B107" s="29"/>
      <c r="C107" s="30"/>
      <c r="D107" s="30" t="s">
        <v>4</v>
      </c>
      <c r="E107" s="30"/>
      <c r="F107" s="30"/>
      <c r="G107" s="41">
        <v>11</v>
      </c>
      <c r="H107" s="41">
        <v>17</v>
      </c>
      <c r="I107" s="41">
        <v>14</v>
      </c>
      <c r="J107" s="41">
        <v>15</v>
      </c>
      <c r="K107" s="41">
        <v>15</v>
      </c>
      <c r="L107" s="32">
        <f t="shared" si="31"/>
        <v>72</v>
      </c>
      <c r="M107" s="32">
        <f t="shared" si="30"/>
        <v>14</v>
      </c>
      <c r="N107" s="33"/>
      <c r="O107" s="42"/>
      <c r="P107" s="42"/>
      <c r="Q107" s="42"/>
    </row>
    <row r="108" spans="1:17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31"/>
        <v>0</v>
      </c>
      <c r="M108" s="35">
        <f t="shared" si="30"/>
        <v>0</v>
      </c>
      <c r="N108" s="33"/>
      <c r="O108" s="42"/>
      <c r="P108" s="42"/>
      <c r="Q108" s="42"/>
    </row>
    <row r="109" spans="1:17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31"/>
        <v>0</v>
      </c>
      <c r="M109" s="35">
        <f t="shared" si="30"/>
        <v>0</v>
      </c>
      <c r="N109" s="33"/>
      <c r="O109" s="42"/>
      <c r="P109" s="42"/>
      <c r="Q109" s="42"/>
    </row>
    <row r="110" spans="1:17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31"/>
        <v>0</v>
      </c>
      <c r="M110" s="35">
        <f t="shared" si="30"/>
        <v>0</v>
      </c>
      <c r="N110" s="33"/>
      <c r="O110" s="42"/>
      <c r="P110" s="42"/>
      <c r="Q110" s="42"/>
    </row>
    <row r="111" spans="1:17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31"/>
        <v>0</v>
      </c>
      <c r="M111" s="35">
        <f t="shared" si="30"/>
        <v>0</v>
      </c>
      <c r="N111" s="33"/>
      <c r="O111" s="42"/>
      <c r="P111" s="42"/>
      <c r="Q111" s="42"/>
    </row>
    <row r="112" spans="1:17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31"/>
        <v>0</v>
      </c>
      <c r="M112" s="35">
        <f t="shared" si="30"/>
        <v>0</v>
      </c>
      <c r="N112" s="33"/>
      <c r="O112" s="42"/>
      <c r="P112" s="42"/>
      <c r="Q112" s="42"/>
    </row>
    <row r="113" spans="1:17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17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2">+H115</f>
        <v>2022</v>
      </c>
      <c r="J115" s="6">
        <f t="shared" si="32"/>
        <v>2022</v>
      </c>
      <c r="K115" s="6">
        <f t="shared" si="32"/>
        <v>2022</v>
      </c>
      <c r="L115" s="6">
        <f t="shared" si="32"/>
        <v>2022</v>
      </c>
      <c r="M115" s="6">
        <f t="shared" si="32"/>
        <v>2022</v>
      </c>
      <c r="N115" s="20"/>
      <c r="O115" s="42"/>
      <c r="P115" s="42"/>
      <c r="Q115" s="42"/>
    </row>
    <row r="116" spans="1:17" x14ac:dyDescent="0.25">
      <c r="A116" s="21"/>
      <c r="B116" s="22"/>
      <c r="C116" s="8" t="str">
        <f>+$C100</f>
        <v>January 2022</v>
      </c>
      <c r="D116" s="24"/>
      <c r="E116" s="24"/>
      <c r="F116" s="24"/>
      <c r="G116" s="10" t="str">
        <f>+$G$4</f>
        <v>Jan</v>
      </c>
      <c r="H116" s="10" t="str">
        <f>+G116</f>
        <v>Jan</v>
      </c>
      <c r="I116" s="10" t="str">
        <f t="shared" si="32"/>
        <v>Jan</v>
      </c>
      <c r="J116" s="10" t="str">
        <f t="shared" si="32"/>
        <v>Jan</v>
      </c>
      <c r="K116" s="10" t="str">
        <f t="shared" si="32"/>
        <v>Jan</v>
      </c>
      <c r="L116" s="10" t="str">
        <f t="shared" si="32"/>
        <v>Jan</v>
      </c>
      <c r="M116" s="10" t="str">
        <f t="shared" si="32"/>
        <v>Jan</v>
      </c>
      <c r="N116" s="25"/>
      <c r="O116" s="42"/>
      <c r="P116" s="42"/>
      <c r="Q116" s="42"/>
    </row>
    <row r="117" spans="1:17" ht="15.75" thickBot="1" x14ac:dyDescent="0.3">
      <c r="A117" s="21"/>
      <c r="B117" s="26"/>
      <c r="C117" s="27"/>
      <c r="D117" s="27"/>
      <c r="E117" s="27"/>
      <c r="F117" s="27"/>
      <c r="G117" s="7">
        <f>+$G$5</f>
        <v>2</v>
      </c>
      <c r="H117" s="7">
        <f>+$H$5</f>
        <v>9</v>
      </c>
      <c r="I117" s="7">
        <f>+$I$5</f>
        <v>16</v>
      </c>
      <c r="J117" s="7">
        <f>+$J$5</f>
        <v>23</v>
      </c>
      <c r="K117" s="7">
        <f>+$K$5</f>
        <v>30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17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17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29</v>
      </c>
      <c r="H119" s="32">
        <f t="shared" ref="H119:L119" si="33">SUM(H120:H123)</f>
        <v>37</v>
      </c>
      <c r="I119" s="32">
        <f t="shared" si="33"/>
        <v>43</v>
      </c>
      <c r="J119" s="32">
        <f t="shared" si="33"/>
        <v>38</v>
      </c>
      <c r="K119" s="32">
        <f t="shared" si="33"/>
        <v>27</v>
      </c>
      <c r="L119" s="32">
        <f t="shared" si="33"/>
        <v>174</v>
      </c>
      <c r="M119" s="32">
        <f>ROUND((L119/$E$1),0)</f>
        <v>35</v>
      </c>
      <c r="N119" s="33"/>
      <c r="O119" s="42"/>
      <c r="P119" s="42"/>
      <c r="Q119" s="42"/>
    </row>
    <row r="120" spans="1:17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4</v>
      </c>
      <c r="I120" s="40">
        <v>4</v>
      </c>
      <c r="J120" s="40">
        <v>3</v>
      </c>
      <c r="K120" s="40">
        <v>2</v>
      </c>
      <c r="L120" s="35">
        <f>SUM(G120:K120)</f>
        <v>16</v>
      </c>
      <c r="M120" s="35">
        <f t="shared" ref="M120:M128" si="34">ROUND((L120/$E$1),0)</f>
        <v>3</v>
      </c>
      <c r="N120" s="33"/>
      <c r="O120" s="42"/>
      <c r="P120" s="42"/>
      <c r="Q120" s="42"/>
    </row>
    <row r="121" spans="1:17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12</v>
      </c>
      <c r="I121" s="40">
        <v>12</v>
      </c>
      <c r="J121" s="40">
        <v>8</v>
      </c>
      <c r="K121" s="40">
        <v>8</v>
      </c>
      <c r="L121" s="35">
        <f t="shared" ref="L121:L128" si="35">SUM(G121:K121)</f>
        <v>50</v>
      </c>
      <c r="M121" s="35">
        <f t="shared" si="34"/>
        <v>10</v>
      </c>
      <c r="N121" s="33"/>
      <c r="O121" s="42"/>
      <c r="P121" s="42"/>
      <c r="Q121" s="42"/>
    </row>
    <row r="122" spans="1:17" x14ac:dyDescent="0.25">
      <c r="A122" s="21"/>
      <c r="B122" s="29"/>
      <c r="C122" s="30"/>
      <c r="D122" s="30" t="s">
        <v>3</v>
      </c>
      <c r="E122" s="30"/>
      <c r="F122" s="30"/>
      <c r="G122" s="40">
        <v>11</v>
      </c>
      <c r="H122" s="40">
        <v>11</v>
      </c>
      <c r="I122" s="40">
        <v>14</v>
      </c>
      <c r="J122" s="40">
        <v>6</v>
      </c>
      <c r="K122" s="40">
        <v>10</v>
      </c>
      <c r="L122" s="35">
        <f t="shared" si="35"/>
        <v>52</v>
      </c>
      <c r="M122" s="35">
        <f t="shared" si="34"/>
        <v>10</v>
      </c>
      <c r="N122" s="33"/>
      <c r="O122" s="42"/>
      <c r="P122" s="42"/>
      <c r="Q122" s="42"/>
    </row>
    <row r="123" spans="1:17" x14ac:dyDescent="0.25">
      <c r="A123" s="21"/>
      <c r="B123" s="29"/>
      <c r="C123" s="30"/>
      <c r="D123" s="30" t="s">
        <v>4</v>
      </c>
      <c r="E123" s="30"/>
      <c r="F123" s="30"/>
      <c r="G123" s="41">
        <v>5</v>
      </c>
      <c r="H123" s="41">
        <v>10</v>
      </c>
      <c r="I123" s="41">
        <v>13</v>
      </c>
      <c r="J123" s="41">
        <v>21</v>
      </c>
      <c r="K123" s="41">
        <v>7</v>
      </c>
      <c r="L123" s="32">
        <f t="shared" si="35"/>
        <v>56</v>
      </c>
      <c r="M123" s="32">
        <f t="shared" si="34"/>
        <v>11</v>
      </c>
      <c r="N123" s="33"/>
      <c r="O123" s="42"/>
      <c r="P123" s="42"/>
      <c r="Q123" s="42"/>
    </row>
    <row r="124" spans="1:17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5"/>
        <v>0</v>
      </c>
      <c r="M124" s="35">
        <f t="shared" si="34"/>
        <v>0</v>
      </c>
      <c r="N124" s="33"/>
      <c r="O124" s="42"/>
      <c r="P124" s="42"/>
      <c r="Q124" s="42"/>
    </row>
    <row r="125" spans="1:17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5"/>
        <v>0</v>
      </c>
      <c r="M125" s="35">
        <f t="shared" si="34"/>
        <v>0</v>
      </c>
      <c r="N125" s="33"/>
      <c r="O125" s="42"/>
      <c r="P125" s="42"/>
      <c r="Q125" s="42"/>
    </row>
    <row r="126" spans="1:17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5"/>
        <v>0</v>
      </c>
      <c r="M126" s="35">
        <f t="shared" si="34"/>
        <v>0</v>
      </c>
      <c r="N126" s="33"/>
      <c r="O126" s="42"/>
      <c r="P126" s="42"/>
      <c r="Q126" s="42"/>
    </row>
    <row r="127" spans="1:17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5"/>
        <v>0</v>
      </c>
      <c r="M127" s="35">
        <f t="shared" si="34"/>
        <v>0</v>
      </c>
      <c r="N127" s="33"/>
      <c r="O127" s="42"/>
      <c r="P127" s="42"/>
      <c r="Q127" s="42"/>
    </row>
    <row r="128" spans="1:17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5"/>
        <v>0</v>
      </c>
      <c r="M128" s="35">
        <f t="shared" si="34"/>
        <v>0</v>
      </c>
      <c r="N128" s="33"/>
      <c r="O128" s="42"/>
      <c r="P128" s="42"/>
      <c r="Q128" s="42"/>
    </row>
    <row r="129" spans="1:17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17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17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v>2021</v>
      </c>
      <c r="H131" s="6">
        <f>+G131</f>
        <v>2021</v>
      </c>
      <c r="I131" s="6">
        <f t="shared" ref="I131:M132" si="36">+H131</f>
        <v>2021</v>
      </c>
      <c r="J131" s="6">
        <f t="shared" si="36"/>
        <v>2021</v>
      </c>
      <c r="K131" s="6">
        <f t="shared" si="36"/>
        <v>2021</v>
      </c>
      <c r="L131" s="6">
        <f t="shared" si="36"/>
        <v>2021</v>
      </c>
      <c r="M131" s="6">
        <f t="shared" si="36"/>
        <v>2021</v>
      </c>
      <c r="N131" s="20"/>
      <c r="O131" s="42"/>
      <c r="P131" s="42"/>
      <c r="Q131" s="42"/>
    </row>
    <row r="132" spans="1:17" x14ac:dyDescent="0.25">
      <c r="A132" s="21"/>
      <c r="B132" s="22"/>
      <c r="C132" s="8" t="str">
        <f>+$C116</f>
        <v>January 2022</v>
      </c>
      <c r="D132" s="24"/>
      <c r="E132" s="24"/>
      <c r="F132" s="24"/>
      <c r="G132" s="10" t="s">
        <v>10</v>
      </c>
      <c r="H132" s="10" t="str">
        <f>+G132</f>
        <v>Nov</v>
      </c>
      <c r="I132" s="10" t="str">
        <f t="shared" si="36"/>
        <v>Nov</v>
      </c>
      <c r="J132" s="10" t="str">
        <f t="shared" si="36"/>
        <v>Nov</v>
      </c>
      <c r="K132" s="10" t="str">
        <f t="shared" si="36"/>
        <v>Nov</v>
      </c>
      <c r="L132" s="10" t="str">
        <f t="shared" si="36"/>
        <v>Nov</v>
      </c>
      <c r="M132" s="10" t="str">
        <f t="shared" si="36"/>
        <v>Nov</v>
      </c>
      <c r="N132" s="25"/>
      <c r="O132" s="42"/>
      <c r="P132" s="42"/>
      <c r="Q132" s="42"/>
    </row>
    <row r="133" spans="1:17" ht="15.75" thickBot="1" x14ac:dyDescent="0.3">
      <c r="A133" s="21"/>
      <c r="B133" s="26"/>
      <c r="C133" s="27"/>
      <c r="D133" s="27"/>
      <c r="E133" s="27"/>
      <c r="F133" s="27"/>
      <c r="G133" s="7">
        <v>7</v>
      </c>
      <c r="H133" s="7">
        <v>14</v>
      </c>
      <c r="I133" s="7">
        <v>21</v>
      </c>
      <c r="J133" s="7">
        <v>28</v>
      </c>
      <c r="K133" s="7"/>
      <c r="L133" s="7" t="s">
        <v>11</v>
      </c>
      <c r="M133" s="7" t="s">
        <v>12</v>
      </c>
      <c r="N133" s="28"/>
      <c r="O133" s="42"/>
      <c r="P133" s="42"/>
      <c r="Q133" s="42"/>
    </row>
    <row r="134" spans="1:17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17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67</v>
      </c>
      <c r="H135" s="32">
        <f t="shared" ref="H135:L135" si="37">SUM(H136:H139)</f>
        <v>81</v>
      </c>
      <c r="I135" s="32">
        <f t="shared" si="37"/>
        <v>81</v>
      </c>
      <c r="J135" s="32">
        <f t="shared" si="37"/>
        <v>70</v>
      </c>
      <c r="K135" s="32">
        <f t="shared" si="37"/>
        <v>70</v>
      </c>
      <c r="L135" s="32">
        <f t="shared" si="37"/>
        <v>369</v>
      </c>
      <c r="M135" s="32">
        <f>ROUND((L135/$E$1),0)</f>
        <v>74</v>
      </c>
      <c r="N135" s="33"/>
      <c r="O135" s="42"/>
      <c r="P135" s="42"/>
      <c r="Q135" s="42"/>
    </row>
    <row r="136" spans="1:17" x14ac:dyDescent="0.25">
      <c r="A136" s="21"/>
      <c r="B136" s="29"/>
      <c r="C136" s="30"/>
      <c r="D136" s="30" t="s">
        <v>1</v>
      </c>
      <c r="E136" s="30"/>
      <c r="F136" s="30"/>
      <c r="G136" s="40">
        <v>6</v>
      </c>
      <c r="H136" s="40">
        <v>22</v>
      </c>
      <c r="I136" s="40">
        <v>6</v>
      </c>
      <c r="J136" s="40">
        <v>7</v>
      </c>
      <c r="K136" s="40">
        <v>5</v>
      </c>
      <c r="L136" s="35">
        <f>SUM(G136:K136)</f>
        <v>46</v>
      </c>
      <c r="M136" s="35">
        <f t="shared" ref="M136:M144" si="38">ROUND((L136/$E$1),0)</f>
        <v>9</v>
      </c>
      <c r="N136" s="33"/>
      <c r="O136" s="42"/>
      <c r="P136" s="42"/>
      <c r="Q136" s="42"/>
    </row>
    <row r="137" spans="1:17" x14ac:dyDescent="0.25">
      <c r="A137" s="21"/>
      <c r="B137" s="29"/>
      <c r="C137" s="30"/>
      <c r="D137" s="30" t="s">
        <v>2</v>
      </c>
      <c r="E137" s="30"/>
      <c r="F137" s="30"/>
      <c r="G137" s="40">
        <v>17</v>
      </c>
      <c r="H137" s="40">
        <v>6</v>
      </c>
      <c r="I137" s="40">
        <v>22</v>
      </c>
      <c r="J137" s="40">
        <v>22</v>
      </c>
      <c r="K137" s="40">
        <v>20</v>
      </c>
      <c r="L137" s="35">
        <f t="shared" ref="L137:L144" si="39">SUM(G137:K137)</f>
        <v>87</v>
      </c>
      <c r="M137" s="35">
        <f t="shared" si="38"/>
        <v>17</v>
      </c>
      <c r="N137" s="33"/>
      <c r="O137" s="42"/>
      <c r="P137" s="42"/>
      <c r="Q137" s="42"/>
    </row>
    <row r="138" spans="1:17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15</v>
      </c>
      <c r="I138" s="40">
        <v>15</v>
      </c>
      <c r="J138" s="40">
        <v>17</v>
      </c>
      <c r="K138" s="40">
        <v>15</v>
      </c>
      <c r="L138" s="35">
        <f t="shared" si="39"/>
        <v>77</v>
      </c>
      <c r="M138" s="35">
        <f t="shared" si="38"/>
        <v>15</v>
      </c>
      <c r="N138" s="33"/>
      <c r="O138" s="42"/>
      <c r="P138" s="42"/>
      <c r="Q138" s="42"/>
    </row>
    <row r="139" spans="1:17" x14ac:dyDescent="0.25">
      <c r="A139" s="21"/>
      <c r="B139" s="29"/>
      <c r="C139" s="30"/>
      <c r="D139" s="30" t="s">
        <v>4</v>
      </c>
      <c r="E139" s="30"/>
      <c r="F139" s="30"/>
      <c r="G139" s="41">
        <v>29</v>
      </c>
      <c r="H139" s="41">
        <v>38</v>
      </c>
      <c r="I139" s="41">
        <v>38</v>
      </c>
      <c r="J139" s="41">
        <v>24</v>
      </c>
      <c r="K139" s="41">
        <v>30</v>
      </c>
      <c r="L139" s="32">
        <f t="shared" si="39"/>
        <v>159</v>
      </c>
      <c r="M139" s="32">
        <f t="shared" si="38"/>
        <v>32</v>
      </c>
      <c r="N139" s="33"/>
      <c r="O139" s="42"/>
      <c r="P139" s="42"/>
      <c r="Q139" s="42"/>
    </row>
    <row r="140" spans="1:17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9"/>
        <v>0</v>
      </c>
      <c r="M140" s="35">
        <f t="shared" si="38"/>
        <v>0</v>
      </c>
      <c r="N140" s="33"/>
      <c r="O140" s="42"/>
      <c r="P140" s="42"/>
      <c r="Q140" s="42"/>
    </row>
    <row r="141" spans="1:17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9"/>
        <v>0</v>
      </c>
      <c r="M141" s="35">
        <f t="shared" si="38"/>
        <v>0</v>
      </c>
      <c r="N141" s="33"/>
      <c r="O141" s="42"/>
      <c r="P141" s="42"/>
      <c r="Q141" s="42"/>
    </row>
    <row r="142" spans="1:17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9"/>
        <v>0</v>
      </c>
      <c r="M142" s="35">
        <f t="shared" si="38"/>
        <v>0</v>
      </c>
      <c r="N142" s="33"/>
      <c r="O142" s="42"/>
      <c r="P142" s="42"/>
      <c r="Q142" s="42"/>
    </row>
    <row r="143" spans="1:17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10</v>
      </c>
      <c r="J143" s="40">
        <v>10</v>
      </c>
      <c r="K143" s="40">
        <v>10</v>
      </c>
      <c r="L143" s="35">
        <f t="shared" si="39"/>
        <v>50</v>
      </c>
      <c r="M143" s="35">
        <f t="shared" si="38"/>
        <v>10</v>
      </c>
      <c r="N143" s="33"/>
      <c r="O143" s="42"/>
      <c r="P143" s="42"/>
      <c r="Q143" s="42"/>
    </row>
    <row r="144" spans="1:17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9"/>
        <v>0</v>
      </c>
      <c r="M144" s="35">
        <f t="shared" si="38"/>
        <v>0</v>
      </c>
      <c r="N144" s="33"/>
      <c r="O144" s="42"/>
      <c r="P144" s="42"/>
      <c r="Q144" s="42"/>
    </row>
    <row r="145" spans="1:17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17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17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40">+H147</f>
        <v>2022</v>
      </c>
      <c r="J147" s="6">
        <f t="shared" si="40"/>
        <v>2022</v>
      </c>
      <c r="K147" s="6">
        <f t="shared" si="40"/>
        <v>2022</v>
      </c>
      <c r="L147" s="6">
        <f t="shared" si="40"/>
        <v>2022</v>
      </c>
      <c r="M147" s="6">
        <f t="shared" si="40"/>
        <v>2022</v>
      </c>
      <c r="N147" s="20"/>
      <c r="O147" s="42"/>
      <c r="P147" s="42"/>
      <c r="Q147" s="42"/>
    </row>
    <row r="148" spans="1:17" x14ac:dyDescent="0.25">
      <c r="A148" s="21"/>
      <c r="B148" s="22"/>
      <c r="C148" s="8" t="str">
        <f>+$C132</f>
        <v>January 2022</v>
      </c>
      <c r="D148" s="24"/>
      <c r="E148" s="24"/>
      <c r="F148" s="24"/>
      <c r="G148" s="10" t="str">
        <f>+$G$4</f>
        <v>Jan</v>
      </c>
      <c r="H148" s="10" t="str">
        <f>+G148</f>
        <v>Jan</v>
      </c>
      <c r="I148" s="10" t="str">
        <f t="shared" si="40"/>
        <v>Jan</v>
      </c>
      <c r="J148" s="10" t="str">
        <f t="shared" si="40"/>
        <v>Jan</v>
      </c>
      <c r="K148" s="10" t="str">
        <f t="shared" si="40"/>
        <v>Jan</v>
      </c>
      <c r="L148" s="10" t="str">
        <f t="shared" si="40"/>
        <v>Jan</v>
      </c>
      <c r="M148" s="10" t="str">
        <f t="shared" si="40"/>
        <v>Jan</v>
      </c>
      <c r="N148" s="25"/>
      <c r="O148" s="42"/>
      <c r="P148" s="42"/>
      <c r="Q148" s="42"/>
    </row>
    <row r="149" spans="1:17" ht="15.75" thickBot="1" x14ac:dyDescent="0.3">
      <c r="A149" s="21"/>
      <c r="B149" s="26"/>
      <c r="C149" s="27"/>
      <c r="D149" s="27"/>
      <c r="E149" s="27"/>
      <c r="F149" s="27"/>
      <c r="G149" s="7">
        <f>+$G$5</f>
        <v>2</v>
      </c>
      <c r="H149" s="7">
        <f>+$H$5</f>
        <v>9</v>
      </c>
      <c r="I149" s="7">
        <f>+$I$5</f>
        <v>16</v>
      </c>
      <c r="J149" s="7">
        <f>+$J$5</f>
        <v>23</v>
      </c>
      <c r="K149" s="7">
        <f>+$K$5</f>
        <v>30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17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17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256</v>
      </c>
      <c r="H151" s="32">
        <f t="shared" ref="H151:L151" si="41">SUM(H152:H155)</f>
        <v>111</v>
      </c>
      <c r="I151" s="32">
        <f t="shared" si="41"/>
        <v>145</v>
      </c>
      <c r="J151" s="32">
        <f t="shared" si="41"/>
        <v>117</v>
      </c>
      <c r="K151" s="32">
        <f t="shared" si="41"/>
        <v>104</v>
      </c>
      <c r="L151" s="32">
        <f t="shared" si="41"/>
        <v>733</v>
      </c>
      <c r="M151" s="32">
        <f>ROUND((L151/$E$1),0)</f>
        <v>147</v>
      </c>
      <c r="N151" s="33"/>
      <c r="O151" s="42"/>
      <c r="P151" s="42"/>
      <c r="Q151" s="42"/>
    </row>
    <row r="152" spans="1:17" x14ac:dyDescent="0.25">
      <c r="A152" s="21"/>
      <c r="B152" s="29"/>
      <c r="C152" s="30"/>
      <c r="D152" s="30" t="s">
        <v>1</v>
      </c>
      <c r="E152" s="30"/>
      <c r="F152" s="30"/>
      <c r="G152" s="40">
        <v>16</v>
      </c>
      <c r="H152" s="40">
        <v>5</v>
      </c>
      <c r="I152" s="40">
        <v>5</v>
      </c>
      <c r="J152" s="40">
        <v>3</v>
      </c>
      <c r="K152" s="40">
        <v>7</v>
      </c>
      <c r="L152" s="35">
        <f>SUM(G152:K152)</f>
        <v>36</v>
      </c>
      <c r="M152" s="35">
        <f t="shared" ref="M152:M160" si="42">ROUND((L152/$E$1),0)</f>
        <v>7</v>
      </c>
      <c r="N152" s="33"/>
      <c r="O152" s="42"/>
      <c r="P152" s="42"/>
      <c r="Q152" s="42"/>
    </row>
    <row r="153" spans="1:17" x14ac:dyDescent="0.25">
      <c r="A153" s="21"/>
      <c r="B153" s="29"/>
      <c r="C153" s="30"/>
      <c r="D153" s="30" t="s">
        <v>2</v>
      </c>
      <c r="E153" s="30"/>
      <c r="F153" s="30"/>
      <c r="G153" s="40">
        <v>61</v>
      </c>
      <c r="H153" s="40">
        <v>19</v>
      </c>
      <c r="I153" s="40">
        <v>22</v>
      </c>
      <c r="J153" s="40">
        <v>16</v>
      </c>
      <c r="K153" s="40">
        <v>18</v>
      </c>
      <c r="L153" s="35">
        <f t="shared" ref="L153:L160" si="43">SUM(G153:K153)</f>
        <v>136</v>
      </c>
      <c r="M153" s="35">
        <f t="shared" si="42"/>
        <v>27</v>
      </c>
      <c r="N153" s="33"/>
      <c r="O153" s="42"/>
      <c r="P153" s="42"/>
      <c r="Q153" s="42"/>
    </row>
    <row r="154" spans="1:17" x14ac:dyDescent="0.25">
      <c r="A154" s="21"/>
      <c r="B154" s="29"/>
      <c r="C154" s="30"/>
      <c r="D154" s="30" t="s">
        <v>3</v>
      </c>
      <c r="E154" s="30"/>
      <c r="F154" s="30"/>
      <c r="G154" s="40">
        <v>77</v>
      </c>
      <c r="H154" s="40">
        <v>36</v>
      </c>
      <c r="I154" s="40">
        <v>37</v>
      </c>
      <c r="J154" s="40">
        <v>34</v>
      </c>
      <c r="K154" s="40">
        <v>21</v>
      </c>
      <c r="L154" s="35">
        <f t="shared" si="43"/>
        <v>205</v>
      </c>
      <c r="M154" s="35">
        <f t="shared" si="42"/>
        <v>41</v>
      </c>
      <c r="N154" s="33"/>
      <c r="O154" s="42"/>
      <c r="P154" s="42"/>
      <c r="Q154" s="42"/>
    </row>
    <row r="155" spans="1:17" x14ac:dyDescent="0.25">
      <c r="A155" s="21"/>
      <c r="B155" s="29"/>
      <c r="C155" s="30"/>
      <c r="D155" s="30" t="s">
        <v>4</v>
      </c>
      <c r="E155" s="30"/>
      <c r="F155" s="30"/>
      <c r="G155" s="41">
        <v>102</v>
      </c>
      <c r="H155" s="41">
        <v>51</v>
      </c>
      <c r="I155" s="41">
        <v>81</v>
      </c>
      <c r="J155" s="41">
        <v>64</v>
      </c>
      <c r="K155" s="41">
        <v>58</v>
      </c>
      <c r="L155" s="32">
        <f t="shared" si="43"/>
        <v>356</v>
      </c>
      <c r="M155" s="32">
        <f t="shared" si="42"/>
        <v>71</v>
      </c>
      <c r="N155" s="33"/>
      <c r="O155" s="42"/>
      <c r="P155" s="42"/>
      <c r="Q155" s="42"/>
    </row>
    <row r="156" spans="1:17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3"/>
        <v>0</v>
      </c>
      <c r="M156" s="35">
        <f t="shared" si="42"/>
        <v>0</v>
      </c>
      <c r="N156" s="33"/>
      <c r="O156" s="42"/>
      <c r="P156" s="42"/>
      <c r="Q156" s="42"/>
    </row>
    <row r="157" spans="1:17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3"/>
        <v>0</v>
      </c>
      <c r="M157" s="35">
        <f t="shared" si="42"/>
        <v>0</v>
      </c>
      <c r="N157" s="33"/>
      <c r="O157" s="42"/>
      <c r="P157" s="42"/>
      <c r="Q157" s="42"/>
    </row>
    <row r="158" spans="1:17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3"/>
        <v>0</v>
      </c>
      <c r="M158" s="35">
        <f t="shared" si="42"/>
        <v>0</v>
      </c>
      <c r="N158" s="33"/>
      <c r="O158" s="42"/>
      <c r="P158" s="42"/>
      <c r="Q158" s="42"/>
    </row>
    <row r="159" spans="1:17" x14ac:dyDescent="0.25">
      <c r="A159" s="21"/>
      <c r="B159" s="29"/>
      <c r="C159" s="30" t="s">
        <v>9</v>
      </c>
      <c r="D159" s="30"/>
      <c r="E159" s="30"/>
      <c r="F159" s="30"/>
      <c r="G159" s="40">
        <v>1</v>
      </c>
      <c r="H159" s="40">
        <v>21</v>
      </c>
      <c r="I159" s="40">
        <v>45</v>
      </c>
      <c r="J159" s="40">
        <v>2</v>
      </c>
      <c r="K159" s="40">
        <v>3</v>
      </c>
      <c r="L159" s="35">
        <f t="shared" si="43"/>
        <v>72</v>
      </c>
      <c r="M159" s="35">
        <f t="shared" si="42"/>
        <v>14</v>
      </c>
      <c r="N159" s="33"/>
      <c r="O159" s="42"/>
      <c r="P159" s="42"/>
      <c r="Q159" s="42"/>
    </row>
    <row r="160" spans="1:17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3"/>
        <v>0</v>
      </c>
      <c r="M160" s="35">
        <f t="shared" si="42"/>
        <v>0</v>
      </c>
      <c r="N160" s="33"/>
      <c r="O160" s="42"/>
      <c r="P160" s="42"/>
      <c r="Q160" s="42"/>
    </row>
    <row r="161" spans="1:17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17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17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4">+H163</f>
        <v>2022</v>
      </c>
      <c r="J163" s="6">
        <f t="shared" si="44"/>
        <v>2022</v>
      </c>
      <c r="K163" s="6">
        <f t="shared" si="44"/>
        <v>2022</v>
      </c>
      <c r="L163" s="6">
        <f t="shared" si="44"/>
        <v>2022</v>
      </c>
      <c r="M163" s="6">
        <f t="shared" si="44"/>
        <v>2022</v>
      </c>
      <c r="N163" s="20"/>
      <c r="O163" s="42"/>
      <c r="P163" s="42"/>
      <c r="Q163" s="42"/>
    </row>
    <row r="164" spans="1:17" x14ac:dyDescent="0.25">
      <c r="A164" s="21"/>
      <c r="B164" s="22"/>
      <c r="C164" s="8" t="str">
        <f>+$C148</f>
        <v>January 2022</v>
      </c>
      <c r="D164" s="24"/>
      <c r="E164" s="24"/>
      <c r="F164" s="24"/>
      <c r="G164" s="10" t="str">
        <f>+$G$4</f>
        <v>Jan</v>
      </c>
      <c r="H164" s="10" t="str">
        <f>+G164</f>
        <v>Jan</v>
      </c>
      <c r="I164" s="10" t="str">
        <f t="shared" si="44"/>
        <v>Jan</v>
      </c>
      <c r="J164" s="10" t="str">
        <f t="shared" si="44"/>
        <v>Jan</v>
      </c>
      <c r="K164" s="10" t="str">
        <f t="shared" si="44"/>
        <v>Jan</v>
      </c>
      <c r="L164" s="10" t="str">
        <f t="shared" si="44"/>
        <v>Jan</v>
      </c>
      <c r="M164" s="10" t="str">
        <f t="shared" si="44"/>
        <v>Jan</v>
      </c>
      <c r="N164" s="25"/>
      <c r="O164" s="42"/>
      <c r="P164" s="42"/>
      <c r="Q164" s="42"/>
    </row>
    <row r="165" spans="1:17" ht="15.75" thickBot="1" x14ac:dyDescent="0.3">
      <c r="A165" s="21"/>
      <c r="B165" s="26"/>
      <c r="C165" s="27"/>
      <c r="D165" s="27"/>
      <c r="E165" s="27"/>
      <c r="F165" s="27"/>
      <c r="G165" s="7">
        <f>+$G$5</f>
        <v>2</v>
      </c>
      <c r="H165" s="7">
        <f>+$H$5</f>
        <v>9</v>
      </c>
      <c r="I165" s="7">
        <f>+$I$5</f>
        <v>16</v>
      </c>
      <c r="J165" s="7">
        <f>+$J$5</f>
        <v>23</v>
      </c>
      <c r="K165" s="7">
        <f>+$K$5</f>
        <v>30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17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17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17</v>
      </c>
      <c r="H167" s="32">
        <f t="shared" ref="H167:L167" si="45">SUM(H168:H171)</f>
        <v>45</v>
      </c>
      <c r="I167" s="32">
        <f t="shared" si="45"/>
        <v>62</v>
      </c>
      <c r="J167" s="32">
        <f t="shared" si="45"/>
        <v>44</v>
      </c>
      <c r="K167" s="32">
        <f t="shared" si="45"/>
        <v>26</v>
      </c>
      <c r="L167" s="32">
        <f t="shared" si="45"/>
        <v>194</v>
      </c>
      <c r="M167" s="32">
        <f>ROUND((L167/$E$1),0)</f>
        <v>39</v>
      </c>
      <c r="N167" s="33"/>
      <c r="O167" s="42"/>
      <c r="P167" s="42"/>
      <c r="Q167" s="42"/>
    </row>
    <row r="168" spans="1:17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2</v>
      </c>
      <c r="J168" s="40">
        <v>2</v>
      </c>
      <c r="K168" s="40">
        <v>3</v>
      </c>
      <c r="L168" s="35">
        <f>SUM(G168:K168)</f>
        <v>10</v>
      </c>
      <c r="M168" s="35">
        <f t="shared" ref="M168:M176" si="46">ROUND((L168/$E$1),0)</f>
        <v>2</v>
      </c>
      <c r="N168" s="33"/>
      <c r="O168" s="42"/>
      <c r="P168" s="42"/>
      <c r="Q168" s="42"/>
    </row>
    <row r="169" spans="1:17" x14ac:dyDescent="0.25">
      <c r="A169" s="21"/>
      <c r="B169" s="29"/>
      <c r="C169" s="30"/>
      <c r="D169" s="30" t="s">
        <v>2</v>
      </c>
      <c r="E169" s="30"/>
      <c r="F169" s="30"/>
      <c r="G169" s="40">
        <v>3</v>
      </c>
      <c r="H169" s="40">
        <v>8</v>
      </c>
      <c r="I169" s="40">
        <v>6</v>
      </c>
      <c r="J169" s="40">
        <v>8</v>
      </c>
      <c r="K169" s="40">
        <v>4</v>
      </c>
      <c r="L169" s="35">
        <f t="shared" ref="L169:L176" si="47">SUM(G169:K169)</f>
        <v>29</v>
      </c>
      <c r="M169" s="35">
        <f t="shared" si="46"/>
        <v>6</v>
      </c>
      <c r="N169" s="33"/>
      <c r="O169" s="42"/>
      <c r="P169" s="42"/>
      <c r="Q169" s="42"/>
    </row>
    <row r="170" spans="1:17" x14ac:dyDescent="0.25">
      <c r="A170" s="21"/>
      <c r="B170" s="29"/>
      <c r="C170" s="30"/>
      <c r="D170" s="30" t="s">
        <v>3</v>
      </c>
      <c r="E170" s="30"/>
      <c r="F170" s="30"/>
      <c r="G170" s="40">
        <v>2</v>
      </c>
      <c r="H170" s="40">
        <v>12</v>
      </c>
      <c r="I170" s="40">
        <v>18</v>
      </c>
      <c r="J170" s="40">
        <v>14</v>
      </c>
      <c r="K170" s="40">
        <v>4</v>
      </c>
      <c r="L170" s="35">
        <f t="shared" si="47"/>
        <v>50</v>
      </c>
      <c r="M170" s="35">
        <f t="shared" si="46"/>
        <v>10</v>
      </c>
      <c r="N170" s="33"/>
      <c r="O170" s="42"/>
      <c r="P170" s="42"/>
      <c r="Q170" s="42"/>
    </row>
    <row r="171" spans="1:17" x14ac:dyDescent="0.25">
      <c r="A171" s="21"/>
      <c r="B171" s="29"/>
      <c r="C171" s="30"/>
      <c r="D171" s="30" t="s">
        <v>4</v>
      </c>
      <c r="E171" s="30"/>
      <c r="F171" s="30"/>
      <c r="G171" s="41">
        <v>11</v>
      </c>
      <c r="H171" s="41">
        <v>23</v>
      </c>
      <c r="I171" s="41">
        <v>36</v>
      </c>
      <c r="J171" s="41">
        <v>20</v>
      </c>
      <c r="K171" s="41">
        <v>15</v>
      </c>
      <c r="L171" s="32">
        <f t="shared" si="47"/>
        <v>105</v>
      </c>
      <c r="M171" s="32">
        <f t="shared" si="46"/>
        <v>21</v>
      </c>
      <c r="N171" s="33"/>
      <c r="O171" s="42"/>
      <c r="P171" s="42"/>
      <c r="Q171" s="42"/>
    </row>
    <row r="172" spans="1:17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>
        <v>6</v>
      </c>
      <c r="J172" s="40"/>
      <c r="K172" s="40"/>
      <c r="L172" s="35">
        <f t="shared" si="47"/>
        <v>6</v>
      </c>
      <c r="M172" s="35">
        <f t="shared" si="46"/>
        <v>1</v>
      </c>
      <c r="N172" s="33"/>
      <c r="O172" s="42"/>
      <c r="P172" s="42"/>
      <c r="Q172" s="42"/>
    </row>
    <row r="173" spans="1:17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7"/>
        <v>0</v>
      </c>
      <c r="M173" s="35">
        <f t="shared" si="46"/>
        <v>0</v>
      </c>
      <c r="N173" s="33"/>
      <c r="O173" s="42"/>
      <c r="P173" s="42"/>
      <c r="Q173" s="42"/>
    </row>
    <row r="174" spans="1:17" x14ac:dyDescent="0.25">
      <c r="A174" s="21"/>
      <c r="B174" s="29"/>
      <c r="C174" s="30" t="s">
        <v>7</v>
      </c>
      <c r="D174" s="30"/>
      <c r="E174" s="30"/>
      <c r="F174" s="30"/>
      <c r="G174" s="40">
        <v>5</v>
      </c>
      <c r="H174" s="40"/>
      <c r="I174" s="40"/>
      <c r="J174" s="40">
        <v>3</v>
      </c>
      <c r="K174" s="40">
        <v>1</v>
      </c>
      <c r="L174" s="35">
        <f t="shared" si="47"/>
        <v>9</v>
      </c>
      <c r="M174" s="35">
        <f t="shared" si="46"/>
        <v>2</v>
      </c>
      <c r="N174" s="33"/>
      <c r="O174" s="42"/>
      <c r="P174" s="42"/>
      <c r="Q174" s="42"/>
    </row>
    <row r="175" spans="1:17" x14ac:dyDescent="0.25">
      <c r="A175" s="21"/>
      <c r="B175" s="29"/>
      <c r="C175" s="30" t="s">
        <v>9</v>
      </c>
      <c r="D175" s="30"/>
      <c r="E175" s="30"/>
      <c r="F175" s="30"/>
      <c r="G175" s="40">
        <v>99</v>
      </c>
      <c r="H175" s="40">
        <v>111</v>
      </c>
      <c r="I175" s="40">
        <v>90</v>
      </c>
      <c r="J175" s="40">
        <v>313</v>
      </c>
      <c r="K175" s="40">
        <v>150</v>
      </c>
      <c r="L175" s="35">
        <f t="shared" si="47"/>
        <v>763</v>
      </c>
      <c r="M175" s="35">
        <f t="shared" si="46"/>
        <v>153</v>
      </c>
      <c r="N175" s="33"/>
      <c r="O175" s="42"/>
      <c r="P175" s="42"/>
      <c r="Q175" s="42"/>
    </row>
    <row r="176" spans="1:17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7"/>
        <v>0</v>
      </c>
      <c r="M176" s="35">
        <f t="shared" si="46"/>
        <v>0</v>
      </c>
      <c r="N176" s="33"/>
      <c r="O176" s="42"/>
      <c r="P176" s="42"/>
      <c r="Q176" s="42"/>
    </row>
    <row r="177" spans="1:17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17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17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v>2021</v>
      </c>
      <c r="H179" s="6">
        <f>+G179</f>
        <v>2021</v>
      </c>
      <c r="I179" s="6">
        <f t="shared" ref="I179:M180" si="48">+H179</f>
        <v>2021</v>
      </c>
      <c r="J179" s="6">
        <f t="shared" si="48"/>
        <v>2021</v>
      </c>
      <c r="K179" s="6">
        <f t="shared" si="48"/>
        <v>2021</v>
      </c>
      <c r="L179" s="6">
        <f t="shared" si="48"/>
        <v>2021</v>
      </c>
      <c r="M179" s="6">
        <f t="shared" si="48"/>
        <v>2021</v>
      </c>
      <c r="N179" s="20"/>
      <c r="O179" s="42"/>
      <c r="P179" s="42"/>
      <c r="Q179" s="42"/>
    </row>
    <row r="180" spans="1:17" x14ac:dyDescent="0.25">
      <c r="A180" s="21"/>
      <c r="B180" s="22"/>
      <c r="C180" s="8" t="str">
        <f>+$C164</f>
        <v>January 2022</v>
      </c>
      <c r="D180" s="24"/>
      <c r="E180" s="24"/>
      <c r="F180" s="24"/>
      <c r="G180" s="10" t="s">
        <v>10</v>
      </c>
      <c r="H180" s="10" t="str">
        <f>+G180</f>
        <v>Nov</v>
      </c>
      <c r="I180" s="10" t="str">
        <f t="shared" si="48"/>
        <v>Nov</v>
      </c>
      <c r="J180" s="10" t="str">
        <f t="shared" si="48"/>
        <v>Nov</v>
      </c>
      <c r="K180" s="10" t="str">
        <f t="shared" si="48"/>
        <v>Nov</v>
      </c>
      <c r="L180" s="10" t="str">
        <f t="shared" si="48"/>
        <v>Nov</v>
      </c>
      <c r="M180" s="10" t="str">
        <f t="shared" si="48"/>
        <v>Nov</v>
      </c>
      <c r="N180" s="25"/>
      <c r="O180" s="42"/>
      <c r="P180" s="42"/>
      <c r="Q180" s="42"/>
    </row>
    <row r="181" spans="1:17" ht="15.75" thickBot="1" x14ac:dyDescent="0.3">
      <c r="A181" s="21"/>
      <c r="B181" s="26"/>
      <c r="C181" s="27"/>
      <c r="D181" s="27"/>
      <c r="E181" s="27"/>
      <c r="F181" s="27"/>
      <c r="G181" s="7">
        <v>7</v>
      </c>
      <c r="H181" s="7">
        <v>14</v>
      </c>
      <c r="I181" s="7">
        <v>21</v>
      </c>
      <c r="J181" s="7">
        <v>28</v>
      </c>
      <c r="K181" s="7"/>
      <c r="L181" s="7" t="s">
        <v>11</v>
      </c>
      <c r="M181" s="7" t="s">
        <v>12</v>
      </c>
      <c r="N181" s="28"/>
      <c r="O181" s="42"/>
      <c r="P181" s="42"/>
      <c r="Q181" s="42"/>
    </row>
    <row r="182" spans="1:17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17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56</v>
      </c>
      <c r="H183" s="32">
        <f t="shared" ref="H183:L183" si="49">SUM(H184:H187)</f>
        <v>70</v>
      </c>
      <c r="I183" s="32">
        <f t="shared" si="49"/>
        <v>64</v>
      </c>
      <c r="J183" s="32">
        <f t="shared" si="49"/>
        <v>56</v>
      </c>
      <c r="K183" s="32">
        <f t="shared" si="49"/>
        <v>65</v>
      </c>
      <c r="L183" s="32">
        <f t="shared" si="49"/>
        <v>311</v>
      </c>
      <c r="M183" s="32">
        <f>ROUND((L183/$E$1),0)</f>
        <v>62</v>
      </c>
      <c r="N183" s="33"/>
      <c r="O183" s="42"/>
      <c r="P183" s="42"/>
      <c r="Q183" s="42"/>
    </row>
    <row r="184" spans="1:17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3</v>
      </c>
      <c r="I184" s="40">
        <v>2</v>
      </c>
      <c r="J184" s="40">
        <v>2</v>
      </c>
      <c r="K184" s="40">
        <v>3</v>
      </c>
      <c r="L184" s="35">
        <f>SUM(G184:K184)</f>
        <v>12</v>
      </c>
      <c r="M184" s="35">
        <f t="shared" ref="M184:M192" si="50">ROUND((L184/$E$1),0)</f>
        <v>2</v>
      </c>
      <c r="N184" s="33"/>
      <c r="O184" s="42"/>
      <c r="P184" s="42"/>
      <c r="Q184" s="42"/>
    </row>
    <row r="185" spans="1:17" x14ac:dyDescent="0.25">
      <c r="A185" s="21"/>
      <c r="B185" s="29"/>
      <c r="C185" s="30"/>
      <c r="D185" s="30" t="s">
        <v>2</v>
      </c>
      <c r="E185" s="30"/>
      <c r="F185" s="30"/>
      <c r="G185" s="40">
        <v>10</v>
      </c>
      <c r="H185" s="40">
        <v>15</v>
      </c>
      <c r="I185" s="40">
        <v>14</v>
      </c>
      <c r="J185" s="40">
        <v>12</v>
      </c>
      <c r="K185" s="40">
        <v>16</v>
      </c>
      <c r="L185" s="35">
        <f t="shared" ref="L185:L192" si="51">SUM(G185:K185)</f>
        <v>67</v>
      </c>
      <c r="M185" s="35">
        <f t="shared" si="50"/>
        <v>13</v>
      </c>
      <c r="N185" s="33"/>
      <c r="O185" s="42"/>
      <c r="P185" s="42"/>
      <c r="Q185" s="42"/>
    </row>
    <row r="186" spans="1:17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22</v>
      </c>
      <c r="I186" s="40">
        <v>20</v>
      </c>
      <c r="J186" s="40">
        <v>22</v>
      </c>
      <c r="K186" s="40">
        <v>20</v>
      </c>
      <c r="L186" s="35">
        <f t="shared" si="51"/>
        <v>102</v>
      </c>
      <c r="M186" s="35">
        <f t="shared" si="50"/>
        <v>20</v>
      </c>
      <c r="N186" s="33"/>
      <c r="O186" s="42"/>
      <c r="P186" s="42"/>
      <c r="Q186" s="42"/>
    </row>
    <row r="187" spans="1:17" x14ac:dyDescent="0.25">
      <c r="A187" s="21"/>
      <c r="B187" s="29"/>
      <c r="C187" s="30"/>
      <c r="D187" s="30" t="s">
        <v>4</v>
      </c>
      <c r="E187" s="30"/>
      <c r="F187" s="30"/>
      <c r="G187" s="41">
        <v>26</v>
      </c>
      <c r="H187" s="41">
        <v>30</v>
      </c>
      <c r="I187" s="41">
        <v>28</v>
      </c>
      <c r="J187" s="41">
        <v>20</v>
      </c>
      <c r="K187" s="41">
        <v>26</v>
      </c>
      <c r="L187" s="32">
        <f t="shared" si="51"/>
        <v>130</v>
      </c>
      <c r="M187" s="32">
        <f t="shared" si="50"/>
        <v>26</v>
      </c>
      <c r="N187" s="33"/>
      <c r="O187" s="42"/>
      <c r="P187" s="42"/>
      <c r="Q187" s="42"/>
    </row>
    <row r="188" spans="1:17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/>
      <c r="I188" s="40">
        <v>2</v>
      </c>
      <c r="J188" s="40">
        <v>1</v>
      </c>
      <c r="K188" s="40"/>
      <c r="L188" s="35">
        <f t="shared" si="51"/>
        <v>4</v>
      </c>
      <c r="M188" s="35">
        <f t="shared" si="50"/>
        <v>1</v>
      </c>
      <c r="N188" s="33"/>
      <c r="O188" s="42"/>
      <c r="P188" s="42"/>
      <c r="Q188" s="42"/>
    </row>
    <row r="189" spans="1:17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51"/>
        <v>0</v>
      </c>
      <c r="M189" s="35">
        <f t="shared" si="50"/>
        <v>0</v>
      </c>
      <c r="N189" s="33"/>
      <c r="O189" s="42"/>
      <c r="P189" s="42"/>
      <c r="Q189" s="42"/>
    </row>
    <row r="190" spans="1:17" x14ac:dyDescent="0.25">
      <c r="A190" s="21"/>
      <c r="B190" s="29"/>
      <c r="C190" s="30" t="s">
        <v>7</v>
      </c>
      <c r="D190" s="30"/>
      <c r="E190" s="30"/>
      <c r="F190" s="30"/>
      <c r="G190" s="40"/>
      <c r="H190" s="40">
        <v>5</v>
      </c>
      <c r="I190" s="40"/>
      <c r="J190" s="40"/>
      <c r="K190" s="40">
        <v>6</v>
      </c>
      <c r="L190" s="35">
        <f t="shared" si="51"/>
        <v>11</v>
      </c>
      <c r="M190" s="35">
        <f t="shared" si="50"/>
        <v>2</v>
      </c>
      <c r="N190" s="33"/>
      <c r="O190" s="42"/>
      <c r="P190" s="42"/>
      <c r="Q190" s="42"/>
    </row>
    <row r="191" spans="1:17" x14ac:dyDescent="0.25">
      <c r="A191" s="21"/>
      <c r="B191" s="29"/>
      <c r="C191" s="30" t="s">
        <v>9</v>
      </c>
      <c r="D191" s="30"/>
      <c r="E191" s="30"/>
      <c r="F191" s="30"/>
      <c r="G191" s="40"/>
      <c r="H191" s="40">
        <v>6</v>
      </c>
      <c r="I191" s="40">
        <v>6</v>
      </c>
      <c r="J191" s="40">
        <v>4</v>
      </c>
      <c r="K191" s="40">
        <v>5</v>
      </c>
      <c r="L191" s="35">
        <f t="shared" si="51"/>
        <v>21</v>
      </c>
      <c r="M191" s="35">
        <f t="shared" si="50"/>
        <v>4</v>
      </c>
      <c r="N191" s="33"/>
      <c r="O191" s="42"/>
      <c r="P191" s="42"/>
      <c r="Q191" s="42"/>
    </row>
    <row r="192" spans="1:17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51"/>
        <v>0</v>
      </c>
      <c r="M192" s="35">
        <f t="shared" si="50"/>
        <v>0</v>
      </c>
      <c r="N192" s="33"/>
      <c r="O192" s="42"/>
      <c r="P192" s="42"/>
      <c r="Q192" s="42"/>
    </row>
    <row r="193" spans="1:17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17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17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2">+H195</f>
        <v>2022</v>
      </c>
      <c r="J195" s="6">
        <f t="shared" si="52"/>
        <v>2022</v>
      </c>
      <c r="K195" s="6">
        <f t="shared" si="52"/>
        <v>2022</v>
      </c>
      <c r="L195" s="6">
        <f t="shared" si="52"/>
        <v>2022</v>
      </c>
      <c r="M195" s="6">
        <f t="shared" si="52"/>
        <v>2022</v>
      </c>
      <c r="N195" s="20"/>
      <c r="O195" s="42"/>
      <c r="P195" s="42"/>
      <c r="Q195" s="42"/>
    </row>
    <row r="196" spans="1:17" x14ac:dyDescent="0.25">
      <c r="A196" s="21"/>
      <c r="B196" s="22"/>
      <c r="C196" s="8" t="str">
        <f>+$C180</f>
        <v>January 2022</v>
      </c>
      <c r="D196" s="24"/>
      <c r="E196" s="24"/>
      <c r="F196" s="24"/>
      <c r="G196" s="10" t="str">
        <f>+$G$4</f>
        <v>Jan</v>
      </c>
      <c r="H196" s="10" t="str">
        <f>+G196</f>
        <v>Jan</v>
      </c>
      <c r="I196" s="10" t="str">
        <f t="shared" si="52"/>
        <v>Jan</v>
      </c>
      <c r="J196" s="10" t="str">
        <f t="shared" si="52"/>
        <v>Jan</v>
      </c>
      <c r="K196" s="10" t="str">
        <f t="shared" si="52"/>
        <v>Jan</v>
      </c>
      <c r="L196" s="10" t="str">
        <f t="shared" si="52"/>
        <v>Jan</v>
      </c>
      <c r="M196" s="10" t="str">
        <f t="shared" si="52"/>
        <v>Jan</v>
      </c>
      <c r="N196" s="25"/>
      <c r="O196" s="42"/>
      <c r="P196" s="42"/>
      <c r="Q196" s="42"/>
    </row>
    <row r="197" spans="1:17" ht="15.75" thickBot="1" x14ac:dyDescent="0.3">
      <c r="A197" s="21"/>
      <c r="B197" s="26"/>
      <c r="C197" s="27"/>
      <c r="D197" s="27"/>
      <c r="E197" s="27"/>
      <c r="F197" s="27"/>
      <c r="G197" s="7">
        <f>+$G$5</f>
        <v>2</v>
      </c>
      <c r="H197" s="7">
        <f>+$H$5</f>
        <v>9</v>
      </c>
      <c r="I197" s="7">
        <f>+$I$5</f>
        <v>16</v>
      </c>
      <c r="J197" s="7">
        <f>+$J$5</f>
        <v>23</v>
      </c>
      <c r="K197" s="7">
        <f>+$K$5</f>
        <v>30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17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17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44</v>
      </c>
      <c r="H199" s="32">
        <f t="shared" ref="H199:L199" si="53">SUM(H200:H203)</f>
        <v>37</v>
      </c>
      <c r="I199" s="32">
        <f t="shared" si="53"/>
        <v>43</v>
      </c>
      <c r="J199" s="32">
        <f t="shared" si="53"/>
        <v>37</v>
      </c>
      <c r="K199" s="32">
        <f t="shared" si="53"/>
        <v>48</v>
      </c>
      <c r="L199" s="32">
        <f t="shared" si="53"/>
        <v>209</v>
      </c>
      <c r="M199" s="32">
        <f>ROUND((L199/$E$1),0)</f>
        <v>42</v>
      </c>
      <c r="N199" s="33"/>
      <c r="O199" s="42"/>
      <c r="P199" s="42"/>
      <c r="Q199" s="42"/>
    </row>
    <row r="200" spans="1:17" x14ac:dyDescent="0.25">
      <c r="A200" s="21"/>
      <c r="B200" s="29"/>
      <c r="C200" s="30"/>
      <c r="D200" s="30" t="s">
        <v>1</v>
      </c>
      <c r="E200" s="30"/>
      <c r="F200" s="30"/>
      <c r="G200" s="40">
        <v>5</v>
      </c>
      <c r="H200" s="40">
        <v>3</v>
      </c>
      <c r="I200" s="40">
        <v>3</v>
      </c>
      <c r="J200" s="40">
        <v>3</v>
      </c>
      <c r="K200" s="40">
        <v>3</v>
      </c>
      <c r="L200" s="35">
        <f>SUM(G200:K200)</f>
        <v>17</v>
      </c>
      <c r="M200" s="35">
        <f t="shared" ref="M200:M208" si="54">ROUND((L200/$E$1),0)</f>
        <v>3</v>
      </c>
      <c r="N200" s="33"/>
      <c r="O200" s="42"/>
      <c r="P200" s="42"/>
      <c r="Q200" s="42"/>
    </row>
    <row r="201" spans="1:17" x14ac:dyDescent="0.25">
      <c r="A201" s="21"/>
      <c r="B201" s="29"/>
      <c r="C201" s="30"/>
      <c r="D201" s="30" t="s">
        <v>2</v>
      </c>
      <c r="E201" s="30"/>
      <c r="F201" s="30"/>
      <c r="G201" s="40">
        <v>7</v>
      </c>
      <c r="H201" s="40">
        <v>7</v>
      </c>
      <c r="I201" s="40">
        <v>8</v>
      </c>
      <c r="J201" s="40">
        <v>7</v>
      </c>
      <c r="K201" s="40">
        <v>8</v>
      </c>
      <c r="L201" s="35">
        <f t="shared" ref="L201:L208" si="55">SUM(G201:K201)</f>
        <v>37</v>
      </c>
      <c r="M201" s="35">
        <f t="shared" si="54"/>
        <v>7</v>
      </c>
      <c r="N201" s="33"/>
      <c r="O201" s="42"/>
      <c r="P201" s="42"/>
      <c r="Q201" s="42"/>
    </row>
    <row r="202" spans="1:17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15</v>
      </c>
      <c r="I202" s="40">
        <v>17</v>
      </c>
      <c r="J202" s="40">
        <v>15</v>
      </c>
      <c r="K202" s="40">
        <v>19</v>
      </c>
      <c r="L202" s="35">
        <f t="shared" si="55"/>
        <v>83</v>
      </c>
      <c r="M202" s="35">
        <f t="shared" si="54"/>
        <v>17</v>
      </c>
      <c r="N202" s="33"/>
      <c r="O202" s="42"/>
      <c r="P202" s="42"/>
      <c r="Q202" s="42"/>
    </row>
    <row r="203" spans="1:17" x14ac:dyDescent="0.25">
      <c r="A203" s="21"/>
      <c r="B203" s="29"/>
      <c r="C203" s="30"/>
      <c r="D203" s="30" t="s">
        <v>4</v>
      </c>
      <c r="E203" s="30"/>
      <c r="F203" s="30"/>
      <c r="G203" s="41">
        <v>15</v>
      </c>
      <c r="H203" s="41">
        <v>12</v>
      </c>
      <c r="I203" s="41">
        <v>15</v>
      </c>
      <c r="J203" s="41">
        <v>12</v>
      </c>
      <c r="K203" s="41">
        <v>18</v>
      </c>
      <c r="L203" s="32">
        <f t="shared" si="55"/>
        <v>72</v>
      </c>
      <c r="M203" s="32">
        <f t="shared" si="54"/>
        <v>14</v>
      </c>
      <c r="N203" s="33"/>
      <c r="O203" s="42"/>
      <c r="P203" s="42"/>
      <c r="Q203" s="42"/>
    </row>
    <row r="204" spans="1:17" x14ac:dyDescent="0.25">
      <c r="A204" s="21"/>
      <c r="B204" s="29"/>
      <c r="C204" s="30" t="s">
        <v>5</v>
      </c>
      <c r="D204" s="30"/>
      <c r="E204" s="30"/>
      <c r="F204" s="30"/>
      <c r="G204" s="40">
        <v>2</v>
      </c>
      <c r="H204" s="40"/>
      <c r="I204" s="40"/>
      <c r="J204" s="40"/>
      <c r="K204" s="40">
        <v>1</v>
      </c>
      <c r="L204" s="35">
        <f t="shared" si="55"/>
        <v>3</v>
      </c>
      <c r="M204" s="35">
        <f t="shared" si="54"/>
        <v>1</v>
      </c>
      <c r="N204" s="33"/>
      <c r="O204" s="42"/>
      <c r="P204" s="42"/>
      <c r="Q204" s="42"/>
    </row>
    <row r="205" spans="1:17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5"/>
        <v>0</v>
      </c>
      <c r="M205" s="35">
        <f t="shared" si="54"/>
        <v>0</v>
      </c>
      <c r="N205" s="33"/>
      <c r="O205" s="42"/>
      <c r="P205" s="42"/>
      <c r="Q205" s="42"/>
    </row>
    <row r="206" spans="1:17" x14ac:dyDescent="0.25">
      <c r="A206" s="21"/>
      <c r="B206" s="29"/>
      <c r="C206" s="30" t="s">
        <v>7</v>
      </c>
      <c r="D206" s="30"/>
      <c r="E206" s="30"/>
      <c r="F206" s="30"/>
      <c r="G206" s="40">
        <v>5</v>
      </c>
      <c r="H206" s="40">
        <v>5</v>
      </c>
      <c r="I206" s="40">
        <v>7</v>
      </c>
      <c r="J206" s="40">
        <v>5</v>
      </c>
      <c r="K206" s="40">
        <v>3</v>
      </c>
      <c r="L206" s="35">
        <f t="shared" si="55"/>
        <v>25</v>
      </c>
      <c r="M206" s="35">
        <f t="shared" si="54"/>
        <v>5</v>
      </c>
      <c r="N206" s="33"/>
      <c r="O206" s="42"/>
      <c r="P206" s="42"/>
      <c r="Q206" s="42"/>
    </row>
    <row r="207" spans="1:17" x14ac:dyDescent="0.25">
      <c r="A207" s="21"/>
      <c r="B207" s="29"/>
      <c r="C207" s="30" t="s">
        <v>9</v>
      </c>
      <c r="D207" s="30"/>
      <c r="E207" s="30"/>
      <c r="F207" s="30"/>
      <c r="G207" s="40">
        <v>4</v>
      </c>
      <c r="H207" s="40">
        <v>3</v>
      </c>
      <c r="I207" s="40">
        <v>3</v>
      </c>
      <c r="J207" s="40">
        <v>3</v>
      </c>
      <c r="K207" s="40">
        <v>5</v>
      </c>
      <c r="L207" s="35">
        <f t="shared" si="55"/>
        <v>18</v>
      </c>
      <c r="M207" s="35">
        <f t="shared" si="54"/>
        <v>4</v>
      </c>
      <c r="N207" s="33"/>
      <c r="O207" s="42"/>
      <c r="P207" s="42"/>
      <c r="Q207" s="42"/>
    </row>
    <row r="208" spans="1:17" x14ac:dyDescent="0.25">
      <c r="A208" s="21"/>
      <c r="B208" s="29"/>
      <c r="C208" s="30" t="s">
        <v>8</v>
      </c>
      <c r="D208" s="30"/>
      <c r="E208" s="30"/>
      <c r="F208" s="30"/>
      <c r="G208" s="40">
        <v>43</v>
      </c>
      <c r="H208" s="40">
        <v>41</v>
      </c>
      <c r="I208" s="40"/>
      <c r="J208" s="40"/>
      <c r="K208" s="40"/>
      <c r="L208" s="35">
        <f t="shared" si="55"/>
        <v>84</v>
      </c>
      <c r="M208" s="35">
        <f t="shared" si="54"/>
        <v>17</v>
      </c>
      <c r="N208" s="33"/>
      <c r="O208" s="42"/>
      <c r="P208" s="42"/>
      <c r="Q208" s="42"/>
    </row>
    <row r="209" spans="1:17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17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17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6">+H211</f>
        <v>2022</v>
      </c>
      <c r="J211" s="6">
        <f t="shared" si="56"/>
        <v>2022</v>
      </c>
      <c r="K211" s="6">
        <f t="shared" si="56"/>
        <v>2022</v>
      </c>
      <c r="L211" s="6">
        <f t="shared" si="56"/>
        <v>2022</v>
      </c>
      <c r="M211" s="6">
        <f t="shared" si="56"/>
        <v>2022</v>
      </c>
      <c r="N211" s="20"/>
      <c r="O211" s="42"/>
      <c r="P211" s="42"/>
      <c r="Q211" s="42"/>
    </row>
    <row r="212" spans="1:17" x14ac:dyDescent="0.25">
      <c r="A212" s="21"/>
      <c r="B212" s="22"/>
      <c r="C212" s="8" t="str">
        <f>+$C196</f>
        <v>January 2022</v>
      </c>
      <c r="D212" s="24"/>
      <c r="E212" s="24"/>
      <c r="F212" s="24"/>
      <c r="G212" s="10" t="str">
        <f>+$G$4</f>
        <v>Jan</v>
      </c>
      <c r="H212" s="10" t="str">
        <f>+G212</f>
        <v>Jan</v>
      </c>
      <c r="I212" s="10" t="str">
        <f t="shared" si="56"/>
        <v>Jan</v>
      </c>
      <c r="J212" s="10" t="str">
        <f t="shared" si="56"/>
        <v>Jan</v>
      </c>
      <c r="K212" s="10" t="str">
        <f t="shared" si="56"/>
        <v>Jan</v>
      </c>
      <c r="L212" s="10" t="str">
        <f t="shared" si="56"/>
        <v>Jan</v>
      </c>
      <c r="M212" s="10" t="str">
        <f t="shared" si="56"/>
        <v>Jan</v>
      </c>
      <c r="N212" s="25"/>
      <c r="O212" s="42"/>
      <c r="P212" s="42"/>
      <c r="Q212" s="42"/>
    </row>
    <row r="213" spans="1:17" ht="15.75" thickBot="1" x14ac:dyDescent="0.3">
      <c r="A213" s="21"/>
      <c r="B213" s="26"/>
      <c r="C213" s="27"/>
      <c r="D213" s="27"/>
      <c r="E213" s="27"/>
      <c r="F213" s="27"/>
      <c r="G213" s="7">
        <f>+$G$5</f>
        <v>2</v>
      </c>
      <c r="H213" s="7">
        <f>+$H$5</f>
        <v>9</v>
      </c>
      <c r="I213" s="7">
        <f>+$I$5</f>
        <v>16</v>
      </c>
      <c r="J213" s="7">
        <f>+$J$5</f>
        <v>23</v>
      </c>
      <c r="K213" s="7">
        <f>+$K$5</f>
        <v>30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17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17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60</v>
      </c>
      <c r="H215" s="32">
        <f t="shared" ref="H215:L215" si="57">SUM(H216:H219)</f>
        <v>47</v>
      </c>
      <c r="I215" s="32">
        <f t="shared" si="57"/>
        <v>64</v>
      </c>
      <c r="J215" s="32">
        <f t="shared" si="57"/>
        <v>69</v>
      </c>
      <c r="K215" s="32">
        <f t="shared" si="57"/>
        <v>57</v>
      </c>
      <c r="L215" s="32">
        <f t="shared" si="57"/>
        <v>297</v>
      </c>
      <c r="M215" s="32">
        <f>ROUND((L215/$E$1),0)</f>
        <v>59</v>
      </c>
      <c r="N215" s="33"/>
      <c r="O215" s="42"/>
      <c r="P215" s="42"/>
      <c r="Q215" s="42"/>
    </row>
    <row r="216" spans="1:17" x14ac:dyDescent="0.25">
      <c r="A216" s="21"/>
      <c r="B216" s="29"/>
      <c r="C216" s="30"/>
      <c r="D216" s="30" t="s">
        <v>1</v>
      </c>
      <c r="E216" s="30"/>
      <c r="F216" s="30"/>
      <c r="G216" s="40">
        <v>4</v>
      </c>
      <c r="H216" s="40">
        <v>2</v>
      </c>
      <c r="I216" s="40">
        <v>2</v>
      </c>
      <c r="J216" s="40">
        <v>2</v>
      </c>
      <c r="K216" s="40">
        <v>3</v>
      </c>
      <c r="L216" s="35">
        <f>SUM(G216:K216)</f>
        <v>13</v>
      </c>
      <c r="M216" s="35">
        <f t="shared" ref="M216:M224" si="58">ROUND((L216/$E$1),0)</f>
        <v>3</v>
      </c>
      <c r="N216" s="33"/>
      <c r="O216" s="42"/>
      <c r="P216" s="42"/>
      <c r="Q216" s="42"/>
    </row>
    <row r="217" spans="1:17" x14ac:dyDescent="0.25">
      <c r="A217" s="21"/>
      <c r="B217" s="29"/>
      <c r="C217" s="30"/>
      <c r="D217" s="30" t="s">
        <v>2</v>
      </c>
      <c r="E217" s="30"/>
      <c r="F217" s="30"/>
      <c r="G217" s="40">
        <v>4</v>
      </c>
      <c r="H217" s="40">
        <v>7</v>
      </c>
      <c r="I217" s="40">
        <v>6</v>
      </c>
      <c r="J217" s="40">
        <v>7</v>
      </c>
      <c r="K217" s="40">
        <v>6</v>
      </c>
      <c r="L217" s="35">
        <f t="shared" ref="L217:L224" si="59">SUM(G217:K217)</f>
        <v>30</v>
      </c>
      <c r="M217" s="35">
        <f t="shared" si="58"/>
        <v>6</v>
      </c>
      <c r="N217" s="33"/>
      <c r="O217" s="42"/>
      <c r="P217" s="42"/>
      <c r="Q217" s="42"/>
    </row>
    <row r="218" spans="1:17" x14ac:dyDescent="0.25">
      <c r="A218" s="21"/>
      <c r="B218" s="29"/>
      <c r="C218" s="30"/>
      <c r="D218" s="30" t="s">
        <v>3</v>
      </c>
      <c r="E218" s="30"/>
      <c r="F218" s="30"/>
      <c r="G218" s="40">
        <v>26</v>
      </c>
      <c r="H218" s="40">
        <v>18</v>
      </c>
      <c r="I218" s="40">
        <v>28</v>
      </c>
      <c r="J218" s="40">
        <v>26</v>
      </c>
      <c r="K218" s="40">
        <v>20</v>
      </c>
      <c r="L218" s="35">
        <f t="shared" si="59"/>
        <v>118</v>
      </c>
      <c r="M218" s="35">
        <f t="shared" si="58"/>
        <v>24</v>
      </c>
      <c r="N218" s="33"/>
      <c r="O218" s="42"/>
      <c r="P218" s="42"/>
      <c r="Q218" s="42"/>
    </row>
    <row r="219" spans="1:17" x14ac:dyDescent="0.25">
      <c r="A219" s="21"/>
      <c r="B219" s="29"/>
      <c r="C219" s="30"/>
      <c r="D219" s="30" t="s">
        <v>4</v>
      </c>
      <c r="E219" s="30"/>
      <c r="F219" s="30"/>
      <c r="G219" s="41">
        <v>26</v>
      </c>
      <c r="H219" s="41">
        <v>20</v>
      </c>
      <c r="I219" s="41">
        <v>28</v>
      </c>
      <c r="J219" s="41">
        <v>34</v>
      </c>
      <c r="K219" s="41">
        <v>28</v>
      </c>
      <c r="L219" s="32">
        <f t="shared" si="59"/>
        <v>136</v>
      </c>
      <c r="M219" s="32">
        <f t="shared" si="58"/>
        <v>27</v>
      </c>
      <c r="N219" s="33"/>
      <c r="O219" s="42"/>
      <c r="P219" s="42"/>
      <c r="Q219" s="42"/>
    </row>
    <row r="220" spans="1:17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9"/>
        <v>0</v>
      </c>
      <c r="M220" s="35">
        <f t="shared" si="58"/>
        <v>0</v>
      </c>
      <c r="N220" s="33"/>
      <c r="O220" s="42"/>
      <c r="P220" s="42"/>
      <c r="Q220" s="42"/>
    </row>
    <row r="221" spans="1:17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9"/>
        <v>0</v>
      </c>
      <c r="M221" s="35">
        <f t="shared" si="58"/>
        <v>0</v>
      </c>
      <c r="N221" s="33"/>
      <c r="O221" s="42"/>
      <c r="P221" s="42"/>
      <c r="Q221" s="42"/>
    </row>
    <row r="222" spans="1:17" x14ac:dyDescent="0.25">
      <c r="A222" s="21"/>
      <c r="B222" s="29"/>
      <c r="C222" s="30" t="s">
        <v>7</v>
      </c>
      <c r="D222" s="30"/>
      <c r="E222" s="30"/>
      <c r="F222" s="30"/>
      <c r="G222" s="40">
        <v>5</v>
      </c>
      <c r="H222" s="40">
        <v>6</v>
      </c>
      <c r="I222" s="40">
        <v>9</v>
      </c>
      <c r="J222" s="40">
        <v>66</v>
      </c>
      <c r="K222" s="40">
        <v>6</v>
      </c>
      <c r="L222" s="35">
        <f t="shared" si="59"/>
        <v>92</v>
      </c>
      <c r="M222" s="35">
        <f t="shared" si="58"/>
        <v>18</v>
      </c>
      <c r="N222" s="33"/>
      <c r="O222" s="42"/>
      <c r="P222" s="42"/>
      <c r="Q222" s="42"/>
    </row>
    <row r="223" spans="1:17" x14ac:dyDescent="0.25">
      <c r="A223" s="21"/>
      <c r="B223" s="29"/>
      <c r="C223" s="30" t="s">
        <v>9</v>
      </c>
      <c r="D223" s="30"/>
      <c r="E223" s="30"/>
      <c r="F223" s="30"/>
      <c r="G223" s="40">
        <v>6</v>
      </c>
      <c r="H223" s="40">
        <v>40</v>
      </c>
      <c r="I223" s="40"/>
      <c r="J223" s="40">
        <v>6</v>
      </c>
      <c r="K223" s="40">
        <v>36</v>
      </c>
      <c r="L223" s="35">
        <f t="shared" si="59"/>
        <v>88</v>
      </c>
      <c r="M223" s="35">
        <f t="shared" si="58"/>
        <v>18</v>
      </c>
      <c r="N223" s="33"/>
      <c r="O223" s="42"/>
      <c r="P223" s="42"/>
      <c r="Q223" s="42"/>
    </row>
    <row r="224" spans="1:17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9"/>
        <v>0</v>
      </c>
      <c r="M224" s="35">
        <f t="shared" si="58"/>
        <v>0</v>
      </c>
      <c r="N224" s="33"/>
      <c r="O224" s="42"/>
      <c r="P224" s="42"/>
      <c r="Q224" s="42"/>
    </row>
    <row r="225" spans="1:17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17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17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v>2021</v>
      </c>
      <c r="H227" s="6">
        <f>+G227</f>
        <v>2021</v>
      </c>
      <c r="I227" s="6">
        <f t="shared" ref="I227:M228" si="60">+H227</f>
        <v>2021</v>
      </c>
      <c r="J227" s="6">
        <f t="shared" si="60"/>
        <v>2021</v>
      </c>
      <c r="K227" s="6">
        <f t="shared" si="60"/>
        <v>2021</v>
      </c>
      <c r="L227" s="6">
        <f t="shared" si="60"/>
        <v>2021</v>
      </c>
      <c r="M227" s="6">
        <f t="shared" si="60"/>
        <v>2021</v>
      </c>
      <c r="N227" s="20"/>
      <c r="O227" s="42"/>
      <c r="P227" s="42"/>
      <c r="Q227" s="42"/>
    </row>
    <row r="228" spans="1:17" x14ac:dyDescent="0.25">
      <c r="A228" s="21"/>
      <c r="B228" s="22"/>
      <c r="C228" s="8" t="str">
        <f>+$C212</f>
        <v>January 2022</v>
      </c>
      <c r="D228" s="24"/>
      <c r="E228" s="24"/>
      <c r="F228" s="24"/>
      <c r="G228" s="10" t="s">
        <v>10</v>
      </c>
      <c r="H228" s="10" t="str">
        <f>+G228</f>
        <v>Nov</v>
      </c>
      <c r="I228" s="10" t="str">
        <f t="shared" si="60"/>
        <v>Nov</v>
      </c>
      <c r="J228" s="10" t="str">
        <f t="shared" si="60"/>
        <v>Nov</v>
      </c>
      <c r="K228" s="10" t="str">
        <f t="shared" si="60"/>
        <v>Nov</v>
      </c>
      <c r="L228" s="10" t="str">
        <f t="shared" si="60"/>
        <v>Nov</v>
      </c>
      <c r="M228" s="10" t="str">
        <f t="shared" si="60"/>
        <v>Nov</v>
      </c>
      <c r="N228" s="25"/>
      <c r="O228" s="42"/>
      <c r="P228" s="42"/>
      <c r="Q228" s="42"/>
    </row>
    <row r="229" spans="1:17" ht="15.75" thickBot="1" x14ac:dyDescent="0.3">
      <c r="A229" s="21"/>
      <c r="B229" s="26"/>
      <c r="C229" s="27"/>
      <c r="D229" s="27"/>
      <c r="E229" s="27"/>
      <c r="F229" s="27"/>
      <c r="G229" s="7">
        <v>7</v>
      </c>
      <c r="H229" s="7">
        <v>14</v>
      </c>
      <c r="I229" s="7">
        <v>21</v>
      </c>
      <c r="J229" s="7">
        <v>28</v>
      </c>
      <c r="K229" s="7"/>
      <c r="L229" s="7" t="s">
        <v>11</v>
      </c>
      <c r="M229" s="7" t="s">
        <v>12</v>
      </c>
      <c r="N229" s="28"/>
      <c r="O229" s="42"/>
      <c r="P229" s="42"/>
      <c r="Q229" s="42"/>
    </row>
    <row r="230" spans="1:17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17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48</v>
      </c>
      <c r="H231" s="32">
        <f t="shared" ref="H231:L231" si="61">SUM(H232:H235)</f>
        <v>86</v>
      </c>
      <c r="I231" s="32">
        <f t="shared" si="61"/>
        <v>39</v>
      </c>
      <c r="J231" s="32">
        <f t="shared" si="61"/>
        <v>43</v>
      </c>
      <c r="K231" s="32">
        <f t="shared" si="61"/>
        <v>62</v>
      </c>
      <c r="L231" s="32">
        <f t="shared" si="61"/>
        <v>278</v>
      </c>
      <c r="M231" s="32">
        <f>ROUND((L231/$E$1),0)</f>
        <v>56</v>
      </c>
      <c r="N231" s="33"/>
      <c r="O231" s="42"/>
      <c r="P231" s="42"/>
      <c r="Q231" s="42"/>
    </row>
    <row r="232" spans="1:17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8</v>
      </c>
      <c r="I232" s="40">
        <v>4</v>
      </c>
      <c r="J232" s="40">
        <v>2</v>
      </c>
      <c r="K232" s="40">
        <v>3</v>
      </c>
      <c r="L232" s="35">
        <f>SUM(G232:K232)</f>
        <v>23</v>
      </c>
      <c r="M232" s="35">
        <f t="shared" ref="M232:M240" si="62">ROUND((L232/$E$1),0)</f>
        <v>5</v>
      </c>
      <c r="N232" s="33"/>
      <c r="O232" s="42"/>
      <c r="P232" s="42"/>
      <c r="Q232" s="42"/>
    </row>
    <row r="233" spans="1:17" x14ac:dyDescent="0.25">
      <c r="A233" s="21"/>
      <c r="B233" s="29"/>
      <c r="C233" s="30"/>
      <c r="D233" s="30" t="s">
        <v>2</v>
      </c>
      <c r="E233" s="30"/>
      <c r="F233" s="30"/>
      <c r="G233" s="40">
        <v>12</v>
      </c>
      <c r="H233" s="40">
        <v>16</v>
      </c>
      <c r="I233" s="40">
        <v>8</v>
      </c>
      <c r="J233" s="40">
        <v>9</v>
      </c>
      <c r="K233" s="40">
        <v>12</v>
      </c>
      <c r="L233" s="35">
        <f t="shared" ref="L233:L240" si="63">SUM(G233:K233)</f>
        <v>57</v>
      </c>
      <c r="M233" s="35">
        <f t="shared" si="62"/>
        <v>11</v>
      </c>
      <c r="N233" s="33"/>
      <c r="O233" s="42"/>
      <c r="P233" s="42"/>
      <c r="Q233" s="42"/>
    </row>
    <row r="234" spans="1:17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15</v>
      </c>
      <c r="I234" s="40">
        <v>8</v>
      </c>
      <c r="J234" s="40">
        <v>18</v>
      </c>
      <c r="K234" s="40">
        <v>15</v>
      </c>
      <c r="L234" s="35">
        <f t="shared" si="63"/>
        <v>66</v>
      </c>
      <c r="M234" s="35">
        <f t="shared" si="62"/>
        <v>13</v>
      </c>
      <c r="N234" s="33"/>
      <c r="O234" s="42"/>
      <c r="P234" s="42"/>
      <c r="Q234" s="42"/>
    </row>
    <row r="235" spans="1:17" x14ac:dyDescent="0.25">
      <c r="A235" s="21"/>
      <c r="B235" s="29"/>
      <c r="C235" s="30"/>
      <c r="D235" s="30" t="s">
        <v>4</v>
      </c>
      <c r="E235" s="30"/>
      <c r="F235" s="30"/>
      <c r="G235" s="41">
        <v>20</v>
      </c>
      <c r="H235" s="41">
        <v>47</v>
      </c>
      <c r="I235" s="41">
        <v>19</v>
      </c>
      <c r="J235" s="41">
        <v>14</v>
      </c>
      <c r="K235" s="41">
        <v>32</v>
      </c>
      <c r="L235" s="32">
        <f t="shared" si="63"/>
        <v>132</v>
      </c>
      <c r="M235" s="32">
        <f t="shared" si="62"/>
        <v>26</v>
      </c>
      <c r="N235" s="33"/>
      <c r="O235" s="42"/>
      <c r="P235" s="42"/>
      <c r="Q235" s="42"/>
    </row>
    <row r="236" spans="1:17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5</v>
      </c>
      <c r="I236" s="40"/>
      <c r="J236" s="40">
        <v>1</v>
      </c>
      <c r="K236" s="40"/>
      <c r="L236" s="35">
        <f t="shared" si="63"/>
        <v>6</v>
      </c>
      <c r="M236" s="35">
        <f t="shared" si="62"/>
        <v>1</v>
      </c>
      <c r="N236" s="33"/>
      <c r="O236" s="42"/>
      <c r="P236" s="42"/>
      <c r="Q236" s="42"/>
    </row>
    <row r="237" spans="1:17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3"/>
        <v>0</v>
      </c>
      <c r="M237" s="35">
        <f t="shared" si="62"/>
        <v>0</v>
      </c>
      <c r="N237" s="33"/>
      <c r="O237" s="42"/>
      <c r="P237" s="42"/>
      <c r="Q237" s="42"/>
    </row>
    <row r="238" spans="1:17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>
        <v>3</v>
      </c>
      <c r="L238" s="35">
        <f t="shared" si="63"/>
        <v>3</v>
      </c>
      <c r="M238" s="35">
        <f t="shared" si="62"/>
        <v>1</v>
      </c>
      <c r="N238" s="33"/>
      <c r="O238" s="42"/>
      <c r="P238" s="42"/>
      <c r="Q238" s="42"/>
    </row>
    <row r="239" spans="1:17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5</v>
      </c>
      <c r="J239" s="40"/>
      <c r="K239" s="40">
        <v>3</v>
      </c>
      <c r="L239" s="35">
        <f t="shared" si="63"/>
        <v>8</v>
      </c>
      <c r="M239" s="35">
        <f t="shared" si="62"/>
        <v>2</v>
      </c>
      <c r="N239" s="33"/>
      <c r="O239" s="42"/>
      <c r="P239" s="42"/>
      <c r="Q239" s="42"/>
    </row>
    <row r="240" spans="1:17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>
        <v>67</v>
      </c>
      <c r="L240" s="35">
        <f t="shared" si="63"/>
        <v>67</v>
      </c>
      <c r="M240" s="35">
        <f t="shared" si="62"/>
        <v>13</v>
      </c>
      <c r="N240" s="33"/>
      <c r="O240" s="42"/>
      <c r="P240" s="42"/>
      <c r="Q240" s="42"/>
    </row>
    <row r="241" spans="1:17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17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17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4">+H243</f>
        <v>2022</v>
      </c>
      <c r="J243" s="6">
        <f t="shared" si="64"/>
        <v>2022</v>
      </c>
      <c r="K243" s="6">
        <f t="shared" si="64"/>
        <v>2022</v>
      </c>
      <c r="L243" s="6">
        <f t="shared" si="64"/>
        <v>2022</v>
      </c>
      <c r="M243" s="6">
        <f t="shared" si="64"/>
        <v>2022</v>
      </c>
      <c r="N243" s="20"/>
      <c r="O243" s="42"/>
      <c r="P243" s="42"/>
      <c r="Q243" s="42"/>
    </row>
    <row r="244" spans="1:17" x14ac:dyDescent="0.25">
      <c r="A244" s="21"/>
      <c r="B244" s="22"/>
      <c r="C244" s="8" t="str">
        <f>+$C228</f>
        <v>January 2022</v>
      </c>
      <c r="D244" s="24"/>
      <c r="E244" s="24"/>
      <c r="F244" s="24"/>
      <c r="G244" s="10" t="str">
        <f>+$G$4</f>
        <v>Jan</v>
      </c>
      <c r="H244" s="10" t="str">
        <f>+G244</f>
        <v>Jan</v>
      </c>
      <c r="I244" s="10" t="str">
        <f t="shared" si="64"/>
        <v>Jan</v>
      </c>
      <c r="J244" s="10" t="str">
        <f t="shared" si="64"/>
        <v>Jan</v>
      </c>
      <c r="K244" s="10" t="str">
        <f t="shared" si="64"/>
        <v>Jan</v>
      </c>
      <c r="L244" s="10" t="str">
        <f t="shared" si="64"/>
        <v>Jan</v>
      </c>
      <c r="M244" s="10" t="str">
        <f t="shared" si="64"/>
        <v>Jan</v>
      </c>
      <c r="N244" s="25"/>
      <c r="O244" s="42"/>
      <c r="P244" s="42"/>
      <c r="Q244" s="42"/>
    </row>
    <row r="245" spans="1:17" ht="15.75" thickBot="1" x14ac:dyDescent="0.3">
      <c r="A245" s="21"/>
      <c r="B245" s="26"/>
      <c r="C245" s="27"/>
      <c r="D245" s="27"/>
      <c r="E245" s="27"/>
      <c r="F245" s="27"/>
      <c r="G245" s="7">
        <f>+$G$5</f>
        <v>2</v>
      </c>
      <c r="H245" s="7">
        <f>+$H$5</f>
        <v>9</v>
      </c>
      <c r="I245" s="7">
        <f>+$I$5</f>
        <v>16</v>
      </c>
      <c r="J245" s="7">
        <f>+$J$5</f>
        <v>23</v>
      </c>
      <c r="K245" s="7">
        <f>+$K$5</f>
        <v>30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17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17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43</v>
      </c>
      <c r="H247" s="32">
        <f t="shared" ref="H247:L247" si="65">SUM(H248:H251)</f>
        <v>52</v>
      </c>
      <c r="I247" s="32">
        <f t="shared" si="65"/>
        <v>48</v>
      </c>
      <c r="J247" s="32">
        <f t="shared" si="65"/>
        <v>53</v>
      </c>
      <c r="K247" s="32">
        <f t="shared" si="65"/>
        <v>56</v>
      </c>
      <c r="L247" s="32">
        <f t="shared" si="65"/>
        <v>252</v>
      </c>
      <c r="M247" s="32">
        <f>ROUND((L247/$E$1),0)</f>
        <v>50</v>
      </c>
      <c r="N247" s="33"/>
    </row>
    <row r="248" spans="1:17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7</v>
      </c>
      <c r="I248" s="40">
        <v>7</v>
      </c>
      <c r="J248" s="40">
        <v>7</v>
      </c>
      <c r="K248" s="40">
        <v>7</v>
      </c>
      <c r="L248" s="35">
        <f>SUM(G248:K248)</f>
        <v>33</v>
      </c>
      <c r="M248" s="35">
        <f t="shared" ref="M248:M256" si="66">ROUND((L248/$E$1),0)</f>
        <v>7</v>
      </c>
      <c r="N248" s="33"/>
    </row>
    <row r="249" spans="1:17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7</v>
      </c>
      <c r="I249" s="40">
        <v>7</v>
      </c>
      <c r="J249" s="40">
        <v>8</v>
      </c>
      <c r="K249" s="40">
        <v>7</v>
      </c>
      <c r="L249" s="35">
        <f t="shared" ref="L249:L256" si="67">SUM(G249:K249)</f>
        <v>36</v>
      </c>
      <c r="M249" s="35">
        <f t="shared" si="66"/>
        <v>7</v>
      </c>
      <c r="N249" s="33"/>
    </row>
    <row r="250" spans="1:17" x14ac:dyDescent="0.25">
      <c r="A250" s="21"/>
      <c r="B250" s="29"/>
      <c r="C250" s="30"/>
      <c r="D250" s="30" t="s">
        <v>3</v>
      </c>
      <c r="E250" s="30"/>
      <c r="F250" s="30"/>
      <c r="G250" s="40">
        <v>8</v>
      </c>
      <c r="H250" s="40">
        <v>11</v>
      </c>
      <c r="I250" s="40">
        <v>12</v>
      </c>
      <c r="J250" s="40">
        <v>10</v>
      </c>
      <c r="K250" s="40">
        <v>13</v>
      </c>
      <c r="L250" s="35">
        <f t="shared" si="67"/>
        <v>54</v>
      </c>
      <c r="M250" s="35">
        <f t="shared" si="66"/>
        <v>11</v>
      </c>
      <c r="N250" s="33"/>
    </row>
    <row r="251" spans="1:17" x14ac:dyDescent="0.25">
      <c r="A251" s="21"/>
      <c r="B251" s="29"/>
      <c r="C251" s="30"/>
      <c r="D251" s="30" t="s">
        <v>4</v>
      </c>
      <c r="E251" s="30"/>
      <c r="F251" s="30"/>
      <c r="G251" s="41">
        <v>23</v>
      </c>
      <c r="H251" s="41">
        <v>27</v>
      </c>
      <c r="I251" s="41">
        <v>22</v>
      </c>
      <c r="J251" s="41">
        <v>28</v>
      </c>
      <c r="K251" s="41">
        <v>29</v>
      </c>
      <c r="L251" s="32">
        <f t="shared" si="67"/>
        <v>129</v>
      </c>
      <c r="M251" s="32">
        <f t="shared" si="66"/>
        <v>26</v>
      </c>
      <c r="N251" s="33"/>
    </row>
    <row r="252" spans="1:17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10</v>
      </c>
      <c r="I252" s="40">
        <v>12</v>
      </c>
      <c r="J252" s="40">
        <v>18</v>
      </c>
      <c r="K252" s="40"/>
      <c r="L252" s="35">
        <f t="shared" si="67"/>
        <v>40</v>
      </c>
      <c r="M252" s="35">
        <f t="shared" si="66"/>
        <v>8</v>
      </c>
      <c r="N252" s="33"/>
    </row>
    <row r="253" spans="1:17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7"/>
        <v>0</v>
      </c>
      <c r="M253" s="35">
        <f t="shared" si="66"/>
        <v>0</v>
      </c>
      <c r="N253" s="33"/>
    </row>
    <row r="254" spans="1:17" x14ac:dyDescent="0.25">
      <c r="A254" s="21"/>
      <c r="B254" s="29"/>
      <c r="C254" s="30" t="s">
        <v>7</v>
      </c>
      <c r="D254" s="30"/>
      <c r="E254" s="30"/>
      <c r="F254" s="30"/>
      <c r="G254" s="40">
        <v>8</v>
      </c>
      <c r="H254" s="40">
        <v>5</v>
      </c>
      <c r="I254" s="40">
        <v>50</v>
      </c>
      <c r="J254" s="40">
        <v>21</v>
      </c>
      <c r="K254" s="40"/>
      <c r="L254" s="35">
        <f t="shared" si="67"/>
        <v>84</v>
      </c>
      <c r="M254" s="35">
        <f t="shared" si="66"/>
        <v>17</v>
      </c>
      <c r="N254" s="33"/>
    </row>
    <row r="255" spans="1:17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7"/>
        <v>0</v>
      </c>
      <c r="M255" s="35">
        <f t="shared" si="66"/>
        <v>0</v>
      </c>
      <c r="N255" s="33"/>
    </row>
    <row r="256" spans="1:17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7"/>
        <v>0</v>
      </c>
      <c r="M256" s="35">
        <f t="shared" si="66"/>
        <v>0</v>
      </c>
      <c r="N256" s="33"/>
    </row>
    <row r="257" spans="1:1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1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1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8">+H259</f>
        <v>2022</v>
      </c>
      <c r="J259" s="6">
        <f t="shared" si="68"/>
        <v>2022</v>
      </c>
      <c r="K259" s="6">
        <f t="shared" si="68"/>
        <v>2022</v>
      </c>
      <c r="L259" s="6">
        <f t="shared" si="68"/>
        <v>2022</v>
      </c>
      <c r="M259" s="6">
        <f t="shared" si="68"/>
        <v>2022</v>
      </c>
      <c r="N259" s="20"/>
    </row>
    <row r="260" spans="1:14" x14ac:dyDescent="0.25">
      <c r="A260" s="21"/>
      <c r="B260" s="22"/>
      <c r="C260" s="8" t="str">
        <f>+$C244</f>
        <v>January 2022</v>
      </c>
      <c r="D260" s="24"/>
      <c r="E260" s="24"/>
      <c r="F260" s="24"/>
      <c r="G260" s="10" t="str">
        <f>+$G$4</f>
        <v>Jan</v>
      </c>
      <c r="H260" s="10" t="str">
        <f>+G260</f>
        <v>Jan</v>
      </c>
      <c r="I260" s="10" t="str">
        <f t="shared" si="68"/>
        <v>Jan</v>
      </c>
      <c r="J260" s="10" t="str">
        <f t="shared" si="68"/>
        <v>Jan</v>
      </c>
      <c r="K260" s="10" t="str">
        <f t="shared" si="68"/>
        <v>Jan</v>
      </c>
      <c r="L260" s="10" t="str">
        <f t="shared" si="68"/>
        <v>Jan</v>
      </c>
      <c r="M260" s="10" t="str">
        <f t="shared" si="68"/>
        <v>Jan</v>
      </c>
      <c r="N260" s="25"/>
    </row>
    <row r="261" spans="1:14" ht="15.75" thickBot="1" x14ac:dyDescent="0.3">
      <c r="A261" s="21"/>
      <c r="B261" s="26"/>
      <c r="C261" s="27"/>
      <c r="D261" s="27"/>
      <c r="E261" s="27"/>
      <c r="F261" s="27"/>
      <c r="G261" s="7">
        <f>+$G$5</f>
        <v>2</v>
      </c>
      <c r="H261" s="7">
        <f>+$H$5</f>
        <v>9</v>
      </c>
      <c r="I261" s="7">
        <f>+$I$5</f>
        <v>16</v>
      </c>
      <c r="J261" s="7">
        <f>+$J$5</f>
        <v>23</v>
      </c>
      <c r="K261" s="7">
        <f>+$K$5</f>
        <v>30</v>
      </c>
      <c r="L261" s="7" t="s">
        <v>11</v>
      </c>
      <c r="M261" s="7" t="s">
        <v>12</v>
      </c>
      <c r="N261" s="28"/>
    </row>
    <row r="262" spans="1:1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1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19</v>
      </c>
      <c r="H263" s="32">
        <f t="shared" ref="H263:L263" si="69">SUM(H264:H267)</f>
        <v>24</v>
      </c>
      <c r="I263" s="32">
        <f t="shared" si="69"/>
        <v>30</v>
      </c>
      <c r="J263" s="32">
        <f t="shared" si="69"/>
        <v>20</v>
      </c>
      <c r="K263" s="32">
        <f t="shared" si="69"/>
        <v>32</v>
      </c>
      <c r="L263" s="32">
        <f t="shared" si="69"/>
        <v>125</v>
      </c>
      <c r="M263" s="32">
        <f>ROUND((L263/$E$1),0)</f>
        <v>25</v>
      </c>
      <c r="N263" s="33"/>
    </row>
    <row r="264" spans="1:1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1</v>
      </c>
      <c r="J264" s="40">
        <v>1</v>
      </c>
      <c r="K264" s="40">
        <v>1</v>
      </c>
      <c r="L264" s="35">
        <f>SUM(G264:K264)</f>
        <v>6</v>
      </c>
      <c r="M264" s="35">
        <f t="shared" ref="M264:M272" si="70">ROUND((L264/$E$1),0)</f>
        <v>1</v>
      </c>
      <c r="N264" s="33"/>
    </row>
    <row r="265" spans="1:14" x14ac:dyDescent="0.25">
      <c r="A265" s="21"/>
      <c r="B265" s="29"/>
      <c r="C265" s="30"/>
      <c r="D265" s="30" t="s">
        <v>2</v>
      </c>
      <c r="E265" s="30"/>
      <c r="F265" s="30"/>
      <c r="G265" s="40">
        <v>5</v>
      </c>
      <c r="H265" s="40">
        <v>5</v>
      </c>
      <c r="I265" s="40">
        <v>4</v>
      </c>
      <c r="J265" s="40">
        <v>4</v>
      </c>
      <c r="K265" s="40">
        <v>4</v>
      </c>
      <c r="L265" s="35">
        <f t="shared" ref="L265:L272" si="71">SUM(G265:K265)</f>
        <v>22</v>
      </c>
      <c r="M265" s="35">
        <f t="shared" si="70"/>
        <v>4</v>
      </c>
      <c r="N265" s="33"/>
    </row>
    <row r="266" spans="1:14" x14ac:dyDescent="0.25">
      <c r="A266" s="21"/>
      <c r="B266" s="29"/>
      <c r="C266" s="30"/>
      <c r="D266" s="30" t="s">
        <v>3</v>
      </c>
      <c r="E266" s="30"/>
      <c r="F266" s="30"/>
      <c r="G266" s="40">
        <v>1</v>
      </c>
      <c r="H266" s="40">
        <v>3</v>
      </c>
      <c r="I266" s="40">
        <v>1</v>
      </c>
      <c r="J266" s="40">
        <v>3</v>
      </c>
      <c r="K266" s="40">
        <v>4</v>
      </c>
      <c r="L266" s="35">
        <f t="shared" si="71"/>
        <v>12</v>
      </c>
      <c r="M266" s="35">
        <f t="shared" si="70"/>
        <v>2</v>
      </c>
      <c r="N266" s="33"/>
    </row>
    <row r="267" spans="1:14" x14ac:dyDescent="0.25">
      <c r="A267" s="21"/>
      <c r="B267" s="29"/>
      <c r="C267" s="30"/>
      <c r="D267" s="30" t="s">
        <v>4</v>
      </c>
      <c r="E267" s="30"/>
      <c r="F267" s="30"/>
      <c r="G267" s="41">
        <v>11</v>
      </c>
      <c r="H267" s="41">
        <v>15</v>
      </c>
      <c r="I267" s="41">
        <v>24</v>
      </c>
      <c r="J267" s="41">
        <v>12</v>
      </c>
      <c r="K267" s="41">
        <v>23</v>
      </c>
      <c r="L267" s="32">
        <f t="shared" si="71"/>
        <v>85</v>
      </c>
      <c r="M267" s="32">
        <f t="shared" si="70"/>
        <v>17</v>
      </c>
      <c r="N267" s="33"/>
    </row>
    <row r="268" spans="1:1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71"/>
        <v>0</v>
      </c>
      <c r="M268" s="35">
        <f t="shared" si="70"/>
        <v>0</v>
      </c>
      <c r="N268" s="33"/>
    </row>
    <row r="269" spans="1:1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71"/>
        <v>0</v>
      </c>
      <c r="M269" s="35">
        <f t="shared" si="70"/>
        <v>0</v>
      </c>
      <c r="N269" s="33"/>
    </row>
    <row r="270" spans="1:14" x14ac:dyDescent="0.25">
      <c r="A270" s="21"/>
      <c r="B270" s="29"/>
      <c r="C270" s="30" t="s">
        <v>7</v>
      </c>
      <c r="D270" s="30"/>
      <c r="E270" s="30"/>
      <c r="F270" s="30"/>
      <c r="G270" s="40">
        <v>2</v>
      </c>
      <c r="H270" s="40">
        <v>3</v>
      </c>
      <c r="I270" s="40">
        <v>2</v>
      </c>
      <c r="J270" s="40">
        <v>3</v>
      </c>
      <c r="K270" s="40">
        <v>3</v>
      </c>
      <c r="L270" s="35">
        <f t="shared" si="71"/>
        <v>13</v>
      </c>
      <c r="M270" s="35">
        <f t="shared" si="70"/>
        <v>3</v>
      </c>
      <c r="N270" s="33"/>
    </row>
    <row r="271" spans="1:14" x14ac:dyDescent="0.25">
      <c r="A271" s="21"/>
      <c r="B271" s="29"/>
      <c r="C271" s="30" t="s">
        <v>9</v>
      </c>
      <c r="D271" s="30"/>
      <c r="E271" s="30"/>
      <c r="F271" s="30"/>
      <c r="G271" s="40">
        <v>7</v>
      </c>
      <c r="H271" s="40">
        <v>7</v>
      </c>
      <c r="I271" s="40">
        <v>13</v>
      </c>
      <c r="J271" s="40">
        <v>8</v>
      </c>
      <c r="K271" s="40">
        <v>1</v>
      </c>
      <c r="L271" s="35">
        <f t="shared" si="71"/>
        <v>36</v>
      </c>
      <c r="M271" s="35">
        <f t="shared" si="70"/>
        <v>7</v>
      </c>
      <c r="N271" s="33"/>
    </row>
    <row r="272" spans="1:1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71"/>
        <v>0</v>
      </c>
      <c r="M272" s="35">
        <f t="shared" si="70"/>
        <v>0</v>
      </c>
      <c r="N272" s="33"/>
    </row>
    <row r="273" spans="1:1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1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1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v>2021</v>
      </c>
      <c r="H275" s="6">
        <f>+G275</f>
        <v>2021</v>
      </c>
      <c r="I275" s="6">
        <f t="shared" ref="I275:M276" si="72">+H275</f>
        <v>2021</v>
      </c>
      <c r="J275" s="6">
        <f t="shared" si="72"/>
        <v>2021</v>
      </c>
      <c r="K275" s="6">
        <f t="shared" si="72"/>
        <v>2021</v>
      </c>
      <c r="L275" s="6">
        <f t="shared" si="72"/>
        <v>2021</v>
      </c>
      <c r="M275" s="6">
        <f t="shared" si="72"/>
        <v>2021</v>
      </c>
      <c r="N275" s="20"/>
    </row>
    <row r="276" spans="1:14" x14ac:dyDescent="0.25">
      <c r="A276" s="21"/>
      <c r="B276" s="22"/>
      <c r="C276" s="8" t="str">
        <f>+$C260</f>
        <v>January 2022</v>
      </c>
      <c r="D276" s="24"/>
      <c r="E276" s="24"/>
      <c r="F276" s="24"/>
      <c r="G276" s="10" t="s">
        <v>10</v>
      </c>
      <c r="H276" s="10" t="str">
        <f>+G276</f>
        <v>Nov</v>
      </c>
      <c r="I276" s="10" t="str">
        <f t="shared" si="72"/>
        <v>Nov</v>
      </c>
      <c r="J276" s="10" t="str">
        <f t="shared" si="72"/>
        <v>Nov</v>
      </c>
      <c r="K276" s="10" t="str">
        <f t="shared" si="72"/>
        <v>Nov</v>
      </c>
      <c r="L276" s="10" t="str">
        <f t="shared" si="72"/>
        <v>Nov</v>
      </c>
      <c r="M276" s="10" t="str">
        <f t="shared" si="72"/>
        <v>Nov</v>
      </c>
      <c r="N276" s="25"/>
    </row>
    <row r="277" spans="1:14" ht="15.75" thickBot="1" x14ac:dyDescent="0.3">
      <c r="A277" s="21"/>
      <c r="B277" s="26"/>
      <c r="C277" s="27"/>
      <c r="D277" s="27"/>
      <c r="E277" s="27"/>
      <c r="F277" s="27"/>
      <c r="G277" s="7">
        <v>7</v>
      </c>
      <c r="H277" s="7">
        <v>14</v>
      </c>
      <c r="I277" s="7">
        <v>21</v>
      </c>
      <c r="J277" s="7">
        <v>28</v>
      </c>
      <c r="K277" s="7"/>
      <c r="L277" s="7" t="s">
        <v>11</v>
      </c>
      <c r="M277" s="7" t="s">
        <v>12</v>
      </c>
      <c r="N277" s="28"/>
    </row>
    <row r="278" spans="1:1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1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23</v>
      </c>
      <c r="H279" s="32">
        <f t="shared" ref="H279:L279" si="73">SUM(H280:H283)</f>
        <v>55</v>
      </c>
      <c r="I279" s="32">
        <f t="shared" si="73"/>
        <v>53</v>
      </c>
      <c r="J279" s="32">
        <f t="shared" si="73"/>
        <v>58</v>
      </c>
      <c r="K279" s="32">
        <f t="shared" si="73"/>
        <v>40</v>
      </c>
      <c r="L279" s="32">
        <f t="shared" si="73"/>
        <v>229</v>
      </c>
      <c r="M279" s="32">
        <f>ROUND((L279/$E$1),0)</f>
        <v>46</v>
      </c>
      <c r="N279" s="33"/>
    </row>
    <row r="280" spans="1:14" x14ac:dyDescent="0.25">
      <c r="A280" s="21"/>
      <c r="B280" s="29"/>
      <c r="C280" s="30"/>
      <c r="D280" s="30" t="s">
        <v>1</v>
      </c>
      <c r="E280" s="30"/>
      <c r="F280" s="30"/>
      <c r="G280" s="40">
        <v>1</v>
      </c>
      <c r="H280" s="40">
        <v>2</v>
      </c>
      <c r="I280" s="40">
        <v>1</v>
      </c>
      <c r="J280" s="40">
        <v>1</v>
      </c>
      <c r="K280" s="40">
        <v>1</v>
      </c>
      <c r="L280" s="35">
        <f>SUM(G280:K280)</f>
        <v>6</v>
      </c>
      <c r="M280" s="35">
        <f t="shared" ref="M280:M288" si="74">ROUND((L280/$E$1),0)</f>
        <v>1</v>
      </c>
      <c r="N280" s="33"/>
    </row>
    <row r="281" spans="1:1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3</v>
      </c>
      <c r="I281" s="40">
        <v>2</v>
      </c>
      <c r="J281" s="40">
        <v>4</v>
      </c>
      <c r="K281" s="40">
        <v>3</v>
      </c>
      <c r="L281" s="35">
        <f t="shared" ref="L281:L288" si="75">SUM(G281:K281)</f>
        <v>15</v>
      </c>
      <c r="M281" s="35">
        <f t="shared" si="74"/>
        <v>3</v>
      </c>
      <c r="N281" s="33"/>
    </row>
    <row r="282" spans="1:14" x14ac:dyDescent="0.25">
      <c r="A282" s="21"/>
      <c r="B282" s="29"/>
      <c r="C282" s="30"/>
      <c r="D282" s="30" t="s">
        <v>3</v>
      </c>
      <c r="E282" s="30"/>
      <c r="F282" s="30"/>
      <c r="G282" s="40">
        <v>3</v>
      </c>
      <c r="H282" s="40">
        <v>19</v>
      </c>
      <c r="I282" s="40">
        <v>16</v>
      </c>
      <c r="J282" s="40">
        <v>21</v>
      </c>
      <c r="K282" s="40">
        <v>8</v>
      </c>
      <c r="L282" s="35">
        <f t="shared" si="75"/>
        <v>67</v>
      </c>
      <c r="M282" s="35">
        <f t="shared" si="74"/>
        <v>13</v>
      </c>
      <c r="N282" s="33"/>
    </row>
    <row r="283" spans="1:14" x14ac:dyDescent="0.25">
      <c r="A283" s="21"/>
      <c r="B283" s="29"/>
      <c r="C283" s="30"/>
      <c r="D283" s="30" t="s">
        <v>4</v>
      </c>
      <c r="E283" s="30"/>
      <c r="F283" s="30"/>
      <c r="G283" s="41">
        <v>16</v>
      </c>
      <c r="H283" s="41">
        <v>31</v>
      </c>
      <c r="I283" s="41">
        <v>34</v>
      </c>
      <c r="J283" s="41">
        <v>32</v>
      </c>
      <c r="K283" s="41">
        <v>28</v>
      </c>
      <c r="L283" s="32">
        <f t="shared" si="75"/>
        <v>141</v>
      </c>
      <c r="M283" s="32">
        <f t="shared" si="74"/>
        <v>28</v>
      </c>
      <c r="N283" s="33"/>
    </row>
    <row r="284" spans="1:1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5"/>
        <v>0</v>
      </c>
      <c r="M284" s="35">
        <f t="shared" si="74"/>
        <v>0</v>
      </c>
      <c r="N284" s="33"/>
    </row>
    <row r="285" spans="1:1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5"/>
        <v>0</v>
      </c>
      <c r="M285" s="35">
        <f t="shared" si="74"/>
        <v>0</v>
      </c>
      <c r="N285" s="33"/>
    </row>
    <row r="286" spans="1:1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5"/>
        <v>0</v>
      </c>
      <c r="M286" s="35">
        <f t="shared" si="74"/>
        <v>0</v>
      </c>
      <c r="N286" s="33"/>
    </row>
    <row r="287" spans="1:14" x14ac:dyDescent="0.25">
      <c r="A287" s="21"/>
      <c r="B287" s="29"/>
      <c r="C287" s="30" t="s">
        <v>9</v>
      </c>
      <c r="D287" s="30"/>
      <c r="E287" s="30"/>
      <c r="F287" s="30"/>
      <c r="G287" s="40">
        <v>4</v>
      </c>
      <c r="H287" s="40">
        <v>3</v>
      </c>
      <c r="I287" s="40">
        <v>10</v>
      </c>
      <c r="J287" s="40">
        <v>12</v>
      </c>
      <c r="K287" s="40">
        <v>8</v>
      </c>
      <c r="L287" s="35">
        <f t="shared" si="75"/>
        <v>37</v>
      </c>
      <c r="M287" s="35">
        <f t="shared" si="74"/>
        <v>7</v>
      </c>
      <c r="N287" s="33"/>
    </row>
    <row r="288" spans="1:1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>
        <v>66</v>
      </c>
      <c r="L288" s="35">
        <f t="shared" si="75"/>
        <v>66</v>
      </c>
      <c r="M288" s="35">
        <f t="shared" si="74"/>
        <v>13</v>
      </c>
      <c r="N288" s="33"/>
    </row>
    <row r="289" spans="1:1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1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1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6">+H291</f>
        <v>2022</v>
      </c>
      <c r="J291" s="6">
        <f t="shared" si="76"/>
        <v>2022</v>
      </c>
      <c r="K291" s="6">
        <f t="shared" si="76"/>
        <v>2022</v>
      </c>
      <c r="L291" s="6">
        <f t="shared" si="76"/>
        <v>2022</v>
      </c>
      <c r="M291" s="6">
        <f t="shared" si="76"/>
        <v>2022</v>
      </c>
      <c r="N291" s="20"/>
    </row>
    <row r="292" spans="1:14" x14ac:dyDescent="0.25">
      <c r="A292" s="21"/>
      <c r="B292" s="22"/>
      <c r="C292" s="8" t="str">
        <f>+$C276</f>
        <v>January 2022</v>
      </c>
      <c r="D292" s="24"/>
      <c r="E292" s="24"/>
      <c r="F292" s="24"/>
      <c r="G292" s="10" t="str">
        <f>+$G$4</f>
        <v>Jan</v>
      </c>
      <c r="H292" s="10" t="str">
        <f>+G292</f>
        <v>Jan</v>
      </c>
      <c r="I292" s="10" t="str">
        <f t="shared" si="76"/>
        <v>Jan</v>
      </c>
      <c r="J292" s="10" t="str">
        <f t="shared" si="76"/>
        <v>Jan</v>
      </c>
      <c r="K292" s="10" t="str">
        <f t="shared" si="76"/>
        <v>Jan</v>
      </c>
      <c r="L292" s="10" t="str">
        <f t="shared" si="76"/>
        <v>Jan</v>
      </c>
      <c r="M292" s="10" t="str">
        <f t="shared" si="76"/>
        <v>Jan</v>
      </c>
      <c r="N292" s="25"/>
    </row>
    <row r="293" spans="1:14" ht="15.75" thickBot="1" x14ac:dyDescent="0.3">
      <c r="A293" s="21"/>
      <c r="B293" s="26"/>
      <c r="C293" s="27"/>
      <c r="D293" s="27"/>
      <c r="E293" s="27"/>
      <c r="F293" s="27"/>
      <c r="G293" s="7">
        <f>+$G$5</f>
        <v>2</v>
      </c>
      <c r="H293" s="7">
        <f>+$H$5</f>
        <v>9</v>
      </c>
      <c r="I293" s="7">
        <f>+$I$5</f>
        <v>16</v>
      </c>
      <c r="J293" s="7">
        <f>+$J$5</f>
        <v>23</v>
      </c>
      <c r="K293" s="7">
        <f>+$K$5</f>
        <v>30</v>
      </c>
      <c r="L293" s="7" t="s">
        <v>11</v>
      </c>
      <c r="M293" s="7" t="s">
        <v>12</v>
      </c>
      <c r="N293" s="28"/>
    </row>
    <row r="294" spans="1:1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1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34</v>
      </c>
      <c r="H295" s="32">
        <f t="shared" ref="H295:L295" si="77">SUM(H296:H299)</f>
        <v>37</v>
      </c>
      <c r="I295" s="32">
        <f t="shared" si="77"/>
        <v>40</v>
      </c>
      <c r="J295" s="32">
        <f t="shared" si="77"/>
        <v>50</v>
      </c>
      <c r="K295" s="32">
        <f t="shared" si="77"/>
        <v>48</v>
      </c>
      <c r="L295" s="32">
        <f t="shared" si="77"/>
        <v>209</v>
      </c>
      <c r="M295" s="32">
        <f>ROUND((L295/$E$1),0)</f>
        <v>42</v>
      </c>
      <c r="N295" s="33"/>
    </row>
    <row r="296" spans="1:14" x14ac:dyDescent="0.25">
      <c r="A296" s="21"/>
      <c r="B296" s="29"/>
      <c r="C296" s="30"/>
      <c r="D296" s="30" t="s">
        <v>1</v>
      </c>
      <c r="E296" s="30"/>
      <c r="F296" s="30"/>
      <c r="G296" s="40">
        <v>1</v>
      </c>
      <c r="H296" s="40">
        <v>2</v>
      </c>
      <c r="I296" s="40">
        <v>2</v>
      </c>
      <c r="J296" s="40">
        <v>3</v>
      </c>
      <c r="K296" s="40">
        <v>2</v>
      </c>
      <c r="L296" s="35">
        <f>SUM(G296:K296)</f>
        <v>10</v>
      </c>
      <c r="M296" s="35">
        <f t="shared" ref="M296:M304" si="78">ROUND((L296/$E$1),0)</f>
        <v>2</v>
      </c>
      <c r="N296" s="33"/>
    </row>
    <row r="297" spans="1:1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3</v>
      </c>
      <c r="I297" s="40">
        <v>3</v>
      </c>
      <c r="J297" s="40">
        <v>5</v>
      </c>
      <c r="K297" s="40">
        <v>7</v>
      </c>
      <c r="L297" s="35">
        <f t="shared" ref="L297:L304" si="79">SUM(G297:K297)</f>
        <v>21</v>
      </c>
      <c r="M297" s="35">
        <f t="shared" si="78"/>
        <v>4</v>
      </c>
      <c r="N297" s="33"/>
    </row>
    <row r="298" spans="1:14" x14ac:dyDescent="0.25">
      <c r="A298" s="21"/>
      <c r="B298" s="29"/>
      <c r="C298" s="30"/>
      <c r="D298" s="30" t="s">
        <v>3</v>
      </c>
      <c r="E298" s="30"/>
      <c r="F298" s="30"/>
      <c r="G298" s="40">
        <v>5</v>
      </c>
      <c r="H298" s="40">
        <v>10</v>
      </c>
      <c r="I298" s="40">
        <v>12</v>
      </c>
      <c r="J298" s="40">
        <v>14</v>
      </c>
      <c r="K298" s="40">
        <v>13</v>
      </c>
      <c r="L298" s="35">
        <f t="shared" si="79"/>
        <v>54</v>
      </c>
      <c r="M298" s="35">
        <f t="shared" si="78"/>
        <v>11</v>
      </c>
      <c r="N298" s="33"/>
    </row>
    <row r="299" spans="1:14" x14ac:dyDescent="0.25">
      <c r="A299" s="21"/>
      <c r="B299" s="29"/>
      <c r="C299" s="30"/>
      <c r="D299" s="30" t="s">
        <v>4</v>
      </c>
      <c r="E299" s="30"/>
      <c r="F299" s="30"/>
      <c r="G299" s="41">
        <v>25</v>
      </c>
      <c r="H299" s="41">
        <v>22</v>
      </c>
      <c r="I299" s="41">
        <v>23</v>
      </c>
      <c r="J299" s="41">
        <v>28</v>
      </c>
      <c r="K299" s="41">
        <v>26</v>
      </c>
      <c r="L299" s="32">
        <f t="shared" si="79"/>
        <v>124</v>
      </c>
      <c r="M299" s="32">
        <f t="shared" si="78"/>
        <v>25</v>
      </c>
      <c r="N299" s="33"/>
    </row>
    <row r="300" spans="1:1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9"/>
        <v>0</v>
      </c>
      <c r="M300" s="35">
        <f t="shared" si="78"/>
        <v>0</v>
      </c>
      <c r="N300" s="33"/>
    </row>
    <row r="301" spans="1:1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9"/>
        <v>0</v>
      </c>
      <c r="M301" s="35">
        <f t="shared" si="78"/>
        <v>0</v>
      </c>
      <c r="N301" s="33"/>
    </row>
    <row r="302" spans="1:1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>
        <v>6</v>
      </c>
      <c r="K302" s="40"/>
      <c r="L302" s="35">
        <f t="shared" si="79"/>
        <v>6</v>
      </c>
      <c r="M302" s="35">
        <f t="shared" si="78"/>
        <v>1</v>
      </c>
      <c r="N302" s="33"/>
    </row>
    <row r="303" spans="1:14" x14ac:dyDescent="0.25">
      <c r="A303" s="21"/>
      <c r="B303" s="29"/>
      <c r="C303" s="30" t="s">
        <v>9</v>
      </c>
      <c r="D303" s="30"/>
      <c r="E303" s="30"/>
      <c r="F303" s="30"/>
      <c r="G303" s="40">
        <v>12</v>
      </c>
      <c r="H303" s="40">
        <v>7</v>
      </c>
      <c r="I303" s="40">
        <v>11</v>
      </c>
      <c r="J303" s="40">
        <v>10</v>
      </c>
      <c r="K303" s="40">
        <v>11</v>
      </c>
      <c r="L303" s="35">
        <f t="shared" si="79"/>
        <v>51</v>
      </c>
      <c r="M303" s="35">
        <f t="shared" si="78"/>
        <v>10</v>
      </c>
      <c r="N303" s="33"/>
    </row>
    <row r="304" spans="1:1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9"/>
        <v>0</v>
      </c>
      <c r="M304" s="35">
        <f t="shared" si="78"/>
        <v>0</v>
      </c>
      <c r="N304" s="33"/>
    </row>
    <row r="305" spans="1:1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1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1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80">+H307</f>
        <v>2022</v>
      </c>
      <c r="J307" s="6">
        <f t="shared" si="80"/>
        <v>2022</v>
      </c>
      <c r="K307" s="6">
        <f t="shared" si="80"/>
        <v>2022</v>
      </c>
      <c r="L307" s="6">
        <f t="shared" si="80"/>
        <v>2022</v>
      </c>
      <c r="M307" s="6">
        <f t="shared" si="80"/>
        <v>2022</v>
      </c>
      <c r="N307" s="20"/>
    </row>
    <row r="308" spans="1:14" x14ac:dyDescent="0.25">
      <c r="A308" s="21"/>
      <c r="B308" s="22"/>
      <c r="C308" s="8" t="str">
        <f>+$C292</f>
        <v>January 2022</v>
      </c>
      <c r="D308" s="24"/>
      <c r="E308" s="24"/>
      <c r="F308" s="24"/>
      <c r="G308" s="10" t="str">
        <f>+$G$4</f>
        <v>Jan</v>
      </c>
      <c r="H308" s="10" t="str">
        <f>+G308</f>
        <v>Jan</v>
      </c>
      <c r="I308" s="10" t="str">
        <f t="shared" si="80"/>
        <v>Jan</v>
      </c>
      <c r="J308" s="10" t="str">
        <f t="shared" si="80"/>
        <v>Jan</v>
      </c>
      <c r="K308" s="10" t="str">
        <f t="shared" si="80"/>
        <v>Jan</v>
      </c>
      <c r="L308" s="10" t="str">
        <f t="shared" si="80"/>
        <v>Jan</v>
      </c>
      <c r="M308" s="10" t="str">
        <f t="shared" si="80"/>
        <v>Jan</v>
      </c>
      <c r="N308" s="25"/>
    </row>
    <row r="309" spans="1:14" ht="15.75" thickBot="1" x14ac:dyDescent="0.3">
      <c r="A309" s="21"/>
      <c r="B309" s="26"/>
      <c r="C309" s="27"/>
      <c r="D309" s="27"/>
      <c r="E309" s="27"/>
      <c r="F309" s="27"/>
      <c r="G309" s="7">
        <f>+$G$5</f>
        <v>2</v>
      </c>
      <c r="H309" s="7">
        <f>+$H$5</f>
        <v>9</v>
      </c>
      <c r="I309" s="7">
        <f>+$I$5</f>
        <v>16</v>
      </c>
      <c r="J309" s="7">
        <f>+$J$5</f>
        <v>23</v>
      </c>
      <c r="K309" s="7">
        <f>+$K$5</f>
        <v>30</v>
      </c>
      <c r="L309" s="7" t="s">
        <v>11</v>
      </c>
      <c r="M309" s="7" t="s">
        <v>12</v>
      </c>
      <c r="N309" s="28"/>
    </row>
    <row r="310" spans="1:1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1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32</v>
      </c>
      <c r="H311" s="32">
        <f t="shared" ref="H311:L311" si="81">SUM(H312:H315)</f>
        <v>38</v>
      </c>
      <c r="I311" s="32">
        <f t="shared" si="81"/>
        <v>47</v>
      </c>
      <c r="J311" s="32">
        <f t="shared" si="81"/>
        <v>43</v>
      </c>
      <c r="K311" s="32">
        <f t="shared" si="81"/>
        <v>36</v>
      </c>
      <c r="L311" s="32">
        <f t="shared" si="81"/>
        <v>196</v>
      </c>
      <c r="M311" s="32">
        <f>ROUND((L311/$E$1),0)</f>
        <v>39</v>
      </c>
      <c r="N311" s="33"/>
    </row>
    <row r="312" spans="1:14" x14ac:dyDescent="0.25">
      <c r="A312" s="21"/>
      <c r="B312" s="29"/>
      <c r="C312" s="30"/>
      <c r="D312" s="30" t="s">
        <v>1</v>
      </c>
      <c r="E312" s="30"/>
      <c r="F312" s="30"/>
      <c r="G312" s="40">
        <v>1</v>
      </c>
      <c r="H312" s="40">
        <v>2</v>
      </c>
      <c r="I312" s="40">
        <v>2</v>
      </c>
      <c r="J312" s="40">
        <v>2</v>
      </c>
      <c r="K312" s="40">
        <v>2</v>
      </c>
      <c r="L312" s="35">
        <f>SUM(G312:K312)</f>
        <v>9</v>
      </c>
      <c r="M312" s="35">
        <f t="shared" ref="M312:M320" si="82">ROUND((L312/$E$1),0)</f>
        <v>2</v>
      </c>
      <c r="N312" s="33"/>
    </row>
    <row r="313" spans="1:14" x14ac:dyDescent="0.25">
      <c r="A313" s="21"/>
      <c r="B313" s="29"/>
      <c r="C313" s="30"/>
      <c r="D313" s="30" t="s">
        <v>2</v>
      </c>
      <c r="E313" s="30"/>
      <c r="F313" s="30"/>
      <c r="G313" s="40">
        <v>3</v>
      </c>
      <c r="H313" s="40">
        <v>4</v>
      </c>
      <c r="I313" s="40">
        <v>7</v>
      </c>
      <c r="J313" s="40">
        <v>6</v>
      </c>
      <c r="K313" s="40">
        <v>4</v>
      </c>
      <c r="L313" s="35">
        <f t="shared" ref="L313:L320" si="83">SUM(G313:K313)</f>
        <v>24</v>
      </c>
      <c r="M313" s="35">
        <f t="shared" si="82"/>
        <v>5</v>
      </c>
      <c r="N313" s="33"/>
    </row>
    <row r="314" spans="1:14" x14ac:dyDescent="0.25">
      <c r="A314" s="21"/>
      <c r="B314" s="29"/>
      <c r="C314" s="30"/>
      <c r="D314" s="30" t="s">
        <v>3</v>
      </c>
      <c r="E314" s="30"/>
      <c r="F314" s="30"/>
      <c r="G314" s="40">
        <v>12</v>
      </c>
      <c r="H314" s="40">
        <v>13</v>
      </c>
      <c r="I314" s="40">
        <v>17</v>
      </c>
      <c r="J314" s="40">
        <v>16</v>
      </c>
      <c r="K314" s="40">
        <v>13</v>
      </c>
      <c r="L314" s="35">
        <f t="shared" si="83"/>
        <v>71</v>
      </c>
      <c r="M314" s="35">
        <f t="shared" si="82"/>
        <v>14</v>
      </c>
      <c r="N314" s="33"/>
    </row>
    <row r="315" spans="1:14" x14ac:dyDescent="0.25">
      <c r="A315" s="21"/>
      <c r="B315" s="29"/>
      <c r="C315" s="30"/>
      <c r="D315" s="30" t="s">
        <v>4</v>
      </c>
      <c r="E315" s="30"/>
      <c r="F315" s="30"/>
      <c r="G315" s="41">
        <v>16</v>
      </c>
      <c r="H315" s="41">
        <v>19</v>
      </c>
      <c r="I315" s="41">
        <v>21</v>
      </c>
      <c r="J315" s="41">
        <v>19</v>
      </c>
      <c r="K315" s="41">
        <v>17</v>
      </c>
      <c r="L315" s="32">
        <f t="shared" si="83"/>
        <v>92</v>
      </c>
      <c r="M315" s="32">
        <f t="shared" si="82"/>
        <v>18</v>
      </c>
      <c r="N315" s="33"/>
    </row>
    <row r="316" spans="1:1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3"/>
        <v>0</v>
      </c>
      <c r="M316" s="35">
        <f t="shared" si="82"/>
        <v>0</v>
      </c>
      <c r="N316" s="33"/>
    </row>
    <row r="317" spans="1:1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3"/>
        <v>0</v>
      </c>
      <c r="M317" s="35">
        <f t="shared" si="82"/>
        <v>0</v>
      </c>
      <c r="N317" s="33"/>
    </row>
    <row r="318" spans="1:1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3"/>
        <v>0</v>
      </c>
      <c r="M318" s="35">
        <f t="shared" si="82"/>
        <v>0</v>
      </c>
      <c r="N318" s="33"/>
    </row>
    <row r="319" spans="1:14" x14ac:dyDescent="0.25">
      <c r="A319" s="21"/>
      <c r="B319" s="29"/>
      <c r="C319" s="30" t="s">
        <v>9</v>
      </c>
      <c r="D319" s="30"/>
      <c r="E319" s="30"/>
      <c r="F319" s="30"/>
      <c r="G319" s="40">
        <v>16</v>
      </c>
      <c r="H319" s="40">
        <v>15</v>
      </c>
      <c r="I319" s="40">
        <v>15</v>
      </c>
      <c r="J319" s="40">
        <v>15</v>
      </c>
      <c r="K319" s="40">
        <v>37</v>
      </c>
      <c r="L319" s="35">
        <f t="shared" si="83"/>
        <v>98</v>
      </c>
      <c r="M319" s="35">
        <f t="shared" si="82"/>
        <v>20</v>
      </c>
      <c r="N319" s="33"/>
    </row>
    <row r="320" spans="1:1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3"/>
        <v>0</v>
      </c>
      <c r="M320" s="35">
        <f t="shared" si="82"/>
        <v>0</v>
      </c>
      <c r="N320" s="33"/>
    </row>
    <row r="321" spans="1:1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1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1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v>2021</v>
      </c>
      <c r="H323" s="6">
        <f>+G323</f>
        <v>2021</v>
      </c>
      <c r="I323" s="6">
        <f t="shared" ref="I323:M324" si="84">+H323</f>
        <v>2021</v>
      </c>
      <c r="J323" s="6">
        <f t="shared" si="84"/>
        <v>2021</v>
      </c>
      <c r="K323" s="6">
        <f t="shared" si="84"/>
        <v>2021</v>
      </c>
      <c r="L323" s="6">
        <f t="shared" si="84"/>
        <v>2021</v>
      </c>
      <c r="M323" s="6">
        <f t="shared" si="84"/>
        <v>2021</v>
      </c>
      <c r="N323" s="20"/>
    </row>
    <row r="324" spans="1:14" x14ac:dyDescent="0.25">
      <c r="A324" s="21"/>
      <c r="B324" s="22"/>
      <c r="C324" s="8" t="str">
        <f>+$C308</f>
        <v>January 2022</v>
      </c>
      <c r="D324" s="24"/>
      <c r="E324" s="24"/>
      <c r="F324" s="24"/>
      <c r="G324" s="10" t="s">
        <v>10</v>
      </c>
      <c r="H324" s="10" t="str">
        <f>+G324</f>
        <v>Nov</v>
      </c>
      <c r="I324" s="10" t="str">
        <f t="shared" si="84"/>
        <v>Nov</v>
      </c>
      <c r="J324" s="10" t="str">
        <f t="shared" si="84"/>
        <v>Nov</v>
      </c>
      <c r="K324" s="10" t="str">
        <f t="shared" si="84"/>
        <v>Nov</v>
      </c>
      <c r="L324" s="10" t="str">
        <f t="shared" si="84"/>
        <v>Nov</v>
      </c>
      <c r="M324" s="10" t="str">
        <f t="shared" si="84"/>
        <v>Nov</v>
      </c>
      <c r="N324" s="25"/>
    </row>
    <row r="325" spans="1:14" ht="15.75" thickBot="1" x14ac:dyDescent="0.3">
      <c r="A325" s="21"/>
      <c r="B325" s="26"/>
      <c r="C325" s="27"/>
      <c r="D325" s="27"/>
      <c r="E325" s="27"/>
      <c r="F325" s="27"/>
      <c r="G325" s="7">
        <v>7</v>
      </c>
      <c r="H325" s="7">
        <v>14</v>
      </c>
      <c r="I325" s="7">
        <v>21</v>
      </c>
      <c r="J325" s="7">
        <v>28</v>
      </c>
      <c r="K325" s="7"/>
      <c r="L325" s="7" t="s">
        <v>11</v>
      </c>
      <c r="M325" s="7" t="s">
        <v>12</v>
      </c>
      <c r="N325" s="28"/>
    </row>
    <row r="326" spans="1:1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1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97</v>
      </c>
      <c r="H327" s="32">
        <f t="shared" ref="H327:L327" si="85">SUM(H328:H331)</f>
        <v>103</v>
      </c>
      <c r="I327" s="32">
        <f t="shared" si="85"/>
        <v>108</v>
      </c>
      <c r="J327" s="32">
        <f t="shared" si="85"/>
        <v>75</v>
      </c>
      <c r="K327" s="32">
        <f t="shared" si="85"/>
        <v>82</v>
      </c>
      <c r="L327" s="32">
        <f t="shared" si="85"/>
        <v>465</v>
      </c>
      <c r="M327" s="32">
        <f>ROUND((L327/$E$1),0)</f>
        <v>93</v>
      </c>
      <c r="N327" s="33"/>
    </row>
    <row r="328" spans="1:1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10</v>
      </c>
      <c r="I328" s="40">
        <v>12</v>
      </c>
      <c r="J328" s="40">
        <v>9</v>
      </c>
      <c r="K328" s="40">
        <v>10</v>
      </c>
      <c r="L328" s="35">
        <f>SUM(G328:K328)</f>
        <v>50</v>
      </c>
      <c r="M328" s="35">
        <f t="shared" ref="M328:M336" si="86">ROUND((L328/$E$1),0)</f>
        <v>10</v>
      </c>
      <c r="N328" s="33"/>
    </row>
    <row r="329" spans="1:14" x14ac:dyDescent="0.25">
      <c r="A329" s="21"/>
      <c r="B329" s="29"/>
      <c r="C329" s="30"/>
      <c r="D329" s="30" t="s">
        <v>2</v>
      </c>
      <c r="E329" s="30"/>
      <c r="F329" s="30"/>
      <c r="G329" s="40">
        <v>21</v>
      </c>
      <c r="H329" s="40">
        <v>31</v>
      </c>
      <c r="I329" s="40">
        <v>32</v>
      </c>
      <c r="J329" s="40">
        <v>27</v>
      </c>
      <c r="K329" s="40">
        <v>33</v>
      </c>
      <c r="L329" s="35">
        <f t="shared" ref="L329:L336" si="87">SUM(G329:K329)</f>
        <v>144</v>
      </c>
      <c r="M329" s="35">
        <f t="shared" si="86"/>
        <v>29</v>
      </c>
      <c r="N329" s="33"/>
    </row>
    <row r="330" spans="1:14" x14ac:dyDescent="0.25">
      <c r="A330" s="21"/>
      <c r="B330" s="29"/>
      <c r="C330" s="30"/>
      <c r="D330" s="30" t="s">
        <v>3</v>
      </c>
      <c r="E330" s="30"/>
      <c r="F330" s="30"/>
      <c r="G330" s="40">
        <v>25</v>
      </c>
      <c r="H330" s="40">
        <v>18</v>
      </c>
      <c r="I330" s="40">
        <v>19</v>
      </c>
      <c r="J330" s="40">
        <v>10</v>
      </c>
      <c r="K330" s="40">
        <v>12</v>
      </c>
      <c r="L330" s="35">
        <f t="shared" si="87"/>
        <v>84</v>
      </c>
      <c r="M330" s="35">
        <f t="shared" si="86"/>
        <v>17</v>
      </c>
      <c r="N330" s="33"/>
    </row>
    <row r="331" spans="1:14" x14ac:dyDescent="0.25">
      <c r="A331" s="21"/>
      <c r="B331" s="29"/>
      <c r="C331" s="30"/>
      <c r="D331" s="30" t="s">
        <v>4</v>
      </c>
      <c r="E331" s="30"/>
      <c r="F331" s="30"/>
      <c r="G331" s="41">
        <v>42</v>
      </c>
      <c r="H331" s="41">
        <v>44</v>
      </c>
      <c r="I331" s="41">
        <v>45</v>
      </c>
      <c r="J331" s="41">
        <v>29</v>
      </c>
      <c r="K331" s="41">
        <v>27</v>
      </c>
      <c r="L331" s="32">
        <f t="shared" si="87"/>
        <v>187</v>
      </c>
      <c r="M331" s="32">
        <f t="shared" si="86"/>
        <v>37</v>
      </c>
      <c r="N331" s="33"/>
    </row>
    <row r="332" spans="1:14" x14ac:dyDescent="0.25">
      <c r="A332" s="21"/>
      <c r="B332" s="29"/>
      <c r="C332" s="30" t="s">
        <v>5</v>
      </c>
      <c r="D332" s="30"/>
      <c r="E332" s="30"/>
      <c r="F332" s="30"/>
      <c r="G332" s="40">
        <v>2</v>
      </c>
      <c r="H332" s="40"/>
      <c r="I332" s="40">
        <v>10</v>
      </c>
      <c r="J332" s="40">
        <v>3</v>
      </c>
      <c r="K332" s="40"/>
      <c r="L332" s="35">
        <f t="shared" si="87"/>
        <v>15</v>
      </c>
      <c r="M332" s="35">
        <f t="shared" si="86"/>
        <v>3</v>
      </c>
      <c r="N332" s="33"/>
    </row>
    <row r="333" spans="1:1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7"/>
        <v>0</v>
      </c>
      <c r="M333" s="35">
        <f t="shared" si="86"/>
        <v>0</v>
      </c>
      <c r="N333" s="33"/>
    </row>
    <row r="334" spans="1:14" x14ac:dyDescent="0.25">
      <c r="A334" s="21"/>
      <c r="B334" s="29"/>
      <c r="C334" s="30" t="s">
        <v>7</v>
      </c>
      <c r="D334" s="30"/>
      <c r="E334" s="30"/>
      <c r="F334" s="30"/>
      <c r="G334" s="40">
        <v>8</v>
      </c>
      <c r="H334" s="40"/>
      <c r="I334" s="40">
        <v>2</v>
      </c>
      <c r="J334" s="40">
        <v>1</v>
      </c>
      <c r="K334" s="40">
        <v>2</v>
      </c>
      <c r="L334" s="35">
        <f t="shared" si="87"/>
        <v>13</v>
      </c>
      <c r="M334" s="35">
        <f t="shared" si="86"/>
        <v>3</v>
      </c>
      <c r="N334" s="33"/>
    </row>
    <row r="335" spans="1:14" x14ac:dyDescent="0.25">
      <c r="A335" s="21"/>
      <c r="B335" s="29"/>
      <c r="C335" s="30" t="s">
        <v>9</v>
      </c>
      <c r="D335" s="30"/>
      <c r="E335" s="30"/>
      <c r="F335" s="30"/>
      <c r="G335" s="40">
        <v>6</v>
      </c>
      <c r="H335" s="40"/>
      <c r="I335" s="40"/>
      <c r="J335" s="40">
        <v>6</v>
      </c>
      <c r="K335" s="40">
        <v>2</v>
      </c>
      <c r="L335" s="35">
        <f t="shared" si="87"/>
        <v>14</v>
      </c>
      <c r="M335" s="35">
        <f t="shared" si="86"/>
        <v>3</v>
      </c>
      <c r="N335" s="33"/>
    </row>
    <row r="336" spans="1:1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7"/>
        <v>0</v>
      </c>
      <c r="M336" s="35">
        <f t="shared" si="86"/>
        <v>0</v>
      </c>
      <c r="N336" s="33"/>
    </row>
    <row r="337" spans="1:1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1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1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8">+H339</f>
        <v>2022</v>
      </c>
      <c r="J339" s="6">
        <f t="shared" si="88"/>
        <v>2022</v>
      </c>
      <c r="K339" s="6">
        <f t="shared" si="88"/>
        <v>2022</v>
      </c>
      <c r="L339" s="6">
        <f t="shared" si="88"/>
        <v>2022</v>
      </c>
      <c r="M339" s="6">
        <f t="shared" si="88"/>
        <v>2022</v>
      </c>
      <c r="N339" s="20"/>
    </row>
    <row r="340" spans="1:14" x14ac:dyDescent="0.25">
      <c r="A340" s="21"/>
      <c r="B340" s="22"/>
      <c r="C340" s="8" t="str">
        <f>+$C324</f>
        <v>January 2022</v>
      </c>
      <c r="D340" s="24"/>
      <c r="E340" s="24"/>
      <c r="F340" s="24"/>
      <c r="G340" s="10" t="str">
        <f>+$G$4</f>
        <v>Jan</v>
      </c>
      <c r="H340" s="10" t="str">
        <f>+G340</f>
        <v>Jan</v>
      </c>
      <c r="I340" s="10" t="str">
        <f t="shared" si="88"/>
        <v>Jan</v>
      </c>
      <c r="J340" s="10" t="str">
        <f t="shared" si="88"/>
        <v>Jan</v>
      </c>
      <c r="K340" s="10" t="str">
        <f t="shared" si="88"/>
        <v>Jan</v>
      </c>
      <c r="L340" s="10" t="str">
        <f t="shared" si="88"/>
        <v>Jan</v>
      </c>
      <c r="M340" s="10" t="str">
        <f t="shared" si="88"/>
        <v>Jan</v>
      </c>
      <c r="N340" s="25"/>
    </row>
    <row r="341" spans="1:14" ht="15.75" thickBot="1" x14ac:dyDescent="0.3">
      <c r="A341" s="21"/>
      <c r="B341" s="26"/>
      <c r="C341" s="27"/>
      <c r="D341" s="27"/>
      <c r="E341" s="27"/>
      <c r="F341" s="27"/>
      <c r="G341" s="7">
        <f>+$G$5</f>
        <v>2</v>
      </c>
      <c r="H341" s="7">
        <f>+$H$5</f>
        <v>9</v>
      </c>
      <c r="I341" s="7">
        <f>+$I$5</f>
        <v>16</v>
      </c>
      <c r="J341" s="7">
        <f>+$J$5</f>
        <v>23</v>
      </c>
      <c r="K341" s="7">
        <f>+$K$5</f>
        <v>30</v>
      </c>
      <c r="L341" s="7" t="s">
        <v>11</v>
      </c>
      <c r="M341" s="7" t="s">
        <v>12</v>
      </c>
      <c r="N341" s="28"/>
    </row>
    <row r="342" spans="1:1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1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94</v>
      </c>
      <c r="H343" s="32">
        <f t="shared" ref="H343:L343" si="89">SUM(H344:H347)</f>
        <v>82</v>
      </c>
      <c r="I343" s="32">
        <f t="shared" si="89"/>
        <v>107</v>
      </c>
      <c r="J343" s="32">
        <f t="shared" si="89"/>
        <v>89</v>
      </c>
      <c r="K343" s="32">
        <f t="shared" si="89"/>
        <v>83</v>
      </c>
      <c r="L343" s="32">
        <f t="shared" si="89"/>
        <v>455</v>
      </c>
      <c r="M343" s="32">
        <f>ROUND((L343/$E$1),0)</f>
        <v>91</v>
      </c>
      <c r="N343" s="33"/>
    </row>
    <row r="344" spans="1:14" x14ac:dyDescent="0.25">
      <c r="A344" s="21"/>
      <c r="B344" s="29"/>
      <c r="C344" s="30"/>
      <c r="D344" s="30" t="s">
        <v>1</v>
      </c>
      <c r="E344" s="30"/>
      <c r="F344" s="30"/>
      <c r="G344" s="40">
        <v>15</v>
      </c>
      <c r="H344" s="40">
        <v>13</v>
      </c>
      <c r="I344" s="40">
        <v>17</v>
      </c>
      <c r="J344" s="40">
        <v>20</v>
      </c>
      <c r="K344" s="40">
        <v>17</v>
      </c>
      <c r="L344" s="35">
        <f>SUM(G344:K344)</f>
        <v>82</v>
      </c>
      <c r="M344" s="35">
        <f t="shared" ref="M344:M352" si="90">ROUND((L344/$E$1),0)</f>
        <v>16</v>
      </c>
      <c r="N344" s="33"/>
    </row>
    <row r="345" spans="1:14" x14ac:dyDescent="0.25">
      <c r="A345" s="21"/>
      <c r="B345" s="29"/>
      <c r="C345" s="30"/>
      <c r="D345" s="30" t="s">
        <v>2</v>
      </c>
      <c r="E345" s="30"/>
      <c r="F345" s="30"/>
      <c r="G345" s="40">
        <v>31</v>
      </c>
      <c r="H345" s="40">
        <v>30</v>
      </c>
      <c r="I345" s="40">
        <v>35</v>
      </c>
      <c r="J345" s="40">
        <v>27</v>
      </c>
      <c r="K345" s="40">
        <v>29</v>
      </c>
      <c r="L345" s="35">
        <f t="shared" ref="L345:L352" si="91">SUM(G345:K345)</f>
        <v>152</v>
      </c>
      <c r="M345" s="35">
        <f t="shared" si="90"/>
        <v>30</v>
      </c>
      <c r="N345" s="33"/>
    </row>
    <row r="346" spans="1:14" x14ac:dyDescent="0.25">
      <c r="A346" s="21"/>
      <c r="B346" s="29"/>
      <c r="C346" s="30"/>
      <c r="D346" s="30" t="s">
        <v>3</v>
      </c>
      <c r="E346" s="30"/>
      <c r="F346" s="30"/>
      <c r="G346" s="40">
        <v>16</v>
      </c>
      <c r="H346" s="40">
        <v>11</v>
      </c>
      <c r="I346" s="40">
        <v>15</v>
      </c>
      <c r="J346" s="40">
        <v>0</v>
      </c>
      <c r="K346" s="40">
        <v>0</v>
      </c>
      <c r="L346" s="35">
        <f t="shared" si="91"/>
        <v>42</v>
      </c>
      <c r="M346" s="35">
        <f t="shared" si="90"/>
        <v>8</v>
      </c>
      <c r="N346" s="33"/>
    </row>
    <row r="347" spans="1:14" x14ac:dyDescent="0.25">
      <c r="A347" s="21"/>
      <c r="B347" s="29"/>
      <c r="C347" s="30"/>
      <c r="D347" s="30" t="s">
        <v>4</v>
      </c>
      <c r="E347" s="30"/>
      <c r="F347" s="30"/>
      <c r="G347" s="41">
        <v>32</v>
      </c>
      <c r="H347" s="41">
        <v>28</v>
      </c>
      <c r="I347" s="41">
        <v>40</v>
      </c>
      <c r="J347" s="41">
        <v>42</v>
      </c>
      <c r="K347" s="41">
        <v>37</v>
      </c>
      <c r="L347" s="32">
        <f t="shared" si="91"/>
        <v>179</v>
      </c>
      <c r="M347" s="32">
        <f t="shared" si="90"/>
        <v>36</v>
      </c>
      <c r="N347" s="33"/>
    </row>
    <row r="348" spans="1:14" x14ac:dyDescent="0.25">
      <c r="A348" s="21"/>
      <c r="B348" s="29"/>
      <c r="C348" s="30" t="s">
        <v>5</v>
      </c>
      <c r="D348" s="30"/>
      <c r="E348" s="30"/>
      <c r="F348" s="30"/>
      <c r="G348" s="40">
        <v>9</v>
      </c>
      <c r="H348" s="40">
        <v>12</v>
      </c>
      <c r="I348" s="40">
        <v>3</v>
      </c>
      <c r="J348" s="40">
        <v>8</v>
      </c>
      <c r="K348" s="40">
        <v>12</v>
      </c>
      <c r="L348" s="35">
        <f t="shared" si="91"/>
        <v>44</v>
      </c>
      <c r="M348" s="35">
        <f t="shared" si="90"/>
        <v>9</v>
      </c>
      <c r="N348" s="33"/>
    </row>
    <row r="349" spans="1:1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91"/>
        <v>0</v>
      </c>
      <c r="M349" s="35">
        <f t="shared" si="90"/>
        <v>0</v>
      </c>
      <c r="N349" s="33"/>
    </row>
    <row r="350" spans="1:14" x14ac:dyDescent="0.25">
      <c r="A350" s="21"/>
      <c r="B350" s="29"/>
      <c r="C350" s="30" t="s">
        <v>7</v>
      </c>
      <c r="D350" s="30"/>
      <c r="E350" s="30"/>
      <c r="F350" s="30"/>
      <c r="G350" s="40"/>
      <c r="H350" s="40"/>
      <c r="I350" s="40"/>
      <c r="J350" s="40"/>
      <c r="K350" s="40"/>
      <c r="L350" s="35">
        <f t="shared" si="91"/>
        <v>0</v>
      </c>
      <c r="M350" s="35">
        <f t="shared" si="90"/>
        <v>0</v>
      </c>
      <c r="N350" s="33"/>
    </row>
    <row r="351" spans="1:14" x14ac:dyDescent="0.25">
      <c r="A351" s="21"/>
      <c r="B351" s="29"/>
      <c r="C351" s="30" t="s">
        <v>9</v>
      </c>
      <c r="D351" s="30"/>
      <c r="E351" s="30"/>
      <c r="F351" s="30"/>
      <c r="G351" s="40">
        <v>7</v>
      </c>
      <c r="H351" s="40">
        <v>11</v>
      </c>
      <c r="I351" s="40">
        <v>7</v>
      </c>
      <c r="J351" s="40">
        <v>4</v>
      </c>
      <c r="K351" s="40"/>
      <c r="L351" s="35">
        <f t="shared" si="91"/>
        <v>29</v>
      </c>
      <c r="M351" s="35">
        <f t="shared" si="90"/>
        <v>6</v>
      </c>
      <c r="N351" s="33"/>
    </row>
    <row r="352" spans="1:1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91"/>
        <v>0</v>
      </c>
      <c r="M352" s="35">
        <f t="shared" si="90"/>
        <v>0</v>
      </c>
      <c r="N352" s="33"/>
    </row>
    <row r="353" spans="1:1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1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1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2">+H355</f>
        <v>2022</v>
      </c>
      <c r="J355" s="6">
        <f t="shared" si="92"/>
        <v>2022</v>
      </c>
      <c r="K355" s="6">
        <f t="shared" si="92"/>
        <v>2022</v>
      </c>
      <c r="L355" s="6">
        <f t="shared" si="92"/>
        <v>2022</v>
      </c>
      <c r="M355" s="6">
        <f t="shared" si="92"/>
        <v>2022</v>
      </c>
      <c r="N355" s="20"/>
    </row>
    <row r="356" spans="1:14" x14ac:dyDescent="0.25">
      <c r="A356" s="21"/>
      <c r="B356" s="22"/>
      <c r="C356" s="8" t="str">
        <f>+$C340</f>
        <v>January 2022</v>
      </c>
      <c r="D356" s="24"/>
      <c r="E356" s="24"/>
      <c r="F356" s="24"/>
      <c r="G356" s="10" t="str">
        <f>+$G$4</f>
        <v>Jan</v>
      </c>
      <c r="H356" s="10" t="str">
        <f>+G356</f>
        <v>Jan</v>
      </c>
      <c r="I356" s="10" t="str">
        <f t="shared" si="92"/>
        <v>Jan</v>
      </c>
      <c r="J356" s="10" t="str">
        <f t="shared" si="92"/>
        <v>Jan</v>
      </c>
      <c r="K356" s="10" t="str">
        <f t="shared" si="92"/>
        <v>Jan</v>
      </c>
      <c r="L356" s="10" t="str">
        <f t="shared" si="92"/>
        <v>Jan</v>
      </c>
      <c r="M356" s="10" t="str">
        <f t="shared" si="92"/>
        <v>Jan</v>
      </c>
      <c r="N356" s="25"/>
    </row>
    <row r="357" spans="1:14" ht="15.75" thickBot="1" x14ac:dyDescent="0.3">
      <c r="A357" s="21"/>
      <c r="B357" s="26"/>
      <c r="C357" s="27"/>
      <c r="D357" s="27"/>
      <c r="E357" s="27"/>
      <c r="F357" s="27"/>
      <c r="G357" s="7">
        <f>+$G$5</f>
        <v>2</v>
      </c>
      <c r="H357" s="7">
        <f>+$H$5</f>
        <v>9</v>
      </c>
      <c r="I357" s="7">
        <f>+$I$5</f>
        <v>16</v>
      </c>
      <c r="J357" s="7">
        <f>+$J$5</f>
        <v>23</v>
      </c>
      <c r="K357" s="7">
        <f>+$K$5</f>
        <v>30</v>
      </c>
      <c r="L357" s="7" t="s">
        <v>11</v>
      </c>
      <c r="M357" s="7" t="s">
        <v>12</v>
      </c>
      <c r="N357" s="28"/>
    </row>
    <row r="358" spans="1:1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1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14</v>
      </c>
      <c r="H359" s="32">
        <f t="shared" ref="H359:L359" si="93">SUM(H360:H363)</f>
        <v>13</v>
      </c>
      <c r="I359" s="32">
        <f t="shared" si="93"/>
        <v>21</v>
      </c>
      <c r="J359" s="32">
        <f t="shared" si="93"/>
        <v>19</v>
      </c>
      <c r="K359" s="32">
        <f t="shared" si="93"/>
        <v>13</v>
      </c>
      <c r="L359" s="32">
        <f t="shared" si="93"/>
        <v>80</v>
      </c>
      <c r="M359" s="32">
        <f>ROUND((L359/$E$1),0)</f>
        <v>16</v>
      </c>
      <c r="N359" s="33"/>
    </row>
    <row r="360" spans="1:1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2</v>
      </c>
      <c r="J360" s="40">
        <v>1</v>
      </c>
      <c r="K360" s="40">
        <v>1</v>
      </c>
      <c r="L360" s="35">
        <f>SUM(G360:K360)</f>
        <v>6</v>
      </c>
      <c r="M360" s="35">
        <f t="shared" ref="M360:M368" si="94">ROUND((L360/$E$1),0)</f>
        <v>1</v>
      </c>
      <c r="N360" s="33"/>
    </row>
    <row r="361" spans="1:14" x14ac:dyDescent="0.25">
      <c r="A361" s="21"/>
      <c r="B361" s="29"/>
      <c r="C361" s="30"/>
      <c r="D361" s="30" t="s">
        <v>2</v>
      </c>
      <c r="E361" s="30"/>
      <c r="F361" s="30"/>
      <c r="G361" s="40">
        <v>1</v>
      </c>
      <c r="H361" s="40">
        <v>1</v>
      </c>
      <c r="I361" s="40">
        <v>2</v>
      </c>
      <c r="J361" s="40">
        <v>2</v>
      </c>
      <c r="K361" s="40">
        <v>2</v>
      </c>
      <c r="L361" s="35">
        <f t="shared" ref="L361:L368" si="95">SUM(G361:K361)</f>
        <v>8</v>
      </c>
      <c r="M361" s="35">
        <f t="shared" si="94"/>
        <v>2</v>
      </c>
      <c r="N361" s="33"/>
    </row>
    <row r="362" spans="1:14" x14ac:dyDescent="0.25">
      <c r="A362" s="21"/>
      <c r="B362" s="29"/>
      <c r="C362" s="30"/>
      <c r="D362" s="30" t="s">
        <v>3</v>
      </c>
      <c r="E362" s="30"/>
      <c r="F362" s="30"/>
      <c r="G362" s="40">
        <v>3</v>
      </c>
      <c r="H362" s="40">
        <v>4</v>
      </c>
      <c r="I362" s="40">
        <v>5</v>
      </c>
      <c r="J362" s="40">
        <v>5</v>
      </c>
      <c r="K362" s="40">
        <v>5</v>
      </c>
      <c r="L362" s="35">
        <f t="shared" si="95"/>
        <v>22</v>
      </c>
      <c r="M362" s="35">
        <f t="shared" si="94"/>
        <v>4</v>
      </c>
      <c r="N362" s="33"/>
    </row>
    <row r="363" spans="1:14" x14ac:dyDescent="0.25">
      <c r="A363" s="21"/>
      <c r="B363" s="29"/>
      <c r="C363" s="30"/>
      <c r="D363" s="30" t="s">
        <v>4</v>
      </c>
      <c r="E363" s="30"/>
      <c r="F363" s="30"/>
      <c r="G363" s="41">
        <v>9</v>
      </c>
      <c r="H363" s="41">
        <v>7</v>
      </c>
      <c r="I363" s="41">
        <v>12</v>
      </c>
      <c r="J363" s="41">
        <v>11</v>
      </c>
      <c r="K363" s="41">
        <v>5</v>
      </c>
      <c r="L363" s="32">
        <f t="shared" si="95"/>
        <v>44</v>
      </c>
      <c r="M363" s="32">
        <f t="shared" si="94"/>
        <v>9</v>
      </c>
      <c r="N363" s="33"/>
    </row>
    <row r="364" spans="1:14" x14ac:dyDescent="0.25">
      <c r="A364" s="21"/>
      <c r="B364" s="29"/>
      <c r="C364" s="30" t="s">
        <v>5</v>
      </c>
      <c r="D364" s="30"/>
      <c r="E364" s="30"/>
      <c r="F364" s="30"/>
      <c r="G364" s="40">
        <v>1</v>
      </c>
      <c r="H364" s="40"/>
      <c r="I364" s="40"/>
      <c r="J364" s="40">
        <v>2</v>
      </c>
      <c r="K364" s="40">
        <v>4</v>
      </c>
      <c r="L364" s="35">
        <f t="shared" si="95"/>
        <v>7</v>
      </c>
      <c r="M364" s="35">
        <f t="shared" si="94"/>
        <v>1</v>
      </c>
      <c r="N364" s="33"/>
    </row>
    <row r="365" spans="1:1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5"/>
        <v>0</v>
      </c>
      <c r="M365" s="35">
        <f t="shared" si="94"/>
        <v>0</v>
      </c>
      <c r="N365" s="33"/>
    </row>
    <row r="366" spans="1:1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5"/>
        <v>0</v>
      </c>
      <c r="M366" s="35">
        <f t="shared" si="94"/>
        <v>0</v>
      </c>
      <c r="N366" s="33"/>
    </row>
    <row r="367" spans="1:14" x14ac:dyDescent="0.25">
      <c r="A367" s="21"/>
      <c r="B367" s="29"/>
      <c r="C367" s="30" t="s">
        <v>9</v>
      </c>
      <c r="D367" s="30"/>
      <c r="E367" s="30"/>
      <c r="F367" s="30"/>
      <c r="G367" s="40">
        <v>20</v>
      </c>
      <c r="H367" s="40">
        <v>3</v>
      </c>
      <c r="I367" s="40">
        <v>14</v>
      </c>
      <c r="J367" s="40">
        <v>9</v>
      </c>
      <c r="K367" s="40">
        <v>4</v>
      </c>
      <c r="L367" s="35">
        <f t="shared" si="95"/>
        <v>50</v>
      </c>
      <c r="M367" s="35">
        <f t="shared" si="94"/>
        <v>10</v>
      </c>
      <c r="N367" s="33"/>
    </row>
    <row r="368" spans="1:1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5"/>
        <v>0</v>
      </c>
      <c r="M368" s="35">
        <f t="shared" si="94"/>
        <v>0</v>
      </c>
      <c r="N368" s="33"/>
    </row>
    <row r="369" spans="1:1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1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1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v>2021</v>
      </c>
      <c r="H371" s="6">
        <f>+G371</f>
        <v>2021</v>
      </c>
      <c r="I371" s="6">
        <f t="shared" ref="I371:M372" si="96">+H371</f>
        <v>2021</v>
      </c>
      <c r="J371" s="6">
        <f t="shared" si="96"/>
        <v>2021</v>
      </c>
      <c r="K371" s="6">
        <f t="shared" si="96"/>
        <v>2021</v>
      </c>
      <c r="L371" s="6">
        <f t="shared" si="96"/>
        <v>2021</v>
      </c>
      <c r="M371" s="6">
        <f t="shared" si="96"/>
        <v>2021</v>
      </c>
      <c r="N371" s="20"/>
    </row>
    <row r="372" spans="1:14" x14ac:dyDescent="0.25">
      <c r="A372" s="21"/>
      <c r="B372" s="22"/>
      <c r="C372" s="8" t="str">
        <f>+$C356</f>
        <v>January 2022</v>
      </c>
      <c r="D372" s="24"/>
      <c r="E372" s="24"/>
      <c r="F372" s="24"/>
      <c r="G372" s="10" t="s">
        <v>10</v>
      </c>
      <c r="H372" s="10" t="str">
        <f>+G372</f>
        <v>Nov</v>
      </c>
      <c r="I372" s="10" t="str">
        <f t="shared" si="96"/>
        <v>Nov</v>
      </c>
      <c r="J372" s="10" t="str">
        <f t="shared" si="96"/>
        <v>Nov</v>
      </c>
      <c r="K372" s="10" t="str">
        <f t="shared" si="96"/>
        <v>Nov</v>
      </c>
      <c r="L372" s="10" t="str">
        <f t="shared" si="96"/>
        <v>Nov</v>
      </c>
      <c r="M372" s="10" t="str">
        <f t="shared" si="96"/>
        <v>Nov</v>
      </c>
      <c r="N372" s="25"/>
    </row>
    <row r="373" spans="1:14" ht="15.75" thickBot="1" x14ac:dyDescent="0.3">
      <c r="A373" s="21"/>
      <c r="B373" s="26"/>
      <c r="C373" s="27"/>
      <c r="D373" s="27"/>
      <c r="E373" s="27"/>
      <c r="F373" s="27"/>
      <c r="G373" s="7">
        <v>7</v>
      </c>
      <c r="H373" s="7">
        <v>14</v>
      </c>
      <c r="I373" s="7">
        <v>21</v>
      </c>
      <c r="J373" s="7">
        <v>28</v>
      </c>
      <c r="K373" s="7"/>
      <c r="L373" s="7" t="s">
        <v>11</v>
      </c>
      <c r="M373" s="7" t="s">
        <v>12</v>
      </c>
      <c r="N373" s="28"/>
    </row>
    <row r="374" spans="1:1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1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18</v>
      </c>
      <c r="H375" s="32">
        <f t="shared" ref="H375:L375" si="97">SUM(H376:H379)</f>
        <v>39</v>
      </c>
      <c r="I375" s="32">
        <f t="shared" si="97"/>
        <v>51</v>
      </c>
      <c r="J375" s="32">
        <f t="shared" si="97"/>
        <v>32</v>
      </c>
      <c r="K375" s="32">
        <f t="shared" si="97"/>
        <v>29</v>
      </c>
      <c r="L375" s="32">
        <f t="shared" si="97"/>
        <v>169</v>
      </c>
      <c r="M375" s="32">
        <f>ROUND((L375/$E$1),0)</f>
        <v>34</v>
      </c>
      <c r="N375" s="33"/>
    </row>
    <row r="376" spans="1:1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3</v>
      </c>
      <c r="I376" s="40">
        <v>2</v>
      </c>
      <c r="J376" s="40">
        <v>3</v>
      </c>
      <c r="K376" s="40">
        <v>2</v>
      </c>
      <c r="L376" s="35">
        <f>SUM(G376:K376)</f>
        <v>12</v>
      </c>
      <c r="M376" s="35">
        <f t="shared" ref="M376:M384" si="98">ROUND((L376/$E$1),0)</f>
        <v>2</v>
      </c>
      <c r="N376" s="33"/>
    </row>
    <row r="377" spans="1:1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5</v>
      </c>
      <c r="I377" s="40">
        <v>12</v>
      </c>
      <c r="J377" s="40">
        <v>6</v>
      </c>
      <c r="K377" s="40">
        <v>7</v>
      </c>
      <c r="L377" s="35">
        <f t="shared" ref="L377:L384" si="99">SUM(G377:K377)</f>
        <v>34</v>
      </c>
      <c r="M377" s="35">
        <f t="shared" si="98"/>
        <v>7</v>
      </c>
      <c r="N377" s="33"/>
    </row>
    <row r="378" spans="1:14" x14ac:dyDescent="0.25">
      <c r="A378" s="21"/>
      <c r="B378" s="29"/>
      <c r="C378" s="30"/>
      <c r="D378" s="30" t="s">
        <v>3</v>
      </c>
      <c r="E378" s="30"/>
      <c r="F378" s="30"/>
      <c r="G378" s="40">
        <v>2</v>
      </c>
      <c r="H378" s="40">
        <v>13</v>
      </c>
      <c r="I378" s="40">
        <v>13</v>
      </c>
      <c r="J378" s="40">
        <v>5</v>
      </c>
      <c r="K378" s="40">
        <v>6</v>
      </c>
      <c r="L378" s="35">
        <f t="shared" si="99"/>
        <v>39</v>
      </c>
      <c r="M378" s="35">
        <f t="shared" si="98"/>
        <v>8</v>
      </c>
      <c r="N378" s="33"/>
    </row>
    <row r="379" spans="1:14" x14ac:dyDescent="0.25">
      <c r="A379" s="21"/>
      <c r="B379" s="29"/>
      <c r="C379" s="30"/>
      <c r="D379" s="30" t="s">
        <v>4</v>
      </c>
      <c r="E379" s="30"/>
      <c r="F379" s="30"/>
      <c r="G379" s="41">
        <v>10</v>
      </c>
      <c r="H379" s="41">
        <v>18</v>
      </c>
      <c r="I379" s="41">
        <v>24</v>
      </c>
      <c r="J379" s="41">
        <v>18</v>
      </c>
      <c r="K379" s="41">
        <v>14</v>
      </c>
      <c r="L379" s="32">
        <f t="shared" si="99"/>
        <v>84</v>
      </c>
      <c r="M379" s="32">
        <f t="shared" si="98"/>
        <v>17</v>
      </c>
      <c r="N379" s="33"/>
    </row>
    <row r="380" spans="1:1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>
        <v>1</v>
      </c>
      <c r="J380" s="40"/>
      <c r="K380" s="40"/>
      <c r="L380" s="35">
        <f t="shared" si="99"/>
        <v>1</v>
      </c>
      <c r="M380" s="35">
        <f t="shared" si="98"/>
        <v>0</v>
      </c>
      <c r="N380" s="33"/>
    </row>
    <row r="381" spans="1:1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9"/>
        <v>0</v>
      </c>
      <c r="M381" s="35">
        <f t="shared" si="98"/>
        <v>0</v>
      </c>
      <c r="N381" s="33"/>
    </row>
    <row r="382" spans="1:1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>
        <v>2</v>
      </c>
      <c r="J382" s="40">
        <v>4</v>
      </c>
      <c r="K382" s="40">
        <v>3</v>
      </c>
      <c r="L382" s="35">
        <f t="shared" si="99"/>
        <v>9</v>
      </c>
      <c r="M382" s="35">
        <f t="shared" si="98"/>
        <v>2</v>
      </c>
      <c r="N382" s="33"/>
    </row>
    <row r="383" spans="1:14" x14ac:dyDescent="0.25">
      <c r="A383" s="21"/>
      <c r="B383" s="29"/>
      <c r="C383" s="30" t="s">
        <v>9</v>
      </c>
      <c r="D383" s="30"/>
      <c r="E383" s="30"/>
      <c r="F383" s="30"/>
      <c r="G383" s="40">
        <v>4</v>
      </c>
      <c r="H383" s="40">
        <v>3</v>
      </c>
      <c r="I383" s="40">
        <v>3</v>
      </c>
      <c r="J383" s="40">
        <v>7</v>
      </c>
      <c r="K383" s="40">
        <v>6</v>
      </c>
      <c r="L383" s="35">
        <f t="shared" si="99"/>
        <v>23</v>
      </c>
      <c r="M383" s="35">
        <f t="shared" si="98"/>
        <v>5</v>
      </c>
      <c r="N383" s="33"/>
    </row>
    <row r="384" spans="1:1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9"/>
        <v>0</v>
      </c>
      <c r="M384" s="35">
        <f t="shared" si="98"/>
        <v>0</v>
      </c>
      <c r="N384" s="33"/>
    </row>
    <row r="385" spans="1:1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1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1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100">+H387</f>
        <v>2022</v>
      </c>
      <c r="J387" s="6">
        <f t="shared" si="100"/>
        <v>2022</v>
      </c>
      <c r="K387" s="6">
        <f t="shared" si="100"/>
        <v>2022</v>
      </c>
      <c r="L387" s="6">
        <f t="shared" si="100"/>
        <v>2022</v>
      </c>
      <c r="M387" s="6">
        <f t="shared" si="100"/>
        <v>2022</v>
      </c>
      <c r="N387" s="20"/>
    </row>
    <row r="388" spans="1:14" x14ac:dyDescent="0.25">
      <c r="A388" s="21"/>
      <c r="B388" s="22"/>
      <c r="C388" s="8" t="str">
        <f>+$C372</f>
        <v>January 2022</v>
      </c>
      <c r="D388" s="24"/>
      <c r="E388" s="24"/>
      <c r="F388" s="24"/>
      <c r="G388" s="10" t="str">
        <f>+$G$4</f>
        <v>Jan</v>
      </c>
      <c r="H388" s="10" t="str">
        <f>+G388</f>
        <v>Jan</v>
      </c>
      <c r="I388" s="10" t="str">
        <f t="shared" si="100"/>
        <v>Jan</v>
      </c>
      <c r="J388" s="10" t="str">
        <f t="shared" si="100"/>
        <v>Jan</v>
      </c>
      <c r="K388" s="10" t="str">
        <f t="shared" si="100"/>
        <v>Jan</v>
      </c>
      <c r="L388" s="10" t="str">
        <f t="shared" si="100"/>
        <v>Jan</v>
      </c>
      <c r="M388" s="10" t="str">
        <f t="shared" si="100"/>
        <v>Jan</v>
      </c>
      <c r="N388" s="25"/>
    </row>
    <row r="389" spans="1:14" ht="15.75" thickBot="1" x14ac:dyDescent="0.3">
      <c r="A389" s="21"/>
      <c r="B389" s="26"/>
      <c r="C389" s="27"/>
      <c r="D389" s="27"/>
      <c r="E389" s="27"/>
      <c r="F389" s="27"/>
      <c r="G389" s="7">
        <f>+$G$5</f>
        <v>2</v>
      </c>
      <c r="H389" s="7">
        <f>+$H$5</f>
        <v>9</v>
      </c>
      <c r="I389" s="7">
        <f>+$I$5</f>
        <v>16</v>
      </c>
      <c r="J389" s="7">
        <f>+$J$5</f>
        <v>23</v>
      </c>
      <c r="K389" s="7">
        <f>+$K$5</f>
        <v>30</v>
      </c>
      <c r="L389" s="7" t="s">
        <v>11</v>
      </c>
      <c r="M389" s="7" t="s">
        <v>12</v>
      </c>
      <c r="N389" s="28"/>
    </row>
    <row r="390" spans="1:1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1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24</v>
      </c>
      <c r="H391" s="32">
        <f t="shared" ref="H391:L391" si="101">SUM(H392:H395)</f>
        <v>29</v>
      </c>
      <c r="I391" s="32">
        <f t="shared" si="101"/>
        <v>31</v>
      </c>
      <c r="J391" s="32">
        <f t="shared" si="101"/>
        <v>33</v>
      </c>
      <c r="K391" s="32">
        <f t="shared" si="101"/>
        <v>20</v>
      </c>
      <c r="L391" s="32">
        <f t="shared" si="101"/>
        <v>137</v>
      </c>
      <c r="M391" s="32">
        <f>ROUND((L391/$E$1),0)</f>
        <v>27</v>
      </c>
      <c r="N391" s="33"/>
    </row>
    <row r="392" spans="1:1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1</v>
      </c>
      <c r="I392" s="40">
        <v>1</v>
      </c>
      <c r="J392" s="40">
        <v>1</v>
      </c>
      <c r="K392" s="40">
        <v>3</v>
      </c>
      <c r="L392" s="35">
        <f>SUM(G392:K392)</f>
        <v>9</v>
      </c>
      <c r="M392" s="35">
        <f t="shared" ref="M392:M400" si="102">ROUND((L392/$E$1),0)</f>
        <v>2</v>
      </c>
      <c r="N392" s="33"/>
    </row>
    <row r="393" spans="1:14" x14ac:dyDescent="0.25">
      <c r="A393" s="21"/>
      <c r="B393" s="29"/>
      <c r="C393" s="30"/>
      <c r="D393" s="30" t="s">
        <v>2</v>
      </c>
      <c r="E393" s="30"/>
      <c r="F393" s="30"/>
      <c r="G393" s="40">
        <v>9</v>
      </c>
      <c r="H393" s="40">
        <v>7</v>
      </c>
      <c r="I393" s="40">
        <v>6</v>
      </c>
      <c r="J393" s="40">
        <v>6</v>
      </c>
      <c r="K393" s="40">
        <v>4</v>
      </c>
      <c r="L393" s="35">
        <f t="shared" ref="L393:L400" si="103">SUM(G393:K393)</f>
        <v>32</v>
      </c>
      <c r="M393" s="35">
        <f t="shared" si="102"/>
        <v>6</v>
      </c>
      <c r="N393" s="33"/>
    </row>
    <row r="394" spans="1:14" x14ac:dyDescent="0.25">
      <c r="A394" s="21"/>
      <c r="B394" s="29"/>
      <c r="C394" s="30"/>
      <c r="D394" s="30" t="s">
        <v>3</v>
      </c>
      <c r="E394" s="30"/>
      <c r="F394" s="30"/>
      <c r="G394" s="40">
        <v>6</v>
      </c>
      <c r="H394" s="40">
        <v>11</v>
      </c>
      <c r="I394" s="40">
        <v>9</v>
      </c>
      <c r="J394" s="40">
        <v>9</v>
      </c>
      <c r="K394" s="40">
        <v>5</v>
      </c>
      <c r="L394" s="35">
        <f t="shared" si="103"/>
        <v>40</v>
      </c>
      <c r="M394" s="35">
        <f t="shared" si="102"/>
        <v>8</v>
      </c>
      <c r="N394" s="33"/>
    </row>
    <row r="395" spans="1:14" x14ac:dyDescent="0.25">
      <c r="A395" s="21"/>
      <c r="B395" s="29"/>
      <c r="C395" s="30"/>
      <c r="D395" s="30" t="s">
        <v>4</v>
      </c>
      <c r="E395" s="30"/>
      <c r="F395" s="30"/>
      <c r="G395" s="41">
        <v>6</v>
      </c>
      <c r="H395" s="41">
        <v>10</v>
      </c>
      <c r="I395" s="41">
        <v>15</v>
      </c>
      <c r="J395" s="41">
        <v>17</v>
      </c>
      <c r="K395" s="41">
        <v>8</v>
      </c>
      <c r="L395" s="32">
        <f t="shared" si="103"/>
        <v>56</v>
      </c>
      <c r="M395" s="32">
        <f t="shared" si="102"/>
        <v>11</v>
      </c>
      <c r="N395" s="33"/>
    </row>
    <row r="396" spans="1:1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3"/>
        <v>0</v>
      </c>
      <c r="M396" s="35">
        <f t="shared" si="102"/>
        <v>0</v>
      </c>
      <c r="N396" s="33"/>
    </row>
    <row r="397" spans="1:1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3"/>
        <v>0</v>
      </c>
      <c r="M397" s="35">
        <f t="shared" si="102"/>
        <v>0</v>
      </c>
      <c r="N397" s="33"/>
    </row>
    <row r="398" spans="1:1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3"/>
        <v>0</v>
      </c>
      <c r="M398" s="35">
        <f t="shared" si="102"/>
        <v>0</v>
      </c>
      <c r="N398" s="33"/>
    </row>
    <row r="399" spans="1:1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3"/>
        <v>0</v>
      </c>
      <c r="M399" s="35">
        <f t="shared" si="102"/>
        <v>0</v>
      </c>
      <c r="N399" s="33"/>
    </row>
    <row r="400" spans="1:1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3"/>
        <v>0</v>
      </c>
      <c r="M400" s="35">
        <f t="shared" si="102"/>
        <v>0</v>
      </c>
      <c r="N400" s="33"/>
    </row>
    <row r="401" spans="1:1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14" ht="15.75" thickBot="1" x14ac:dyDescent="0.3"/>
    <row r="403" spans="1:1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4">+H403</f>
        <v>2022</v>
      </c>
      <c r="J403" s="6">
        <f t="shared" si="104"/>
        <v>2022</v>
      </c>
      <c r="K403" s="6">
        <f t="shared" si="104"/>
        <v>2022</v>
      </c>
      <c r="L403" s="6">
        <f t="shared" si="104"/>
        <v>2022</v>
      </c>
      <c r="M403" s="6">
        <f t="shared" si="104"/>
        <v>2022</v>
      </c>
      <c r="N403" s="20"/>
    </row>
    <row r="404" spans="1:14" x14ac:dyDescent="0.25">
      <c r="A404" s="21"/>
      <c r="B404" s="22"/>
      <c r="C404" s="8" t="str">
        <f>+$C388</f>
        <v>January 2022</v>
      </c>
      <c r="D404" s="24"/>
      <c r="E404" s="24"/>
      <c r="F404" s="24"/>
      <c r="G404" s="10" t="str">
        <f>+$G$4</f>
        <v>Jan</v>
      </c>
      <c r="H404" s="10" t="str">
        <f>+G404</f>
        <v>Jan</v>
      </c>
      <c r="I404" s="10" t="str">
        <f t="shared" si="104"/>
        <v>Jan</v>
      </c>
      <c r="J404" s="10" t="str">
        <f t="shared" si="104"/>
        <v>Jan</v>
      </c>
      <c r="K404" s="10" t="str">
        <f t="shared" si="104"/>
        <v>Jan</v>
      </c>
      <c r="L404" s="10" t="str">
        <f t="shared" si="104"/>
        <v>Jan</v>
      </c>
      <c r="M404" s="10" t="str">
        <f t="shared" si="104"/>
        <v>Jan</v>
      </c>
      <c r="N404" s="25"/>
    </row>
    <row r="405" spans="1:14" ht="15.75" thickBot="1" x14ac:dyDescent="0.3">
      <c r="A405" s="21"/>
      <c r="B405" s="26"/>
      <c r="C405" s="27"/>
      <c r="D405" s="27"/>
      <c r="E405" s="27"/>
      <c r="F405" s="27"/>
      <c r="G405" s="7">
        <f>+$G$5</f>
        <v>2</v>
      </c>
      <c r="H405" s="7">
        <f>+$H$5</f>
        <v>9</v>
      </c>
      <c r="I405" s="7">
        <f>+$I$5</f>
        <v>16</v>
      </c>
      <c r="J405" s="7">
        <f>+$J$5</f>
        <v>23</v>
      </c>
      <c r="K405" s="7">
        <f>+$K$5</f>
        <v>30</v>
      </c>
      <c r="L405" s="7" t="s">
        <v>11</v>
      </c>
      <c r="M405" s="7" t="s">
        <v>12</v>
      </c>
      <c r="N405" s="28"/>
    </row>
    <row r="406" spans="1:1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1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5">SUM(H408:H411)</f>
        <v>0</v>
      </c>
      <c r="I407" s="32">
        <f t="shared" si="105"/>
        <v>0</v>
      </c>
      <c r="J407" s="32">
        <f t="shared" si="105"/>
        <v>0</v>
      </c>
      <c r="K407" s="32">
        <f t="shared" si="105"/>
        <v>0</v>
      </c>
      <c r="L407" s="32">
        <f t="shared" si="105"/>
        <v>0</v>
      </c>
      <c r="M407" s="32">
        <f>ROUND((L407/$E$1),0)</f>
        <v>0</v>
      </c>
      <c r="N407" s="33"/>
    </row>
    <row r="408" spans="1:1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>
        <f t="shared" ref="M408:M416" si="106">ROUND((L408/$E$1),0)</f>
        <v>0</v>
      </c>
      <c r="N408" s="33"/>
    </row>
    <row r="409" spans="1:1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107">SUM(G409:K409)</f>
        <v>0</v>
      </c>
      <c r="M409" s="35">
        <f t="shared" si="106"/>
        <v>0</v>
      </c>
      <c r="N409" s="33"/>
    </row>
    <row r="410" spans="1:1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107"/>
        <v>0</v>
      </c>
      <c r="M410" s="35">
        <f t="shared" si="106"/>
        <v>0</v>
      </c>
      <c r="N410" s="33"/>
    </row>
    <row r="411" spans="1:1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107"/>
        <v>0</v>
      </c>
      <c r="M411" s="32">
        <f t="shared" si="106"/>
        <v>0</v>
      </c>
      <c r="N411" s="33"/>
    </row>
    <row r="412" spans="1:1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7"/>
        <v>0</v>
      </c>
      <c r="M412" s="35">
        <f t="shared" si="106"/>
        <v>0</v>
      </c>
      <c r="N412" s="33"/>
    </row>
    <row r="413" spans="1:1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7"/>
        <v>0</v>
      </c>
      <c r="M413" s="35">
        <f t="shared" si="106"/>
        <v>0</v>
      </c>
      <c r="N413" s="33"/>
    </row>
    <row r="414" spans="1:1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7"/>
        <v>0</v>
      </c>
      <c r="M414" s="35">
        <f t="shared" si="106"/>
        <v>0</v>
      </c>
      <c r="N414" s="33"/>
    </row>
    <row r="415" spans="1:1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7"/>
        <v>0</v>
      </c>
      <c r="M415" s="35">
        <f t="shared" si="106"/>
        <v>0</v>
      </c>
      <c r="N415" s="33"/>
    </row>
    <row r="416" spans="1:1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7"/>
        <v>0</v>
      </c>
      <c r="M416" s="35">
        <f t="shared" si="106"/>
        <v>0</v>
      </c>
      <c r="N416" s="33"/>
    </row>
    <row r="417" spans="1:14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14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14" x14ac:dyDescent="0.25">
      <c r="A419" s="2">
        <f>+A403+1</f>
        <v>26</v>
      </c>
      <c r="B419" s="17"/>
      <c r="C419" s="5" t="s">
        <v>16</v>
      </c>
      <c r="D419" s="18"/>
      <c r="E419" s="19"/>
      <c r="F419" s="19"/>
      <c r="G419" s="6">
        <v>2021</v>
      </c>
      <c r="H419" s="6">
        <f>+G419</f>
        <v>2021</v>
      </c>
      <c r="I419" s="6">
        <f t="shared" ref="I419:M420" si="108">+H419</f>
        <v>2021</v>
      </c>
      <c r="J419" s="6">
        <f t="shared" si="108"/>
        <v>2021</v>
      </c>
      <c r="K419" s="6">
        <f t="shared" si="108"/>
        <v>2021</v>
      </c>
      <c r="L419" s="6">
        <f t="shared" si="108"/>
        <v>2021</v>
      </c>
      <c r="M419" s="6">
        <f t="shared" si="108"/>
        <v>2021</v>
      </c>
      <c r="N419" s="20"/>
    </row>
    <row r="420" spans="1:14" x14ac:dyDescent="0.25">
      <c r="A420" s="21"/>
      <c r="B420" s="22"/>
      <c r="C420" s="8" t="str">
        <f>+$C404</f>
        <v>January 2022</v>
      </c>
      <c r="D420" s="24"/>
      <c r="E420" s="24"/>
      <c r="F420" s="24"/>
      <c r="G420" s="10" t="s">
        <v>10</v>
      </c>
      <c r="H420" s="10" t="str">
        <f>+G420</f>
        <v>Nov</v>
      </c>
      <c r="I420" s="10" t="str">
        <f t="shared" si="108"/>
        <v>Nov</v>
      </c>
      <c r="J420" s="10" t="str">
        <f t="shared" si="108"/>
        <v>Nov</v>
      </c>
      <c r="K420" s="10" t="str">
        <f t="shared" si="108"/>
        <v>Nov</v>
      </c>
      <c r="L420" s="10" t="str">
        <f t="shared" si="108"/>
        <v>Nov</v>
      </c>
      <c r="M420" s="10" t="str">
        <f t="shared" si="108"/>
        <v>Nov</v>
      </c>
      <c r="N420" s="25"/>
    </row>
    <row r="421" spans="1:14" ht="15.75" thickBot="1" x14ac:dyDescent="0.3">
      <c r="A421" s="21"/>
      <c r="B421" s="26"/>
      <c r="C421" s="27"/>
      <c r="D421" s="27"/>
      <c r="E421" s="27"/>
      <c r="F421" s="27"/>
      <c r="G421" s="7">
        <v>7</v>
      </c>
      <c r="H421" s="7">
        <v>14</v>
      </c>
      <c r="I421" s="7">
        <v>21</v>
      </c>
      <c r="J421" s="7">
        <v>28</v>
      </c>
      <c r="K421" s="7"/>
      <c r="L421" s="7" t="s">
        <v>11</v>
      </c>
      <c r="M421" s="7" t="s">
        <v>12</v>
      </c>
      <c r="N421" s="28"/>
    </row>
    <row r="422" spans="1:14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14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9">SUM(H424:H427)</f>
        <v>0</v>
      </c>
      <c r="I423" s="32">
        <f t="shared" si="109"/>
        <v>0</v>
      </c>
      <c r="J423" s="32">
        <f t="shared" si="109"/>
        <v>0</v>
      </c>
      <c r="K423" s="32">
        <f t="shared" si="109"/>
        <v>0</v>
      </c>
      <c r="L423" s="32">
        <f t="shared" si="109"/>
        <v>0</v>
      </c>
      <c r="M423" s="32">
        <f>ROUND((L423/$E$1),0)</f>
        <v>0</v>
      </c>
      <c r="N423" s="33"/>
    </row>
    <row r="424" spans="1:14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10">ROUND((L424/$E$1),0)</f>
        <v>0</v>
      </c>
      <c r="N424" s="33"/>
    </row>
    <row r="425" spans="1:14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11">SUM(G425:K425)</f>
        <v>0</v>
      </c>
      <c r="M425" s="35">
        <f t="shared" si="110"/>
        <v>0</v>
      </c>
      <c r="N425" s="33"/>
    </row>
    <row r="426" spans="1:14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11"/>
        <v>0</v>
      </c>
      <c r="M426" s="35">
        <f t="shared" si="110"/>
        <v>0</v>
      </c>
      <c r="N426" s="33"/>
    </row>
    <row r="427" spans="1:14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11"/>
        <v>0</v>
      </c>
      <c r="M427" s="32">
        <f t="shared" si="110"/>
        <v>0</v>
      </c>
      <c r="N427" s="33"/>
    </row>
    <row r="428" spans="1:14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11"/>
        <v>0</v>
      </c>
      <c r="M428" s="35">
        <f t="shared" si="110"/>
        <v>0</v>
      </c>
      <c r="N428" s="33"/>
    </row>
    <row r="429" spans="1:14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11"/>
        <v>0</v>
      </c>
      <c r="M429" s="35">
        <f t="shared" si="110"/>
        <v>0</v>
      </c>
      <c r="N429" s="33"/>
    </row>
    <row r="430" spans="1:14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11"/>
        <v>0</v>
      </c>
      <c r="M430" s="35">
        <f t="shared" si="110"/>
        <v>0</v>
      </c>
      <c r="N430" s="33"/>
    </row>
    <row r="431" spans="1:14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11"/>
        <v>0</v>
      </c>
      <c r="M431" s="35">
        <f t="shared" si="110"/>
        <v>0</v>
      </c>
      <c r="N431" s="33"/>
    </row>
    <row r="432" spans="1:14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11"/>
        <v>0</v>
      </c>
      <c r="M432" s="35">
        <f t="shared" si="110"/>
        <v>0</v>
      </c>
      <c r="N432" s="33"/>
    </row>
    <row r="433" spans="1:1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1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14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2">+H435</f>
        <v>2022</v>
      </c>
      <c r="J435" s="6">
        <f t="shared" si="112"/>
        <v>2022</v>
      </c>
      <c r="K435" s="6">
        <f t="shared" si="112"/>
        <v>2022</v>
      </c>
      <c r="L435" s="6">
        <f t="shared" si="112"/>
        <v>2022</v>
      </c>
      <c r="M435" s="6">
        <f t="shared" si="112"/>
        <v>2022</v>
      </c>
      <c r="N435" s="20"/>
    </row>
    <row r="436" spans="1:14" x14ac:dyDescent="0.25">
      <c r="A436" s="21"/>
      <c r="B436" s="22"/>
      <c r="C436" s="8" t="str">
        <f>+$C420</f>
        <v>January 2022</v>
      </c>
      <c r="D436" s="24"/>
      <c r="E436" s="24"/>
      <c r="F436" s="24"/>
      <c r="G436" s="10" t="str">
        <f>+$G$4</f>
        <v>Jan</v>
      </c>
      <c r="H436" s="10" t="str">
        <f>+G436</f>
        <v>Jan</v>
      </c>
      <c r="I436" s="10" t="str">
        <f t="shared" si="112"/>
        <v>Jan</v>
      </c>
      <c r="J436" s="10" t="str">
        <f t="shared" si="112"/>
        <v>Jan</v>
      </c>
      <c r="K436" s="10" t="str">
        <f t="shared" si="112"/>
        <v>Jan</v>
      </c>
      <c r="L436" s="10" t="str">
        <f t="shared" si="112"/>
        <v>Jan</v>
      </c>
      <c r="M436" s="10" t="str">
        <f t="shared" si="112"/>
        <v>Jan</v>
      </c>
      <c r="N436" s="25"/>
    </row>
    <row r="437" spans="1:14" ht="15.75" thickBot="1" x14ac:dyDescent="0.3">
      <c r="A437" s="21"/>
      <c r="B437" s="26"/>
      <c r="C437" s="27"/>
      <c r="D437" s="27"/>
      <c r="E437" s="27"/>
      <c r="F437" s="27"/>
      <c r="G437" s="7">
        <f>+$G$5</f>
        <v>2</v>
      </c>
      <c r="H437" s="7">
        <f>+$H$5</f>
        <v>9</v>
      </c>
      <c r="I437" s="7">
        <f>+$I$5</f>
        <v>16</v>
      </c>
      <c r="J437" s="7">
        <f>+$J$5</f>
        <v>23</v>
      </c>
      <c r="K437" s="7">
        <f>+$K$5</f>
        <v>30</v>
      </c>
      <c r="L437" s="7" t="s">
        <v>11</v>
      </c>
      <c r="M437" s="7" t="s">
        <v>12</v>
      </c>
      <c r="N437" s="28"/>
    </row>
    <row r="438" spans="1:1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1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3">SUM(H440:H443)</f>
        <v>0</v>
      </c>
      <c r="I439" s="32">
        <f t="shared" si="113"/>
        <v>0</v>
      </c>
      <c r="J439" s="32">
        <f t="shared" si="113"/>
        <v>0</v>
      </c>
      <c r="K439" s="32">
        <f t="shared" si="113"/>
        <v>0</v>
      </c>
      <c r="L439" s="32">
        <f t="shared" si="113"/>
        <v>0</v>
      </c>
      <c r="M439" s="32">
        <f>ROUND((L439/$E$1),0)</f>
        <v>0</v>
      </c>
      <c r="N439" s="33"/>
    </row>
    <row r="440" spans="1:1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4">ROUND((L440/$E$1),0)</f>
        <v>0</v>
      </c>
      <c r="N440" s="33"/>
    </row>
    <row r="441" spans="1:1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5">SUM(G441:K441)</f>
        <v>0</v>
      </c>
      <c r="M441" s="35">
        <f t="shared" si="114"/>
        <v>0</v>
      </c>
      <c r="N441" s="33"/>
    </row>
    <row r="442" spans="1:1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5"/>
        <v>0</v>
      </c>
      <c r="M442" s="35">
        <f t="shared" si="114"/>
        <v>0</v>
      </c>
      <c r="N442" s="33"/>
    </row>
    <row r="443" spans="1:1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5"/>
        <v>0</v>
      </c>
      <c r="M443" s="32">
        <f t="shared" si="114"/>
        <v>0</v>
      </c>
      <c r="N443" s="33"/>
    </row>
    <row r="444" spans="1:1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5"/>
        <v>0</v>
      </c>
      <c r="M444" s="35">
        <f t="shared" si="114"/>
        <v>0</v>
      </c>
      <c r="N444" s="33"/>
    </row>
    <row r="445" spans="1:1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5"/>
        <v>0</v>
      </c>
      <c r="M445" s="35">
        <f t="shared" si="114"/>
        <v>0</v>
      </c>
      <c r="N445" s="33"/>
    </row>
    <row r="446" spans="1:1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5"/>
        <v>0</v>
      </c>
      <c r="M446" s="35">
        <f t="shared" si="114"/>
        <v>0</v>
      </c>
      <c r="N446" s="33"/>
    </row>
    <row r="447" spans="1:1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5"/>
        <v>0</v>
      </c>
      <c r="M447" s="35">
        <f t="shared" si="114"/>
        <v>0</v>
      </c>
      <c r="N447" s="33"/>
    </row>
    <row r="448" spans="1:1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5"/>
        <v>0</v>
      </c>
      <c r="M448" s="35">
        <f t="shared" si="114"/>
        <v>0</v>
      </c>
      <c r="N448" s="33"/>
    </row>
    <row r="449" spans="1:1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14" ht="15.75" thickBot="1" x14ac:dyDescent="0.3"/>
    <row r="451" spans="1:14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v>2021</v>
      </c>
      <c r="H451" s="6">
        <f>+G451</f>
        <v>2021</v>
      </c>
      <c r="I451" s="6">
        <f t="shared" ref="I451:M452" si="116">+H451</f>
        <v>2021</v>
      </c>
      <c r="J451" s="6">
        <f t="shared" si="116"/>
        <v>2021</v>
      </c>
      <c r="K451" s="6">
        <f t="shared" si="116"/>
        <v>2021</v>
      </c>
      <c r="L451" s="6">
        <f t="shared" si="116"/>
        <v>2021</v>
      </c>
      <c r="M451" s="6">
        <f t="shared" si="116"/>
        <v>2021</v>
      </c>
      <c r="N451" s="20"/>
    </row>
    <row r="452" spans="1:14" x14ac:dyDescent="0.25">
      <c r="A452" s="21"/>
      <c r="B452" s="22"/>
      <c r="C452" s="8" t="str">
        <f>+$C436</f>
        <v>January 2022</v>
      </c>
      <c r="D452" s="24"/>
      <c r="E452" s="24"/>
      <c r="F452" s="24"/>
      <c r="G452" s="10" t="s">
        <v>10</v>
      </c>
      <c r="H452" s="10" t="str">
        <f>+G452</f>
        <v>Nov</v>
      </c>
      <c r="I452" s="10" t="str">
        <f t="shared" si="116"/>
        <v>Nov</v>
      </c>
      <c r="J452" s="10" t="str">
        <f t="shared" si="116"/>
        <v>Nov</v>
      </c>
      <c r="K452" s="10" t="str">
        <f t="shared" si="116"/>
        <v>Nov</v>
      </c>
      <c r="L452" s="10" t="str">
        <f t="shared" si="116"/>
        <v>Nov</v>
      </c>
      <c r="M452" s="10" t="str">
        <f t="shared" si="116"/>
        <v>Nov</v>
      </c>
      <c r="N452" s="25"/>
    </row>
    <row r="453" spans="1:14" ht="15.75" thickBot="1" x14ac:dyDescent="0.3">
      <c r="A453" s="21"/>
      <c r="B453" s="26"/>
      <c r="C453" s="27"/>
      <c r="D453" s="27"/>
      <c r="E453" s="27"/>
      <c r="F453" s="27"/>
      <c r="G453" s="7">
        <v>7</v>
      </c>
      <c r="H453" s="7">
        <v>14</v>
      </c>
      <c r="I453" s="7">
        <v>21</v>
      </c>
      <c r="J453" s="7">
        <v>28</v>
      </c>
      <c r="K453" s="7"/>
      <c r="L453" s="7" t="s">
        <v>11</v>
      </c>
      <c r="M453" s="7" t="s">
        <v>12</v>
      </c>
      <c r="N453" s="28"/>
    </row>
    <row r="454" spans="1:1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1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7">SUM(H456:H459)</f>
        <v>0</v>
      </c>
      <c r="I455" s="32">
        <f t="shared" si="117"/>
        <v>0</v>
      </c>
      <c r="J455" s="32">
        <f t="shared" si="117"/>
        <v>0</v>
      </c>
      <c r="K455" s="32">
        <f t="shared" si="117"/>
        <v>0</v>
      </c>
      <c r="L455" s="32">
        <f t="shared" si="117"/>
        <v>0</v>
      </c>
      <c r="M455" s="32">
        <f>ROUND((L455/$E$1),0)</f>
        <v>0</v>
      </c>
      <c r="N455" s="33"/>
    </row>
    <row r="456" spans="1:1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8">ROUND((L456/$E$1),0)</f>
        <v>0</v>
      </c>
      <c r="N456" s="33"/>
    </row>
    <row r="457" spans="1:1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9">SUM(G457:K457)</f>
        <v>0</v>
      </c>
      <c r="M457" s="35">
        <f t="shared" si="118"/>
        <v>0</v>
      </c>
      <c r="N457" s="33"/>
    </row>
    <row r="458" spans="1:1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9"/>
        <v>0</v>
      </c>
      <c r="M458" s="35">
        <f t="shared" si="118"/>
        <v>0</v>
      </c>
      <c r="N458" s="33"/>
    </row>
    <row r="459" spans="1:1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9"/>
        <v>0</v>
      </c>
      <c r="M459" s="32">
        <f t="shared" si="118"/>
        <v>0</v>
      </c>
      <c r="N459" s="33"/>
    </row>
    <row r="460" spans="1:1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9"/>
        <v>0</v>
      </c>
      <c r="M460" s="35">
        <f t="shared" si="118"/>
        <v>0</v>
      </c>
      <c r="N460" s="33"/>
    </row>
    <row r="461" spans="1:1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9"/>
        <v>0</v>
      </c>
      <c r="M461" s="35">
        <f t="shared" si="118"/>
        <v>0</v>
      </c>
      <c r="N461" s="33"/>
    </row>
    <row r="462" spans="1:1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9"/>
        <v>0</v>
      </c>
      <c r="M462" s="35">
        <f t="shared" si="118"/>
        <v>0</v>
      </c>
      <c r="N462" s="33"/>
    </row>
    <row r="463" spans="1:1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9"/>
        <v>0</v>
      </c>
      <c r="M463" s="35">
        <f t="shared" si="118"/>
        <v>0</v>
      </c>
      <c r="N463" s="33"/>
    </row>
    <row r="464" spans="1:1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9"/>
        <v>0</v>
      </c>
      <c r="M464" s="35">
        <f t="shared" si="118"/>
        <v>0</v>
      </c>
      <c r="N464" s="33"/>
    </row>
    <row r="465" spans="1:1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1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1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20">+H467</f>
        <v>2022</v>
      </c>
      <c r="J467" s="6">
        <f t="shared" si="120"/>
        <v>2022</v>
      </c>
      <c r="K467" s="6">
        <f t="shared" si="120"/>
        <v>2022</v>
      </c>
      <c r="L467" s="6">
        <f t="shared" si="120"/>
        <v>2022</v>
      </c>
      <c r="M467" s="6">
        <f t="shared" si="120"/>
        <v>2022</v>
      </c>
      <c r="N467" s="20"/>
    </row>
    <row r="468" spans="1:14" x14ac:dyDescent="0.25">
      <c r="A468" s="21"/>
      <c r="B468" s="22"/>
      <c r="C468" s="8" t="str">
        <f>+$C452</f>
        <v>January 2022</v>
      </c>
      <c r="D468" s="24"/>
      <c r="E468" s="24"/>
      <c r="F468" s="24"/>
      <c r="G468" s="10" t="str">
        <f>+$G$4</f>
        <v>Jan</v>
      </c>
      <c r="H468" s="10" t="str">
        <f>+G468</f>
        <v>Jan</v>
      </c>
      <c r="I468" s="10" t="str">
        <f t="shared" si="120"/>
        <v>Jan</v>
      </c>
      <c r="J468" s="10" t="str">
        <f t="shared" si="120"/>
        <v>Jan</v>
      </c>
      <c r="K468" s="10" t="str">
        <f t="shared" si="120"/>
        <v>Jan</v>
      </c>
      <c r="L468" s="10" t="str">
        <f t="shared" si="120"/>
        <v>Jan</v>
      </c>
      <c r="M468" s="10" t="str">
        <f t="shared" si="120"/>
        <v>Jan</v>
      </c>
      <c r="N468" s="25"/>
    </row>
    <row r="469" spans="1:14" ht="15.75" thickBot="1" x14ac:dyDescent="0.3">
      <c r="A469" s="21"/>
      <c r="B469" s="26"/>
      <c r="C469" s="27"/>
      <c r="D469" s="27"/>
      <c r="E469" s="27"/>
      <c r="F469" s="27"/>
      <c r="G469" s="7">
        <f>+$G$5</f>
        <v>2</v>
      </c>
      <c r="H469" s="7">
        <f>+$H$5</f>
        <v>9</v>
      </c>
      <c r="I469" s="7">
        <f>+$I$5</f>
        <v>16</v>
      </c>
      <c r="J469" s="7">
        <f>+$J$5</f>
        <v>23</v>
      </c>
      <c r="K469" s="7">
        <f>+$K$5</f>
        <v>30</v>
      </c>
      <c r="L469" s="7" t="s">
        <v>11</v>
      </c>
      <c r="M469" s="7" t="s">
        <v>12</v>
      </c>
      <c r="N469" s="28"/>
    </row>
    <row r="470" spans="1:1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1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21">SUM(H472:H475)</f>
        <v>0</v>
      </c>
      <c r="I471" s="32">
        <f t="shared" si="121"/>
        <v>0</v>
      </c>
      <c r="J471" s="32">
        <f t="shared" si="121"/>
        <v>0</v>
      </c>
      <c r="K471" s="32">
        <f t="shared" si="121"/>
        <v>0</v>
      </c>
      <c r="L471" s="32">
        <f t="shared" si="121"/>
        <v>0</v>
      </c>
      <c r="M471" s="32">
        <f>ROUND((L471/$E$1),0)</f>
        <v>0</v>
      </c>
      <c r="N471" s="33"/>
    </row>
    <row r="472" spans="1:1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2">ROUND((L472/$E$1),0)</f>
        <v>0</v>
      </c>
      <c r="N472" s="33"/>
    </row>
    <row r="473" spans="1:1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3">SUM(G473:K473)</f>
        <v>0</v>
      </c>
      <c r="M473" s="35">
        <f t="shared" si="122"/>
        <v>0</v>
      </c>
      <c r="N473" s="33"/>
    </row>
    <row r="474" spans="1:1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3"/>
        <v>0</v>
      </c>
      <c r="M474" s="35">
        <f t="shared" si="122"/>
        <v>0</v>
      </c>
      <c r="N474" s="33"/>
    </row>
    <row r="475" spans="1:1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3"/>
        <v>0</v>
      </c>
      <c r="M475" s="32">
        <f t="shared" si="122"/>
        <v>0</v>
      </c>
      <c r="N475" s="33"/>
    </row>
    <row r="476" spans="1:1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3"/>
        <v>0</v>
      </c>
      <c r="M476" s="35">
        <f t="shared" si="122"/>
        <v>0</v>
      </c>
      <c r="N476" s="33"/>
    </row>
    <row r="477" spans="1:1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3"/>
        <v>0</v>
      </c>
      <c r="M477" s="35">
        <f t="shared" si="122"/>
        <v>0</v>
      </c>
      <c r="N477" s="33"/>
    </row>
    <row r="478" spans="1:1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3"/>
        <v>0</v>
      </c>
      <c r="M478" s="35">
        <f t="shared" si="122"/>
        <v>0</v>
      </c>
      <c r="N478" s="33"/>
    </row>
    <row r="479" spans="1:1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3"/>
        <v>0</v>
      </c>
      <c r="M479" s="35">
        <f t="shared" si="122"/>
        <v>0</v>
      </c>
      <c r="N479" s="33"/>
    </row>
    <row r="480" spans="1:1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3"/>
        <v>0</v>
      </c>
      <c r="M480" s="35">
        <f t="shared" si="122"/>
        <v>0</v>
      </c>
      <c r="N480" s="33"/>
    </row>
    <row r="481" spans="1:1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14" ht="15.75" thickBot="1" x14ac:dyDescent="0.3"/>
    <row r="483" spans="1:1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4">+H483</f>
        <v>2022</v>
      </c>
      <c r="J483" s="6">
        <f t="shared" si="124"/>
        <v>2022</v>
      </c>
      <c r="K483" s="6">
        <f t="shared" si="124"/>
        <v>2022</v>
      </c>
      <c r="L483" s="6">
        <f t="shared" si="124"/>
        <v>2022</v>
      </c>
      <c r="M483" s="6">
        <f t="shared" si="124"/>
        <v>2022</v>
      </c>
      <c r="N483" s="20"/>
    </row>
    <row r="484" spans="1:14" x14ac:dyDescent="0.25">
      <c r="A484" s="21"/>
      <c r="B484" s="22"/>
      <c r="C484" s="8" t="str">
        <f>+$C468</f>
        <v>January 2022</v>
      </c>
      <c r="D484" s="24"/>
      <c r="E484" s="24"/>
      <c r="F484" s="24"/>
      <c r="G484" s="10" t="str">
        <f>+$G$4</f>
        <v>Jan</v>
      </c>
      <c r="H484" s="10" t="str">
        <f>+G484</f>
        <v>Jan</v>
      </c>
      <c r="I484" s="10" t="str">
        <f t="shared" si="124"/>
        <v>Jan</v>
      </c>
      <c r="J484" s="10" t="str">
        <f t="shared" si="124"/>
        <v>Jan</v>
      </c>
      <c r="K484" s="10" t="str">
        <f t="shared" si="124"/>
        <v>Jan</v>
      </c>
      <c r="L484" s="10" t="str">
        <f t="shared" si="124"/>
        <v>Jan</v>
      </c>
      <c r="M484" s="10" t="str">
        <f t="shared" si="124"/>
        <v>Jan</v>
      </c>
      <c r="N484" s="25"/>
    </row>
    <row r="485" spans="1:14" ht="15.75" thickBot="1" x14ac:dyDescent="0.3">
      <c r="A485" s="21"/>
      <c r="B485" s="26"/>
      <c r="C485" s="27"/>
      <c r="D485" s="27"/>
      <c r="E485" s="27"/>
      <c r="F485" s="27"/>
      <c r="G485" s="7">
        <f>+$G$5</f>
        <v>2</v>
      </c>
      <c r="H485" s="7">
        <f>+$H$5</f>
        <v>9</v>
      </c>
      <c r="I485" s="7">
        <f>+$I$5</f>
        <v>16</v>
      </c>
      <c r="J485" s="7">
        <f>+$J$5</f>
        <v>23</v>
      </c>
      <c r="K485" s="7">
        <f>+$K$5</f>
        <v>30</v>
      </c>
      <c r="L485" s="7" t="s">
        <v>11</v>
      </c>
      <c r="M485" s="7" t="s">
        <v>12</v>
      </c>
      <c r="N485" s="28"/>
    </row>
    <row r="486" spans="1:1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1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5">SUM(H488:H491)</f>
        <v>0</v>
      </c>
      <c r="I487" s="32">
        <f t="shared" si="125"/>
        <v>0</v>
      </c>
      <c r="J487" s="32">
        <f t="shared" si="125"/>
        <v>0</v>
      </c>
      <c r="K487" s="32">
        <f t="shared" si="125"/>
        <v>0</v>
      </c>
      <c r="L487" s="32">
        <f t="shared" si="125"/>
        <v>0</v>
      </c>
      <c r="M487" s="32">
        <f>ROUND((L487/$E$1),0)</f>
        <v>0</v>
      </c>
      <c r="N487" s="33"/>
    </row>
    <row r="488" spans="1:1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6">ROUND((L488/$E$1),0)</f>
        <v>0</v>
      </c>
      <c r="N488" s="33"/>
    </row>
    <row r="489" spans="1:1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7">SUM(G489:K489)</f>
        <v>0</v>
      </c>
      <c r="M489" s="35">
        <f t="shared" si="126"/>
        <v>0</v>
      </c>
      <c r="N489" s="33"/>
    </row>
    <row r="490" spans="1:1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7"/>
        <v>0</v>
      </c>
      <c r="M490" s="35">
        <f t="shared" si="126"/>
        <v>0</v>
      </c>
      <c r="N490" s="33"/>
    </row>
    <row r="491" spans="1:1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7"/>
        <v>0</v>
      </c>
      <c r="M491" s="32">
        <f t="shared" si="126"/>
        <v>0</v>
      </c>
      <c r="N491" s="33"/>
    </row>
    <row r="492" spans="1:1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7"/>
        <v>0</v>
      </c>
      <c r="M492" s="35">
        <f t="shared" si="126"/>
        <v>0</v>
      </c>
      <c r="N492" s="33"/>
    </row>
    <row r="493" spans="1:1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7"/>
        <v>0</v>
      </c>
      <c r="M493" s="35">
        <f t="shared" si="126"/>
        <v>0</v>
      </c>
      <c r="N493" s="33"/>
    </row>
    <row r="494" spans="1:1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7"/>
        <v>0</v>
      </c>
      <c r="M494" s="35">
        <f t="shared" si="126"/>
        <v>0</v>
      </c>
      <c r="N494" s="33"/>
    </row>
    <row r="495" spans="1:1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7"/>
        <v>0</v>
      </c>
      <c r="M495" s="35">
        <f t="shared" si="126"/>
        <v>0</v>
      </c>
      <c r="N495" s="33"/>
    </row>
    <row r="496" spans="1:1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7"/>
        <v>0</v>
      </c>
      <c r="M496" s="35">
        <f t="shared" si="126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K3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97"/>
  <sheetViews>
    <sheetView topLeftCell="A392" workbookViewId="0"/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6384" width="9.140625" style="16"/>
  </cols>
  <sheetData>
    <row r="1" spans="1:23" x14ac:dyDescent="0.25">
      <c r="D1" s="1" t="s">
        <v>14</v>
      </c>
      <c r="E1" s="15">
        <v>4</v>
      </c>
    </row>
    <row r="2" spans="1:23" ht="15.75" thickBot="1" x14ac:dyDescent="0.3">
      <c r="D2" s="1"/>
    </row>
    <row r="3" spans="1:23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</row>
    <row r="4" spans="1:23" x14ac:dyDescent="0.25">
      <c r="A4" s="21"/>
      <c r="B4" s="22"/>
      <c r="C4" s="13" t="s">
        <v>45</v>
      </c>
      <c r="D4" s="23"/>
      <c r="E4" s="24"/>
      <c r="F4" s="24"/>
      <c r="G4" s="9" t="s">
        <v>41</v>
      </c>
      <c r="H4" s="10" t="str">
        <f>+G4</f>
        <v>Feb</v>
      </c>
      <c r="I4" s="10" t="str">
        <f t="shared" si="0"/>
        <v>Feb</v>
      </c>
      <c r="J4" s="10" t="str">
        <f t="shared" si="0"/>
        <v>Feb</v>
      </c>
      <c r="K4" s="10" t="str">
        <f t="shared" si="0"/>
        <v>Feb</v>
      </c>
      <c r="L4" s="10" t="str">
        <f t="shared" si="0"/>
        <v>Feb</v>
      </c>
      <c r="M4" s="10" t="str">
        <f t="shared" si="0"/>
        <v>Feb</v>
      </c>
      <c r="N4" s="25"/>
    </row>
    <row r="5" spans="1:23" ht="15.75" thickBot="1" x14ac:dyDescent="0.3">
      <c r="A5" s="21"/>
      <c r="B5" s="26"/>
      <c r="C5" s="27"/>
      <c r="D5" s="27"/>
      <c r="E5" s="27"/>
      <c r="F5" s="27"/>
      <c r="G5" s="4">
        <v>6</v>
      </c>
      <c r="H5" s="4">
        <v>13</v>
      </c>
      <c r="I5" s="4">
        <v>20</v>
      </c>
      <c r="J5" s="4">
        <v>27</v>
      </c>
      <c r="K5" s="4"/>
      <c r="L5" s="7" t="s">
        <v>11</v>
      </c>
      <c r="M5" s="7" t="s">
        <v>12</v>
      </c>
      <c r="N5" s="28"/>
    </row>
    <row r="6" spans="1:23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3" x14ac:dyDescent="0.25">
      <c r="A7" s="21"/>
      <c r="B7" s="29"/>
      <c r="C7" s="30" t="s">
        <v>0</v>
      </c>
      <c r="D7" s="30"/>
      <c r="E7" s="30"/>
      <c r="F7" s="30"/>
      <c r="G7" s="32">
        <f>SUM(G8:G11)</f>
        <v>1358</v>
      </c>
      <c r="H7" s="32">
        <f t="shared" ref="H7:L7" si="1">SUM(H8:H11)</f>
        <v>1639</v>
      </c>
      <c r="I7" s="32">
        <f t="shared" si="1"/>
        <v>1657</v>
      </c>
      <c r="J7" s="32">
        <f t="shared" si="1"/>
        <v>1619</v>
      </c>
      <c r="K7" s="32">
        <f t="shared" si="1"/>
        <v>0</v>
      </c>
      <c r="L7" s="32">
        <f t="shared" si="1"/>
        <v>6273</v>
      </c>
      <c r="M7" s="32">
        <f>ROUND((L7/$E$1),0)</f>
        <v>1568</v>
      </c>
      <c r="N7" s="33"/>
      <c r="O7" s="34"/>
      <c r="P7" s="34"/>
      <c r="Q7" s="34"/>
      <c r="R7" s="34"/>
      <c r="S7" s="34"/>
      <c r="T7" s="34"/>
      <c r="U7" s="34"/>
      <c r="V7" s="34"/>
      <c r="W7" s="34"/>
    </row>
    <row r="8" spans="1:23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106</v>
      </c>
      <c r="H8" s="35">
        <f t="shared" ref="H8:K8" si="2">+H24+H40+H56+H72+H88+H104+H120+H136+H152+H168+H184+H200+H216+H232+H248+H264+H280+H296+H312+H328+H344+H360+H376+H392+H408+H424+H440+H456+H472+H488</f>
        <v>111</v>
      </c>
      <c r="I8" s="35">
        <f t="shared" si="2"/>
        <v>131</v>
      </c>
      <c r="J8" s="35">
        <f t="shared" si="2"/>
        <v>116</v>
      </c>
      <c r="K8" s="35">
        <f t="shared" si="2"/>
        <v>0</v>
      </c>
      <c r="L8" s="35">
        <f>SUM(G8:K8)</f>
        <v>464</v>
      </c>
      <c r="M8" s="35">
        <f t="shared" ref="M8:M16" si="3">ROUND((L8/$E$1),0)</f>
        <v>116</v>
      </c>
      <c r="N8" s="33"/>
      <c r="O8" s="34"/>
      <c r="P8" s="34"/>
      <c r="Q8" s="34"/>
      <c r="R8" s="34"/>
      <c r="S8" s="34"/>
      <c r="T8" s="34"/>
      <c r="U8" s="34"/>
      <c r="V8" s="34"/>
      <c r="W8" s="34"/>
    </row>
    <row r="9" spans="1:23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283</v>
      </c>
      <c r="H9" s="35">
        <f t="shared" si="4"/>
        <v>326</v>
      </c>
      <c r="I9" s="35">
        <f t="shared" si="4"/>
        <v>292</v>
      </c>
      <c r="J9" s="35">
        <f t="shared" si="4"/>
        <v>284</v>
      </c>
      <c r="K9" s="35">
        <f t="shared" si="4"/>
        <v>0</v>
      </c>
      <c r="L9" s="35">
        <f t="shared" ref="L9:L16" si="5">SUM(G9:K9)</f>
        <v>1185</v>
      </c>
      <c r="M9" s="35">
        <f t="shared" si="3"/>
        <v>296</v>
      </c>
      <c r="N9" s="33"/>
      <c r="O9" s="34"/>
      <c r="P9" s="34"/>
      <c r="Q9" s="34"/>
      <c r="R9" s="34"/>
      <c r="S9" s="34"/>
      <c r="T9" s="34"/>
      <c r="U9" s="34"/>
      <c r="V9" s="34"/>
      <c r="W9" s="34"/>
    </row>
    <row r="10" spans="1:23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343</v>
      </c>
      <c r="H10" s="35">
        <f t="shared" si="4"/>
        <v>462</v>
      </c>
      <c r="I10" s="35">
        <f t="shared" si="4"/>
        <v>503</v>
      </c>
      <c r="J10" s="35">
        <f t="shared" si="4"/>
        <v>430</v>
      </c>
      <c r="K10" s="35">
        <f t="shared" si="4"/>
        <v>0</v>
      </c>
      <c r="L10" s="35">
        <f t="shared" si="5"/>
        <v>1738</v>
      </c>
      <c r="M10" s="35">
        <f t="shared" si="3"/>
        <v>435</v>
      </c>
      <c r="N10" s="33"/>
      <c r="O10" s="34"/>
      <c r="P10" s="34"/>
      <c r="Q10" s="34"/>
      <c r="R10" s="34"/>
      <c r="S10" s="34"/>
      <c r="T10" s="34"/>
      <c r="U10" s="34"/>
      <c r="V10" s="34"/>
      <c r="W10" s="34"/>
    </row>
    <row r="11" spans="1:23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626</v>
      </c>
      <c r="H11" s="32">
        <f t="shared" si="4"/>
        <v>740</v>
      </c>
      <c r="I11" s="32">
        <f t="shared" si="4"/>
        <v>731</v>
      </c>
      <c r="J11" s="32">
        <f t="shared" si="4"/>
        <v>789</v>
      </c>
      <c r="K11" s="32">
        <f t="shared" si="4"/>
        <v>0</v>
      </c>
      <c r="L11" s="32">
        <f t="shared" si="5"/>
        <v>2886</v>
      </c>
      <c r="M11" s="32">
        <f t="shared" si="3"/>
        <v>722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</row>
    <row r="12" spans="1:23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18</v>
      </c>
      <c r="H12" s="35">
        <f t="shared" si="4"/>
        <v>55</v>
      </c>
      <c r="I12" s="35">
        <f t="shared" si="4"/>
        <v>26</v>
      </c>
      <c r="J12" s="35">
        <f t="shared" si="4"/>
        <v>16</v>
      </c>
      <c r="K12" s="35">
        <f t="shared" si="4"/>
        <v>0</v>
      </c>
      <c r="L12" s="35">
        <f t="shared" si="5"/>
        <v>115</v>
      </c>
      <c r="M12" s="35">
        <f t="shared" si="3"/>
        <v>29</v>
      </c>
      <c r="N12" s="33"/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2</v>
      </c>
      <c r="K13" s="35">
        <f t="shared" si="4"/>
        <v>0</v>
      </c>
      <c r="L13" s="35">
        <f t="shared" si="5"/>
        <v>2</v>
      </c>
      <c r="M13" s="35">
        <f t="shared" si="3"/>
        <v>1</v>
      </c>
      <c r="N13" s="33"/>
      <c r="O13" s="34"/>
      <c r="P13" s="34"/>
      <c r="Q13" s="34"/>
      <c r="R13" s="34"/>
      <c r="S13" s="34"/>
      <c r="T13" s="34"/>
      <c r="U13" s="34"/>
      <c r="V13" s="34"/>
      <c r="W13" s="34"/>
    </row>
    <row r="14" spans="1:23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46</v>
      </c>
      <c r="H14" s="35">
        <f t="shared" si="4"/>
        <v>40</v>
      </c>
      <c r="I14" s="35">
        <f t="shared" si="4"/>
        <v>26</v>
      </c>
      <c r="J14" s="35">
        <f t="shared" si="4"/>
        <v>34</v>
      </c>
      <c r="K14" s="35">
        <f t="shared" si="4"/>
        <v>0</v>
      </c>
      <c r="L14" s="35">
        <f t="shared" si="5"/>
        <v>146</v>
      </c>
      <c r="M14" s="35">
        <f t="shared" si="3"/>
        <v>37</v>
      </c>
      <c r="N14" s="33"/>
      <c r="O14" s="34"/>
      <c r="P14" s="34"/>
      <c r="Q14" s="34"/>
      <c r="R14" s="34"/>
      <c r="S14" s="34"/>
      <c r="T14" s="34"/>
      <c r="U14" s="34"/>
      <c r="V14" s="34"/>
      <c r="W14" s="34"/>
    </row>
    <row r="15" spans="1:23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670</v>
      </c>
      <c r="H15" s="35">
        <f t="shared" si="4"/>
        <v>392</v>
      </c>
      <c r="I15" s="35">
        <f t="shared" si="4"/>
        <v>316</v>
      </c>
      <c r="J15" s="35">
        <f t="shared" si="4"/>
        <v>440</v>
      </c>
      <c r="K15" s="35">
        <f t="shared" si="4"/>
        <v>0</v>
      </c>
      <c r="L15" s="35">
        <f t="shared" si="5"/>
        <v>1818</v>
      </c>
      <c r="M15" s="35">
        <f t="shared" si="3"/>
        <v>455</v>
      </c>
      <c r="N15" s="33"/>
      <c r="O15" s="34"/>
      <c r="P15" s="34"/>
      <c r="Q15" s="34"/>
      <c r="R15" s="34"/>
      <c r="S15" s="34"/>
      <c r="T15" s="34"/>
      <c r="U15" s="34"/>
      <c r="V15" s="34"/>
      <c r="W15" s="34"/>
    </row>
    <row r="16" spans="1:23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313</v>
      </c>
      <c r="I16" s="35">
        <f t="shared" si="4"/>
        <v>282</v>
      </c>
      <c r="J16" s="35">
        <f t="shared" si="4"/>
        <v>199</v>
      </c>
      <c r="K16" s="35">
        <f t="shared" si="4"/>
        <v>0</v>
      </c>
      <c r="L16" s="35">
        <f t="shared" si="5"/>
        <v>794</v>
      </c>
      <c r="M16" s="35">
        <f t="shared" si="3"/>
        <v>199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</row>
    <row r="17" spans="1:23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</row>
    <row r="18" spans="1:23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34"/>
      <c r="T19" s="34"/>
      <c r="U19" s="34"/>
      <c r="V19" s="34"/>
      <c r="W19" s="34"/>
    </row>
    <row r="20" spans="1:23" x14ac:dyDescent="0.25">
      <c r="A20" s="21"/>
      <c r="B20" s="22"/>
      <c r="C20" s="8" t="str">
        <f>+$C4</f>
        <v>February 2022</v>
      </c>
      <c r="D20" s="24"/>
      <c r="E20" s="24"/>
      <c r="F20" s="24"/>
      <c r="G20" s="10" t="str">
        <f>+$G$4</f>
        <v>Feb</v>
      </c>
      <c r="H20" s="10" t="str">
        <f>+G20</f>
        <v>Feb</v>
      </c>
      <c r="I20" s="10" t="str">
        <f t="shared" si="6"/>
        <v>Feb</v>
      </c>
      <c r="J20" s="10" t="str">
        <f t="shared" si="6"/>
        <v>Feb</v>
      </c>
      <c r="K20" s="10" t="str">
        <f t="shared" si="6"/>
        <v>Feb</v>
      </c>
      <c r="L20" s="10" t="str">
        <f t="shared" si="6"/>
        <v>Feb</v>
      </c>
      <c r="M20" s="10" t="str">
        <f t="shared" si="6"/>
        <v>Feb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15.75" thickBot="1" x14ac:dyDescent="0.3">
      <c r="A21" s="21"/>
      <c r="B21" s="26"/>
      <c r="C21" s="27"/>
      <c r="D21" s="27"/>
      <c r="E21" s="27"/>
      <c r="F21" s="27"/>
      <c r="G21" s="7">
        <f>+$G$5</f>
        <v>6</v>
      </c>
      <c r="H21" s="7">
        <f>+$H$5</f>
        <v>13</v>
      </c>
      <c r="I21" s="7">
        <f>+$I$5</f>
        <v>20</v>
      </c>
      <c r="J21" s="7">
        <f>+$J$5</f>
        <v>27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132</v>
      </c>
      <c r="H23" s="32">
        <f t="shared" ref="H23:L23" si="7">SUM(H24:H27)</f>
        <v>142</v>
      </c>
      <c r="I23" s="32">
        <f t="shared" si="7"/>
        <v>136</v>
      </c>
      <c r="J23" s="32">
        <f t="shared" si="7"/>
        <v>140</v>
      </c>
      <c r="K23" s="32">
        <f t="shared" si="7"/>
        <v>0</v>
      </c>
      <c r="L23" s="32">
        <f t="shared" si="7"/>
        <v>550</v>
      </c>
      <c r="M23" s="32">
        <f>ROUND((L23/$E$1),0)</f>
        <v>138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11</v>
      </c>
      <c r="I24" s="40">
        <v>12</v>
      </c>
      <c r="J24" s="40">
        <v>11</v>
      </c>
      <c r="K24" s="40"/>
      <c r="L24" s="35">
        <f>SUM(G24:K24)</f>
        <v>46</v>
      </c>
      <c r="M24" s="35">
        <f t="shared" ref="M24:M32" si="8">ROUND((L24/$E$1),0)</f>
        <v>12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5">
      <c r="A25" s="21"/>
      <c r="B25" s="29"/>
      <c r="C25" s="30"/>
      <c r="D25" s="30" t="s">
        <v>2</v>
      </c>
      <c r="E25" s="30"/>
      <c r="F25" s="30"/>
      <c r="G25" s="40">
        <v>26</v>
      </c>
      <c r="H25" s="40">
        <v>32</v>
      </c>
      <c r="I25" s="40">
        <v>32</v>
      </c>
      <c r="J25" s="40">
        <v>22</v>
      </c>
      <c r="K25" s="40"/>
      <c r="L25" s="35">
        <f t="shared" ref="L25:L32" si="9">SUM(G25:K25)</f>
        <v>112</v>
      </c>
      <c r="M25" s="35">
        <f t="shared" si="8"/>
        <v>28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</row>
    <row r="26" spans="1:23" x14ac:dyDescent="0.25">
      <c r="A26" s="21"/>
      <c r="B26" s="29"/>
      <c r="C26" s="30"/>
      <c r="D26" s="30" t="s">
        <v>3</v>
      </c>
      <c r="E26" s="30"/>
      <c r="F26" s="30"/>
      <c r="G26" s="40">
        <v>50</v>
      </c>
      <c r="H26" s="40">
        <v>60</v>
      </c>
      <c r="I26" s="40">
        <v>52</v>
      </c>
      <c r="J26" s="40">
        <v>33</v>
      </c>
      <c r="K26" s="40"/>
      <c r="L26" s="35">
        <f t="shared" si="9"/>
        <v>195</v>
      </c>
      <c r="M26" s="35">
        <f t="shared" si="8"/>
        <v>49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</row>
    <row r="27" spans="1:23" x14ac:dyDescent="0.25">
      <c r="A27" s="21"/>
      <c r="B27" s="29"/>
      <c r="C27" s="30"/>
      <c r="D27" s="30" t="s">
        <v>4</v>
      </c>
      <c r="E27" s="30"/>
      <c r="F27" s="30"/>
      <c r="G27" s="41">
        <v>44</v>
      </c>
      <c r="H27" s="41">
        <v>39</v>
      </c>
      <c r="I27" s="41">
        <v>40</v>
      </c>
      <c r="J27" s="41">
        <v>74</v>
      </c>
      <c r="K27" s="41"/>
      <c r="L27" s="32">
        <f t="shared" si="9"/>
        <v>197</v>
      </c>
      <c r="M27" s="32">
        <f t="shared" si="8"/>
        <v>49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</row>
    <row r="28" spans="1:23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</row>
    <row r="29" spans="1:23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</row>
    <row r="30" spans="1:23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</row>
    <row r="31" spans="1:23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</row>
    <row r="32" spans="1:23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I36" si="10">+H35</f>
        <v>2022</v>
      </c>
      <c r="J35" s="6">
        <f t="shared" ref="J35:J36" si="11">+I35</f>
        <v>2022</v>
      </c>
      <c r="K35" s="6">
        <f t="shared" ref="K35:K36" si="12">+J35</f>
        <v>2022</v>
      </c>
      <c r="L35" s="6">
        <f t="shared" ref="L35:L36" si="13">+K35</f>
        <v>2022</v>
      </c>
      <c r="M35" s="6">
        <f t="shared" ref="M35:M36" si="14">+L35</f>
        <v>2022</v>
      </c>
      <c r="N35" s="20"/>
      <c r="O35" s="42"/>
      <c r="P35" s="42"/>
      <c r="Q35" s="42"/>
    </row>
    <row r="36" spans="1:23" x14ac:dyDescent="0.25">
      <c r="A36" s="21"/>
      <c r="B36" s="22"/>
      <c r="C36" s="8" t="str">
        <f>+$C20</f>
        <v>February 2022</v>
      </c>
      <c r="D36" s="24"/>
      <c r="E36" s="24"/>
      <c r="F36" s="24"/>
      <c r="G36" s="10" t="str">
        <f>+$G$4</f>
        <v>Feb</v>
      </c>
      <c r="H36" s="10" t="str">
        <f>+G36</f>
        <v>Feb</v>
      </c>
      <c r="I36" s="10" t="str">
        <f t="shared" si="10"/>
        <v>Feb</v>
      </c>
      <c r="J36" s="10" t="str">
        <f t="shared" si="11"/>
        <v>Feb</v>
      </c>
      <c r="K36" s="10" t="str">
        <f t="shared" si="12"/>
        <v>Feb</v>
      </c>
      <c r="L36" s="10" t="str">
        <f t="shared" si="13"/>
        <v>Feb</v>
      </c>
      <c r="M36" s="10" t="str">
        <f t="shared" si="14"/>
        <v>Feb</v>
      </c>
      <c r="N36" s="25"/>
      <c r="O36" s="42"/>
      <c r="P36" s="42"/>
      <c r="Q36" s="42"/>
    </row>
    <row r="37" spans="1:23" ht="15.75" thickBot="1" x14ac:dyDescent="0.3">
      <c r="A37" s="21"/>
      <c r="B37" s="26"/>
      <c r="C37" s="27"/>
      <c r="D37" s="27"/>
      <c r="E37" s="27"/>
      <c r="F37" s="27"/>
      <c r="G37" s="7">
        <f>+$G$5</f>
        <v>6</v>
      </c>
      <c r="H37" s="7">
        <f>+$H$5</f>
        <v>13</v>
      </c>
      <c r="I37" s="7">
        <f>+$I$5</f>
        <v>20</v>
      </c>
      <c r="J37" s="7">
        <f>+$J$5</f>
        <v>27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3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3" x14ac:dyDescent="0.25">
      <c r="A39" s="21"/>
      <c r="B39" s="29"/>
      <c r="C39" s="30" t="s">
        <v>0</v>
      </c>
      <c r="D39" s="30"/>
      <c r="E39" s="30"/>
      <c r="F39" s="30"/>
      <c r="G39" s="32">
        <f>SUM(G40:G43)</f>
        <v>55</v>
      </c>
      <c r="H39" s="32">
        <f t="shared" ref="H39:L39" si="15">SUM(H40:H43)</f>
        <v>56</v>
      </c>
      <c r="I39" s="32">
        <f t="shared" si="15"/>
        <v>52</v>
      </c>
      <c r="J39" s="32">
        <f t="shared" si="15"/>
        <v>49</v>
      </c>
      <c r="K39" s="32">
        <f t="shared" si="15"/>
        <v>0</v>
      </c>
      <c r="L39" s="32">
        <f t="shared" si="15"/>
        <v>212</v>
      </c>
      <c r="M39" s="32">
        <f>ROUND((L39/$E$1),0)</f>
        <v>53</v>
      </c>
      <c r="N39" s="33"/>
      <c r="O39" s="42"/>
      <c r="P39" s="42"/>
      <c r="Q39" s="42"/>
    </row>
    <row r="40" spans="1:23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5</v>
      </c>
      <c r="I40" s="40">
        <v>5</v>
      </c>
      <c r="J40" s="40">
        <v>4</v>
      </c>
      <c r="K40" s="40"/>
      <c r="L40" s="35">
        <f>SUM(G40:K40)</f>
        <v>20</v>
      </c>
      <c r="M40" s="35">
        <f t="shared" ref="M40:M48" si="16">ROUND((L40/$E$1),0)</f>
        <v>5</v>
      </c>
      <c r="N40" s="33"/>
      <c r="O40" s="42"/>
      <c r="P40" s="42"/>
      <c r="Q40" s="42"/>
    </row>
    <row r="41" spans="1:23" x14ac:dyDescent="0.25">
      <c r="A41" s="21"/>
      <c r="B41" s="29"/>
      <c r="C41" s="30"/>
      <c r="D41" s="30" t="s">
        <v>2</v>
      </c>
      <c r="E41" s="30"/>
      <c r="F41" s="30"/>
      <c r="G41" s="40">
        <v>14</v>
      </c>
      <c r="H41" s="40">
        <v>11</v>
      </c>
      <c r="I41" s="40">
        <v>13</v>
      </c>
      <c r="J41" s="40">
        <v>8</v>
      </c>
      <c r="K41" s="40"/>
      <c r="L41" s="35">
        <f t="shared" ref="L41:L48" si="17">SUM(G41:K41)</f>
        <v>46</v>
      </c>
      <c r="M41" s="35">
        <f t="shared" si="16"/>
        <v>12</v>
      </c>
      <c r="N41" s="33"/>
      <c r="O41" s="42"/>
      <c r="P41" s="42"/>
      <c r="Q41" s="42"/>
    </row>
    <row r="42" spans="1:23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13</v>
      </c>
      <c r="I42" s="40">
        <v>13</v>
      </c>
      <c r="J42" s="40">
        <v>13</v>
      </c>
      <c r="K42" s="40"/>
      <c r="L42" s="35">
        <f t="shared" si="17"/>
        <v>54</v>
      </c>
      <c r="M42" s="35">
        <f t="shared" si="16"/>
        <v>14</v>
      </c>
      <c r="N42" s="33"/>
      <c r="O42" s="42"/>
      <c r="P42" s="42"/>
      <c r="Q42" s="42"/>
    </row>
    <row r="43" spans="1:23" x14ac:dyDescent="0.25">
      <c r="A43" s="21"/>
      <c r="B43" s="29"/>
      <c r="C43" s="30"/>
      <c r="D43" s="30" t="s">
        <v>4</v>
      </c>
      <c r="E43" s="30"/>
      <c r="F43" s="30"/>
      <c r="G43" s="41">
        <v>20</v>
      </c>
      <c r="H43" s="41">
        <v>27</v>
      </c>
      <c r="I43" s="41">
        <v>21</v>
      </c>
      <c r="J43" s="41">
        <v>24</v>
      </c>
      <c r="K43" s="41"/>
      <c r="L43" s="32">
        <f t="shared" si="17"/>
        <v>92</v>
      </c>
      <c r="M43" s="32">
        <f t="shared" si="16"/>
        <v>23</v>
      </c>
      <c r="N43" s="33"/>
      <c r="O43" s="42"/>
      <c r="P43" s="42"/>
      <c r="Q43" s="42"/>
    </row>
    <row r="44" spans="1:23" x14ac:dyDescent="0.25">
      <c r="A44" s="21"/>
      <c r="B44" s="29"/>
      <c r="C44" s="30" t="s">
        <v>5</v>
      </c>
      <c r="D44" s="30"/>
      <c r="E44" s="30"/>
      <c r="F44" s="30"/>
      <c r="G44" s="40">
        <v>2</v>
      </c>
      <c r="H44" s="40">
        <v>3</v>
      </c>
      <c r="I44" s="40">
        <v>2</v>
      </c>
      <c r="J44" s="40"/>
      <c r="K44" s="40"/>
      <c r="L44" s="35">
        <f t="shared" si="17"/>
        <v>7</v>
      </c>
      <c r="M44" s="35">
        <f t="shared" si="16"/>
        <v>2</v>
      </c>
      <c r="N44" s="33"/>
      <c r="O44" s="42"/>
      <c r="P44" s="42"/>
      <c r="Q44" s="42"/>
    </row>
    <row r="45" spans="1:23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7"/>
        <v>0</v>
      </c>
      <c r="M45" s="35">
        <f t="shared" si="16"/>
        <v>0</v>
      </c>
      <c r="N45" s="33"/>
      <c r="O45" s="42"/>
      <c r="P45" s="42"/>
      <c r="Q45" s="42"/>
    </row>
    <row r="46" spans="1:23" x14ac:dyDescent="0.25">
      <c r="A46" s="21"/>
      <c r="B46" s="29"/>
      <c r="C46" s="30" t="s">
        <v>7</v>
      </c>
      <c r="D46" s="30"/>
      <c r="E46" s="30"/>
      <c r="F46" s="30"/>
      <c r="G46" s="40">
        <v>2</v>
      </c>
      <c r="H46" s="40">
        <v>3</v>
      </c>
      <c r="I46" s="40">
        <v>5</v>
      </c>
      <c r="J46" s="40">
        <v>4</v>
      </c>
      <c r="K46" s="40"/>
      <c r="L46" s="35">
        <f t="shared" si="17"/>
        <v>14</v>
      </c>
      <c r="M46" s="35">
        <f t="shared" si="16"/>
        <v>4</v>
      </c>
      <c r="N46" s="33"/>
      <c r="O46" s="42"/>
      <c r="P46" s="42"/>
      <c r="Q46" s="42"/>
    </row>
    <row r="47" spans="1:23" x14ac:dyDescent="0.25">
      <c r="A47" s="21"/>
      <c r="B47" s="29"/>
      <c r="C47" s="30" t="s">
        <v>9</v>
      </c>
      <c r="D47" s="30"/>
      <c r="E47" s="30"/>
      <c r="F47" s="30"/>
      <c r="G47" s="40">
        <v>2</v>
      </c>
      <c r="H47" s="40">
        <v>4</v>
      </c>
      <c r="I47" s="40">
        <v>6</v>
      </c>
      <c r="J47" s="40">
        <v>3</v>
      </c>
      <c r="K47" s="40"/>
      <c r="L47" s="35">
        <f t="shared" si="17"/>
        <v>15</v>
      </c>
      <c r="M47" s="35">
        <f t="shared" si="16"/>
        <v>4</v>
      </c>
      <c r="N47" s="33"/>
      <c r="O47" s="42"/>
      <c r="P47" s="42"/>
      <c r="Q47" s="42"/>
    </row>
    <row r="48" spans="1:23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7"/>
        <v>0</v>
      </c>
      <c r="M48" s="35">
        <f t="shared" si="16"/>
        <v>0</v>
      </c>
      <c r="N48" s="33"/>
      <c r="O48" s="42"/>
      <c r="P48" s="42"/>
      <c r="Q48" s="42"/>
    </row>
    <row r="49" spans="1:17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17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17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I52" si="18">+H51</f>
        <v>2022</v>
      </c>
      <c r="J51" s="6">
        <f t="shared" ref="J51:J52" si="19">+I51</f>
        <v>2022</v>
      </c>
      <c r="K51" s="6">
        <f t="shared" ref="K51:K52" si="20">+J51</f>
        <v>2022</v>
      </c>
      <c r="L51" s="6">
        <f t="shared" ref="L51:L52" si="21">+K51</f>
        <v>2022</v>
      </c>
      <c r="M51" s="6">
        <f t="shared" ref="M51:M52" si="22">+L51</f>
        <v>2022</v>
      </c>
      <c r="N51" s="20"/>
      <c r="O51" s="42"/>
      <c r="P51" s="42"/>
      <c r="Q51" s="42"/>
    </row>
    <row r="52" spans="1:17" x14ac:dyDescent="0.25">
      <c r="A52" s="21"/>
      <c r="B52" s="22"/>
      <c r="C52" s="8" t="str">
        <f>+$C36</f>
        <v>February 2022</v>
      </c>
      <c r="D52" s="24"/>
      <c r="E52" s="24"/>
      <c r="F52" s="24"/>
      <c r="G52" s="10" t="str">
        <f>+$G$4</f>
        <v>Feb</v>
      </c>
      <c r="H52" s="10" t="str">
        <f>+G52</f>
        <v>Feb</v>
      </c>
      <c r="I52" s="10" t="str">
        <f t="shared" si="18"/>
        <v>Feb</v>
      </c>
      <c r="J52" s="10" t="str">
        <f t="shared" si="19"/>
        <v>Feb</v>
      </c>
      <c r="K52" s="10" t="str">
        <f t="shared" si="20"/>
        <v>Feb</v>
      </c>
      <c r="L52" s="10" t="str">
        <f t="shared" si="21"/>
        <v>Feb</v>
      </c>
      <c r="M52" s="10" t="str">
        <f t="shared" si="22"/>
        <v>Feb</v>
      </c>
      <c r="N52" s="25"/>
      <c r="O52" s="42"/>
      <c r="P52" s="42"/>
      <c r="Q52" s="42"/>
    </row>
    <row r="53" spans="1:17" ht="15.75" thickBot="1" x14ac:dyDescent="0.3">
      <c r="A53" s="21"/>
      <c r="B53" s="26"/>
      <c r="C53" s="27"/>
      <c r="D53" s="27"/>
      <c r="E53" s="27"/>
      <c r="F53" s="27"/>
      <c r="G53" s="7">
        <f>+$G$5</f>
        <v>6</v>
      </c>
      <c r="H53" s="7">
        <f>+$H$5</f>
        <v>13</v>
      </c>
      <c r="I53" s="7">
        <f>+$I$5</f>
        <v>20</v>
      </c>
      <c r="J53" s="7">
        <f>+$J$5</f>
        <v>27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17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17" x14ac:dyDescent="0.25">
      <c r="A55" s="21"/>
      <c r="B55" s="29"/>
      <c r="C55" s="30" t="s">
        <v>0</v>
      </c>
      <c r="D55" s="30"/>
      <c r="E55" s="30"/>
      <c r="F55" s="30"/>
      <c r="G55" s="32">
        <f>SUM(G56:G59)</f>
        <v>79</v>
      </c>
      <c r="H55" s="32">
        <f t="shared" ref="H55:L55" si="23">SUM(H56:H59)</f>
        <v>62</v>
      </c>
      <c r="I55" s="32">
        <f t="shared" si="23"/>
        <v>75</v>
      </c>
      <c r="J55" s="32">
        <f t="shared" si="23"/>
        <v>118</v>
      </c>
      <c r="K55" s="32">
        <f t="shared" si="23"/>
        <v>0</v>
      </c>
      <c r="L55" s="32">
        <f t="shared" si="23"/>
        <v>334</v>
      </c>
      <c r="M55" s="32">
        <f>ROUND((L55/$E$1),0)</f>
        <v>84</v>
      </c>
      <c r="N55" s="33"/>
      <c r="O55" s="42"/>
      <c r="P55" s="42"/>
      <c r="Q55" s="42"/>
    </row>
    <row r="56" spans="1:17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>
        <v>3</v>
      </c>
      <c r="I56" s="40">
        <v>4</v>
      </c>
      <c r="J56" s="40">
        <v>3</v>
      </c>
      <c r="K56" s="40"/>
      <c r="L56" s="35">
        <f>SUM(G56:K56)</f>
        <v>12</v>
      </c>
      <c r="M56" s="35">
        <f t="shared" ref="M56:M64" si="24">ROUND((L56/$E$1),0)</f>
        <v>3</v>
      </c>
      <c r="N56" s="33"/>
      <c r="O56" s="42"/>
      <c r="P56" s="42"/>
      <c r="Q56" s="42"/>
    </row>
    <row r="57" spans="1:17" x14ac:dyDescent="0.25">
      <c r="A57" s="21"/>
      <c r="B57" s="29"/>
      <c r="C57" s="30"/>
      <c r="D57" s="30" t="s">
        <v>2</v>
      </c>
      <c r="E57" s="30"/>
      <c r="F57" s="30"/>
      <c r="G57" s="40">
        <v>13</v>
      </c>
      <c r="H57" s="40">
        <v>16</v>
      </c>
      <c r="I57" s="40">
        <v>16</v>
      </c>
      <c r="J57" s="40">
        <v>15</v>
      </c>
      <c r="K57" s="40"/>
      <c r="L57" s="35">
        <f t="shared" ref="L57:L64" si="25">SUM(G57:K57)</f>
        <v>60</v>
      </c>
      <c r="M57" s="35">
        <f t="shared" si="24"/>
        <v>15</v>
      </c>
      <c r="N57" s="33"/>
      <c r="O57" s="42"/>
      <c r="P57" s="42"/>
      <c r="Q57" s="42"/>
    </row>
    <row r="58" spans="1:17" x14ac:dyDescent="0.25">
      <c r="A58" s="21"/>
      <c r="B58" s="29"/>
      <c r="C58" s="30"/>
      <c r="D58" s="30" t="s">
        <v>3</v>
      </c>
      <c r="E58" s="30"/>
      <c r="F58" s="30"/>
      <c r="G58" s="40">
        <v>16</v>
      </c>
      <c r="H58" s="40">
        <v>28</v>
      </c>
      <c r="I58" s="40">
        <v>30</v>
      </c>
      <c r="J58" s="40">
        <v>24</v>
      </c>
      <c r="K58" s="40"/>
      <c r="L58" s="35">
        <f t="shared" si="25"/>
        <v>98</v>
      </c>
      <c r="M58" s="35">
        <f t="shared" si="24"/>
        <v>25</v>
      </c>
      <c r="N58" s="33"/>
      <c r="O58" s="42"/>
      <c r="P58" s="42"/>
      <c r="Q58" s="42"/>
    </row>
    <row r="59" spans="1:17" x14ac:dyDescent="0.25">
      <c r="A59" s="21"/>
      <c r="B59" s="29"/>
      <c r="C59" s="30"/>
      <c r="D59" s="30" t="s">
        <v>4</v>
      </c>
      <c r="E59" s="30"/>
      <c r="F59" s="30"/>
      <c r="G59" s="41">
        <v>48</v>
      </c>
      <c r="H59" s="41">
        <v>15</v>
      </c>
      <c r="I59" s="41">
        <v>25</v>
      </c>
      <c r="J59" s="41">
        <v>76</v>
      </c>
      <c r="K59" s="41"/>
      <c r="L59" s="32">
        <f t="shared" si="25"/>
        <v>164</v>
      </c>
      <c r="M59" s="32">
        <f t="shared" si="24"/>
        <v>41</v>
      </c>
      <c r="N59" s="33"/>
      <c r="O59" s="42"/>
      <c r="P59" s="42"/>
      <c r="Q59" s="42"/>
    </row>
    <row r="60" spans="1:17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25"/>
        <v>0</v>
      </c>
      <c r="M60" s="35">
        <f t="shared" si="24"/>
        <v>0</v>
      </c>
      <c r="N60" s="33"/>
      <c r="O60" s="42"/>
      <c r="P60" s="42"/>
      <c r="Q60" s="42"/>
    </row>
    <row r="61" spans="1:17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25"/>
        <v>0</v>
      </c>
      <c r="M61" s="35">
        <f t="shared" si="24"/>
        <v>0</v>
      </c>
      <c r="N61" s="33"/>
      <c r="O61" s="42"/>
      <c r="P61" s="42"/>
      <c r="Q61" s="42"/>
    </row>
    <row r="62" spans="1:17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25"/>
        <v>0</v>
      </c>
      <c r="M62" s="35">
        <f t="shared" si="24"/>
        <v>0</v>
      </c>
      <c r="N62" s="33"/>
      <c r="O62" s="42"/>
      <c r="P62" s="42"/>
      <c r="Q62" s="42"/>
    </row>
    <row r="63" spans="1:17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25"/>
        <v>0</v>
      </c>
      <c r="M63" s="35">
        <f t="shared" si="24"/>
        <v>0</v>
      </c>
      <c r="N63" s="33"/>
      <c r="O63" s="42"/>
      <c r="P63" s="42"/>
      <c r="Q63" s="42"/>
    </row>
    <row r="64" spans="1:17" x14ac:dyDescent="0.25">
      <c r="A64" s="21"/>
      <c r="B64" s="29"/>
      <c r="C64" s="30" t="s">
        <v>8</v>
      </c>
      <c r="D64" s="30"/>
      <c r="E64" s="30"/>
      <c r="F64" s="30"/>
      <c r="G64" s="40"/>
      <c r="H64" s="40">
        <v>25</v>
      </c>
      <c r="I64" s="40">
        <v>25</v>
      </c>
      <c r="J64" s="40">
        <v>23</v>
      </c>
      <c r="K64" s="40"/>
      <c r="L64" s="35">
        <f t="shared" si="25"/>
        <v>73</v>
      </c>
      <c r="M64" s="35">
        <f t="shared" si="24"/>
        <v>18</v>
      </c>
      <c r="N64" s="33"/>
      <c r="O64" s="42"/>
      <c r="P64" s="42"/>
      <c r="Q64" s="42"/>
    </row>
    <row r="65" spans="1:17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17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17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I68" si="26">+H67</f>
        <v>2022</v>
      </c>
      <c r="J67" s="6">
        <f t="shared" ref="J67:J68" si="27">+I67</f>
        <v>2022</v>
      </c>
      <c r="K67" s="6">
        <f t="shared" ref="K67:K68" si="28">+J67</f>
        <v>2022</v>
      </c>
      <c r="L67" s="6">
        <f t="shared" ref="L67:L68" si="29">+K67</f>
        <v>2022</v>
      </c>
      <c r="M67" s="6">
        <f t="shared" ref="M67:M68" si="30">+L67</f>
        <v>2022</v>
      </c>
      <c r="N67" s="20"/>
      <c r="O67" s="42"/>
      <c r="P67" s="42"/>
      <c r="Q67" s="42"/>
    </row>
    <row r="68" spans="1:17" x14ac:dyDescent="0.25">
      <c r="A68" s="21"/>
      <c r="B68" s="22"/>
      <c r="C68" s="8" t="str">
        <f>+$C52</f>
        <v>February 2022</v>
      </c>
      <c r="D68" s="24"/>
      <c r="E68" s="24"/>
      <c r="F68" s="24"/>
      <c r="G68" s="10" t="str">
        <f>+$G$4</f>
        <v>Feb</v>
      </c>
      <c r="H68" s="10" t="str">
        <f>+G68</f>
        <v>Feb</v>
      </c>
      <c r="I68" s="10" t="str">
        <f t="shared" si="26"/>
        <v>Feb</v>
      </c>
      <c r="J68" s="10" t="str">
        <f t="shared" si="27"/>
        <v>Feb</v>
      </c>
      <c r="K68" s="10" t="str">
        <f t="shared" si="28"/>
        <v>Feb</v>
      </c>
      <c r="L68" s="10" t="str">
        <f t="shared" si="29"/>
        <v>Feb</v>
      </c>
      <c r="M68" s="10" t="str">
        <f t="shared" si="30"/>
        <v>Feb</v>
      </c>
      <c r="N68" s="25"/>
      <c r="O68" s="42"/>
      <c r="P68" s="42"/>
      <c r="Q68" s="42"/>
    </row>
    <row r="69" spans="1:17" ht="15.75" thickBot="1" x14ac:dyDescent="0.3">
      <c r="A69" s="21"/>
      <c r="B69" s="26"/>
      <c r="C69" s="27"/>
      <c r="D69" s="27"/>
      <c r="E69" s="27"/>
      <c r="F69" s="27"/>
      <c r="G69" s="7">
        <f>+$G$5</f>
        <v>6</v>
      </c>
      <c r="H69" s="7">
        <f>+$H$5</f>
        <v>13</v>
      </c>
      <c r="I69" s="7">
        <f>+$I$5</f>
        <v>20</v>
      </c>
      <c r="J69" s="7">
        <f>+$J$5</f>
        <v>27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17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17" x14ac:dyDescent="0.25">
      <c r="A71" s="21"/>
      <c r="B71" s="29"/>
      <c r="C71" s="30" t="s">
        <v>0</v>
      </c>
      <c r="D71" s="30"/>
      <c r="E71" s="30"/>
      <c r="F71" s="30"/>
      <c r="G71" s="32">
        <f>SUM(G72:G75)</f>
        <v>48</v>
      </c>
      <c r="H71" s="32">
        <f t="shared" ref="H71:L71" si="31">SUM(H72:H75)</f>
        <v>59</v>
      </c>
      <c r="I71" s="32">
        <f t="shared" si="31"/>
        <v>62</v>
      </c>
      <c r="J71" s="32">
        <f t="shared" si="31"/>
        <v>93</v>
      </c>
      <c r="K71" s="32">
        <f t="shared" si="31"/>
        <v>0</v>
      </c>
      <c r="L71" s="32">
        <f t="shared" si="31"/>
        <v>262</v>
      </c>
      <c r="M71" s="32">
        <f>ROUND((L71/$E$1),0)</f>
        <v>66</v>
      </c>
      <c r="N71" s="33"/>
      <c r="O71" s="42"/>
      <c r="P71" s="42"/>
      <c r="Q71" s="42"/>
    </row>
    <row r="72" spans="1:17" x14ac:dyDescent="0.25">
      <c r="A72" s="21"/>
      <c r="B72" s="29"/>
      <c r="C72" s="30"/>
      <c r="D72" s="30" t="s">
        <v>1</v>
      </c>
      <c r="E72" s="30"/>
      <c r="F72" s="30"/>
      <c r="G72" s="40">
        <v>4</v>
      </c>
      <c r="H72" s="40">
        <v>8</v>
      </c>
      <c r="I72" s="40">
        <v>7</v>
      </c>
      <c r="J72" s="40">
        <v>12</v>
      </c>
      <c r="K72" s="40"/>
      <c r="L72" s="35">
        <f>SUM(G72:K72)</f>
        <v>31</v>
      </c>
      <c r="M72" s="35">
        <f t="shared" ref="M72:M80" si="32">ROUND((L72/$E$1),0)</f>
        <v>8</v>
      </c>
      <c r="N72" s="33"/>
      <c r="O72" s="42"/>
      <c r="P72" s="42"/>
      <c r="Q72" s="42"/>
    </row>
    <row r="73" spans="1:17" x14ac:dyDescent="0.25">
      <c r="A73" s="21"/>
      <c r="B73" s="29"/>
      <c r="C73" s="30"/>
      <c r="D73" s="30" t="s">
        <v>2</v>
      </c>
      <c r="E73" s="30"/>
      <c r="F73" s="30"/>
      <c r="G73" s="40">
        <v>11</v>
      </c>
      <c r="H73" s="40">
        <v>10</v>
      </c>
      <c r="I73" s="40">
        <v>12</v>
      </c>
      <c r="J73" s="40">
        <v>10</v>
      </c>
      <c r="K73" s="40"/>
      <c r="L73" s="35">
        <f t="shared" ref="L73:L80" si="33">SUM(G73:K73)</f>
        <v>43</v>
      </c>
      <c r="M73" s="35">
        <f t="shared" si="32"/>
        <v>11</v>
      </c>
      <c r="N73" s="33"/>
      <c r="O73" s="42"/>
      <c r="P73" s="42"/>
      <c r="Q73" s="42"/>
    </row>
    <row r="74" spans="1:17" x14ac:dyDescent="0.25">
      <c r="A74" s="21"/>
      <c r="B74" s="29"/>
      <c r="C74" s="30"/>
      <c r="D74" s="30" t="s">
        <v>3</v>
      </c>
      <c r="E74" s="30"/>
      <c r="F74" s="30"/>
      <c r="G74" s="40">
        <v>4</v>
      </c>
      <c r="H74" s="40">
        <v>8</v>
      </c>
      <c r="I74" s="40">
        <v>10</v>
      </c>
      <c r="J74" s="40">
        <v>18</v>
      </c>
      <c r="K74" s="40"/>
      <c r="L74" s="35">
        <f t="shared" si="33"/>
        <v>40</v>
      </c>
      <c r="M74" s="35">
        <f t="shared" si="32"/>
        <v>10</v>
      </c>
      <c r="N74" s="33"/>
      <c r="O74" s="42"/>
      <c r="P74" s="42"/>
      <c r="Q74" s="42"/>
    </row>
    <row r="75" spans="1:17" x14ac:dyDescent="0.25">
      <c r="A75" s="21"/>
      <c r="B75" s="29"/>
      <c r="C75" s="30"/>
      <c r="D75" s="30" t="s">
        <v>4</v>
      </c>
      <c r="E75" s="30"/>
      <c r="F75" s="30"/>
      <c r="G75" s="41">
        <v>29</v>
      </c>
      <c r="H75" s="41">
        <v>33</v>
      </c>
      <c r="I75" s="41">
        <v>33</v>
      </c>
      <c r="J75" s="41">
        <v>53</v>
      </c>
      <c r="K75" s="41"/>
      <c r="L75" s="32">
        <f t="shared" si="33"/>
        <v>148</v>
      </c>
      <c r="M75" s="32">
        <f t="shared" si="32"/>
        <v>37</v>
      </c>
      <c r="N75" s="33"/>
      <c r="O75" s="42"/>
      <c r="P75" s="42"/>
      <c r="Q75" s="42"/>
    </row>
    <row r="76" spans="1:17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33"/>
        <v>0</v>
      </c>
      <c r="M76" s="35">
        <f t="shared" si="32"/>
        <v>0</v>
      </c>
      <c r="N76" s="33"/>
      <c r="O76" s="42"/>
      <c r="P76" s="42"/>
      <c r="Q76" s="42"/>
    </row>
    <row r="77" spans="1:17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>
        <v>2</v>
      </c>
      <c r="K77" s="40"/>
      <c r="L77" s="35">
        <f t="shared" si="33"/>
        <v>2</v>
      </c>
      <c r="M77" s="35">
        <f t="shared" si="32"/>
        <v>1</v>
      </c>
      <c r="N77" s="33"/>
      <c r="O77" s="42"/>
      <c r="P77" s="42"/>
      <c r="Q77" s="42"/>
    </row>
    <row r="78" spans="1:17" x14ac:dyDescent="0.25">
      <c r="A78" s="21"/>
      <c r="B78" s="29"/>
      <c r="C78" s="30" t="s">
        <v>7</v>
      </c>
      <c r="D78" s="30"/>
      <c r="E78" s="30"/>
      <c r="F78" s="30"/>
      <c r="G78" s="40"/>
      <c r="H78" s="40">
        <v>2</v>
      </c>
      <c r="I78" s="40">
        <v>1</v>
      </c>
      <c r="J78" s="40"/>
      <c r="K78" s="40"/>
      <c r="L78" s="35">
        <f t="shared" si="33"/>
        <v>3</v>
      </c>
      <c r="M78" s="35">
        <f t="shared" si="32"/>
        <v>1</v>
      </c>
      <c r="N78" s="33"/>
      <c r="O78" s="42"/>
      <c r="P78" s="42"/>
      <c r="Q78" s="42"/>
    </row>
    <row r="79" spans="1:17" x14ac:dyDescent="0.25">
      <c r="A79" s="21"/>
      <c r="B79" s="29"/>
      <c r="C79" s="30" t="s">
        <v>9</v>
      </c>
      <c r="D79" s="30"/>
      <c r="E79" s="30"/>
      <c r="F79" s="30"/>
      <c r="G79" s="40">
        <v>86</v>
      </c>
      <c r="H79" s="40"/>
      <c r="I79" s="40">
        <v>35</v>
      </c>
      <c r="J79" s="40">
        <v>180</v>
      </c>
      <c r="K79" s="40"/>
      <c r="L79" s="35">
        <f t="shared" si="33"/>
        <v>301</v>
      </c>
      <c r="M79" s="35">
        <f t="shared" si="32"/>
        <v>75</v>
      </c>
      <c r="N79" s="33"/>
      <c r="O79" s="42"/>
      <c r="P79" s="42"/>
      <c r="Q79" s="42"/>
    </row>
    <row r="80" spans="1:17" x14ac:dyDescent="0.25">
      <c r="A80" s="21"/>
      <c r="B80" s="29"/>
      <c r="C80" s="30" t="s">
        <v>8</v>
      </c>
      <c r="D80" s="30"/>
      <c r="E80" s="30"/>
      <c r="F80" s="30"/>
      <c r="G80" s="40"/>
      <c r="H80" s="40">
        <v>33</v>
      </c>
      <c r="I80" s="40"/>
      <c r="J80" s="40"/>
      <c r="K80" s="40"/>
      <c r="L80" s="35">
        <f t="shared" si="33"/>
        <v>33</v>
      </c>
      <c r="M80" s="35">
        <f t="shared" si="32"/>
        <v>8</v>
      </c>
      <c r="N80" s="33"/>
      <c r="O80" s="42"/>
      <c r="P80" s="42"/>
      <c r="Q80" s="42"/>
    </row>
    <row r="81" spans="1:17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17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17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I84" si="34">+H83</f>
        <v>2022</v>
      </c>
      <c r="J83" s="6">
        <f t="shared" ref="J83:J84" si="35">+I83</f>
        <v>2022</v>
      </c>
      <c r="K83" s="6">
        <f t="shared" ref="K83:K84" si="36">+J83</f>
        <v>2022</v>
      </c>
      <c r="L83" s="6">
        <f t="shared" ref="L83:L84" si="37">+K83</f>
        <v>2022</v>
      </c>
      <c r="M83" s="6">
        <f t="shared" ref="M83:M84" si="38">+L83</f>
        <v>2022</v>
      </c>
      <c r="N83" s="20"/>
      <c r="O83" s="42"/>
      <c r="P83" s="42"/>
      <c r="Q83" s="42"/>
    </row>
    <row r="84" spans="1:17" x14ac:dyDescent="0.25">
      <c r="A84" s="21"/>
      <c r="B84" s="22"/>
      <c r="C84" s="8" t="str">
        <f>+$C68</f>
        <v>February 2022</v>
      </c>
      <c r="D84" s="24"/>
      <c r="E84" s="24"/>
      <c r="F84" s="24"/>
      <c r="G84" s="10" t="str">
        <f>+$G$4</f>
        <v>Feb</v>
      </c>
      <c r="H84" s="10" t="str">
        <f>+G84</f>
        <v>Feb</v>
      </c>
      <c r="I84" s="10" t="str">
        <f t="shared" si="34"/>
        <v>Feb</v>
      </c>
      <c r="J84" s="10" t="str">
        <f t="shared" si="35"/>
        <v>Feb</v>
      </c>
      <c r="K84" s="10" t="str">
        <f t="shared" si="36"/>
        <v>Feb</v>
      </c>
      <c r="L84" s="10" t="str">
        <f t="shared" si="37"/>
        <v>Feb</v>
      </c>
      <c r="M84" s="10" t="str">
        <f t="shared" si="38"/>
        <v>Feb</v>
      </c>
      <c r="N84" s="25"/>
      <c r="O84" s="42"/>
      <c r="P84" s="42"/>
      <c r="Q84" s="42"/>
    </row>
    <row r="85" spans="1:17" ht="15.75" thickBot="1" x14ac:dyDescent="0.3">
      <c r="A85" s="21"/>
      <c r="B85" s="26"/>
      <c r="C85" s="27"/>
      <c r="D85" s="27"/>
      <c r="E85" s="27"/>
      <c r="F85" s="27"/>
      <c r="G85" s="7">
        <f>+$G$5</f>
        <v>6</v>
      </c>
      <c r="H85" s="7">
        <f>+$H$5</f>
        <v>13</v>
      </c>
      <c r="I85" s="7">
        <f>+$I$5</f>
        <v>20</v>
      </c>
      <c r="J85" s="7">
        <f>+$J$5</f>
        <v>27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17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17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116</v>
      </c>
      <c r="H87" s="32">
        <f t="shared" ref="H87:L87" si="39">SUM(H88:H91)</f>
        <v>141</v>
      </c>
      <c r="I87" s="32">
        <f t="shared" si="39"/>
        <v>143</v>
      </c>
      <c r="J87" s="32">
        <f t="shared" si="39"/>
        <v>143</v>
      </c>
      <c r="K87" s="32">
        <f t="shared" si="39"/>
        <v>0</v>
      </c>
      <c r="L87" s="32">
        <f t="shared" si="39"/>
        <v>543</v>
      </c>
      <c r="M87" s="32">
        <f>ROUND((L87/$E$1),0)</f>
        <v>136</v>
      </c>
      <c r="N87" s="33"/>
      <c r="O87" s="42"/>
      <c r="P87" s="42"/>
      <c r="Q87" s="42"/>
    </row>
    <row r="88" spans="1:17" x14ac:dyDescent="0.25">
      <c r="A88" s="21"/>
      <c r="B88" s="29"/>
      <c r="C88" s="30"/>
      <c r="D88" s="30" t="s">
        <v>1</v>
      </c>
      <c r="E88" s="30"/>
      <c r="F88" s="30"/>
      <c r="G88" s="40">
        <v>8</v>
      </c>
      <c r="H88" s="40">
        <v>9</v>
      </c>
      <c r="I88" s="40">
        <v>9</v>
      </c>
      <c r="J88" s="40">
        <v>9</v>
      </c>
      <c r="K88" s="40"/>
      <c r="L88" s="35">
        <f>SUM(G88:K88)</f>
        <v>35</v>
      </c>
      <c r="M88" s="35">
        <f t="shared" ref="M88:M96" si="40">ROUND((L88/$E$1),0)</f>
        <v>9</v>
      </c>
      <c r="N88" s="33"/>
      <c r="O88" s="42"/>
      <c r="P88" s="42"/>
      <c r="Q88" s="42"/>
    </row>
    <row r="89" spans="1:17" x14ac:dyDescent="0.25">
      <c r="A89" s="21"/>
      <c r="B89" s="29"/>
      <c r="C89" s="30"/>
      <c r="D89" s="30" t="s">
        <v>2</v>
      </c>
      <c r="E89" s="30"/>
      <c r="F89" s="30"/>
      <c r="G89" s="40">
        <v>12</v>
      </c>
      <c r="H89" s="40">
        <v>13</v>
      </c>
      <c r="I89" s="40">
        <v>13</v>
      </c>
      <c r="J89" s="40">
        <v>13</v>
      </c>
      <c r="K89" s="40"/>
      <c r="L89" s="35">
        <f t="shared" ref="L89:L96" si="41">SUM(G89:K89)</f>
        <v>51</v>
      </c>
      <c r="M89" s="35">
        <f t="shared" si="40"/>
        <v>13</v>
      </c>
      <c r="N89" s="33"/>
      <c r="O89" s="42"/>
      <c r="P89" s="42"/>
      <c r="Q89" s="42"/>
    </row>
    <row r="90" spans="1:17" x14ac:dyDescent="0.25">
      <c r="A90" s="21"/>
      <c r="B90" s="29"/>
      <c r="C90" s="30"/>
      <c r="D90" s="30" t="s">
        <v>3</v>
      </c>
      <c r="E90" s="30"/>
      <c r="F90" s="30"/>
      <c r="G90" s="40">
        <v>40</v>
      </c>
      <c r="H90" s="40">
        <v>47</v>
      </c>
      <c r="I90" s="40">
        <v>49</v>
      </c>
      <c r="J90" s="40">
        <v>49</v>
      </c>
      <c r="K90" s="40"/>
      <c r="L90" s="35">
        <f t="shared" si="41"/>
        <v>185</v>
      </c>
      <c r="M90" s="35">
        <f t="shared" si="40"/>
        <v>46</v>
      </c>
      <c r="N90" s="33"/>
      <c r="O90" s="42"/>
      <c r="P90" s="42"/>
      <c r="Q90" s="42"/>
    </row>
    <row r="91" spans="1:17" x14ac:dyDescent="0.25">
      <c r="A91" s="21"/>
      <c r="B91" s="29"/>
      <c r="C91" s="30"/>
      <c r="D91" s="30" t="s">
        <v>4</v>
      </c>
      <c r="E91" s="30"/>
      <c r="F91" s="30"/>
      <c r="G91" s="41">
        <v>56</v>
      </c>
      <c r="H91" s="41">
        <v>72</v>
      </c>
      <c r="I91" s="41">
        <v>72</v>
      </c>
      <c r="J91" s="41">
        <v>72</v>
      </c>
      <c r="K91" s="41"/>
      <c r="L91" s="32">
        <f t="shared" si="41"/>
        <v>272</v>
      </c>
      <c r="M91" s="32">
        <f t="shared" si="40"/>
        <v>68</v>
      </c>
      <c r="N91" s="33"/>
      <c r="O91" s="42"/>
      <c r="P91" s="42"/>
      <c r="Q91" s="42"/>
    </row>
    <row r="92" spans="1:17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41"/>
        <v>0</v>
      </c>
      <c r="M92" s="35">
        <f t="shared" si="40"/>
        <v>0</v>
      </c>
      <c r="N92" s="33"/>
      <c r="O92" s="42"/>
      <c r="P92" s="42"/>
      <c r="Q92" s="42"/>
    </row>
    <row r="93" spans="1:17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41"/>
        <v>0</v>
      </c>
      <c r="M93" s="35">
        <f t="shared" si="40"/>
        <v>0</v>
      </c>
      <c r="N93" s="33"/>
      <c r="O93" s="42"/>
      <c r="P93" s="42"/>
      <c r="Q93" s="42"/>
    </row>
    <row r="94" spans="1:17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41"/>
        <v>0</v>
      </c>
      <c r="M94" s="35">
        <f t="shared" si="40"/>
        <v>0</v>
      </c>
      <c r="N94" s="33"/>
      <c r="O94" s="42"/>
      <c r="P94" s="42"/>
      <c r="Q94" s="42"/>
    </row>
    <row r="95" spans="1:17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41"/>
        <v>0</v>
      </c>
      <c r="M95" s="35">
        <f t="shared" si="40"/>
        <v>0</v>
      </c>
      <c r="N95" s="33"/>
      <c r="O95" s="42"/>
      <c r="P95" s="42"/>
      <c r="Q95" s="42"/>
    </row>
    <row r="96" spans="1:17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41"/>
        <v>0</v>
      </c>
      <c r="M96" s="35">
        <f t="shared" si="40"/>
        <v>0</v>
      </c>
      <c r="N96" s="33"/>
      <c r="O96" s="42"/>
      <c r="P96" s="42"/>
      <c r="Q96" s="42"/>
    </row>
    <row r="97" spans="1:17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17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17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I100" si="42">+H99</f>
        <v>2022</v>
      </c>
      <c r="J99" s="6">
        <f t="shared" ref="J99:J100" si="43">+I99</f>
        <v>2022</v>
      </c>
      <c r="K99" s="6">
        <f t="shared" ref="K99:K100" si="44">+J99</f>
        <v>2022</v>
      </c>
      <c r="L99" s="6">
        <f t="shared" ref="L99:L100" si="45">+K99</f>
        <v>2022</v>
      </c>
      <c r="M99" s="6">
        <f t="shared" ref="M99:M100" si="46">+L99</f>
        <v>2022</v>
      </c>
      <c r="N99" s="20"/>
      <c r="O99" s="42"/>
      <c r="P99" s="42"/>
      <c r="Q99" s="42"/>
    </row>
    <row r="100" spans="1:17" x14ac:dyDescent="0.25">
      <c r="A100" s="21"/>
      <c r="B100" s="22"/>
      <c r="C100" s="8" t="str">
        <f>+$C84</f>
        <v>February 2022</v>
      </c>
      <c r="D100" s="24"/>
      <c r="E100" s="24"/>
      <c r="F100" s="24"/>
      <c r="G100" s="10" t="str">
        <f>+$G$4</f>
        <v>Feb</v>
      </c>
      <c r="H100" s="10" t="str">
        <f>+G100</f>
        <v>Feb</v>
      </c>
      <c r="I100" s="10" t="str">
        <f t="shared" si="42"/>
        <v>Feb</v>
      </c>
      <c r="J100" s="10" t="str">
        <f t="shared" si="43"/>
        <v>Feb</v>
      </c>
      <c r="K100" s="10" t="str">
        <f t="shared" si="44"/>
        <v>Feb</v>
      </c>
      <c r="L100" s="10" t="str">
        <f t="shared" si="45"/>
        <v>Feb</v>
      </c>
      <c r="M100" s="10" t="str">
        <f t="shared" si="46"/>
        <v>Feb</v>
      </c>
      <c r="N100" s="25"/>
      <c r="O100" s="42"/>
      <c r="P100" s="42"/>
      <c r="Q100" s="42"/>
    </row>
    <row r="101" spans="1:17" ht="15.75" thickBot="1" x14ac:dyDescent="0.3">
      <c r="A101" s="21"/>
      <c r="B101" s="26"/>
      <c r="C101" s="27"/>
      <c r="D101" s="27"/>
      <c r="E101" s="27"/>
      <c r="F101" s="27"/>
      <c r="G101" s="7">
        <f>+$G$5</f>
        <v>6</v>
      </c>
      <c r="H101" s="7">
        <f>+$H$5</f>
        <v>13</v>
      </c>
      <c r="I101" s="7">
        <f>+$I$5</f>
        <v>20</v>
      </c>
      <c r="J101" s="7">
        <f>+$J$5</f>
        <v>27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17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17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50</v>
      </c>
      <c r="H103" s="32">
        <f t="shared" ref="H103:L103" si="47">SUM(H104:H107)</f>
        <v>44</v>
      </c>
      <c r="I103" s="32">
        <f t="shared" si="47"/>
        <v>57</v>
      </c>
      <c r="J103" s="32">
        <f t="shared" si="47"/>
        <v>38</v>
      </c>
      <c r="K103" s="32">
        <f t="shared" si="47"/>
        <v>0</v>
      </c>
      <c r="L103" s="32">
        <f t="shared" si="47"/>
        <v>189</v>
      </c>
      <c r="M103" s="32">
        <f>ROUND((L103/$E$1),0)</f>
        <v>47</v>
      </c>
      <c r="N103" s="33"/>
      <c r="O103" s="42"/>
      <c r="P103" s="42"/>
      <c r="Q103" s="42"/>
    </row>
    <row r="104" spans="1:17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2</v>
      </c>
      <c r="I104" s="40">
        <v>4</v>
      </c>
      <c r="J104" s="40">
        <v>1</v>
      </c>
      <c r="K104" s="40"/>
      <c r="L104" s="35">
        <f>SUM(G104:K104)</f>
        <v>8</v>
      </c>
      <c r="M104" s="35">
        <f t="shared" ref="M104:M112" si="48">ROUND((L104/$E$1),0)</f>
        <v>2</v>
      </c>
      <c r="N104" s="33"/>
      <c r="O104" s="42"/>
      <c r="P104" s="42"/>
      <c r="Q104" s="42"/>
    </row>
    <row r="105" spans="1:17" x14ac:dyDescent="0.25">
      <c r="A105" s="21"/>
      <c r="B105" s="29"/>
      <c r="C105" s="30"/>
      <c r="D105" s="30" t="s">
        <v>2</v>
      </c>
      <c r="E105" s="30"/>
      <c r="F105" s="30"/>
      <c r="G105" s="40">
        <v>12</v>
      </c>
      <c r="H105" s="40">
        <v>12</v>
      </c>
      <c r="I105" s="40">
        <v>11</v>
      </c>
      <c r="J105" s="40">
        <v>9</v>
      </c>
      <c r="K105" s="40"/>
      <c r="L105" s="35">
        <f t="shared" ref="L105:L112" si="49">SUM(G105:K105)</f>
        <v>44</v>
      </c>
      <c r="M105" s="35">
        <f t="shared" si="48"/>
        <v>11</v>
      </c>
      <c r="N105" s="33"/>
      <c r="O105" s="42"/>
      <c r="P105" s="42"/>
      <c r="Q105" s="42"/>
    </row>
    <row r="106" spans="1:17" x14ac:dyDescent="0.25">
      <c r="A106" s="21"/>
      <c r="B106" s="29"/>
      <c r="C106" s="30"/>
      <c r="D106" s="30" t="s">
        <v>3</v>
      </c>
      <c r="E106" s="30"/>
      <c r="F106" s="30"/>
      <c r="G106" s="40">
        <v>15</v>
      </c>
      <c r="H106" s="40">
        <v>10</v>
      </c>
      <c r="I106" s="40">
        <v>20</v>
      </c>
      <c r="J106" s="40">
        <v>10</v>
      </c>
      <c r="K106" s="40"/>
      <c r="L106" s="35">
        <f t="shared" si="49"/>
        <v>55</v>
      </c>
      <c r="M106" s="35">
        <f t="shared" si="48"/>
        <v>14</v>
      </c>
      <c r="N106" s="33"/>
      <c r="O106" s="42"/>
      <c r="P106" s="42"/>
      <c r="Q106" s="42"/>
    </row>
    <row r="107" spans="1:17" x14ac:dyDescent="0.25">
      <c r="A107" s="21"/>
      <c r="B107" s="29"/>
      <c r="C107" s="30"/>
      <c r="D107" s="30" t="s">
        <v>4</v>
      </c>
      <c r="E107" s="30"/>
      <c r="F107" s="30"/>
      <c r="G107" s="41">
        <v>22</v>
      </c>
      <c r="H107" s="41">
        <v>20</v>
      </c>
      <c r="I107" s="41">
        <v>22</v>
      </c>
      <c r="J107" s="41">
        <v>18</v>
      </c>
      <c r="K107" s="41"/>
      <c r="L107" s="32">
        <f t="shared" si="49"/>
        <v>82</v>
      </c>
      <c r="M107" s="32">
        <f t="shared" si="48"/>
        <v>21</v>
      </c>
      <c r="N107" s="33"/>
      <c r="O107" s="42"/>
      <c r="P107" s="42"/>
      <c r="Q107" s="42"/>
    </row>
    <row r="108" spans="1:17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49"/>
        <v>0</v>
      </c>
      <c r="M108" s="35">
        <f t="shared" si="48"/>
        <v>0</v>
      </c>
      <c r="N108" s="33"/>
      <c r="O108" s="42"/>
      <c r="P108" s="42"/>
      <c r="Q108" s="42"/>
    </row>
    <row r="109" spans="1:17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49"/>
        <v>0</v>
      </c>
      <c r="M109" s="35">
        <f t="shared" si="48"/>
        <v>0</v>
      </c>
      <c r="N109" s="33"/>
      <c r="O109" s="42"/>
      <c r="P109" s="42"/>
      <c r="Q109" s="42"/>
    </row>
    <row r="110" spans="1:17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49"/>
        <v>0</v>
      </c>
      <c r="M110" s="35">
        <f t="shared" si="48"/>
        <v>0</v>
      </c>
      <c r="N110" s="33"/>
      <c r="O110" s="42"/>
      <c r="P110" s="42"/>
      <c r="Q110" s="42"/>
    </row>
    <row r="111" spans="1:17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49"/>
        <v>0</v>
      </c>
      <c r="M111" s="35">
        <f t="shared" si="48"/>
        <v>0</v>
      </c>
      <c r="N111" s="33"/>
      <c r="O111" s="42"/>
      <c r="P111" s="42"/>
      <c r="Q111" s="42"/>
    </row>
    <row r="112" spans="1:17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49"/>
        <v>0</v>
      </c>
      <c r="M112" s="35">
        <f t="shared" si="48"/>
        <v>0</v>
      </c>
      <c r="N112" s="33"/>
      <c r="O112" s="42"/>
      <c r="P112" s="42"/>
      <c r="Q112" s="42"/>
    </row>
    <row r="113" spans="1:17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17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I116" si="50">+H115</f>
        <v>2022</v>
      </c>
      <c r="J115" s="6">
        <f t="shared" ref="J115:J116" si="51">+I115</f>
        <v>2022</v>
      </c>
      <c r="K115" s="6">
        <f t="shared" ref="K115:K116" si="52">+J115</f>
        <v>2022</v>
      </c>
      <c r="L115" s="6">
        <f t="shared" ref="L115:L116" si="53">+K115</f>
        <v>2022</v>
      </c>
      <c r="M115" s="6">
        <f t="shared" ref="M115:M116" si="54">+L115</f>
        <v>2022</v>
      </c>
      <c r="N115" s="20"/>
      <c r="O115" s="42"/>
      <c r="P115" s="42"/>
      <c r="Q115" s="42"/>
    </row>
    <row r="116" spans="1:17" x14ac:dyDescent="0.25">
      <c r="A116" s="21"/>
      <c r="B116" s="22"/>
      <c r="C116" s="8" t="str">
        <f>+$C100</f>
        <v>February 2022</v>
      </c>
      <c r="D116" s="24"/>
      <c r="E116" s="24"/>
      <c r="F116" s="24"/>
      <c r="G116" s="10" t="str">
        <f>+$G$4</f>
        <v>Feb</v>
      </c>
      <c r="H116" s="10" t="str">
        <f>+G116</f>
        <v>Feb</v>
      </c>
      <c r="I116" s="10" t="str">
        <f t="shared" si="50"/>
        <v>Feb</v>
      </c>
      <c r="J116" s="10" t="str">
        <f t="shared" si="51"/>
        <v>Feb</v>
      </c>
      <c r="K116" s="10" t="str">
        <f t="shared" si="52"/>
        <v>Feb</v>
      </c>
      <c r="L116" s="10" t="str">
        <f t="shared" si="53"/>
        <v>Feb</v>
      </c>
      <c r="M116" s="10" t="str">
        <f t="shared" si="54"/>
        <v>Feb</v>
      </c>
      <c r="N116" s="25"/>
      <c r="O116" s="42"/>
      <c r="P116" s="42"/>
      <c r="Q116" s="42"/>
    </row>
    <row r="117" spans="1:17" ht="15.75" thickBot="1" x14ac:dyDescent="0.3">
      <c r="A117" s="21"/>
      <c r="B117" s="26"/>
      <c r="C117" s="27"/>
      <c r="D117" s="27"/>
      <c r="E117" s="27"/>
      <c r="F117" s="27"/>
      <c r="G117" s="7">
        <f>+$G$5</f>
        <v>6</v>
      </c>
      <c r="H117" s="7">
        <f>+$H$5</f>
        <v>13</v>
      </c>
      <c r="I117" s="7">
        <f>+$I$5</f>
        <v>20</v>
      </c>
      <c r="J117" s="7">
        <f>+$J$5</f>
        <v>27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17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17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23</v>
      </c>
      <c r="H119" s="32">
        <f t="shared" ref="H119:L119" si="55">SUM(H120:H123)</f>
        <v>39</v>
      </c>
      <c r="I119" s="32">
        <f t="shared" si="55"/>
        <v>37</v>
      </c>
      <c r="J119" s="32">
        <f t="shared" si="55"/>
        <v>35</v>
      </c>
      <c r="K119" s="32">
        <f t="shared" si="55"/>
        <v>0</v>
      </c>
      <c r="L119" s="32">
        <f t="shared" si="55"/>
        <v>134</v>
      </c>
      <c r="M119" s="32">
        <f>ROUND((L119/$E$1),0)</f>
        <v>34</v>
      </c>
      <c r="N119" s="33"/>
      <c r="O119" s="42"/>
      <c r="P119" s="42"/>
      <c r="Q119" s="42"/>
    </row>
    <row r="120" spans="1:17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2</v>
      </c>
      <c r="I120" s="40">
        <v>1</v>
      </c>
      <c r="J120" s="40">
        <v>4</v>
      </c>
      <c r="K120" s="40"/>
      <c r="L120" s="35">
        <f>SUM(G120:K120)</f>
        <v>9</v>
      </c>
      <c r="M120" s="35">
        <f t="shared" ref="M120:M128" si="56">ROUND((L120/$E$1),0)</f>
        <v>2</v>
      </c>
      <c r="N120" s="33"/>
      <c r="O120" s="42"/>
      <c r="P120" s="42"/>
      <c r="Q120" s="42"/>
    </row>
    <row r="121" spans="1:17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9</v>
      </c>
      <c r="I121" s="40">
        <v>5</v>
      </c>
      <c r="J121" s="40">
        <v>13</v>
      </c>
      <c r="K121" s="40"/>
      <c r="L121" s="35">
        <f t="shared" ref="L121:L128" si="57">SUM(G121:K121)</f>
        <v>37</v>
      </c>
      <c r="M121" s="35">
        <f t="shared" si="56"/>
        <v>9</v>
      </c>
      <c r="N121" s="33"/>
      <c r="O121" s="42"/>
      <c r="P121" s="42"/>
      <c r="Q121" s="42"/>
    </row>
    <row r="122" spans="1:17" x14ac:dyDescent="0.25">
      <c r="A122" s="21"/>
      <c r="B122" s="29"/>
      <c r="C122" s="30"/>
      <c r="D122" s="30" t="s">
        <v>3</v>
      </c>
      <c r="E122" s="30"/>
      <c r="F122" s="30"/>
      <c r="G122" s="40">
        <v>4</v>
      </c>
      <c r="H122" s="40">
        <v>15</v>
      </c>
      <c r="I122" s="40">
        <v>20</v>
      </c>
      <c r="J122" s="40">
        <v>10</v>
      </c>
      <c r="K122" s="40"/>
      <c r="L122" s="35">
        <f t="shared" si="57"/>
        <v>49</v>
      </c>
      <c r="M122" s="35">
        <f t="shared" si="56"/>
        <v>12</v>
      </c>
      <c r="N122" s="33"/>
      <c r="O122" s="42"/>
      <c r="P122" s="42"/>
      <c r="Q122" s="42"/>
    </row>
    <row r="123" spans="1:17" x14ac:dyDescent="0.25">
      <c r="A123" s="21"/>
      <c r="B123" s="29"/>
      <c r="C123" s="30"/>
      <c r="D123" s="30" t="s">
        <v>4</v>
      </c>
      <c r="E123" s="30"/>
      <c r="F123" s="30"/>
      <c r="G123" s="41">
        <v>7</v>
      </c>
      <c r="H123" s="41">
        <v>13</v>
      </c>
      <c r="I123" s="41">
        <v>11</v>
      </c>
      <c r="J123" s="41">
        <v>8</v>
      </c>
      <c r="K123" s="41"/>
      <c r="L123" s="32">
        <f t="shared" si="57"/>
        <v>39</v>
      </c>
      <c r="M123" s="32">
        <f t="shared" si="56"/>
        <v>10</v>
      </c>
      <c r="N123" s="33"/>
      <c r="O123" s="42"/>
      <c r="P123" s="42"/>
      <c r="Q123" s="42"/>
    </row>
    <row r="124" spans="1:17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57"/>
        <v>0</v>
      </c>
      <c r="M124" s="35">
        <f t="shared" si="56"/>
        <v>0</v>
      </c>
      <c r="N124" s="33"/>
      <c r="O124" s="42"/>
      <c r="P124" s="42"/>
      <c r="Q124" s="42"/>
    </row>
    <row r="125" spans="1:17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57"/>
        <v>0</v>
      </c>
      <c r="M125" s="35">
        <f t="shared" si="56"/>
        <v>0</v>
      </c>
      <c r="N125" s="33"/>
      <c r="O125" s="42"/>
      <c r="P125" s="42"/>
      <c r="Q125" s="42"/>
    </row>
    <row r="126" spans="1:17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57"/>
        <v>0</v>
      </c>
      <c r="M126" s="35">
        <f t="shared" si="56"/>
        <v>0</v>
      </c>
      <c r="N126" s="33"/>
      <c r="O126" s="42"/>
      <c r="P126" s="42"/>
      <c r="Q126" s="42"/>
    </row>
    <row r="127" spans="1:17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57"/>
        <v>0</v>
      </c>
      <c r="M127" s="35">
        <f t="shared" si="56"/>
        <v>0</v>
      </c>
      <c r="N127" s="33"/>
      <c r="O127" s="42"/>
      <c r="P127" s="42"/>
      <c r="Q127" s="42"/>
    </row>
    <row r="128" spans="1:17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57"/>
        <v>0</v>
      </c>
      <c r="M128" s="35">
        <f t="shared" si="56"/>
        <v>0</v>
      </c>
      <c r="N128" s="33"/>
      <c r="O128" s="42"/>
      <c r="P128" s="42"/>
      <c r="Q128" s="42"/>
    </row>
    <row r="129" spans="1:17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17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17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I132" si="58">+H131</f>
        <v>2022</v>
      </c>
      <c r="J131" s="6">
        <f t="shared" ref="J131:J132" si="59">+I131</f>
        <v>2022</v>
      </c>
      <c r="K131" s="6">
        <f t="shared" ref="K131:K132" si="60">+J131</f>
        <v>2022</v>
      </c>
      <c r="L131" s="6">
        <f t="shared" ref="L131:L132" si="61">+K131</f>
        <v>2022</v>
      </c>
      <c r="M131" s="6">
        <f t="shared" ref="M131:M132" si="62">+L131</f>
        <v>2022</v>
      </c>
      <c r="N131" s="20"/>
      <c r="O131" s="42"/>
      <c r="P131" s="42"/>
      <c r="Q131" s="42"/>
    </row>
    <row r="132" spans="1:17" x14ac:dyDescent="0.25">
      <c r="A132" s="21"/>
      <c r="B132" s="22"/>
      <c r="C132" s="8" t="str">
        <f>+$C116</f>
        <v>February 2022</v>
      </c>
      <c r="D132" s="24"/>
      <c r="E132" s="24"/>
      <c r="F132" s="24"/>
      <c r="G132" s="10" t="str">
        <f>+$G$4</f>
        <v>Feb</v>
      </c>
      <c r="H132" s="10" t="str">
        <f>+G132</f>
        <v>Feb</v>
      </c>
      <c r="I132" s="10" t="str">
        <f t="shared" si="58"/>
        <v>Feb</v>
      </c>
      <c r="J132" s="10" t="str">
        <f t="shared" si="59"/>
        <v>Feb</v>
      </c>
      <c r="K132" s="10" t="str">
        <f t="shared" si="60"/>
        <v>Feb</v>
      </c>
      <c r="L132" s="10" t="str">
        <f t="shared" si="61"/>
        <v>Feb</v>
      </c>
      <c r="M132" s="10" t="str">
        <f t="shared" si="62"/>
        <v>Feb</v>
      </c>
      <c r="N132" s="25"/>
      <c r="O132" s="42"/>
      <c r="P132" s="42"/>
      <c r="Q132" s="42"/>
    </row>
    <row r="133" spans="1:17" ht="15.75" thickBot="1" x14ac:dyDescent="0.3">
      <c r="A133" s="21"/>
      <c r="B133" s="26"/>
      <c r="C133" s="27"/>
      <c r="D133" s="27"/>
      <c r="E133" s="27"/>
      <c r="F133" s="27"/>
      <c r="G133" s="7">
        <f>+$G$5</f>
        <v>6</v>
      </c>
      <c r="H133" s="7">
        <f>+$H$5</f>
        <v>13</v>
      </c>
      <c r="I133" s="7">
        <f>+$I$5</f>
        <v>20</v>
      </c>
      <c r="J133" s="7">
        <f>+$J$5</f>
        <v>27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17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17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71</v>
      </c>
      <c r="H135" s="32">
        <f t="shared" ref="H135:L135" si="63">SUM(H136:H139)</f>
        <v>96</v>
      </c>
      <c r="I135" s="32">
        <f t="shared" si="63"/>
        <v>77</v>
      </c>
      <c r="J135" s="32">
        <f t="shared" si="63"/>
        <v>85</v>
      </c>
      <c r="K135" s="32">
        <f t="shared" si="63"/>
        <v>0</v>
      </c>
      <c r="L135" s="32">
        <f t="shared" si="63"/>
        <v>329</v>
      </c>
      <c r="M135" s="32">
        <f>ROUND((L135/$E$1),0)</f>
        <v>82</v>
      </c>
      <c r="N135" s="33"/>
      <c r="O135" s="42"/>
      <c r="P135" s="42"/>
      <c r="Q135" s="42"/>
    </row>
    <row r="136" spans="1:17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5</v>
      </c>
      <c r="I136" s="40">
        <v>4</v>
      </c>
      <c r="J136" s="40">
        <v>5</v>
      </c>
      <c r="K136" s="40"/>
      <c r="L136" s="35">
        <f>SUM(G136:K136)</f>
        <v>19</v>
      </c>
      <c r="M136" s="35">
        <f t="shared" ref="M136:M144" si="64">ROUND((L136/$E$1),0)</f>
        <v>5</v>
      </c>
      <c r="N136" s="33"/>
      <c r="O136" s="42"/>
      <c r="P136" s="42"/>
      <c r="Q136" s="42"/>
    </row>
    <row r="137" spans="1:17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22</v>
      </c>
      <c r="I137" s="40">
        <v>20</v>
      </c>
      <c r="J137" s="40">
        <v>21</v>
      </c>
      <c r="K137" s="40"/>
      <c r="L137" s="35">
        <f t="shared" ref="L137:L144" si="65">SUM(G137:K137)</f>
        <v>85</v>
      </c>
      <c r="M137" s="35">
        <f t="shared" si="64"/>
        <v>21</v>
      </c>
      <c r="N137" s="33"/>
      <c r="O137" s="42"/>
      <c r="P137" s="42"/>
      <c r="Q137" s="42"/>
    </row>
    <row r="138" spans="1:17" x14ac:dyDescent="0.25">
      <c r="A138" s="21"/>
      <c r="B138" s="29"/>
      <c r="C138" s="30"/>
      <c r="D138" s="30" t="s">
        <v>3</v>
      </c>
      <c r="E138" s="30"/>
      <c r="F138" s="30"/>
      <c r="G138" s="40">
        <v>16</v>
      </c>
      <c r="H138" s="40">
        <v>20</v>
      </c>
      <c r="I138" s="40">
        <v>18</v>
      </c>
      <c r="J138" s="40">
        <v>18</v>
      </c>
      <c r="K138" s="40"/>
      <c r="L138" s="35">
        <f t="shared" si="65"/>
        <v>72</v>
      </c>
      <c r="M138" s="35">
        <f t="shared" si="64"/>
        <v>18</v>
      </c>
      <c r="N138" s="33"/>
      <c r="O138" s="42"/>
      <c r="P138" s="42"/>
      <c r="Q138" s="42"/>
    </row>
    <row r="139" spans="1:17" x14ac:dyDescent="0.25">
      <c r="A139" s="21"/>
      <c r="B139" s="29"/>
      <c r="C139" s="30"/>
      <c r="D139" s="30" t="s">
        <v>4</v>
      </c>
      <c r="E139" s="30"/>
      <c r="F139" s="30"/>
      <c r="G139" s="41">
        <v>28</v>
      </c>
      <c r="H139" s="41">
        <v>49</v>
      </c>
      <c r="I139" s="41">
        <v>35</v>
      </c>
      <c r="J139" s="41">
        <v>41</v>
      </c>
      <c r="K139" s="41"/>
      <c r="L139" s="32">
        <f t="shared" si="65"/>
        <v>153</v>
      </c>
      <c r="M139" s="32">
        <f t="shared" si="64"/>
        <v>38</v>
      </c>
      <c r="N139" s="33"/>
      <c r="O139" s="42"/>
      <c r="P139" s="42"/>
      <c r="Q139" s="42"/>
    </row>
    <row r="140" spans="1:17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65"/>
        <v>0</v>
      </c>
      <c r="M140" s="35">
        <f t="shared" si="64"/>
        <v>0</v>
      </c>
      <c r="N140" s="33"/>
      <c r="O140" s="42"/>
      <c r="P140" s="42"/>
      <c r="Q140" s="42"/>
    </row>
    <row r="141" spans="1:17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65"/>
        <v>0</v>
      </c>
      <c r="M141" s="35">
        <f t="shared" si="64"/>
        <v>0</v>
      </c>
      <c r="N141" s="33"/>
      <c r="O141" s="42"/>
      <c r="P141" s="42"/>
      <c r="Q141" s="42"/>
    </row>
    <row r="142" spans="1:17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2</v>
      </c>
      <c r="J142" s="40"/>
      <c r="K142" s="40"/>
      <c r="L142" s="35">
        <f t="shared" si="65"/>
        <v>2</v>
      </c>
      <c r="M142" s="35">
        <f t="shared" si="64"/>
        <v>1</v>
      </c>
      <c r="N142" s="33"/>
      <c r="O142" s="42"/>
      <c r="P142" s="42"/>
      <c r="Q142" s="42"/>
    </row>
    <row r="143" spans="1:17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5</v>
      </c>
      <c r="J143" s="40">
        <v>10</v>
      </c>
      <c r="K143" s="40"/>
      <c r="L143" s="35">
        <f t="shared" si="65"/>
        <v>35</v>
      </c>
      <c r="M143" s="35">
        <f t="shared" si="64"/>
        <v>9</v>
      </c>
      <c r="N143" s="33"/>
      <c r="O143" s="42"/>
      <c r="P143" s="42"/>
      <c r="Q143" s="42"/>
    </row>
    <row r="144" spans="1:17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65"/>
        <v>0</v>
      </c>
      <c r="M144" s="35">
        <f t="shared" si="64"/>
        <v>0</v>
      </c>
      <c r="N144" s="33"/>
      <c r="O144" s="42"/>
      <c r="P144" s="42"/>
      <c r="Q144" s="42"/>
    </row>
    <row r="145" spans="1:17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17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17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I148" si="66">+H147</f>
        <v>2022</v>
      </c>
      <c r="J147" s="6">
        <f t="shared" ref="J147:J148" si="67">+I147</f>
        <v>2022</v>
      </c>
      <c r="K147" s="6">
        <f t="shared" ref="K147:K148" si="68">+J147</f>
        <v>2022</v>
      </c>
      <c r="L147" s="6">
        <f t="shared" ref="L147:L148" si="69">+K147</f>
        <v>2022</v>
      </c>
      <c r="M147" s="6">
        <f t="shared" ref="M147:M148" si="70">+L147</f>
        <v>2022</v>
      </c>
      <c r="N147" s="20"/>
      <c r="O147" s="42"/>
      <c r="P147" s="42"/>
      <c r="Q147" s="42"/>
    </row>
    <row r="148" spans="1:17" x14ac:dyDescent="0.25">
      <c r="A148" s="21"/>
      <c r="B148" s="22"/>
      <c r="C148" s="8" t="str">
        <f>+$C132</f>
        <v>February 2022</v>
      </c>
      <c r="D148" s="24"/>
      <c r="E148" s="24"/>
      <c r="F148" s="24"/>
      <c r="G148" s="10" t="str">
        <f>+$G$4</f>
        <v>Feb</v>
      </c>
      <c r="H148" s="10" t="str">
        <f>+G148</f>
        <v>Feb</v>
      </c>
      <c r="I148" s="10" t="str">
        <f t="shared" si="66"/>
        <v>Feb</v>
      </c>
      <c r="J148" s="10" t="str">
        <f t="shared" si="67"/>
        <v>Feb</v>
      </c>
      <c r="K148" s="10" t="str">
        <f t="shared" si="68"/>
        <v>Feb</v>
      </c>
      <c r="L148" s="10" t="str">
        <f t="shared" si="69"/>
        <v>Feb</v>
      </c>
      <c r="M148" s="10" t="str">
        <f t="shared" si="70"/>
        <v>Feb</v>
      </c>
      <c r="N148" s="25"/>
      <c r="O148" s="42"/>
      <c r="P148" s="42"/>
      <c r="Q148" s="42"/>
    </row>
    <row r="149" spans="1:17" ht="15.75" thickBot="1" x14ac:dyDescent="0.3">
      <c r="A149" s="21"/>
      <c r="B149" s="26"/>
      <c r="C149" s="27"/>
      <c r="D149" s="27"/>
      <c r="E149" s="27"/>
      <c r="F149" s="27"/>
      <c r="G149" s="7">
        <f>+$G$5</f>
        <v>6</v>
      </c>
      <c r="H149" s="7">
        <f>+$H$5</f>
        <v>13</v>
      </c>
      <c r="I149" s="7">
        <f>+$I$5</f>
        <v>20</v>
      </c>
      <c r="J149" s="7">
        <f>+$J$5</f>
        <v>27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17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17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106</v>
      </c>
      <c r="H151" s="32">
        <f t="shared" ref="H151:L151" si="71">SUM(H152:H155)</f>
        <v>126</v>
      </c>
      <c r="I151" s="32">
        <f t="shared" si="71"/>
        <v>108</v>
      </c>
      <c r="J151" s="32">
        <f t="shared" si="71"/>
        <v>204</v>
      </c>
      <c r="K151" s="32">
        <f t="shared" si="71"/>
        <v>0</v>
      </c>
      <c r="L151" s="32">
        <f t="shared" si="71"/>
        <v>544</v>
      </c>
      <c r="M151" s="32">
        <f>ROUND((L151/$E$1),0)</f>
        <v>136</v>
      </c>
      <c r="N151" s="33"/>
      <c r="O151" s="42"/>
      <c r="P151" s="42"/>
      <c r="Q151" s="42"/>
    </row>
    <row r="152" spans="1:17" x14ac:dyDescent="0.25">
      <c r="A152" s="21"/>
      <c r="B152" s="29"/>
      <c r="C152" s="30"/>
      <c r="D152" s="30" t="s">
        <v>1</v>
      </c>
      <c r="E152" s="30"/>
      <c r="F152" s="30"/>
      <c r="G152" s="40">
        <v>7</v>
      </c>
      <c r="H152" s="40">
        <v>6</v>
      </c>
      <c r="I152" s="40">
        <v>6</v>
      </c>
      <c r="J152" s="40">
        <v>8</v>
      </c>
      <c r="K152" s="40"/>
      <c r="L152" s="35">
        <f>SUM(G152:K152)</f>
        <v>27</v>
      </c>
      <c r="M152" s="35">
        <f t="shared" ref="M152:M160" si="72">ROUND((L152/$E$1),0)</f>
        <v>7</v>
      </c>
      <c r="N152" s="33"/>
      <c r="O152" s="42"/>
      <c r="P152" s="42"/>
      <c r="Q152" s="42"/>
    </row>
    <row r="153" spans="1:17" x14ac:dyDescent="0.25">
      <c r="A153" s="21"/>
      <c r="B153" s="29"/>
      <c r="C153" s="30"/>
      <c r="D153" s="30" t="s">
        <v>2</v>
      </c>
      <c r="E153" s="30"/>
      <c r="F153" s="30"/>
      <c r="G153" s="40">
        <v>21</v>
      </c>
      <c r="H153" s="40">
        <v>27</v>
      </c>
      <c r="I153" s="40">
        <v>23</v>
      </c>
      <c r="J153" s="40">
        <v>32</v>
      </c>
      <c r="K153" s="40"/>
      <c r="L153" s="35">
        <f t="shared" ref="L153:L160" si="73">SUM(G153:K153)</f>
        <v>103</v>
      </c>
      <c r="M153" s="35">
        <f t="shared" si="72"/>
        <v>26</v>
      </c>
      <c r="N153" s="33"/>
      <c r="O153" s="42"/>
      <c r="P153" s="42"/>
      <c r="Q153" s="42"/>
    </row>
    <row r="154" spans="1:17" x14ac:dyDescent="0.25">
      <c r="A154" s="21"/>
      <c r="B154" s="29"/>
      <c r="C154" s="30"/>
      <c r="D154" s="30" t="s">
        <v>3</v>
      </c>
      <c r="E154" s="30"/>
      <c r="F154" s="30"/>
      <c r="G154" s="40">
        <v>37</v>
      </c>
      <c r="H154" s="40">
        <v>14</v>
      </c>
      <c r="I154" s="40">
        <v>31</v>
      </c>
      <c r="J154" s="40">
        <v>65</v>
      </c>
      <c r="K154" s="40"/>
      <c r="L154" s="35">
        <f t="shared" si="73"/>
        <v>147</v>
      </c>
      <c r="M154" s="35">
        <f t="shared" si="72"/>
        <v>37</v>
      </c>
      <c r="N154" s="33"/>
      <c r="O154" s="42"/>
      <c r="P154" s="42"/>
      <c r="Q154" s="42"/>
    </row>
    <row r="155" spans="1:17" x14ac:dyDescent="0.25">
      <c r="A155" s="21"/>
      <c r="B155" s="29"/>
      <c r="C155" s="30"/>
      <c r="D155" s="30" t="s">
        <v>4</v>
      </c>
      <c r="E155" s="30"/>
      <c r="F155" s="30"/>
      <c r="G155" s="41">
        <v>41</v>
      </c>
      <c r="H155" s="41">
        <v>79</v>
      </c>
      <c r="I155" s="41">
        <v>48</v>
      </c>
      <c r="J155" s="41">
        <v>99</v>
      </c>
      <c r="K155" s="41"/>
      <c r="L155" s="32">
        <f t="shared" si="73"/>
        <v>267</v>
      </c>
      <c r="M155" s="32">
        <f t="shared" si="72"/>
        <v>67</v>
      </c>
      <c r="N155" s="33"/>
      <c r="O155" s="42"/>
      <c r="P155" s="42"/>
      <c r="Q155" s="42"/>
    </row>
    <row r="156" spans="1:17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4</v>
      </c>
      <c r="I156" s="40">
        <v>5</v>
      </c>
      <c r="J156" s="40"/>
      <c r="K156" s="40"/>
      <c r="L156" s="35">
        <f t="shared" si="73"/>
        <v>9</v>
      </c>
      <c r="M156" s="35">
        <f t="shared" si="72"/>
        <v>2</v>
      </c>
      <c r="N156" s="33"/>
      <c r="O156" s="42"/>
      <c r="P156" s="42"/>
      <c r="Q156" s="42"/>
    </row>
    <row r="157" spans="1:17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73"/>
        <v>0</v>
      </c>
      <c r="M157" s="35">
        <f t="shared" si="72"/>
        <v>0</v>
      </c>
      <c r="N157" s="33"/>
      <c r="O157" s="42"/>
      <c r="P157" s="42"/>
      <c r="Q157" s="42"/>
    </row>
    <row r="158" spans="1:17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73"/>
        <v>0</v>
      </c>
      <c r="M158" s="35">
        <f t="shared" si="72"/>
        <v>0</v>
      </c>
      <c r="N158" s="33"/>
      <c r="O158" s="42"/>
      <c r="P158" s="42"/>
      <c r="Q158" s="42"/>
    </row>
    <row r="159" spans="1:17" x14ac:dyDescent="0.25">
      <c r="A159" s="21"/>
      <c r="B159" s="29"/>
      <c r="C159" s="30" t="s">
        <v>9</v>
      </c>
      <c r="D159" s="30"/>
      <c r="E159" s="30"/>
      <c r="F159" s="30"/>
      <c r="G159" s="40">
        <v>3</v>
      </c>
      <c r="H159" s="40">
        <v>91</v>
      </c>
      <c r="I159" s="40">
        <v>5</v>
      </c>
      <c r="J159" s="40">
        <v>4</v>
      </c>
      <c r="K159" s="40"/>
      <c r="L159" s="35">
        <f t="shared" si="73"/>
        <v>103</v>
      </c>
      <c r="M159" s="35">
        <f t="shared" si="72"/>
        <v>26</v>
      </c>
      <c r="N159" s="33"/>
      <c r="O159" s="42"/>
      <c r="P159" s="42"/>
      <c r="Q159" s="42"/>
    </row>
    <row r="160" spans="1:17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73"/>
        <v>0</v>
      </c>
      <c r="M160" s="35">
        <f t="shared" si="72"/>
        <v>0</v>
      </c>
      <c r="N160" s="33"/>
      <c r="O160" s="42"/>
      <c r="P160" s="42"/>
      <c r="Q160" s="42"/>
    </row>
    <row r="161" spans="1:17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17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17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I164" si="74">+H163</f>
        <v>2022</v>
      </c>
      <c r="J163" s="6">
        <f t="shared" ref="J163:J164" si="75">+I163</f>
        <v>2022</v>
      </c>
      <c r="K163" s="6">
        <f t="shared" ref="K163:K164" si="76">+J163</f>
        <v>2022</v>
      </c>
      <c r="L163" s="6">
        <f t="shared" ref="L163:L164" si="77">+K163</f>
        <v>2022</v>
      </c>
      <c r="M163" s="6">
        <f t="shared" ref="M163:M164" si="78">+L163</f>
        <v>2022</v>
      </c>
      <c r="N163" s="20"/>
      <c r="O163" s="42"/>
      <c r="P163" s="42"/>
      <c r="Q163" s="42"/>
    </row>
    <row r="164" spans="1:17" x14ac:dyDescent="0.25">
      <c r="A164" s="21"/>
      <c r="B164" s="22"/>
      <c r="C164" s="8" t="str">
        <f>+$C148</f>
        <v>February 2022</v>
      </c>
      <c r="D164" s="24"/>
      <c r="E164" s="24"/>
      <c r="F164" s="24"/>
      <c r="G164" s="10" t="str">
        <f>+$G$4</f>
        <v>Feb</v>
      </c>
      <c r="H164" s="10" t="str">
        <f>+G164</f>
        <v>Feb</v>
      </c>
      <c r="I164" s="10" t="str">
        <f t="shared" si="74"/>
        <v>Feb</v>
      </c>
      <c r="J164" s="10" t="str">
        <f t="shared" si="75"/>
        <v>Feb</v>
      </c>
      <c r="K164" s="10" t="str">
        <f t="shared" si="76"/>
        <v>Feb</v>
      </c>
      <c r="L164" s="10" t="str">
        <f t="shared" si="77"/>
        <v>Feb</v>
      </c>
      <c r="M164" s="10" t="str">
        <f t="shared" si="78"/>
        <v>Feb</v>
      </c>
      <c r="N164" s="25"/>
      <c r="O164" s="42"/>
      <c r="P164" s="42"/>
      <c r="Q164" s="42"/>
    </row>
    <row r="165" spans="1:17" ht="15.75" thickBot="1" x14ac:dyDescent="0.3">
      <c r="A165" s="21"/>
      <c r="B165" s="26"/>
      <c r="C165" s="27"/>
      <c r="D165" s="27"/>
      <c r="E165" s="27"/>
      <c r="F165" s="27"/>
      <c r="G165" s="7">
        <f>+$G$5</f>
        <v>6</v>
      </c>
      <c r="H165" s="7">
        <f>+$H$5</f>
        <v>13</v>
      </c>
      <c r="I165" s="7">
        <f>+$I$5</f>
        <v>20</v>
      </c>
      <c r="J165" s="7">
        <f>+$J$5</f>
        <v>27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17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17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33</v>
      </c>
      <c r="H167" s="32">
        <f t="shared" ref="H167:L167" si="79">SUM(H168:H171)</f>
        <v>43</v>
      </c>
      <c r="I167" s="32">
        <f t="shared" si="79"/>
        <v>44</v>
      </c>
      <c r="J167" s="32">
        <f t="shared" si="79"/>
        <v>33</v>
      </c>
      <c r="K167" s="32">
        <f t="shared" si="79"/>
        <v>0</v>
      </c>
      <c r="L167" s="32">
        <f t="shared" si="79"/>
        <v>153</v>
      </c>
      <c r="M167" s="32">
        <f>ROUND((L167/$E$1),0)</f>
        <v>38</v>
      </c>
      <c r="N167" s="33"/>
      <c r="O167" s="42"/>
      <c r="P167" s="42"/>
      <c r="Q167" s="42"/>
    </row>
    <row r="168" spans="1:17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5</v>
      </c>
      <c r="J168" s="40">
        <v>2</v>
      </c>
      <c r="K168" s="40"/>
      <c r="L168" s="35">
        <f>SUM(G168:K168)</f>
        <v>10</v>
      </c>
      <c r="M168" s="35">
        <f t="shared" ref="M168:M176" si="80">ROUND((L168/$E$1),0)</f>
        <v>3</v>
      </c>
      <c r="N168" s="33"/>
      <c r="O168" s="42"/>
      <c r="P168" s="42"/>
      <c r="Q168" s="42"/>
    </row>
    <row r="169" spans="1:17" x14ac:dyDescent="0.25">
      <c r="A169" s="21"/>
      <c r="B169" s="29"/>
      <c r="C169" s="30"/>
      <c r="D169" s="30" t="s">
        <v>2</v>
      </c>
      <c r="E169" s="30"/>
      <c r="F169" s="30"/>
      <c r="G169" s="40">
        <v>4</v>
      </c>
      <c r="H169" s="40">
        <v>9</v>
      </c>
      <c r="I169" s="40">
        <v>6</v>
      </c>
      <c r="J169" s="40">
        <v>6</v>
      </c>
      <c r="K169" s="40"/>
      <c r="L169" s="35">
        <f t="shared" ref="L169:L176" si="81">SUM(G169:K169)</f>
        <v>25</v>
      </c>
      <c r="M169" s="35">
        <f t="shared" si="80"/>
        <v>6</v>
      </c>
      <c r="N169" s="33"/>
      <c r="O169" s="42"/>
      <c r="P169" s="42"/>
      <c r="Q169" s="42"/>
    </row>
    <row r="170" spans="1:17" x14ac:dyDescent="0.25">
      <c r="A170" s="21"/>
      <c r="B170" s="29"/>
      <c r="C170" s="30"/>
      <c r="D170" s="30" t="s">
        <v>3</v>
      </c>
      <c r="E170" s="30"/>
      <c r="F170" s="30"/>
      <c r="G170" s="40">
        <v>8</v>
      </c>
      <c r="H170" s="40">
        <v>11</v>
      </c>
      <c r="I170" s="40">
        <v>13</v>
      </c>
      <c r="J170" s="40">
        <v>9</v>
      </c>
      <c r="K170" s="40"/>
      <c r="L170" s="35">
        <f t="shared" si="81"/>
        <v>41</v>
      </c>
      <c r="M170" s="35">
        <f t="shared" si="80"/>
        <v>10</v>
      </c>
      <c r="N170" s="33"/>
      <c r="O170" s="42"/>
      <c r="P170" s="42"/>
      <c r="Q170" s="42"/>
    </row>
    <row r="171" spans="1:17" x14ac:dyDescent="0.25">
      <c r="A171" s="21"/>
      <c r="B171" s="29"/>
      <c r="C171" s="30"/>
      <c r="D171" s="30" t="s">
        <v>4</v>
      </c>
      <c r="E171" s="30"/>
      <c r="F171" s="30"/>
      <c r="G171" s="41">
        <v>20</v>
      </c>
      <c r="H171" s="41">
        <v>21</v>
      </c>
      <c r="I171" s="41">
        <v>20</v>
      </c>
      <c r="J171" s="41">
        <v>16</v>
      </c>
      <c r="K171" s="41"/>
      <c r="L171" s="32">
        <f t="shared" si="81"/>
        <v>77</v>
      </c>
      <c r="M171" s="32">
        <f t="shared" si="80"/>
        <v>19</v>
      </c>
      <c r="N171" s="33"/>
      <c r="O171" s="42"/>
      <c r="P171" s="42"/>
      <c r="Q171" s="42"/>
    </row>
    <row r="172" spans="1:17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>
        <v>2</v>
      </c>
      <c r="J172" s="40"/>
      <c r="K172" s="40"/>
      <c r="L172" s="35">
        <f t="shared" si="81"/>
        <v>2</v>
      </c>
      <c r="M172" s="35">
        <f t="shared" si="80"/>
        <v>1</v>
      </c>
      <c r="N172" s="33"/>
      <c r="O172" s="42"/>
      <c r="P172" s="42"/>
      <c r="Q172" s="42"/>
    </row>
    <row r="173" spans="1:17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81"/>
        <v>0</v>
      </c>
      <c r="M173" s="35">
        <f t="shared" si="80"/>
        <v>0</v>
      </c>
      <c r="N173" s="33"/>
      <c r="O173" s="42"/>
      <c r="P173" s="42"/>
      <c r="Q173" s="42"/>
    </row>
    <row r="174" spans="1:17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4</v>
      </c>
      <c r="I174" s="40">
        <v>3</v>
      </c>
      <c r="J174" s="40">
        <v>4</v>
      </c>
      <c r="K174" s="40"/>
      <c r="L174" s="35">
        <f t="shared" si="81"/>
        <v>13</v>
      </c>
      <c r="M174" s="35">
        <f t="shared" si="80"/>
        <v>3</v>
      </c>
      <c r="N174" s="33"/>
      <c r="O174" s="42"/>
      <c r="P174" s="42"/>
      <c r="Q174" s="42"/>
    </row>
    <row r="175" spans="1:17" x14ac:dyDescent="0.25">
      <c r="A175" s="21"/>
      <c r="B175" s="29"/>
      <c r="C175" s="30" t="s">
        <v>9</v>
      </c>
      <c r="D175" s="30"/>
      <c r="E175" s="30"/>
      <c r="F175" s="30"/>
      <c r="G175" s="40">
        <v>153</v>
      </c>
      <c r="H175" s="40">
        <v>90</v>
      </c>
      <c r="I175" s="40">
        <v>122</v>
      </c>
      <c r="J175" s="40">
        <v>146</v>
      </c>
      <c r="K175" s="40"/>
      <c r="L175" s="35">
        <f t="shared" si="81"/>
        <v>511</v>
      </c>
      <c r="M175" s="35">
        <f t="shared" si="80"/>
        <v>128</v>
      </c>
      <c r="N175" s="33"/>
      <c r="O175" s="42"/>
      <c r="P175" s="42"/>
      <c r="Q175" s="42"/>
    </row>
    <row r="176" spans="1:17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81"/>
        <v>0</v>
      </c>
      <c r="M176" s="35">
        <f t="shared" si="80"/>
        <v>0</v>
      </c>
      <c r="N176" s="33"/>
      <c r="O176" s="42"/>
      <c r="P176" s="42"/>
      <c r="Q176" s="42"/>
    </row>
    <row r="177" spans="1:17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17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17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I180" si="82">+H179</f>
        <v>2022</v>
      </c>
      <c r="J179" s="6">
        <f t="shared" ref="J179:J180" si="83">+I179</f>
        <v>2022</v>
      </c>
      <c r="K179" s="6">
        <f t="shared" ref="K179:K180" si="84">+J179</f>
        <v>2022</v>
      </c>
      <c r="L179" s="6">
        <f t="shared" ref="L179:L180" si="85">+K179</f>
        <v>2022</v>
      </c>
      <c r="M179" s="6">
        <f t="shared" ref="M179:M180" si="86">+L179</f>
        <v>2022</v>
      </c>
      <c r="N179" s="20"/>
      <c r="O179" s="42"/>
      <c r="P179" s="42"/>
      <c r="Q179" s="42"/>
    </row>
    <row r="180" spans="1:17" x14ac:dyDescent="0.25">
      <c r="A180" s="21"/>
      <c r="B180" s="22"/>
      <c r="C180" s="8" t="str">
        <f>+$C164</f>
        <v>February 2022</v>
      </c>
      <c r="D180" s="24"/>
      <c r="E180" s="24"/>
      <c r="F180" s="24"/>
      <c r="G180" s="10" t="str">
        <f>+$G$4</f>
        <v>Feb</v>
      </c>
      <c r="H180" s="10" t="str">
        <f>+G180</f>
        <v>Feb</v>
      </c>
      <c r="I180" s="10" t="str">
        <f t="shared" si="82"/>
        <v>Feb</v>
      </c>
      <c r="J180" s="10" t="str">
        <f t="shared" si="83"/>
        <v>Feb</v>
      </c>
      <c r="K180" s="10" t="str">
        <f t="shared" si="84"/>
        <v>Feb</v>
      </c>
      <c r="L180" s="10" t="str">
        <f t="shared" si="85"/>
        <v>Feb</v>
      </c>
      <c r="M180" s="10" t="str">
        <f t="shared" si="86"/>
        <v>Feb</v>
      </c>
      <c r="N180" s="25"/>
      <c r="O180" s="42"/>
      <c r="P180" s="42"/>
      <c r="Q180" s="42"/>
    </row>
    <row r="181" spans="1:17" ht="15.75" thickBot="1" x14ac:dyDescent="0.3">
      <c r="A181" s="21"/>
      <c r="B181" s="26"/>
      <c r="C181" s="27"/>
      <c r="D181" s="27"/>
      <c r="E181" s="27"/>
      <c r="F181" s="27"/>
      <c r="G181" s="7">
        <f>+$G$5</f>
        <v>6</v>
      </c>
      <c r="H181" s="7">
        <f>+$H$5</f>
        <v>13</v>
      </c>
      <c r="I181" s="7">
        <f>+$I$5</f>
        <v>20</v>
      </c>
      <c r="J181" s="7">
        <f>+$J$5</f>
        <v>27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17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17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67</v>
      </c>
      <c r="H183" s="32">
        <f t="shared" ref="H183:L183" si="87">SUM(H184:H187)</f>
        <v>86</v>
      </c>
      <c r="I183" s="32">
        <f t="shared" si="87"/>
        <v>99</v>
      </c>
      <c r="J183" s="32">
        <f t="shared" si="87"/>
        <v>44</v>
      </c>
      <c r="K183" s="32">
        <f t="shared" si="87"/>
        <v>0</v>
      </c>
      <c r="L183" s="32">
        <f t="shared" si="87"/>
        <v>296</v>
      </c>
      <c r="M183" s="32">
        <f>ROUND((L183/$E$1),0)</f>
        <v>74</v>
      </c>
      <c r="N183" s="33"/>
      <c r="O183" s="42"/>
      <c r="P183" s="42"/>
      <c r="Q183" s="42"/>
    </row>
    <row r="184" spans="1:17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3</v>
      </c>
      <c r="J184" s="40">
        <v>2</v>
      </c>
      <c r="K184" s="40"/>
      <c r="L184" s="35">
        <f>SUM(G184:K184)</f>
        <v>9</v>
      </c>
      <c r="M184" s="35">
        <f t="shared" ref="M184:M192" si="88">ROUND((L184/$E$1),0)</f>
        <v>2</v>
      </c>
      <c r="N184" s="33"/>
      <c r="O184" s="42"/>
      <c r="P184" s="42"/>
      <c r="Q184" s="42"/>
    </row>
    <row r="185" spans="1:17" x14ac:dyDescent="0.25">
      <c r="A185" s="21"/>
      <c r="B185" s="29"/>
      <c r="C185" s="30"/>
      <c r="D185" s="30" t="s">
        <v>2</v>
      </c>
      <c r="E185" s="30"/>
      <c r="F185" s="30"/>
      <c r="G185" s="40">
        <v>15</v>
      </c>
      <c r="H185" s="40">
        <v>18</v>
      </c>
      <c r="I185" s="40">
        <v>14</v>
      </c>
      <c r="J185" s="40">
        <v>8</v>
      </c>
      <c r="K185" s="40"/>
      <c r="L185" s="35">
        <f t="shared" ref="L185:L192" si="89">SUM(G185:K185)</f>
        <v>55</v>
      </c>
      <c r="M185" s="35">
        <f t="shared" si="88"/>
        <v>14</v>
      </c>
      <c r="N185" s="33"/>
      <c r="O185" s="42"/>
      <c r="P185" s="42"/>
      <c r="Q185" s="42"/>
    </row>
    <row r="186" spans="1:17" x14ac:dyDescent="0.25">
      <c r="A186" s="21"/>
      <c r="B186" s="29"/>
      <c r="C186" s="30"/>
      <c r="D186" s="30" t="s">
        <v>3</v>
      </c>
      <c r="E186" s="30"/>
      <c r="F186" s="30"/>
      <c r="G186" s="40">
        <v>22</v>
      </c>
      <c r="H186" s="40">
        <v>24</v>
      </c>
      <c r="I186" s="40">
        <v>32</v>
      </c>
      <c r="J186" s="40">
        <v>16</v>
      </c>
      <c r="K186" s="40"/>
      <c r="L186" s="35">
        <f t="shared" si="89"/>
        <v>94</v>
      </c>
      <c r="M186" s="35">
        <f t="shared" si="88"/>
        <v>24</v>
      </c>
      <c r="N186" s="33"/>
      <c r="O186" s="42"/>
      <c r="P186" s="42"/>
      <c r="Q186" s="42"/>
    </row>
    <row r="187" spans="1:17" x14ac:dyDescent="0.25">
      <c r="A187" s="21"/>
      <c r="B187" s="29"/>
      <c r="C187" s="30"/>
      <c r="D187" s="30" t="s">
        <v>4</v>
      </c>
      <c r="E187" s="30"/>
      <c r="F187" s="30"/>
      <c r="G187" s="41">
        <v>28</v>
      </c>
      <c r="H187" s="41">
        <v>42</v>
      </c>
      <c r="I187" s="41">
        <v>50</v>
      </c>
      <c r="J187" s="41">
        <v>18</v>
      </c>
      <c r="K187" s="41"/>
      <c r="L187" s="32">
        <f t="shared" si="89"/>
        <v>138</v>
      </c>
      <c r="M187" s="32">
        <f t="shared" si="88"/>
        <v>35</v>
      </c>
      <c r="N187" s="33"/>
      <c r="O187" s="42"/>
      <c r="P187" s="42"/>
      <c r="Q187" s="42"/>
    </row>
    <row r="188" spans="1:17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>
        <v>1</v>
      </c>
      <c r="K188" s="40"/>
      <c r="L188" s="35">
        <f t="shared" si="89"/>
        <v>1</v>
      </c>
      <c r="M188" s="35">
        <f t="shared" si="88"/>
        <v>0</v>
      </c>
      <c r="N188" s="33"/>
      <c r="O188" s="42"/>
      <c r="P188" s="42"/>
      <c r="Q188" s="42"/>
    </row>
    <row r="189" spans="1:17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89"/>
        <v>0</v>
      </c>
      <c r="M189" s="35">
        <f t="shared" si="88"/>
        <v>0</v>
      </c>
      <c r="N189" s="33"/>
      <c r="O189" s="42"/>
      <c r="P189" s="42"/>
      <c r="Q189" s="42"/>
    </row>
    <row r="190" spans="1:17" x14ac:dyDescent="0.25">
      <c r="A190" s="21"/>
      <c r="B190" s="29"/>
      <c r="C190" s="30" t="s">
        <v>7</v>
      </c>
      <c r="D190" s="30"/>
      <c r="E190" s="30"/>
      <c r="F190" s="30"/>
      <c r="G190" s="40">
        <v>8</v>
      </c>
      <c r="H190" s="40">
        <v>5</v>
      </c>
      <c r="I190" s="40"/>
      <c r="J190" s="40">
        <v>8</v>
      </c>
      <c r="K190" s="40"/>
      <c r="L190" s="35">
        <f t="shared" si="89"/>
        <v>21</v>
      </c>
      <c r="M190" s="35">
        <f t="shared" si="88"/>
        <v>5</v>
      </c>
      <c r="N190" s="33"/>
      <c r="O190" s="42"/>
      <c r="P190" s="42"/>
      <c r="Q190" s="42"/>
    </row>
    <row r="191" spans="1:17" x14ac:dyDescent="0.25">
      <c r="A191" s="21"/>
      <c r="B191" s="29"/>
      <c r="C191" s="30" t="s">
        <v>9</v>
      </c>
      <c r="D191" s="30"/>
      <c r="E191" s="30"/>
      <c r="F191" s="30"/>
      <c r="G191" s="40">
        <v>4</v>
      </c>
      <c r="H191" s="40">
        <v>3</v>
      </c>
      <c r="I191" s="40">
        <v>5</v>
      </c>
      <c r="J191" s="40">
        <v>2</v>
      </c>
      <c r="K191" s="40"/>
      <c r="L191" s="35">
        <f t="shared" si="89"/>
        <v>14</v>
      </c>
      <c r="M191" s="35">
        <f t="shared" si="88"/>
        <v>4</v>
      </c>
      <c r="N191" s="33"/>
      <c r="O191" s="42"/>
      <c r="P191" s="42"/>
      <c r="Q191" s="42"/>
    </row>
    <row r="192" spans="1:17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89"/>
        <v>0</v>
      </c>
      <c r="M192" s="35">
        <f t="shared" si="88"/>
        <v>0</v>
      </c>
      <c r="N192" s="33"/>
      <c r="O192" s="42"/>
      <c r="P192" s="42"/>
      <c r="Q192" s="42"/>
    </row>
    <row r="193" spans="1:17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17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17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I196" si="90">+H195</f>
        <v>2022</v>
      </c>
      <c r="J195" s="6">
        <f t="shared" ref="J195:J196" si="91">+I195</f>
        <v>2022</v>
      </c>
      <c r="K195" s="6">
        <f t="shared" ref="K195:K196" si="92">+J195</f>
        <v>2022</v>
      </c>
      <c r="L195" s="6">
        <f t="shared" ref="L195:L196" si="93">+K195</f>
        <v>2022</v>
      </c>
      <c r="M195" s="6">
        <f t="shared" ref="M195:M196" si="94">+L195</f>
        <v>2022</v>
      </c>
      <c r="N195" s="20"/>
      <c r="O195" s="42"/>
      <c r="P195" s="42"/>
      <c r="Q195" s="42"/>
    </row>
    <row r="196" spans="1:17" x14ac:dyDescent="0.25">
      <c r="A196" s="21"/>
      <c r="B196" s="22"/>
      <c r="C196" s="8" t="str">
        <f>+$C180</f>
        <v>February 2022</v>
      </c>
      <c r="D196" s="24"/>
      <c r="E196" s="24"/>
      <c r="F196" s="24"/>
      <c r="G196" s="10" t="str">
        <f>+$G$4</f>
        <v>Feb</v>
      </c>
      <c r="H196" s="10" t="str">
        <f>+G196</f>
        <v>Feb</v>
      </c>
      <c r="I196" s="10" t="str">
        <f t="shared" si="90"/>
        <v>Feb</v>
      </c>
      <c r="J196" s="10" t="str">
        <f t="shared" si="91"/>
        <v>Feb</v>
      </c>
      <c r="K196" s="10" t="str">
        <f t="shared" si="92"/>
        <v>Feb</v>
      </c>
      <c r="L196" s="10" t="str">
        <f t="shared" si="93"/>
        <v>Feb</v>
      </c>
      <c r="M196" s="10" t="str">
        <f t="shared" si="94"/>
        <v>Feb</v>
      </c>
      <c r="N196" s="25"/>
      <c r="O196" s="42"/>
      <c r="P196" s="42"/>
      <c r="Q196" s="42"/>
    </row>
    <row r="197" spans="1:17" ht="15.75" thickBot="1" x14ac:dyDescent="0.3">
      <c r="A197" s="21"/>
      <c r="B197" s="26"/>
      <c r="C197" s="27"/>
      <c r="D197" s="27"/>
      <c r="E197" s="27"/>
      <c r="F197" s="27"/>
      <c r="G197" s="7">
        <f>+$G$5</f>
        <v>6</v>
      </c>
      <c r="H197" s="7">
        <f>+$H$5</f>
        <v>13</v>
      </c>
      <c r="I197" s="7">
        <f>+$I$5</f>
        <v>20</v>
      </c>
      <c r="J197" s="7">
        <f>+$J$5</f>
        <v>27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17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17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41</v>
      </c>
      <c r="H199" s="32">
        <f t="shared" ref="H199:L199" si="95">SUM(H200:H203)</f>
        <v>63</v>
      </c>
      <c r="I199" s="32">
        <f t="shared" si="95"/>
        <v>73</v>
      </c>
      <c r="J199" s="32">
        <f t="shared" si="95"/>
        <v>47</v>
      </c>
      <c r="K199" s="32">
        <f t="shared" si="95"/>
        <v>0</v>
      </c>
      <c r="L199" s="32">
        <f t="shared" si="95"/>
        <v>224</v>
      </c>
      <c r="M199" s="32">
        <f>ROUND((L199/$E$1),0)</f>
        <v>56</v>
      </c>
      <c r="N199" s="33"/>
      <c r="O199" s="42"/>
      <c r="P199" s="42"/>
      <c r="Q199" s="42"/>
    </row>
    <row r="200" spans="1:17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4</v>
      </c>
      <c r="I200" s="40">
        <v>6</v>
      </c>
      <c r="J200" s="40">
        <v>3</v>
      </c>
      <c r="K200" s="40"/>
      <c r="L200" s="35">
        <f>SUM(G200:K200)</f>
        <v>16</v>
      </c>
      <c r="M200" s="35">
        <f t="shared" ref="M200:M208" si="96">ROUND((L200/$E$1),0)</f>
        <v>4</v>
      </c>
      <c r="N200" s="33"/>
      <c r="O200" s="42"/>
      <c r="P200" s="42"/>
      <c r="Q200" s="42"/>
    </row>
    <row r="201" spans="1:17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12</v>
      </c>
      <c r="I201" s="40">
        <v>12</v>
      </c>
      <c r="J201" s="40">
        <v>8</v>
      </c>
      <c r="K201" s="40"/>
      <c r="L201" s="35">
        <f t="shared" ref="L201:L208" si="97">SUM(G201:K201)</f>
        <v>40</v>
      </c>
      <c r="M201" s="35">
        <f t="shared" si="96"/>
        <v>10</v>
      </c>
      <c r="N201" s="33"/>
      <c r="O201" s="42"/>
      <c r="P201" s="42"/>
      <c r="Q201" s="42"/>
    </row>
    <row r="202" spans="1:17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25</v>
      </c>
      <c r="I202" s="40">
        <v>20</v>
      </c>
      <c r="J202" s="40">
        <v>15</v>
      </c>
      <c r="K202" s="40"/>
      <c r="L202" s="35">
        <f t="shared" si="97"/>
        <v>77</v>
      </c>
      <c r="M202" s="35">
        <f t="shared" si="96"/>
        <v>19</v>
      </c>
      <c r="N202" s="33"/>
      <c r="O202" s="42"/>
      <c r="P202" s="42"/>
      <c r="Q202" s="42"/>
    </row>
    <row r="203" spans="1:17" x14ac:dyDescent="0.25">
      <c r="A203" s="21"/>
      <c r="B203" s="29"/>
      <c r="C203" s="30"/>
      <c r="D203" s="30" t="s">
        <v>4</v>
      </c>
      <c r="E203" s="30"/>
      <c r="F203" s="30"/>
      <c r="G203" s="41">
        <v>13</v>
      </c>
      <c r="H203" s="41">
        <v>22</v>
      </c>
      <c r="I203" s="41">
        <v>35</v>
      </c>
      <c r="J203" s="41">
        <v>21</v>
      </c>
      <c r="K203" s="41"/>
      <c r="L203" s="32">
        <f t="shared" si="97"/>
        <v>91</v>
      </c>
      <c r="M203" s="32">
        <f t="shared" si="96"/>
        <v>23</v>
      </c>
      <c r="N203" s="33"/>
      <c r="O203" s="42"/>
      <c r="P203" s="42"/>
      <c r="Q203" s="42"/>
    </row>
    <row r="204" spans="1:17" x14ac:dyDescent="0.25">
      <c r="A204" s="21"/>
      <c r="B204" s="29"/>
      <c r="C204" s="30" t="s">
        <v>5</v>
      </c>
      <c r="D204" s="30"/>
      <c r="E204" s="30"/>
      <c r="F204" s="30"/>
      <c r="G204" s="40">
        <v>2</v>
      </c>
      <c r="H204" s="40">
        <v>3</v>
      </c>
      <c r="I204" s="40">
        <v>2</v>
      </c>
      <c r="J204" s="40"/>
      <c r="K204" s="40"/>
      <c r="L204" s="35">
        <f t="shared" si="97"/>
        <v>7</v>
      </c>
      <c r="M204" s="35">
        <f t="shared" si="96"/>
        <v>2</v>
      </c>
      <c r="N204" s="33"/>
      <c r="O204" s="42"/>
      <c r="P204" s="42"/>
      <c r="Q204" s="42"/>
    </row>
    <row r="205" spans="1:17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97"/>
        <v>0</v>
      </c>
      <c r="M205" s="35">
        <f t="shared" si="96"/>
        <v>0</v>
      </c>
      <c r="N205" s="33"/>
      <c r="O205" s="42"/>
      <c r="P205" s="42"/>
      <c r="Q205" s="42"/>
    </row>
    <row r="206" spans="1:17" x14ac:dyDescent="0.25">
      <c r="A206" s="21"/>
      <c r="B206" s="29"/>
      <c r="C206" s="30" t="s">
        <v>7</v>
      </c>
      <c r="D206" s="30"/>
      <c r="E206" s="30"/>
      <c r="F206" s="30"/>
      <c r="G206" s="40">
        <v>5</v>
      </c>
      <c r="H206" s="40">
        <v>4</v>
      </c>
      <c r="I206" s="40"/>
      <c r="J206" s="40">
        <v>3</v>
      </c>
      <c r="K206" s="40"/>
      <c r="L206" s="35">
        <f t="shared" si="97"/>
        <v>12</v>
      </c>
      <c r="M206" s="35">
        <f t="shared" si="96"/>
        <v>3</v>
      </c>
      <c r="N206" s="33"/>
      <c r="O206" s="42"/>
      <c r="P206" s="42"/>
      <c r="Q206" s="42"/>
    </row>
    <row r="207" spans="1:17" x14ac:dyDescent="0.25">
      <c r="A207" s="21"/>
      <c r="B207" s="29"/>
      <c r="C207" s="30" t="s">
        <v>9</v>
      </c>
      <c r="D207" s="30"/>
      <c r="E207" s="30"/>
      <c r="F207" s="30"/>
      <c r="G207" s="40">
        <v>3</v>
      </c>
      <c r="H207" s="40">
        <v>3</v>
      </c>
      <c r="I207" s="40">
        <v>5</v>
      </c>
      <c r="J207" s="40">
        <v>3</v>
      </c>
      <c r="K207" s="40"/>
      <c r="L207" s="35">
        <f t="shared" si="97"/>
        <v>14</v>
      </c>
      <c r="M207" s="35">
        <f t="shared" si="96"/>
        <v>4</v>
      </c>
      <c r="N207" s="33"/>
      <c r="O207" s="42"/>
      <c r="P207" s="42"/>
      <c r="Q207" s="42"/>
    </row>
    <row r="208" spans="1:17" x14ac:dyDescent="0.25">
      <c r="A208" s="21"/>
      <c r="B208" s="29"/>
      <c r="C208" s="30" t="s">
        <v>8</v>
      </c>
      <c r="D208" s="30"/>
      <c r="E208" s="30"/>
      <c r="F208" s="30"/>
      <c r="G208" s="40"/>
      <c r="H208" s="40">
        <v>43</v>
      </c>
      <c r="I208" s="40">
        <v>45</v>
      </c>
      <c r="J208" s="40">
        <v>42</v>
      </c>
      <c r="K208" s="40"/>
      <c r="L208" s="35">
        <f t="shared" si="97"/>
        <v>130</v>
      </c>
      <c r="M208" s="35">
        <f t="shared" si="96"/>
        <v>33</v>
      </c>
      <c r="N208" s="33"/>
      <c r="O208" s="42"/>
      <c r="P208" s="42"/>
      <c r="Q208" s="42"/>
    </row>
    <row r="209" spans="1:17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17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17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I212" si="98">+H211</f>
        <v>2022</v>
      </c>
      <c r="J211" s="6">
        <f t="shared" ref="J211:J212" si="99">+I211</f>
        <v>2022</v>
      </c>
      <c r="K211" s="6">
        <f t="shared" ref="K211:K212" si="100">+J211</f>
        <v>2022</v>
      </c>
      <c r="L211" s="6">
        <f t="shared" ref="L211:L212" si="101">+K211</f>
        <v>2022</v>
      </c>
      <c r="M211" s="6">
        <f t="shared" ref="M211:M212" si="102">+L211</f>
        <v>2022</v>
      </c>
      <c r="N211" s="20"/>
      <c r="O211" s="42"/>
      <c r="P211" s="42"/>
      <c r="Q211" s="42"/>
    </row>
    <row r="212" spans="1:17" x14ac:dyDescent="0.25">
      <c r="A212" s="21"/>
      <c r="B212" s="22"/>
      <c r="C212" s="8" t="str">
        <f>+$C196</f>
        <v>February 2022</v>
      </c>
      <c r="D212" s="24"/>
      <c r="E212" s="24"/>
      <c r="F212" s="24"/>
      <c r="G212" s="10" t="str">
        <f>+$G$4</f>
        <v>Feb</v>
      </c>
      <c r="H212" s="10" t="str">
        <f>+G212</f>
        <v>Feb</v>
      </c>
      <c r="I212" s="10" t="str">
        <f t="shared" si="98"/>
        <v>Feb</v>
      </c>
      <c r="J212" s="10" t="str">
        <f t="shared" si="99"/>
        <v>Feb</v>
      </c>
      <c r="K212" s="10" t="str">
        <f t="shared" si="100"/>
        <v>Feb</v>
      </c>
      <c r="L212" s="10" t="str">
        <f t="shared" si="101"/>
        <v>Feb</v>
      </c>
      <c r="M212" s="10" t="str">
        <f t="shared" si="102"/>
        <v>Feb</v>
      </c>
      <c r="N212" s="25"/>
      <c r="O212" s="42"/>
      <c r="P212" s="42"/>
      <c r="Q212" s="42"/>
    </row>
    <row r="213" spans="1:17" ht="15.75" thickBot="1" x14ac:dyDescent="0.3">
      <c r="A213" s="21"/>
      <c r="B213" s="26"/>
      <c r="C213" s="27"/>
      <c r="D213" s="27"/>
      <c r="E213" s="27"/>
      <c r="F213" s="27"/>
      <c r="G213" s="7">
        <f>+$G$5</f>
        <v>6</v>
      </c>
      <c r="H213" s="7">
        <f>+$H$5</f>
        <v>13</v>
      </c>
      <c r="I213" s="7">
        <f>+$I$5</f>
        <v>20</v>
      </c>
      <c r="J213" s="7">
        <f>+$J$5</f>
        <v>27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17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17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63</v>
      </c>
      <c r="H215" s="32">
        <f t="shared" ref="H215:L215" si="103">SUM(H216:H219)</f>
        <v>78</v>
      </c>
      <c r="I215" s="32">
        <f t="shared" si="103"/>
        <v>67</v>
      </c>
      <c r="J215" s="32">
        <f t="shared" si="103"/>
        <v>57</v>
      </c>
      <c r="K215" s="32">
        <f t="shared" si="103"/>
        <v>0</v>
      </c>
      <c r="L215" s="32">
        <f t="shared" si="103"/>
        <v>265</v>
      </c>
      <c r="M215" s="32">
        <f>ROUND((L215/$E$1),0)</f>
        <v>66</v>
      </c>
      <c r="N215" s="33"/>
      <c r="O215" s="42"/>
      <c r="P215" s="42"/>
      <c r="Q215" s="42"/>
    </row>
    <row r="216" spans="1:17" x14ac:dyDescent="0.25">
      <c r="A216" s="21"/>
      <c r="B216" s="29"/>
      <c r="C216" s="30"/>
      <c r="D216" s="30" t="s">
        <v>1</v>
      </c>
      <c r="E216" s="30"/>
      <c r="F216" s="30"/>
      <c r="G216" s="40">
        <v>6</v>
      </c>
      <c r="H216" s="40">
        <v>3</v>
      </c>
      <c r="I216" s="40">
        <v>8</v>
      </c>
      <c r="J216" s="40">
        <v>1</v>
      </c>
      <c r="K216" s="40"/>
      <c r="L216" s="35">
        <f>SUM(G216:K216)</f>
        <v>18</v>
      </c>
      <c r="M216" s="35">
        <f t="shared" ref="M216:M224" si="104">ROUND((L216/$E$1),0)</f>
        <v>5</v>
      </c>
      <c r="N216" s="33"/>
      <c r="O216" s="42"/>
      <c r="P216" s="42"/>
      <c r="Q216" s="42"/>
    </row>
    <row r="217" spans="1:17" x14ac:dyDescent="0.25">
      <c r="A217" s="21"/>
      <c r="B217" s="29"/>
      <c r="C217" s="30"/>
      <c r="D217" s="30" t="s">
        <v>2</v>
      </c>
      <c r="E217" s="30"/>
      <c r="F217" s="30"/>
      <c r="G217" s="40">
        <v>6</v>
      </c>
      <c r="H217" s="40">
        <v>7</v>
      </c>
      <c r="I217" s="40">
        <v>5</v>
      </c>
      <c r="J217" s="40">
        <v>6</v>
      </c>
      <c r="K217" s="40"/>
      <c r="L217" s="35">
        <f t="shared" ref="L217:L224" si="105">SUM(G217:K217)</f>
        <v>24</v>
      </c>
      <c r="M217" s="35">
        <f t="shared" si="104"/>
        <v>6</v>
      </c>
      <c r="N217" s="33"/>
      <c r="O217" s="42"/>
      <c r="P217" s="42"/>
      <c r="Q217" s="42"/>
    </row>
    <row r="218" spans="1:17" x14ac:dyDescent="0.25">
      <c r="A218" s="21"/>
      <c r="B218" s="29"/>
      <c r="C218" s="30"/>
      <c r="D218" s="30" t="s">
        <v>3</v>
      </c>
      <c r="E218" s="30"/>
      <c r="F218" s="30"/>
      <c r="G218" s="40">
        <v>24</v>
      </c>
      <c r="H218" s="40">
        <v>31</v>
      </c>
      <c r="I218" s="40">
        <v>34</v>
      </c>
      <c r="J218" s="40">
        <v>22</v>
      </c>
      <c r="K218" s="40"/>
      <c r="L218" s="35">
        <f t="shared" si="105"/>
        <v>111</v>
      </c>
      <c r="M218" s="35">
        <f t="shared" si="104"/>
        <v>28</v>
      </c>
      <c r="N218" s="33"/>
      <c r="O218" s="42"/>
      <c r="P218" s="42"/>
      <c r="Q218" s="42"/>
    </row>
    <row r="219" spans="1:17" x14ac:dyDescent="0.25">
      <c r="A219" s="21"/>
      <c r="B219" s="29"/>
      <c r="C219" s="30"/>
      <c r="D219" s="30" t="s">
        <v>4</v>
      </c>
      <c r="E219" s="30"/>
      <c r="F219" s="30"/>
      <c r="G219" s="41">
        <v>27</v>
      </c>
      <c r="H219" s="41">
        <v>37</v>
      </c>
      <c r="I219" s="41">
        <v>20</v>
      </c>
      <c r="J219" s="41">
        <v>28</v>
      </c>
      <c r="K219" s="41"/>
      <c r="L219" s="32">
        <f t="shared" si="105"/>
        <v>112</v>
      </c>
      <c r="M219" s="32">
        <f t="shared" si="104"/>
        <v>28</v>
      </c>
      <c r="N219" s="33"/>
      <c r="O219" s="42"/>
      <c r="P219" s="42"/>
      <c r="Q219" s="42"/>
    </row>
    <row r="220" spans="1:17" x14ac:dyDescent="0.25">
      <c r="A220" s="21"/>
      <c r="B220" s="29"/>
      <c r="C220" s="30" t="s">
        <v>5</v>
      </c>
      <c r="D220" s="30"/>
      <c r="E220" s="30"/>
      <c r="F220" s="30"/>
      <c r="G220" s="40"/>
      <c r="H220" s="40">
        <v>24</v>
      </c>
      <c r="I220" s="40">
        <v>3</v>
      </c>
      <c r="J220" s="40"/>
      <c r="K220" s="40"/>
      <c r="L220" s="35">
        <f t="shared" si="105"/>
        <v>27</v>
      </c>
      <c r="M220" s="35">
        <f t="shared" si="104"/>
        <v>7</v>
      </c>
      <c r="N220" s="33"/>
      <c r="O220" s="42"/>
      <c r="P220" s="42"/>
      <c r="Q220" s="42"/>
    </row>
    <row r="221" spans="1:17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105"/>
        <v>0</v>
      </c>
      <c r="M221" s="35">
        <f t="shared" si="104"/>
        <v>0</v>
      </c>
      <c r="N221" s="33"/>
      <c r="O221" s="42"/>
      <c r="P221" s="42"/>
      <c r="Q221" s="42"/>
    </row>
    <row r="222" spans="1:17" x14ac:dyDescent="0.25">
      <c r="A222" s="21"/>
      <c r="B222" s="29"/>
      <c r="C222" s="30" t="s">
        <v>7</v>
      </c>
      <c r="D222" s="30"/>
      <c r="E222" s="30"/>
      <c r="F222" s="30"/>
      <c r="G222" s="40">
        <v>8</v>
      </c>
      <c r="H222" s="40">
        <v>8</v>
      </c>
      <c r="I222" s="40">
        <v>4</v>
      </c>
      <c r="J222" s="40">
        <v>6</v>
      </c>
      <c r="K222" s="40"/>
      <c r="L222" s="35">
        <f t="shared" si="105"/>
        <v>26</v>
      </c>
      <c r="M222" s="35">
        <f t="shared" si="104"/>
        <v>7</v>
      </c>
      <c r="N222" s="33"/>
      <c r="O222" s="42"/>
      <c r="P222" s="42"/>
      <c r="Q222" s="42"/>
    </row>
    <row r="223" spans="1:17" x14ac:dyDescent="0.25">
      <c r="A223" s="21"/>
      <c r="B223" s="29"/>
      <c r="C223" s="30" t="s">
        <v>9</v>
      </c>
      <c r="D223" s="30"/>
      <c r="E223" s="30"/>
      <c r="F223" s="30"/>
      <c r="G223" s="40">
        <v>360</v>
      </c>
      <c r="H223" s="40">
        <v>144</v>
      </c>
      <c r="I223" s="40">
        <v>98</v>
      </c>
      <c r="J223" s="40">
        <v>36</v>
      </c>
      <c r="K223" s="40"/>
      <c r="L223" s="35">
        <f t="shared" si="105"/>
        <v>638</v>
      </c>
      <c r="M223" s="35">
        <f t="shared" si="104"/>
        <v>160</v>
      </c>
      <c r="N223" s="33"/>
      <c r="O223" s="42"/>
      <c r="P223" s="42"/>
      <c r="Q223" s="42"/>
    </row>
    <row r="224" spans="1:17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105"/>
        <v>0</v>
      </c>
      <c r="M224" s="35">
        <f t="shared" si="104"/>
        <v>0</v>
      </c>
      <c r="N224" s="33"/>
      <c r="O224" s="42"/>
      <c r="P224" s="42"/>
      <c r="Q224" s="42"/>
    </row>
    <row r="225" spans="1:17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17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17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I228" si="106">+H227</f>
        <v>2022</v>
      </c>
      <c r="J227" s="6">
        <f t="shared" ref="J227:J228" si="107">+I227</f>
        <v>2022</v>
      </c>
      <c r="K227" s="6">
        <f t="shared" ref="K227:K228" si="108">+J227</f>
        <v>2022</v>
      </c>
      <c r="L227" s="6">
        <f t="shared" ref="L227:L228" si="109">+K227</f>
        <v>2022</v>
      </c>
      <c r="M227" s="6">
        <f t="shared" ref="M227:M228" si="110">+L227</f>
        <v>2022</v>
      </c>
      <c r="N227" s="20"/>
      <c r="O227" s="42"/>
      <c r="P227" s="42"/>
      <c r="Q227" s="42"/>
    </row>
    <row r="228" spans="1:17" x14ac:dyDescent="0.25">
      <c r="A228" s="21"/>
      <c r="B228" s="22"/>
      <c r="C228" s="8" t="str">
        <f>+$C212</f>
        <v>February 2022</v>
      </c>
      <c r="D228" s="24"/>
      <c r="E228" s="24"/>
      <c r="F228" s="24"/>
      <c r="G228" s="10" t="str">
        <f>+$G$4</f>
        <v>Feb</v>
      </c>
      <c r="H228" s="10" t="str">
        <f>+G228</f>
        <v>Feb</v>
      </c>
      <c r="I228" s="10" t="str">
        <f t="shared" si="106"/>
        <v>Feb</v>
      </c>
      <c r="J228" s="10" t="str">
        <f t="shared" si="107"/>
        <v>Feb</v>
      </c>
      <c r="K228" s="10" t="str">
        <f t="shared" si="108"/>
        <v>Feb</v>
      </c>
      <c r="L228" s="10" t="str">
        <f t="shared" si="109"/>
        <v>Feb</v>
      </c>
      <c r="M228" s="10" t="str">
        <f t="shared" si="110"/>
        <v>Feb</v>
      </c>
      <c r="N228" s="25"/>
      <c r="O228" s="42"/>
      <c r="P228" s="42"/>
      <c r="Q228" s="42"/>
    </row>
    <row r="229" spans="1:17" ht="15.75" thickBot="1" x14ac:dyDescent="0.3">
      <c r="A229" s="21"/>
      <c r="B229" s="26"/>
      <c r="C229" s="27"/>
      <c r="D229" s="27"/>
      <c r="E229" s="27"/>
      <c r="F229" s="27"/>
      <c r="G229" s="7">
        <f>+$G$5</f>
        <v>6</v>
      </c>
      <c r="H229" s="7">
        <f>+$H$5</f>
        <v>13</v>
      </c>
      <c r="I229" s="7">
        <f>+$I$5</f>
        <v>20</v>
      </c>
      <c r="J229" s="7">
        <f>+$J$5</f>
        <v>27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17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17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65</v>
      </c>
      <c r="H231" s="32">
        <f t="shared" ref="H231:L231" si="111">SUM(H232:H235)</f>
        <v>91</v>
      </c>
      <c r="I231" s="32">
        <f t="shared" si="111"/>
        <v>83</v>
      </c>
      <c r="J231" s="32">
        <f t="shared" si="111"/>
        <v>0</v>
      </c>
      <c r="K231" s="32">
        <f t="shared" si="111"/>
        <v>0</v>
      </c>
      <c r="L231" s="32">
        <f t="shared" si="111"/>
        <v>239</v>
      </c>
      <c r="M231" s="32">
        <f>ROUND((L231/$E$1),0)</f>
        <v>60</v>
      </c>
      <c r="N231" s="33"/>
      <c r="O231" s="42"/>
      <c r="P231" s="42"/>
      <c r="Q231" s="42"/>
    </row>
    <row r="232" spans="1:17" x14ac:dyDescent="0.25">
      <c r="A232" s="21"/>
      <c r="B232" s="29"/>
      <c r="C232" s="30"/>
      <c r="D232" s="30" t="s">
        <v>1</v>
      </c>
      <c r="E232" s="30"/>
      <c r="F232" s="30"/>
      <c r="G232" s="40">
        <v>4</v>
      </c>
      <c r="H232" s="40">
        <v>4</v>
      </c>
      <c r="I232" s="40">
        <v>5</v>
      </c>
      <c r="J232" s="40"/>
      <c r="K232" s="40"/>
      <c r="L232" s="35">
        <f>SUM(G232:K232)</f>
        <v>13</v>
      </c>
      <c r="M232" s="35">
        <f t="shared" ref="M232:M240" si="112">ROUND((L232/$E$1),0)</f>
        <v>3</v>
      </c>
      <c r="N232" s="33"/>
      <c r="O232" s="42"/>
      <c r="P232" s="42" t="s">
        <v>51</v>
      </c>
      <c r="Q232" s="42"/>
    </row>
    <row r="233" spans="1:17" x14ac:dyDescent="0.25">
      <c r="A233" s="21"/>
      <c r="B233" s="29"/>
      <c r="C233" s="30"/>
      <c r="D233" s="30" t="s">
        <v>2</v>
      </c>
      <c r="E233" s="30"/>
      <c r="F233" s="30"/>
      <c r="G233" s="40">
        <v>9</v>
      </c>
      <c r="H233" s="40">
        <v>15</v>
      </c>
      <c r="I233" s="40">
        <v>15</v>
      </c>
      <c r="J233" s="40"/>
      <c r="K233" s="40"/>
      <c r="L233" s="35">
        <f t="shared" ref="L233:L240" si="113">SUM(G233:K233)</f>
        <v>39</v>
      </c>
      <c r="M233" s="35">
        <f t="shared" si="112"/>
        <v>10</v>
      </c>
      <c r="N233" s="33"/>
      <c r="O233" s="42"/>
      <c r="P233" s="42"/>
      <c r="Q233" s="42"/>
    </row>
    <row r="234" spans="1:17" x14ac:dyDescent="0.25">
      <c r="A234" s="21"/>
      <c r="B234" s="29"/>
      <c r="C234" s="30"/>
      <c r="D234" s="30" t="s">
        <v>3</v>
      </c>
      <c r="E234" s="30"/>
      <c r="F234" s="30"/>
      <c r="G234" s="40">
        <v>13</v>
      </c>
      <c r="H234" s="40">
        <v>37</v>
      </c>
      <c r="I234" s="40">
        <v>27</v>
      </c>
      <c r="J234" s="40"/>
      <c r="K234" s="40"/>
      <c r="L234" s="35">
        <f t="shared" si="113"/>
        <v>77</v>
      </c>
      <c r="M234" s="35">
        <f t="shared" si="112"/>
        <v>19</v>
      </c>
      <c r="N234" s="33"/>
      <c r="O234" s="42"/>
      <c r="P234" s="42"/>
      <c r="Q234" s="42"/>
    </row>
    <row r="235" spans="1:17" x14ac:dyDescent="0.25">
      <c r="A235" s="21"/>
      <c r="B235" s="29"/>
      <c r="C235" s="30"/>
      <c r="D235" s="30" t="s">
        <v>4</v>
      </c>
      <c r="E235" s="30"/>
      <c r="F235" s="30"/>
      <c r="G235" s="41">
        <v>39</v>
      </c>
      <c r="H235" s="41">
        <v>35</v>
      </c>
      <c r="I235" s="41">
        <v>36</v>
      </c>
      <c r="J235" s="41"/>
      <c r="K235" s="41"/>
      <c r="L235" s="32">
        <f t="shared" si="113"/>
        <v>110</v>
      </c>
      <c r="M235" s="32">
        <f t="shared" si="112"/>
        <v>28</v>
      </c>
      <c r="N235" s="33"/>
      <c r="O235" s="42"/>
      <c r="P235" s="42"/>
      <c r="Q235" s="42"/>
    </row>
    <row r="236" spans="1:17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3</v>
      </c>
      <c r="I236" s="40">
        <v>1</v>
      </c>
      <c r="J236" s="40"/>
      <c r="K236" s="40"/>
      <c r="L236" s="35">
        <f t="shared" si="113"/>
        <v>4</v>
      </c>
      <c r="M236" s="35">
        <f t="shared" si="112"/>
        <v>1</v>
      </c>
      <c r="N236" s="33"/>
      <c r="O236" s="42"/>
      <c r="P236" s="42"/>
      <c r="Q236" s="42"/>
    </row>
    <row r="237" spans="1:17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113"/>
        <v>0</v>
      </c>
      <c r="M237" s="35">
        <f t="shared" si="112"/>
        <v>0</v>
      </c>
      <c r="N237" s="33"/>
      <c r="O237" s="42"/>
      <c r="P237" s="42"/>
      <c r="Q237" s="42"/>
    </row>
    <row r="238" spans="1:17" x14ac:dyDescent="0.25">
      <c r="A238" s="21"/>
      <c r="B238" s="29"/>
      <c r="C238" s="30" t="s">
        <v>7</v>
      </c>
      <c r="D238" s="30"/>
      <c r="E238" s="30"/>
      <c r="F238" s="30"/>
      <c r="G238" s="40"/>
      <c r="H238" s="40">
        <v>7</v>
      </c>
      <c r="I238" s="40">
        <v>3</v>
      </c>
      <c r="J238" s="40"/>
      <c r="K238" s="40"/>
      <c r="L238" s="35">
        <f t="shared" si="113"/>
        <v>10</v>
      </c>
      <c r="M238" s="35">
        <f t="shared" si="112"/>
        <v>3</v>
      </c>
      <c r="N238" s="33"/>
      <c r="O238" s="42"/>
      <c r="P238" s="42"/>
      <c r="Q238" s="42"/>
    </row>
    <row r="239" spans="1:17" x14ac:dyDescent="0.25">
      <c r="A239" s="21"/>
      <c r="B239" s="29"/>
      <c r="C239" s="30" t="s">
        <v>9</v>
      </c>
      <c r="D239" s="30"/>
      <c r="E239" s="30"/>
      <c r="F239" s="30"/>
      <c r="G239" s="40">
        <v>5</v>
      </c>
      <c r="H239" s="40">
        <v>4</v>
      </c>
      <c r="I239" s="40">
        <v>5</v>
      </c>
      <c r="J239" s="40"/>
      <c r="K239" s="40"/>
      <c r="L239" s="35">
        <f t="shared" si="113"/>
        <v>14</v>
      </c>
      <c r="M239" s="35">
        <f t="shared" si="112"/>
        <v>4</v>
      </c>
      <c r="N239" s="33"/>
      <c r="O239" s="42"/>
      <c r="P239" s="42"/>
      <c r="Q239" s="42"/>
    </row>
    <row r="240" spans="1:17" x14ac:dyDescent="0.25">
      <c r="A240" s="21"/>
      <c r="B240" s="29"/>
      <c r="C240" s="30" t="s">
        <v>8</v>
      </c>
      <c r="D240" s="30"/>
      <c r="E240" s="30"/>
      <c r="F240" s="30"/>
      <c r="G240" s="40"/>
      <c r="H240" s="40">
        <v>68</v>
      </c>
      <c r="I240" s="40">
        <v>68</v>
      </c>
      <c r="J240" s="40"/>
      <c r="K240" s="40"/>
      <c r="L240" s="35">
        <f t="shared" si="113"/>
        <v>136</v>
      </c>
      <c r="M240" s="35">
        <f t="shared" si="112"/>
        <v>34</v>
      </c>
      <c r="N240" s="33"/>
      <c r="O240" s="42"/>
      <c r="P240" s="42"/>
      <c r="Q240" s="42"/>
    </row>
    <row r="241" spans="1:17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17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17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I244" si="114">+H243</f>
        <v>2022</v>
      </c>
      <c r="J243" s="6">
        <f t="shared" ref="J243:J244" si="115">+I243</f>
        <v>2022</v>
      </c>
      <c r="K243" s="6">
        <f t="shared" ref="K243:K244" si="116">+J243</f>
        <v>2022</v>
      </c>
      <c r="L243" s="6">
        <f t="shared" ref="L243:L244" si="117">+K243</f>
        <v>2022</v>
      </c>
      <c r="M243" s="6">
        <f t="shared" ref="M243:M244" si="118">+L243</f>
        <v>2022</v>
      </c>
      <c r="N243" s="20"/>
      <c r="O243" s="42"/>
      <c r="P243" s="42"/>
      <c r="Q243" s="42"/>
    </row>
    <row r="244" spans="1:17" x14ac:dyDescent="0.25">
      <c r="A244" s="21"/>
      <c r="B244" s="22"/>
      <c r="C244" s="8" t="str">
        <f>+$C228</f>
        <v>February 2022</v>
      </c>
      <c r="D244" s="24"/>
      <c r="E244" s="24"/>
      <c r="F244" s="24"/>
      <c r="G244" s="10" t="str">
        <f>+$G$4</f>
        <v>Feb</v>
      </c>
      <c r="H244" s="10" t="str">
        <f>+G244</f>
        <v>Feb</v>
      </c>
      <c r="I244" s="10" t="str">
        <f t="shared" si="114"/>
        <v>Feb</v>
      </c>
      <c r="J244" s="10" t="str">
        <f t="shared" si="115"/>
        <v>Feb</v>
      </c>
      <c r="K244" s="10" t="str">
        <f t="shared" si="116"/>
        <v>Feb</v>
      </c>
      <c r="L244" s="10" t="str">
        <f t="shared" si="117"/>
        <v>Feb</v>
      </c>
      <c r="M244" s="10" t="str">
        <f t="shared" si="118"/>
        <v>Feb</v>
      </c>
      <c r="N244" s="25"/>
      <c r="O244" s="42"/>
      <c r="P244" s="42"/>
      <c r="Q244" s="42"/>
    </row>
    <row r="245" spans="1:17" ht="15.75" thickBot="1" x14ac:dyDescent="0.3">
      <c r="A245" s="21"/>
      <c r="B245" s="26"/>
      <c r="C245" s="27"/>
      <c r="D245" s="27"/>
      <c r="E245" s="27"/>
      <c r="F245" s="27"/>
      <c r="G245" s="7">
        <f>+$G$5</f>
        <v>6</v>
      </c>
      <c r="H245" s="7">
        <f>+$H$5</f>
        <v>13</v>
      </c>
      <c r="I245" s="7">
        <f>+$I$5</f>
        <v>20</v>
      </c>
      <c r="J245" s="7">
        <f>+$J$5</f>
        <v>27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17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17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71</v>
      </c>
      <c r="H247" s="32">
        <f t="shared" ref="H247:L247" si="119">SUM(H248:H251)</f>
        <v>57</v>
      </c>
      <c r="I247" s="32">
        <f t="shared" si="119"/>
        <v>66</v>
      </c>
      <c r="J247" s="32">
        <f t="shared" si="119"/>
        <v>58</v>
      </c>
      <c r="K247" s="32">
        <f t="shared" si="119"/>
        <v>0</v>
      </c>
      <c r="L247" s="32">
        <f t="shared" si="119"/>
        <v>252</v>
      </c>
      <c r="M247" s="32">
        <f>ROUND((L247/$E$1),0)</f>
        <v>63</v>
      </c>
      <c r="N247" s="33"/>
    </row>
    <row r="248" spans="1:17" x14ac:dyDescent="0.25">
      <c r="A248" s="21"/>
      <c r="B248" s="29"/>
      <c r="C248" s="30"/>
      <c r="D248" s="30" t="s">
        <v>1</v>
      </c>
      <c r="E248" s="30"/>
      <c r="F248" s="30"/>
      <c r="G248" s="40">
        <v>8</v>
      </c>
      <c r="H248" s="40">
        <v>9</v>
      </c>
      <c r="I248" s="40">
        <v>10</v>
      </c>
      <c r="J248" s="40">
        <v>7</v>
      </c>
      <c r="K248" s="40"/>
      <c r="L248" s="35">
        <f>SUM(G248:K248)</f>
        <v>34</v>
      </c>
      <c r="M248" s="35">
        <f t="shared" ref="M248:M256" si="120">ROUND((L248/$E$1),0)</f>
        <v>9</v>
      </c>
      <c r="N248" s="33"/>
    </row>
    <row r="249" spans="1:17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13</v>
      </c>
      <c r="I249" s="40">
        <v>11</v>
      </c>
      <c r="J249" s="40">
        <v>8</v>
      </c>
      <c r="K249" s="40"/>
      <c r="L249" s="35">
        <f t="shared" ref="L249:L256" si="121">SUM(G249:K249)</f>
        <v>40</v>
      </c>
      <c r="M249" s="35">
        <f t="shared" si="120"/>
        <v>10</v>
      </c>
      <c r="N249" s="33"/>
    </row>
    <row r="250" spans="1:17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7</v>
      </c>
      <c r="I250" s="40">
        <v>13</v>
      </c>
      <c r="J250" s="40">
        <v>15</v>
      </c>
      <c r="K250" s="40"/>
      <c r="L250" s="35">
        <f t="shared" si="121"/>
        <v>50</v>
      </c>
      <c r="M250" s="35">
        <f t="shared" si="120"/>
        <v>13</v>
      </c>
      <c r="N250" s="33"/>
    </row>
    <row r="251" spans="1:17" x14ac:dyDescent="0.25">
      <c r="A251" s="21"/>
      <c r="B251" s="29"/>
      <c r="C251" s="30"/>
      <c r="D251" s="30" t="s">
        <v>4</v>
      </c>
      <c r="E251" s="30"/>
      <c r="F251" s="30"/>
      <c r="G251" s="41">
        <v>40</v>
      </c>
      <c r="H251" s="41">
        <v>28</v>
      </c>
      <c r="I251" s="41">
        <v>32</v>
      </c>
      <c r="J251" s="41">
        <v>28</v>
      </c>
      <c r="K251" s="41"/>
      <c r="L251" s="32">
        <f t="shared" si="121"/>
        <v>128</v>
      </c>
      <c r="M251" s="32">
        <f t="shared" si="120"/>
        <v>32</v>
      </c>
      <c r="N251" s="33"/>
    </row>
    <row r="252" spans="1:17" x14ac:dyDescent="0.25">
      <c r="A252" s="21"/>
      <c r="B252" s="29"/>
      <c r="C252" s="30" t="s">
        <v>5</v>
      </c>
      <c r="D252" s="30"/>
      <c r="E252" s="30"/>
      <c r="F252" s="30"/>
      <c r="G252" s="40">
        <v>2</v>
      </c>
      <c r="H252" s="40"/>
      <c r="I252" s="40">
        <v>2</v>
      </c>
      <c r="J252" s="40"/>
      <c r="K252" s="40"/>
      <c r="L252" s="35">
        <f t="shared" si="121"/>
        <v>4</v>
      </c>
      <c r="M252" s="35">
        <f t="shared" si="120"/>
        <v>1</v>
      </c>
      <c r="N252" s="33"/>
    </row>
    <row r="253" spans="1:17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121"/>
        <v>0</v>
      </c>
      <c r="M253" s="35">
        <f t="shared" si="120"/>
        <v>0</v>
      </c>
      <c r="N253" s="33"/>
    </row>
    <row r="254" spans="1:17" x14ac:dyDescent="0.25">
      <c r="A254" s="21"/>
      <c r="B254" s="29"/>
      <c r="C254" s="30" t="s">
        <v>7</v>
      </c>
      <c r="D254" s="30"/>
      <c r="E254" s="30"/>
      <c r="F254" s="30"/>
      <c r="G254" s="40">
        <v>8</v>
      </c>
      <c r="H254" s="40"/>
      <c r="I254" s="40">
        <v>4</v>
      </c>
      <c r="J254" s="40">
        <v>3</v>
      </c>
      <c r="K254" s="40"/>
      <c r="L254" s="35">
        <f t="shared" si="121"/>
        <v>15</v>
      </c>
      <c r="M254" s="35">
        <f t="shared" si="120"/>
        <v>4</v>
      </c>
      <c r="N254" s="33"/>
    </row>
    <row r="255" spans="1:17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121"/>
        <v>0</v>
      </c>
      <c r="M255" s="35">
        <f t="shared" si="120"/>
        <v>0</v>
      </c>
      <c r="N255" s="33"/>
    </row>
    <row r="256" spans="1:17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121"/>
        <v>0</v>
      </c>
      <c r="M256" s="35">
        <f t="shared" si="120"/>
        <v>0</v>
      </c>
      <c r="N256" s="33"/>
    </row>
    <row r="257" spans="1:1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1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1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I260" si="122">+H259</f>
        <v>2022</v>
      </c>
      <c r="J259" s="6">
        <f t="shared" ref="J259:J260" si="123">+I259</f>
        <v>2022</v>
      </c>
      <c r="K259" s="6">
        <f t="shared" ref="K259:K260" si="124">+J259</f>
        <v>2022</v>
      </c>
      <c r="L259" s="6">
        <f t="shared" ref="L259:L260" si="125">+K259</f>
        <v>2022</v>
      </c>
      <c r="M259" s="6">
        <f t="shared" ref="M259:M260" si="126">+L259</f>
        <v>2022</v>
      </c>
      <c r="N259" s="20"/>
    </row>
    <row r="260" spans="1:14" x14ac:dyDescent="0.25">
      <c r="A260" s="21"/>
      <c r="B260" s="22"/>
      <c r="C260" s="8" t="str">
        <f>+$C244</f>
        <v>February 2022</v>
      </c>
      <c r="D260" s="24"/>
      <c r="E260" s="24"/>
      <c r="F260" s="24"/>
      <c r="G260" s="10" t="str">
        <f>+$G$4</f>
        <v>Feb</v>
      </c>
      <c r="H260" s="10" t="str">
        <f>+G260</f>
        <v>Feb</v>
      </c>
      <c r="I260" s="10" t="str">
        <f t="shared" si="122"/>
        <v>Feb</v>
      </c>
      <c r="J260" s="10" t="str">
        <f t="shared" si="123"/>
        <v>Feb</v>
      </c>
      <c r="K260" s="10" t="str">
        <f t="shared" si="124"/>
        <v>Feb</v>
      </c>
      <c r="L260" s="10" t="str">
        <f t="shared" si="125"/>
        <v>Feb</v>
      </c>
      <c r="M260" s="10" t="str">
        <f t="shared" si="126"/>
        <v>Feb</v>
      </c>
      <c r="N260" s="25"/>
    </row>
    <row r="261" spans="1:14" ht="15.75" thickBot="1" x14ac:dyDescent="0.3">
      <c r="A261" s="21"/>
      <c r="B261" s="26"/>
      <c r="C261" s="27"/>
      <c r="D261" s="27"/>
      <c r="E261" s="27"/>
      <c r="F261" s="27"/>
      <c r="G261" s="7">
        <f>+$G$5</f>
        <v>6</v>
      </c>
      <c r="H261" s="7">
        <f>+$H$5</f>
        <v>13</v>
      </c>
      <c r="I261" s="7">
        <f>+$I$5</f>
        <v>20</v>
      </c>
      <c r="J261" s="7">
        <f>+$J$5</f>
        <v>27</v>
      </c>
      <c r="K261" s="7">
        <f>+$K$5</f>
        <v>0</v>
      </c>
      <c r="L261" s="7" t="s">
        <v>11</v>
      </c>
      <c r="M261" s="7" t="s">
        <v>12</v>
      </c>
      <c r="N261" s="28"/>
    </row>
    <row r="262" spans="1:1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1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33</v>
      </c>
      <c r="H263" s="32">
        <f t="shared" ref="H263:L263" si="127">SUM(H264:H267)</f>
        <v>30</v>
      </c>
      <c r="I263" s="32">
        <f t="shared" si="127"/>
        <v>30</v>
      </c>
      <c r="J263" s="32">
        <f t="shared" si="127"/>
        <v>22</v>
      </c>
      <c r="K263" s="32">
        <f t="shared" si="127"/>
        <v>0</v>
      </c>
      <c r="L263" s="32">
        <f t="shared" si="127"/>
        <v>115</v>
      </c>
      <c r="M263" s="32">
        <f>ROUND((L263/$E$1),0)</f>
        <v>29</v>
      </c>
      <c r="N263" s="33"/>
    </row>
    <row r="264" spans="1:1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1</v>
      </c>
      <c r="J264" s="40">
        <v>2</v>
      </c>
      <c r="K264" s="40"/>
      <c r="L264" s="35">
        <f>SUM(G264:K264)</f>
        <v>5</v>
      </c>
      <c r="M264" s="35">
        <f t="shared" ref="M264:M272" si="128">ROUND((L264/$E$1),0)</f>
        <v>1</v>
      </c>
      <c r="N264" s="33"/>
    </row>
    <row r="265" spans="1:14" x14ac:dyDescent="0.25">
      <c r="A265" s="21"/>
      <c r="B265" s="29"/>
      <c r="C265" s="30"/>
      <c r="D265" s="30" t="s">
        <v>2</v>
      </c>
      <c r="E265" s="30"/>
      <c r="F265" s="30"/>
      <c r="G265" s="40">
        <v>5</v>
      </c>
      <c r="H265" s="40">
        <v>4</v>
      </c>
      <c r="I265" s="40">
        <v>5</v>
      </c>
      <c r="J265" s="40">
        <v>4</v>
      </c>
      <c r="K265" s="40"/>
      <c r="L265" s="35">
        <f t="shared" ref="L265:L272" si="129">SUM(G265:K265)</f>
        <v>18</v>
      </c>
      <c r="M265" s="35">
        <f t="shared" si="128"/>
        <v>5</v>
      </c>
      <c r="N265" s="33"/>
    </row>
    <row r="266" spans="1:14" x14ac:dyDescent="0.25">
      <c r="A266" s="21"/>
      <c r="B266" s="29"/>
      <c r="C266" s="30"/>
      <c r="D266" s="30" t="s">
        <v>3</v>
      </c>
      <c r="E266" s="30"/>
      <c r="F266" s="30"/>
      <c r="G266" s="40">
        <v>3</v>
      </c>
      <c r="H266" s="40">
        <v>5</v>
      </c>
      <c r="I266" s="40">
        <v>4</v>
      </c>
      <c r="J266" s="40">
        <v>2</v>
      </c>
      <c r="K266" s="40"/>
      <c r="L266" s="35">
        <f t="shared" si="129"/>
        <v>14</v>
      </c>
      <c r="M266" s="35">
        <f t="shared" si="128"/>
        <v>4</v>
      </c>
      <c r="N266" s="33"/>
    </row>
    <row r="267" spans="1:14" x14ac:dyDescent="0.25">
      <c r="A267" s="21"/>
      <c r="B267" s="29"/>
      <c r="C267" s="30"/>
      <c r="D267" s="30" t="s">
        <v>4</v>
      </c>
      <c r="E267" s="30"/>
      <c r="F267" s="30"/>
      <c r="G267" s="41">
        <v>24</v>
      </c>
      <c r="H267" s="41">
        <v>20</v>
      </c>
      <c r="I267" s="41">
        <v>20</v>
      </c>
      <c r="J267" s="41">
        <v>14</v>
      </c>
      <c r="K267" s="41"/>
      <c r="L267" s="32">
        <f t="shared" si="129"/>
        <v>78</v>
      </c>
      <c r="M267" s="32">
        <f t="shared" si="128"/>
        <v>20</v>
      </c>
      <c r="N267" s="33"/>
    </row>
    <row r="268" spans="1:1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129"/>
        <v>0</v>
      </c>
      <c r="M268" s="35">
        <f t="shared" si="128"/>
        <v>0</v>
      </c>
      <c r="N268" s="33"/>
    </row>
    <row r="269" spans="1:1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129"/>
        <v>0</v>
      </c>
      <c r="M269" s="35">
        <f t="shared" si="128"/>
        <v>0</v>
      </c>
      <c r="N269" s="33"/>
    </row>
    <row r="270" spans="1:14" x14ac:dyDescent="0.25">
      <c r="A270" s="21"/>
      <c r="B270" s="29"/>
      <c r="C270" s="30" t="s">
        <v>7</v>
      </c>
      <c r="D270" s="30"/>
      <c r="E270" s="30"/>
      <c r="F270" s="30"/>
      <c r="G270" s="40">
        <v>3</v>
      </c>
      <c r="H270" s="40"/>
      <c r="I270" s="40"/>
      <c r="J270" s="40">
        <v>2</v>
      </c>
      <c r="K270" s="40"/>
      <c r="L270" s="35">
        <f t="shared" si="129"/>
        <v>5</v>
      </c>
      <c r="M270" s="35">
        <f t="shared" si="128"/>
        <v>1</v>
      </c>
      <c r="N270" s="33"/>
    </row>
    <row r="271" spans="1:14" x14ac:dyDescent="0.25">
      <c r="A271" s="21"/>
      <c r="B271" s="29"/>
      <c r="C271" s="30" t="s">
        <v>9</v>
      </c>
      <c r="D271" s="30"/>
      <c r="E271" s="30"/>
      <c r="F271" s="30"/>
      <c r="G271" s="40">
        <v>7</v>
      </c>
      <c r="H271" s="40">
        <v>5</v>
      </c>
      <c r="I271" s="40">
        <v>4</v>
      </c>
      <c r="J271" s="40">
        <v>1</v>
      </c>
      <c r="K271" s="40"/>
      <c r="L271" s="35">
        <f t="shared" si="129"/>
        <v>17</v>
      </c>
      <c r="M271" s="35">
        <f t="shared" si="128"/>
        <v>4</v>
      </c>
      <c r="N271" s="33"/>
    </row>
    <row r="272" spans="1:1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129"/>
        <v>0</v>
      </c>
      <c r="M272" s="35">
        <f t="shared" si="128"/>
        <v>0</v>
      </c>
      <c r="N272" s="33"/>
    </row>
    <row r="273" spans="1:16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16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16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I276" si="130">+H275</f>
        <v>2022</v>
      </c>
      <c r="J275" s="6">
        <f t="shared" ref="J275:J276" si="131">+I275</f>
        <v>2022</v>
      </c>
      <c r="K275" s="6">
        <f t="shared" ref="K275:K276" si="132">+J275</f>
        <v>2022</v>
      </c>
      <c r="L275" s="6">
        <f t="shared" ref="L275:L276" si="133">+K275</f>
        <v>2022</v>
      </c>
      <c r="M275" s="6">
        <f t="shared" ref="M275:M276" si="134">+L275</f>
        <v>2022</v>
      </c>
      <c r="N275" s="20"/>
    </row>
    <row r="276" spans="1:16" x14ac:dyDescent="0.25">
      <c r="A276" s="21"/>
      <c r="B276" s="22"/>
      <c r="C276" s="8" t="str">
        <f>+$C260</f>
        <v>February 2022</v>
      </c>
      <c r="D276" s="24"/>
      <c r="E276" s="24"/>
      <c r="F276" s="24"/>
      <c r="G276" s="10" t="str">
        <f>+$G$4</f>
        <v>Feb</v>
      </c>
      <c r="H276" s="10" t="str">
        <f>+G276</f>
        <v>Feb</v>
      </c>
      <c r="I276" s="10" t="str">
        <f t="shared" si="130"/>
        <v>Feb</v>
      </c>
      <c r="J276" s="10" t="str">
        <f t="shared" si="131"/>
        <v>Feb</v>
      </c>
      <c r="K276" s="10" t="str">
        <f t="shared" si="132"/>
        <v>Feb</v>
      </c>
      <c r="L276" s="10" t="str">
        <f t="shared" si="133"/>
        <v>Feb</v>
      </c>
      <c r="M276" s="10" t="str">
        <f t="shared" si="134"/>
        <v>Feb</v>
      </c>
      <c r="N276" s="25"/>
    </row>
    <row r="277" spans="1:16" ht="15.75" thickBot="1" x14ac:dyDescent="0.3">
      <c r="A277" s="21"/>
      <c r="B277" s="26"/>
      <c r="C277" s="27"/>
      <c r="D277" s="27"/>
      <c r="E277" s="27"/>
      <c r="F277" s="27"/>
      <c r="G277" s="7">
        <f>+$G$5</f>
        <v>6</v>
      </c>
      <c r="H277" s="7">
        <f>+$H$5</f>
        <v>13</v>
      </c>
      <c r="I277" s="7">
        <f>+$I$5</f>
        <v>20</v>
      </c>
      <c r="J277" s="7">
        <f>+$J$5</f>
        <v>27</v>
      </c>
      <c r="K277" s="7">
        <f>+$K$5</f>
        <v>0</v>
      </c>
      <c r="L277" s="7" t="s">
        <v>11</v>
      </c>
      <c r="M277" s="7" t="s">
        <v>12</v>
      </c>
      <c r="N277" s="28"/>
    </row>
    <row r="278" spans="1:16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16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135">SUM(H280:H283)</f>
        <v>53</v>
      </c>
      <c r="I279" s="32">
        <f t="shared" si="135"/>
        <v>62</v>
      </c>
      <c r="J279" s="32">
        <f t="shared" si="135"/>
        <v>59</v>
      </c>
      <c r="K279" s="32">
        <f t="shared" si="135"/>
        <v>0</v>
      </c>
      <c r="L279" s="32">
        <f t="shared" si="135"/>
        <v>174</v>
      </c>
      <c r="M279" s="32">
        <f>ROUND((L279/$E$1),0)</f>
        <v>44</v>
      </c>
      <c r="N279" s="33"/>
    </row>
    <row r="280" spans="1:16" x14ac:dyDescent="0.25">
      <c r="A280" s="21"/>
      <c r="B280" s="29"/>
      <c r="C280" s="30"/>
      <c r="D280" s="30" t="s">
        <v>1</v>
      </c>
      <c r="E280" s="30"/>
      <c r="F280" s="30"/>
      <c r="G280" s="40"/>
      <c r="H280" s="40">
        <v>2</v>
      </c>
      <c r="I280" s="40">
        <v>4</v>
      </c>
      <c r="J280" s="40">
        <v>2</v>
      </c>
      <c r="K280" s="40"/>
      <c r="L280" s="35">
        <f>SUM(G280:K280)</f>
        <v>8</v>
      </c>
      <c r="M280" s="35">
        <f t="shared" ref="M280:M288" si="136">ROUND((L280/$E$1),0)</f>
        <v>2</v>
      </c>
      <c r="N280" s="33"/>
      <c r="P280" s="16" t="s">
        <v>52</v>
      </c>
    </row>
    <row r="281" spans="1:16" x14ac:dyDescent="0.25">
      <c r="A281" s="21"/>
      <c r="B281" s="29"/>
      <c r="C281" s="30"/>
      <c r="D281" s="30" t="s">
        <v>2</v>
      </c>
      <c r="E281" s="30"/>
      <c r="F281" s="30"/>
      <c r="G281" s="40"/>
      <c r="H281" s="40">
        <v>4</v>
      </c>
      <c r="I281" s="40">
        <v>6</v>
      </c>
      <c r="J281" s="40">
        <v>3</v>
      </c>
      <c r="K281" s="40"/>
      <c r="L281" s="35">
        <f t="shared" ref="L281:L288" si="137">SUM(G281:K281)</f>
        <v>13</v>
      </c>
      <c r="M281" s="35">
        <f t="shared" si="136"/>
        <v>3</v>
      </c>
      <c r="N281" s="33"/>
    </row>
    <row r="282" spans="1:16" x14ac:dyDescent="0.25">
      <c r="A282" s="21"/>
      <c r="B282" s="29"/>
      <c r="C282" s="30"/>
      <c r="D282" s="30" t="s">
        <v>3</v>
      </c>
      <c r="E282" s="30"/>
      <c r="F282" s="30"/>
      <c r="G282" s="40"/>
      <c r="H282" s="40">
        <v>17</v>
      </c>
      <c r="I282" s="40">
        <v>20</v>
      </c>
      <c r="J282" s="40">
        <v>21</v>
      </c>
      <c r="K282" s="40"/>
      <c r="L282" s="35">
        <f t="shared" si="137"/>
        <v>58</v>
      </c>
      <c r="M282" s="35">
        <f t="shared" si="136"/>
        <v>15</v>
      </c>
      <c r="N282" s="33"/>
    </row>
    <row r="283" spans="1:16" x14ac:dyDescent="0.25">
      <c r="A283" s="21"/>
      <c r="B283" s="29"/>
      <c r="C283" s="30"/>
      <c r="D283" s="30" t="s">
        <v>4</v>
      </c>
      <c r="E283" s="30"/>
      <c r="F283" s="30"/>
      <c r="G283" s="41"/>
      <c r="H283" s="41">
        <v>30</v>
      </c>
      <c r="I283" s="41">
        <v>32</v>
      </c>
      <c r="J283" s="41">
        <v>33</v>
      </c>
      <c r="K283" s="41"/>
      <c r="L283" s="32">
        <f t="shared" si="137"/>
        <v>95</v>
      </c>
      <c r="M283" s="32">
        <f t="shared" si="136"/>
        <v>24</v>
      </c>
      <c r="N283" s="33"/>
    </row>
    <row r="284" spans="1:16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137"/>
        <v>0</v>
      </c>
      <c r="M284" s="35">
        <f t="shared" si="136"/>
        <v>0</v>
      </c>
      <c r="N284" s="33"/>
    </row>
    <row r="285" spans="1:16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137"/>
        <v>0</v>
      </c>
      <c r="M285" s="35">
        <f t="shared" si="136"/>
        <v>0</v>
      </c>
      <c r="N285" s="33"/>
    </row>
    <row r="286" spans="1:16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137"/>
        <v>0</v>
      </c>
      <c r="M286" s="35">
        <f t="shared" si="136"/>
        <v>0</v>
      </c>
      <c r="N286" s="33"/>
    </row>
    <row r="287" spans="1:16" x14ac:dyDescent="0.25">
      <c r="A287" s="21"/>
      <c r="B287" s="29"/>
      <c r="C287" s="30" t="s">
        <v>9</v>
      </c>
      <c r="D287" s="30"/>
      <c r="E287" s="30"/>
      <c r="F287" s="30"/>
      <c r="G287" s="40"/>
      <c r="H287" s="40">
        <v>12</v>
      </c>
      <c r="I287" s="40">
        <v>6</v>
      </c>
      <c r="J287" s="40">
        <v>3</v>
      </c>
      <c r="K287" s="40"/>
      <c r="L287" s="35">
        <f t="shared" si="137"/>
        <v>21</v>
      </c>
      <c r="M287" s="35">
        <f t="shared" si="136"/>
        <v>5</v>
      </c>
      <c r="N287" s="33"/>
    </row>
    <row r="288" spans="1:16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66</v>
      </c>
      <c r="I288" s="40">
        <v>66</v>
      </c>
      <c r="J288" s="40">
        <v>66</v>
      </c>
      <c r="K288" s="40"/>
      <c r="L288" s="35">
        <f t="shared" si="137"/>
        <v>198</v>
      </c>
      <c r="M288" s="35">
        <f t="shared" si="136"/>
        <v>50</v>
      </c>
      <c r="N288" s="33"/>
    </row>
    <row r="289" spans="1:16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16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16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I292" si="138">+H291</f>
        <v>2022</v>
      </c>
      <c r="J291" s="6">
        <f t="shared" ref="J291:J292" si="139">+I291</f>
        <v>2022</v>
      </c>
      <c r="K291" s="6">
        <f t="shared" ref="K291:K292" si="140">+J291</f>
        <v>2022</v>
      </c>
      <c r="L291" s="6">
        <f t="shared" ref="L291:L292" si="141">+K291</f>
        <v>2022</v>
      </c>
      <c r="M291" s="6">
        <f t="shared" ref="M291:M292" si="142">+L291</f>
        <v>2022</v>
      </c>
      <c r="N291" s="20"/>
    </row>
    <row r="292" spans="1:16" x14ac:dyDescent="0.25">
      <c r="A292" s="21"/>
      <c r="B292" s="22"/>
      <c r="C292" s="8" t="str">
        <f>+$C276</f>
        <v>February 2022</v>
      </c>
      <c r="D292" s="24"/>
      <c r="E292" s="24"/>
      <c r="F292" s="24"/>
      <c r="G292" s="10" t="str">
        <f>+$G$4</f>
        <v>Feb</v>
      </c>
      <c r="H292" s="10" t="str">
        <f>+G292</f>
        <v>Feb</v>
      </c>
      <c r="I292" s="10" t="str">
        <f t="shared" si="138"/>
        <v>Feb</v>
      </c>
      <c r="J292" s="10" t="str">
        <f t="shared" si="139"/>
        <v>Feb</v>
      </c>
      <c r="K292" s="10" t="str">
        <f t="shared" si="140"/>
        <v>Feb</v>
      </c>
      <c r="L292" s="10" t="str">
        <f t="shared" si="141"/>
        <v>Feb</v>
      </c>
      <c r="M292" s="10" t="str">
        <f t="shared" si="142"/>
        <v>Feb</v>
      </c>
      <c r="N292" s="25"/>
    </row>
    <row r="293" spans="1:16" ht="15.75" thickBot="1" x14ac:dyDescent="0.3">
      <c r="A293" s="21"/>
      <c r="B293" s="26"/>
      <c r="C293" s="27"/>
      <c r="D293" s="27"/>
      <c r="E293" s="27"/>
      <c r="F293" s="27"/>
      <c r="G293" s="7">
        <f>+$G$5</f>
        <v>6</v>
      </c>
      <c r="H293" s="7">
        <f>+$H$5</f>
        <v>13</v>
      </c>
      <c r="I293" s="7">
        <f>+$I$5</f>
        <v>20</v>
      </c>
      <c r="J293" s="7">
        <f>+$J$5</f>
        <v>27</v>
      </c>
      <c r="K293" s="7">
        <f>+$K$5</f>
        <v>0</v>
      </c>
      <c r="L293" s="7" t="s">
        <v>11</v>
      </c>
      <c r="M293" s="7" t="s">
        <v>12</v>
      </c>
      <c r="N293" s="28"/>
    </row>
    <row r="294" spans="1:16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16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0</v>
      </c>
      <c r="H295" s="32">
        <f t="shared" ref="H295:L295" si="143">SUM(H296:H299)</f>
        <v>58</v>
      </c>
      <c r="I295" s="32">
        <f t="shared" si="143"/>
        <v>61</v>
      </c>
      <c r="J295" s="32">
        <f t="shared" si="143"/>
        <v>56</v>
      </c>
      <c r="K295" s="32">
        <f t="shared" si="143"/>
        <v>0</v>
      </c>
      <c r="L295" s="32">
        <f t="shared" si="143"/>
        <v>175</v>
      </c>
      <c r="M295" s="32">
        <f>ROUND((L295/$E$1),0)</f>
        <v>44</v>
      </c>
      <c r="N295" s="33"/>
    </row>
    <row r="296" spans="1:16" x14ac:dyDescent="0.25">
      <c r="A296" s="21"/>
      <c r="B296" s="29"/>
      <c r="C296" s="30"/>
      <c r="D296" s="30" t="s">
        <v>1</v>
      </c>
      <c r="E296" s="30"/>
      <c r="F296" s="30"/>
      <c r="G296" s="40"/>
      <c r="H296" s="40">
        <v>1</v>
      </c>
      <c r="I296" s="40">
        <v>2</v>
      </c>
      <c r="J296" s="40">
        <v>4</v>
      </c>
      <c r="K296" s="40"/>
      <c r="L296" s="35">
        <f>SUM(G296:K296)</f>
        <v>7</v>
      </c>
      <c r="M296" s="35">
        <f t="shared" ref="M296:M304" si="144">ROUND((L296/$E$1),0)</f>
        <v>2</v>
      </c>
      <c r="N296" s="33"/>
      <c r="P296" s="16" t="s">
        <v>52</v>
      </c>
    </row>
    <row r="297" spans="1:16" x14ac:dyDescent="0.25">
      <c r="A297" s="21"/>
      <c r="B297" s="29"/>
      <c r="C297" s="30"/>
      <c r="D297" s="30" t="s">
        <v>2</v>
      </c>
      <c r="E297" s="30"/>
      <c r="F297" s="30"/>
      <c r="G297" s="40"/>
      <c r="H297" s="40">
        <v>3</v>
      </c>
      <c r="I297" s="40">
        <v>3</v>
      </c>
      <c r="J297" s="40">
        <v>6</v>
      </c>
      <c r="K297" s="40"/>
      <c r="L297" s="35">
        <f t="shared" ref="L297:L304" si="145">SUM(G297:K297)</f>
        <v>12</v>
      </c>
      <c r="M297" s="35">
        <f t="shared" si="144"/>
        <v>3</v>
      </c>
      <c r="N297" s="33"/>
    </row>
    <row r="298" spans="1:16" x14ac:dyDescent="0.25">
      <c r="A298" s="21"/>
      <c r="B298" s="29"/>
      <c r="C298" s="30"/>
      <c r="D298" s="30" t="s">
        <v>3</v>
      </c>
      <c r="E298" s="30"/>
      <c r="F298" s="30"/>
      <c r="G298" s="40"/>
      <c r="H298" s="40">
        <v>40</v>
      </c>
      <c r="I298" s="40">
        <v>42</v>
      </c>
      <c r="J298" s="40">
        <v>8</v>
      </c>
      <c r="K298" s="40"/>
      <c r="L298" s="35">
        <f t="shared" si="145"/>
        <v>90</v>
      </c>
      <c r="M298" s="35">
        <f t="shared" si="144"/>
        <v>23</v>
      </c>
      <c r="N298" s="33"/>
    </row>
    <row r="299" spans="1:16" x14ac:dyDescent="0.25">
      <c r="A299" s="21"/>
      <c r="B299" s="29"/>
      <c r="C299" s="30"/>
      <c r="D299" s="30" t="s">
        <v>4</v>
      </c>
      <c r="E299" s="30"/>
      <c r="F299" s="30"/>
      <c r="G299" s="41"/>
      <c r="H299" s="41">
        <v>14</v>
      </c>
      <c r="I299" s="41">
        <v>14</v>
      </c>
      <c r="J299" s="41">
        <v>38</v>
      </c>
      <c r="K299" s="41"/>
      <c r="L299" s="32">
        <f t="shared" si="145"/>
        <v>66</v>
      </c>
      <c r="M299" s="32">
        <f t="shared" si="144"/>
        <v>17</v>
      </c>
      <c r="N299" s="33"/>
    </row>
    <row r="300" spans="1:16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145"/>
        <v>0</v>
      </c>
      <c r="M300" s="35">
        <f t="shared" si="144"/>
        <v>0</v>
      </c>
      <c r="N300" s="33"/>
    </row>
    <row r="301" spans="1:16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145"/>
        <v>0</v>
      </c>
      <c r="M301" s="35">
        <f t="shared" si="144"/>
        <v>0</v>
      </c>
      <c r="N301" s="33"/>
    </row>
    <row r="302" spans="1:16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145"/>
        <v>0</v>
      </c>
      <c r="M302" s="35">
        <f t="shared" si="144"/>
        <v>0</v>
      </c>
      <c r="N302" s="33"/>
    </row>
    <row r="303" spans="1:16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145"/>
        <v>0</v>
      </c>
      <c r="M303" s="35">
        <f t="shared" si="144"/>
        <v>0</v>
      </c>
      <c r="N303" s="33"/>
    </row>
    <row r="304" spans="1:16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145"/>
        <v>0</v>
      </c>
      <c r="M304" s="35">
        <f t="shared" si="144"/>
        <v>0</v>
      </c>
      <c r="N304" s="33"/>
    </row>
    <row r="305" spans="1:1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1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1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I308" si="146">+H307</f>
        <v>2022</v>
      </c>
      <c r="J307" s="6">
        <f t="shared" ref="J307:J308" si="147">+I307</f>
        <v>2022</v>
      </c>
      <c r="K307" s="6">
        <f t="shared" ref="K307:K308" si="148">+J307</f>
        <v>2022</v>
      </c>
      <c r="L307" s="6">
        <f t="shared" ref="L307:L308" si="149">+K307</f>
        <v>2022</v>
      </c>
      <c r="M307" s="6">
        <f t="shared" ref="M307:M308" si="150">+L307</f>
        <v>2022</v>
      </c>
      <c r="N307" s="20"/>
    </row>
    <row r="308" spans="1:14" x14ac:dyDescent="0.25">
      <c r="A308" s="21"/>
      <c r="B308" s="22"/>
      <c r="C308" s="8" t="str">
        <f>+$C292</f>
        <v>February 2022</v>
      </c>
      <c r="D308" s="24"/>
      <c r="E308" s="24"/>
      <c r="F308" s="24"/>
      <c r="G308" s="10" t="str">
        <f>+$G$4</f>
        <v>Feb</v>
      </c>
      <c r="H308" s="10" t="str">
        <f>+G308</f>
        <v>Feb</v>
      </c>
      <c r="I308" s="10" t="str">
        <f t="shared" si="146"/>
        <v>Feb</v>
      </c>
      <c r="J308" s="10" t="str">
        <f t="shared" si="147"/>
        <v>Feb</v>
      </c>
      <c r="K308" s="10" t="str">
        <f t="shared" si="148"/>
        <v>Feb</v>
      </c>
      <c r="L308" s="10" t="str">
        <f t="shared" si="149"/>
        <v>Feb</v>
      </c>
      <c r="M308" s="10" t="str">
        <f t="shared" si="150"/>
        <v>Feb</v>
      </c>
      <c r="N308" s="25"/>
    </row>
    <row r="309" spans="1:14" ht="15.75" thickBot="1" x14ac:dyDescent="0.3">
      <c r="A309" s="21"/>
      <c r="B309" s="26"/>
      <c r="C309" s="27"/>
      <c r="D309" s="27"/>
      <c r="E309" s="27"/>
      <c r="F309" s="27"/>
      <c r="G309" s="7">
        <f>+$G$5</f>
        <v>6</v>
      </c>
      <c r="H309" s="7">
        <f>+$H$5</f>
        <v>13</v>
      </c>
      <c r="I309" s="7">
        <f>+$I$5</f>
        <v>20</v>
      </c>
      <c r="J309" s="7">
        <f>+$J$5</f>
        <v>27</v>
      </c>
      <c r="K309" s="7">
        <f>+$K$5</f>
        <v>0</v>
      </c>
      <c r="L309" s="7" t="s">
        <v>11</v>
      </c>
      <c r="M309" s="7" t="s">
        <v>12</v>
      </c>
      <c r="N309" s="28"/>
    </row>
    <row r="310" spans="1:1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1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44</v>
      </c>
      <c r="H311" s="32">
        <f t="shared" ref="H311:L311" si="151">SUM(H312:H315)</f>
        <v>46</v>
      </c>
      <c r="I311" s="32">
        <f t="shared" si="151"/>
        <v>67</v>
      </c>
      <c r="J311" s="32">
        <f t="shared" si="151"/>
        <v>44</v>
      </c>
      <c r="K311" s="32">
        <f t="shared" si="151"/>
        <v>0</v>
      </c>
      <c r="L311" s="32">
        <f t="shared" si="151"/>
        <v>201</v>
      </c>
      <c r="M311" s="32">
        <f>ROUND((L311/$E$1),0)</f>
        <v>50</v>
      </c>
      <c r="N311" s="33"/>
    </row>
    <row r="312" spans="1:1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2</v>
      </c>
      <c r="I312" s="40">
        <v>3</v>
      </c>
      <c r="J312" s="40">
        <v>2</v>
      </c>
      <c r="K312" s="40"/>
      <c r="L312" s="35">
        <f>SUM(G312:K312)</f>
        <v>9</v>
      </c>
      <c r="M312" s="35">
        <f t="shared" ref="M312:M320" si="152">ROUND((L312/$E$1),0)</f>
        <v>2</v>
      </c>
      <c r="N312" s="33"/>
    </row>
    <row r="313" spans="1:14" x14ac:dyDescent="0.25">
      <c r="A313" s="21"/>
      <c r="B313" s="29"/>
      <c r="C313" s="30"/>
      <c r="D313" s="30" t="s">
        <v>2</v>
      </c>
      <c r="E313" s="30"/>
      <c r="F313" s="30"/>
      <c r="G313" s="40">
        <v>5</v>
      </c>
      <c r="H313" s="40">
        <v>7</v>
      </c>
      <c r="I313" s="40">
        <v>7</v>
      </c>
      <c r="J313" s="40">
        <v>5</v>
      </c>
      <c r="K313" s="40"/>
      <c r="L313" s="35">
        <f t="shared" ref="L313:L320" si="153">SUM(G313:K313)</f>
        <v>24</v>
      </c>
      <c r="M313" s="35">
        <f t="shared" si="152"/>
        <v>6</v>
      </c>
      <c r="N313" s="33"/>
    </row>
    <row r="314" spans="1:14" x14ac:dyDescent="0.25">
      <c r="A314" s="21"/>
      <c r="B314" s="29"/>
      <c r="C314" s="30"/>
      <c r="D314" s="30" t="s">
        <v>3</v>
      </c>
      <c r="E314" s="30"/>
      <c r="F314" s="30"/>
      <c r="G314" s="40">
        <v>16</v>
      </c>
      <c r="H314" s="40">
        <v>16</v>
      </c>
      <c r="I314" s="40">
        <v>20</v>
      </c>
      <c r="J314" s="40">
        <v>18</v>
      </c>
      <c r="K314" s="40"/>
      <c r="L314" s="35">
        <f t="shared" si="153"/>
        <v>70</v>
      </c>
      <c r="M314" s="35">
        <f t="shared" si="152"/>
        <v>18</v>
      </c>
      <c r="N314" s="33"/>
    </row>
    <row r="315" spans="1:14" x14ac:dyDescent="0.25">
      <c r="A315" s="21"/>
      <c r="B315" s="29"/>
      <c r="C315" s="30"/>
      <c r="D315" s="30" t="s">
        <v>4</v>
      </c>
      <c r="E315" s="30"/>
      <c r="F315" s="30"/>
      <c r="G315" s="41">
        <v>21</v>
      </c>
      <c r="H315" s="41">
        <v>21</v>
      </c>
      <c r="I315" s="41">
        <v>37</v>
      </c>
      <c r="J315" s="41">
        <v>19</v>
      </c>
      <c r="K315" s="41"/>
      <c r="L315" s="32">
        <f t="shared" si="153"/>
        <v>98</v>
      </c>
      <c r="M315" s="32">
        <f t="shared" si="152"/>
        <v>25</v>
      </c>
      <c r="N315" s="33"/>
    </row>
    <row r="316" spans="1:14" x14ac:dyDescent="0.25">
      <c r="A316" s="21"/>
      <c r="B316" s="29"/>
      <c r="C316" s="30" t="s">
        <v>5</v>
      </c>
      <c r="D316" s="30"/>
      <c r="E316" s="30"/>
      <c r="F316" s="30"/>
      <c r="G316" s="40">
        <v>6</v>
      </c>
      <c r="H316" s="40">
        <v>9</v>
      </c>
      <c r="I316" s="40">
        <v>5</v>
      </c>
      <c r="J316" s="40"/>
      <c r="K316" s="40"/>
      <c r="L316" s="35">
        <f t="shared" si="153"/>
        <v>20</v>
      </c>
      <c r="M316" s="35">
        <f t="shared" si="152"/>
        <v>5</v>
      </c>
      <c r="N316" s="33"/>
    </row>
    <row r="317" spans="1:1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153"/>
        <v>0</v>
      </c>
      <c r="M317" s="35">
        <f t="shared" si="152"/>
        <v>0</v>
      </c>
      <c r="N317" s="33"/>
    </row>
    <row r="318" spans="1:1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153"/>
        <v>0</v>
      </c>
      <c r="M318" s="35">
        <f t="shared" si="152"/>
        <v>0</v>
      </c>
      <c r="N318" s="33"/>
    </row>
    <row r="319" spans="1:14" x14ac:dyDescent="0.25">
      <c r="A319" s="21"/>
      <c r="B319" s="29"/>
      <c r="C319" s="30" t="s">
        <v>9</v>
      </c>
      <c r="D319" s="30"/>
      <c r="E319" s="30"/>
      <c r="F319" s="30"/>
      <c r="G319" s="40">
        <v>23</v>
      </c>
      <c r="H319" s="40">
        <v>15</v>
      </c>
      <c r="I319" s="40">
        <v>5</v>
      </c>
      <c r="J319" s="40">
        <v>27</v>
      </c>
      <c r="K319" s="40"/>
      <c r="L319" s="35">
        <f t="shared" si="153"/>
        <v>70</v>
      </c>
      <c r="M319" s="35">
        <f t="shared" si="152"/>
        <v>18</v>
      </c>
      <c r="N319" s="33"/>
    </row>
    <row r="320" spans="1:1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153"/>
        <v>0</v>
      </c>
      <c r="M320" s="35">
        <f t="shared" si="152"/>
        <v>0</v>
      </c>
      <c r="N320" s="33"/>
    </row>
    <row r="321" spans="1:1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1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1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I324" si="154">+H323</f>
        <v>2022</v>
      </c>
      <c r="J323" s="6">
        <f t="shared" ref="J323:J324" si="155">+I323</f>
        <v>2022</v>
      </c>
      <c r="K323" s="6">
        <f t="shared" ref="K323:K324" si="156">+J323</f>
        <v>2022</v>
      </c>
      <c r="L323" s="6">
        <f t="shared" ref="L323:L324" si="157">+K323</f>
        <v>2022</v>
      </c>
      <c r="M323" s="6">
        <f t="shared" ref="M323:M324" si="158">+L323</f>
        <v>2022</v>
      </c>
      <c r="N323" s="20"/>
    </row>
    <row r="324" spans="1:14" x14ac:dyDescent="0.25">
      <c r="A324" s="21"/>
      <c r="B324" s="22"/>
      <c r="C324" s="8" t="str">
        <f>+$C308</f>
        <v>February 2022</v>
      </c>
      <c r="D324" s="24"/>
      <c r="E324" s="24"/>
      <c r="F324" s="24"/>
      <c r="G324" s="10" t="str">
        <f>+$G$4</f>
        <v>Feb</v>
      </c>
      <c r="H324" s="10" t="str">
        <f>+G324</f>
        <v>Feb</v>
      </c>
      <c r="I324" s="10" t="str">
        <f t="shared" si="154"/>
        <v>Feb</v>
      </c>
      <c r="J324" s="10" t="str">
        <f t="shared" si="155"/>
        <v>Feb</v>
      </c>
      <c r="K324" s="10" t="str">
        <f t="shared" si="156"/>
        <v>Feb</v>
      </c>
      <c r="L324" s="10" t="str">
        <f t="shared" si="157"/>
        <v>Feb</v>
      </c>
      <c r="M324" s="10" t="str">
        <f t="shared" si="158"/>
        <v>Feb</v>
      </c>
      <c r="N324" s="25"/>
    </row>
    <row r="325" spans="1:14" ht="15.75" thickBot="1" x14ac:dyDescent="0.3">
      <c r="A325" s="21"/>
      <c r="B325" s="26"/>
      <c r="C325" s="27"/>
      <c r="D325" s="27"/>
      <c r="E325" s="27"/>
      <c r="F325" s="27"/>
      <c r="G325" s="7">
        <f>+$G$5</f>
        <v>6</v>
      </c>
      <c r="H325" s="7">
        <f>+$H$5</f>
        <v>13</v>
      </c>
      <c r="I325" s="7">
        <f>+$I$5</f>
        <v>20</v>
      </c>
      <c r="J325" s="7">
        <f>+$J$5</f>
        <v>27</v>
      </c>
      <c r="K325" s="7">
        <f>+$K$5</f>
        <v>0</v>
      </c>
      <c r="L325" s="7" t="s">
        <v>11</v>
      </c>
      <c r="M325" s="7" t="s">
        <v>12</v>
      </c>
      <c r="N325" s="28"/>
    </row>
    <row r="326" spans="1:1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1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88</v>
      </c>
      <c r="H327" s="32">
        <f t="shared" ref="H327:L327" si="159">SUM(H328:H331)</f>
        <v>93</v>
      </c>
      <c r="I327" s="32">
        <f t="shared" si="159"/>
        <v>80</v>
      </c>
      <c r="J327" s="32">
        <f t="shared" si="159"/>
        <v>79</v>
      </c>
      <c r="K327" s="32">
        <f t="shared" si="159"/>
        <v>0</v>
      </c>
      <c r="L327" s="32">
        <f t="shared" si="159"/>
        <v>340</v>
      </c>
      <c r="M327" s="32">
        <f>ROUND((L327/$E$1),0)</f>
        <v>85</v>
      </c>
      <c r="N327" s="33"/>
    </row>
    <row r="328" spans="1:14" x14ac:dyDescent="0.25">
      <c r="A328" s="21"/>
      <c r="B328" s="29"/>
      <c r="C328" s="30"/>
      <c r="D328" s="30" t="s">
        <v>1</v>
      </c>
      <c r="E328" s="30"/>
      <c r="F328" s="30"/>
      <c r="G328" s="40">
        <v>10</v>
      </c>
      <c r="H328" s="40">
        <v>9</v>
      </c>
      <c r="I328" s="40">
        <v>11</v>
      </c>
      <c r="J328" s="40">
        <v>11</v>
      </c>
      <c r="K328" s="40"/>
      <c r="L328" s="35">
        <f>SUM(G328:K328)</f>
        <v>41</v>
      </c>
      <c r="M328" s="35">
        <f t="shared" ref="M328:M336" si="160">ROUND((L328/$E$1),0)</f>
        <v>10</v>
      </c>
      <c r="N328" s="33"/>
    </row>
    <row r="329" spans="1:14" x14ac:dyDescent="0.25">
      <c r="A329" s="21"/>
      <c r="B329" s="29"/>
      <c r="C329" s="30"/>
      <c r="D329" s="30" t="s">
        <v>2</v>
      </c>
      <c r="E329" s="30"/>
      <c r="F329" s="30"/>
      <c r="G329" s="40">
        <v>37</v>
      </c>
      <c r="H329" s="40">
        <v>33</v>
      </c>
      <c r="I329" s="40">
        <v>23</v>
      </c>
      <c r="J329" s="40">
        <v>27</v>
      </c>
      <c r="K329" s="40"/>
      <c r="L329" s="35">
        <f t="shared" ref="L329:L336" si="161">SUM(G329:K329)</f>
        <v>120</v>
      </c>
      <c r="M329" s="35">
        <f t="shared" si="160"/>
        <v>30</v>
      </c>
      <c r="N329" s="33"/>
    </row>
    <row r="330" spans="1:14" x14ac:dyDescent="0.25">
      <c r="A330" s="21"/>
      <c r="B330" s="29"/>
      <c r="C330" s="30"/>
      <c r="D330" s="30" t="s">
        <v>3</v>
      </c>
      <c r="E330" s="30"/>
      <c r="F330" s="30"/>
      <c r="G330" s="40">
        <v>10</v>
      </c>
      <c r="H330" s="40">
        <v>10</v>
      </c>
      <c r="I330" s="40">
        <v>11</v>
      </c>
      <c r="J330" s="40">
        <v>7</v>
      </c>
      <c r="K330" s="40"/>
      <c r="L330" s="35">
        <f t="shared" si="161"/>
        <v>38</v>
      </c>
      <c r="M330" s="35">
        <f t="shared" si="160"/>
        <v>10</v>
      </c>
      <c r="N330" s="33"/>
    </row>
    <row r="331" spans="1:14" x14ac:dyDescent="0.25">
      <c r="A331" s="21"/>
      <c r="B331" s="29"/>
      <c r="C331" s="30"/>
      <c r="D331" s="30" t="s">
        <v>4</v>
      </c>
      <c r="E331" s="30"/>
      <c r="F331" s="30"/>
      <c r="G331" s="41">
        <v>31</v>
      </c>
      <c r="H331" s="41">
        <v>41</v>
      </c>
      <c r="I331" s="41">
        <v>35</v>
      </c>
      <c r="J331" s="41">
        <v>34</v>
      </c>
      <c r="K331" s="41"/>
      <c r="L331" s="32">
        <f t="shared" si="161"/>
        <v>141</v>
      </c>
      <c r="M331" s="32">
        <f t="shared" si="160"/>
        <v>35</v>
      </c>
      <c r="N331" s="33"/>
    </row>
    <row r="332" spans="1:14" x14ac:dyDescent="0.25">
      <c r="A332" s="21"/>
      <c r="B332" s="29"/>
      <c r="C332" s="30" t="s">
        <v>5</v>
      </c>
      <c r="D332" s="30"/>
      <c r="E332" s="30"/>
      <c r="F332" s="30"/>
      <c r="G332" s="40">
        <v>2</v>
      </c>
      <c r="H332" s="40">
        <v>1</v>
      </c>
      <c r="I332" s="40">
        <v>1</v>
      </c>
      <c r="J332" s="40">
        <v>2</v>
      </c>
      <c r="K332" s="40"/>
      <c r="L332" s="35">
        <f t="shared" si="161"/>
        <v>6</v>
      </c>
      <c r="M332" s="35">
        <f t="shared" si="160"/>
        <v>2</v>
      </c>
      <c r="N332" s="33"/>
    </row>
    <row r="333" spans="1:1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161"/>
        <v>0</v>
      </c>
      <c r="M333" s="35">
        <f t="shared" si="160"/>
        <v>0</v>
      </c>
      <c r="N333" s="33"/>
    </row>
    <row r="334" spans="1:14" x14ac:dyDescent="0.25">
      <c r="A334" s="21"/>
      <c r="B334" s="29"/>
      <c r="C334" s="30" t="s">
        <v>7</v>
      </c>
      <c r="D334" s="30"/>
      <c r="E334" s="30"/>
      <c r="F334" s="30"/>
      <c r="G334" s="40">
        <v>3</v>
      </c>
      <c r="H334" s="40">
        <v>2</v>
      </c>
      <c r="I334" s="40">
        <v>1</v>
      </c>
      <c r="J334" s="40">
        <v>1</v>
      </c>
      <c r="K334" s="40"/>
      <c r="L334" s="35">
        <f t="shared" si="161"/>
        <v>7</v>
      </c>
      <c r="M334" s="35">
        <f t="shared" si="160"/>
        <v>2</v>
      </c>
      <c r="N334" s="33"/>
    </row>
    <row r="335" spans="1:14" x14ac:dyDescent="0.25">
      <c r="A335" s="21"/>
      <c r="B335" s="29"/>
      <c r="C335" s="30" t="s">
        <v>9</v>
      </c>
      <c r="D335" s="30"/>
      <c r="E335" s="30"/>
      <c r="F335" s="30"/>
      <c r="G335" s="40">
        <v>6</v>
      </c>
      <c r="H335" s="40">
        <v>1</v>
      </c>
      <c r="I335" s="40">
        <v>5</v>
      </c>
      <c r="J335" s="40"/>
      <c r="K335" s="40"/>
      <c r="L335" s="35">
        <f t="shared" si="161"/>
        <v>12</v>
      </c>
      <c r="M335" s="35">
        <f t="shared" si="160"/>
        <v>3</v>
      </c>
      <c r="N335" s="33"/>
    </row>
    <row r="336" spans="1:14" x14ac:dyDescent="0.25">
      <c r="A336" s="21"/>
      <c r="B336" s="29"/>
      <c r="C336" s="30" t="s">
        <v>8</v>
      </c>
      <c r="D336" s="30"/>
      <c r="E336" s="30"/>
      <c r="F336" s="30"/>
      <c r="G336" s="40"/>
      <c r="H336" s="40">
        <v>22</v>
      </c>
      <c r="I336" s="40">
        <v>32</v>
      </c>
      <c r="J336" s="40">
        <v>32</v>
      </c>
      <c r="K336" s="40"/>
      <c r="L336" s="35">
        <f t="shared" si="161"/>
        <v>86</v>
      </c>
      <c r="M336" s="35">
        <f t="shared" si="160"/>
        <v>22</v>
      </c>
      <c r="N336" s="33"/>
    </row>
    <row r="337" spans="1:1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1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1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I340" si="162">+H339</f>
        <v>2022</v>
      </c>
      <c r="J339" s="6">
        <f t="shared" ref="J339:J340" si="163">+I339</f>
        <v>2022</v>
      </c>
      <c r="K339" s="6">
        <f t="shared" ref="K339:K340" si="164">+J339</f>
        <v>2022</v>
      </c>
      <c r="L339" s="6">
        <f t="shared" ref="L339:L340" si="165">+K339</f>
        <v>2022</v>
      </c>
      <c r="M339" s="6">
        <f t="shared" ref="M339:M340" si="166">+L339</f>
        <v>2022</v>
      </c>
      <c r="N339" s="20"/>
    </row>
    <row r="340" spans="1:14" x14ac:dyDescent="0.25">
      <c r="A340" s="21"/>
      <c r="B340" s="22"/>
      <c r="C340" s="8" t="str">
        <f>+$C324</f>
        <v>February 2022</v>
      </c>
      <c r="D340" s="24"/>
      <c r="E340" s="24"/>
      <c r="F340" s="24"/>
      <c r="G340" s="10" t="str">
        <f>+$G$4</f>
        <v>Feb</v>
      </c>
      <c r="H340" s="10" t="str">
        <f>+G340</f>
        <v>Feb</v>
      </c>
      <c r="I340" s="10" t="str">
        <f t="shared" si="162"/>
        <v>Feb</v>
      </c>
      <c r="J340" s="10" t="str">
        <f t="shared" si="163"/>
        <v>Feb</v>
      </c>
      <c r="K340" s="10" t="str">
        <f t="shared" si="164"/>
        <v>Feb</v>
      </c>
      <c r="L340" s="10" t="str">
        <f t="shared" si="165"/>
        <v>Feb</v>
      </c>
      <c r="M340" s="10" t="str">
        <f t="shared" si="166"/>
        <v>Feb</v>
      </c>
      <c r="N340" s="25"/>
    </row>
    <row r="341" spans="1:14" ht="15.75" thickBot="1" x14ac:dyDescent="0.3">
      <c r="A341" s="21"/>
      <c r="B341" s="26"/>
      <c r="C341" s="27"/>
      <c r="D341" s="27"/>
      <c r="E341" s="27"/>
      <c r="F341" s="27"/>
      <c r="G341" s="7">
        <f>+$G$5</f>
        <v>6</v>
      </c>
      <c r="H341" s="7">
        <f>+$H$5</f>
        <v>13</v>
      </c>
      <c r="I341" s="7">
        <f>+$I$5</f>
        <v>20</v>
      </c>
      <c r="J341" s="7">
        <f>+$J$5</f>
        <v>27</v>
      </c>
      <c r="K341" s="7">
        <f>+$K$5</f>
        <v>0</v>
      </c>
      <c r="L341" s="7" t="s">
        <v>11</v>
      </c>
      <c r="M341" s="7" t="s">
        <v>12</v>
      </c>
      <c r="N341" s="28"/>
    </row>
    <row r="342" spans="1:1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1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89</v>
      </c>
      <c r="H343" s="32">
        <f t="shared" ref="H343:L343" si="167">SUM(H344:H347)</f>
        <v>94</v>
      </c>
      <c r="I343" s="32">
        <f t="shared" si="167"/>
        <v>76</v>
      </c>
      <c r="J343" s="32">
        <f t="shared" si="167"/>
        <v>103</v>
      </c>
      <c r="K343" s="32">
        <f t="shared" si="167"/>
        <v>0</v>
      </c>
      <c r="L343" s="32">
        <f t="shared" si="167"/>
        <v>362</v>
      </c>
      <c r="M343" s="32">
        <f>ROUND((L343/$E$1),0)</f>
        <v>91</v>
      </c>
      <c r="N343" s="33"/>
    </row>
    <row r="344" spans="1:14" x14ac:dyDescent="0.25">
      <c r="A344" s="21"/>
      <c r="B344" s="29"/>
      <c r="C344" s="30"/>
      <c r="D344" s="30" t="s">
        <v>1</v>
      </c>
      <c r="E344" s="30"/>
      <c r="F344" s="30"/>
      <c r="G344" s="40">
        <v>15</v>
      </c>
      <c r="H344" s="40">
        <v>14</v>
      </c>
      <c r="I344" s="40">
        <v>13</v>
      </c>
      <c r="J344" s="40">
        <v>15</v>
      </c>
      <c r="K344" s="40"/>
      <c r="L344" s="35">
        <f>SUM(G344:K344)</f>
        <v>57</v>
      </c>
      <c r="M344" s="35">
        <f t="shared" ref="M344:M352" si="168">ROUND((L344/$E$1),0)</f>
        <v>14</v>
      </c>
      <c r="N344" s="33"/>
    </row>
    <row r="345" spans="1:14" x14ac:dyDescent="0.25">
      <c r="A345" s="21"/>
      <c r="B345" s="29"/>
      <c r="C345" s="30"/>
      <c r="D345" s="30" t="s">
        <v>2</v>
      </c>
      <c r="E345" s="30"/>
      <c r="F345" s="30"/>
      <c r="G345" s="40">
        <v>31</v>
      </c>
      <c r="H345" s="40">
        <v>34</v>
      </c>
      <c r="I345" s="40">
        <v>23</v>
      </c>
      <c r="J345" s="40">
        <v>36</v>
      </c>
      <c r="K345" s="40"/>
      <c r="L345" s="35">
        <f t="shared" ref="L345:L352" si="169">SUM(G345:K345)</f>
        <v>124</v>
      </c>
      <c r="M345" s="35">
        <f t="shared" si="168"/>
        <v>31</v>
      </c>
      <c r="N345" s="33"/>
    </row>
    <row r="346" spans="1:14" x14ac:dyDescent="0.25">
      <c r="A346" s="21"/>
      <c r="B346" s="29"/>
      <c r="C346" s="30"/>
      <c r="D346" s="30" t="s">
        <v>3</v>
      </c>
      <c r="E346" s="30"/>
      <c r="F346" s="30"/>
      <c r="G346" s="40"/>
      <c r="H346" s="40"/>
      <c r="I346" s="40"/>
      <c r="J346" s="40">
        <v>23</v>
      </c>
      <c r="K346" s="40"/>
      <c r="L346" s="35">
        <f t="shared" si="169"/>
        <v>23</v>
      </c>
      <c r="M346" s="35">
        <f t="shared" si="168"/>
        <v>6</v>
      </c>
      <c r="N346" s="33"/>
    </row>
    <row r="347" spans="1:14" x14ac:dyDescent="0.25">
      <c r="A347" s="21"/>
      <c r="B347" s="29"/>
      <c r="C347" s="30"/>
      <c r="D347" s="30" t="s">
        <v>4</v>
      </c>
      <c r="E347" s="30"/>
      <c r="F347" s="30"/>
      <c r="G347" s="41">
        <v>43</v>
      </c>
      <c r="H347" s="41">
        <v>46</v>
      </c>
      <c r="I347" s="41">
        <v>40</v>
      </c>
      <c r="J347" s="41">
        <v>29</v>
      </c>
      <c r="K347" s="41"/>
      <c r="L347" s="32">
        <f t="shared" si="169"/>
        <v>158</v>
      </c>
      <c r="M347" s="32">
        <f t="shared" si="168"/>
        <v>40</v>
      </c>
      <c r="N347" s="33"/>
    </row>
    <row r="348" spans="1:1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8</v>
      </c>
      <c r="I348" s="40">
        <v>3</v>
      </c>
      <c r="J348" s="40">
        <v>9</v>
      </c>
      <c r="K348" s="40"/>
      <c r="L348" s="35">
        <f t="shared" si="169"/>
        <v>24</v>
      </c>
      <c r="M348" s="35">
        <f t="shared" si="168"/>
        <v>6</v>
      </c>
      <c r="N348" s="33"/>
    </row>
    <row r="349" spans="1:1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169"/>
        <v>0</v>
      </c>
      <c r="M349" s="35">
        <f t="shared" si="168"/>
        <v>0</v>
      </c>
      <c r="N349" s="33"/>
    </row>
    <row r="350" spans="1:14" x14ac:dyDescent="0.25">
      <c r="A350" s="21"/>
      <c r="B350" s="29"/>
      <c r="C350" s="30" t="s">
        <v>7</v>
      </c>
      <c r="D350" s="30"/>
      <c r="E350" s="30"/>
      <c r="F350" s="30"/>
      <c r="G350" s="40">
        <v>5</v>
      </c>
      <c r="H350" s="40">
        <v>5</v>
      </c>
      <c r="I350" s="40">
        <v>3</v>
      </c>
      <c r="J350" s="40"/>
      <c r="K350" s="40"/>
      <c r="L350" s="35">
        <f t="shared" si="169"/>
        <v>13</v>
      </c>
      <c r="M350" s="35">
        <f t="shared" si="168"/>
        <v>3</v>
      </c>
      <c r="N350" s="33"/>
    </row>
    <row r="351" spans="1:14" x14ac:dyDescent="0.25">
      <c r="A351" s="21"/>
      <c r="B351" s="29"/>
      <c r="C351" s="30" t="s">
        <v>9</v>
      </c>
      <c r="D351" s="30"/>
      <c r="E351" s="30"/>
      <c r="F351" s="30"/>
      <c r="G351" s="40">
        <v>4</v>
      </c>
      <c r="H351" s="40">
        <v>3</v>
      </c>
      <c r="I351" s="40">
        <v>5</v>
      </c>
      <c r="J351" s="40">
        <v>6</v>
      </c>
      <c r="K351" s="40"/>
      <c r="L351" s="35">
        <f t="shared" si="169"/>
        <v>18</v>
      </c>
      <c r="M351" s="35">
        <f t="shared" si="168"/>
        <v>5</v>
      </c>
      <c r="N351" s="33"/>
    </row>
    <row r="352" spans="1:1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169"/>
        <v>0</v>
      </c>
      <c r="M352" s="35">
        <f t="shared" si="168"/>
        <v>0</v>
      </c>
      <c r="N352" s="33"/>
    </row>
    <row r="353" spans="1:1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1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1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I356" si="170">+H355</f>
        <v>2022</v>
      </c>
      <c r="J355" s="6">
        <f t="shared" ref="J355:J356" si="171">+I355</f>
        <v>2022</v>
      </c>
      <c r="K355" s="6">
        <f t="shared" ref="K355:K356" si="172">+J355</f>
        <v>2022</v>
      </c>
      <c r="L355" s="6">
        <f t="shared" ref="L355:L356" si="173">+K355</f>
        <v>2022</v>
      </c>
      <c r="M355" s="6">
        <f t="shared" ref="M355:M356" si="174">+L355</f>
        <v>2022</v>
      </c>
      <c r="N355" s="20"/>
    </row>
    <row r="356" spans="1:14" x14ac:dyDescent="0.25">
      <c r="A356" s="21"/>
      <c r="B356" s="22"/>
      <c r="C356" s="8" t="str">
        <f>+$C340</f>
        <v>February 2022</v>
      </c>
      <c r="D356" s="24"/>
      <c r="E356" s="24"/>
      <c r="F356" s="24"/>
      <c r="G356" s="10" t="str">
        <f>+$G$4</f>
        <v>Feb</v>
      </c>
      <c r="H356" s="10" t="str">
        <f>+G356</f>
        <v>Feb</v>
      </c>
      <c r="I356" s="10" t="str">
        <f t="shared" si="170"/>
        <v>Feb</v>
      </c>
      <c r="J356" s="10" t="str">
        <f t="shared" si="171"/>
        <v>Feb</v>
      </c>
      <c r="K356" s="10" t="str">
        <f t="shared" si="172"/>
        <v>Feb</v>
      </c>
      <c r="L356" s="10" t="str">
        <f t="shared" si="173"/>
        <v>Feb</v>
      </c>
      <c r="M356" s="10" t="str">
        <f t="shared" si="174"/>
        <v>Feb</v>
      </c>
      <c r="N356" s="25"/>
    </row>
    <row r="357" spans="1:14" ht="15.75" thickBot="1" x14ac:dyDescent="0.3">
      <c r="A357" s="21"/>
      <c r="B357" s="26"/>
      <c r="C357" s="27"/>
      <c r="D357" s="27"/>
      <c r="E357" s="27"/>
      <c r="F357" s="27"/>
      <c r="G357" s="7">
        <f>+$G$5</f>
        <v>6</v>
      </c>
      <c r="H357" s="7">
        <f>+$H$5</f>
        <v>13</v>
      </c>
      <c r="I357" s="7">
        <f>+$I$5</f>
        <v>20</v>
      </c>
      <c r="J357" s="7">
        <f>+$J$5</f>
        <v>27</v>
      </c>
      <c r="K357" s="7">
        <f>+$K$5</f>
        <v>0</v>
      </c>
      <c r="L357" s="7" t="s">
        <v>11</v>
      </c>
      <c r="M357" s="7" t="s">
        <v>12</v>
      </c>
      <c r="N357" s="28"/>
    </row>
    <row r="358" spans="1:1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1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33</v>
      </c>
      <c r="H359" s="32">
        <f t="shared" ref="H359:L359" si="175">SUM(H360:H363)</f>
        <v>22</v>
      </c>
      <c r="I359" s="32">
        <f t="shared" si="175"/>
        <v>32</v>
      </c>
      <c r="J359" s="32">
        <f t="shared" si="175"/>
        <v>28</v>
      </c>
      <c r="K359" s="32">
        <f t="shared" si="175"/>
        <v>0</v>
      </c>
      <c r="L359" s="32">
        <f t="shared" si="175"/>
        <v>115</v>
      </c>
      <c r="M359" s="32">
        <f>ROUND((L359/$E$1),0)</f>
        <v>29</v>
      </c>
      <c r="N359" s="33"/>
    </row>
    <row r="360" spans="1:1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2</v>
      </c>
      <c r="J360" s="40">
        <v>2</v>
      </c>
      <c r="K360" s="40"/>
      <c r="L360" s="35">
        <f>SUM(G360:K360)</f>
        <v>6</v>
      </c>
      <c r="M360" s="35">
        <f t="shared" ref="M360:M368" si="176">ROUND((L360/$E$1),0)</f>
        <v>2</v>
      </c>
      <c r="N360" s="33"/>
    </row>
    <row r="361" spans="1:1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3</v>
      </c>
      <c r="I361" s="40">
        <v>4</v>
      </c>
      <c r="J361" s="40">
        <v>3</v>
      </c>
      <c r="K361" s="40"/>
      <c r="L361" s="35">
        <f t="shared" ref="L361:L368" si="177">SUM(G361:K361)</f>
        <v>14</v>
      </c>
      <c r="M361" s="35">
        <f t="shared" si="176"/>
        <v>4</v>
      </c>
      <c r="N361" s="33"/>
    </row>
    <row r="362" spans="1:14" x14ac:dyDescent="0.25">
      <c r="A362" s="21"/>
      <c r="B362" s="29"/>
      <c r="C362" s="30"/>
      <c r="D362" s="30" t="s">
        <v>3</v>
      </c>
      <c r="E362" s="30"/>
      <c r="F362" s="30"/>
      <c r="G362" s="40">
        <v>6</v>
      </c>
      <c r="H362" s="40">
        <v>5</v>
      </c>
      <c r="I362" s="40">
        <v>5</v>
      </c>
      <c r="J362" s="40">
        <v>9</v>
      </c>
      <c r="K362" s="40"/>
      <c r="L362" s="35">
        <f t="shared" si="177"/>
        <v>25</v>
      </c>
      <c r="M362" s="35">
        <f t="shared" si="176"/>
        <v>6</v>
      </c>
      <c r="N362" s="33"/>
    </row>
    <row r="363" spans="1:14" x14ac:dyDescent="0.25">
      <c r="A363" s="21"/>
      <c r="B363" s="29"/>
      <c r="C363" s="30"/>
      <c r="D363" s="30" t="s">
        <v>4</v>
      </c>
      <c r="E363" s="30"/>
      <c r="F363" s="30"/>
      <c r="G363" s="41">
        <v>22</v>
      </c>
      <c r="H363" s="41">
        <v>13</v>
      </c>
      <c r="I363" s="41">
        <v>21</v>
      </c>
      <c r="J363" s="41">
        <v>14</v>
      </c>
      <c r="K363" s="41"/>
      <c r="L363" s="32">
        <f t="shared" si="177"/>
        <v>70</v>
      </c>
      <c r="M363" s="32">
        <f t="shared" si="176"/>
        <v>18</v>
      </c>
      <c r="N363" s="33"/>
    </row>
    <row r="364" spans="1:1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177"/>
        <v>0</v>
      </c>
      <c r="M364" s="35">
        <f t="shared" si="176"/>
        <v>0</v>
      </c>
      <c r="N364" s="33"/>
    </row>
    <row r="365" spans="1:1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177"/>
        <v>0</v>
      </c>
      <c r="M365" s="35">
        <f t="shared" si="176"/>
        <v>0</v>
      </c>
      <c r="N365" s="33"/>
    </row>
    <row r="366" spans="1:1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177"/>
        <v>0</v>
      </c>
      <c r="M366" s="35">
        <f t="shared" si="176"/>
        <v>0</v>
      </c>
      <c r="N366" s="33"/>
    </row>
    <row r="367" spans="1:14" x14ac:dyDescent="0.25">
      <c r="A367" s="21"/>
      <c r="B367" s="29"/>
      <c r="C367" s="30" t="s">
        <v>9</v>
      </c>
      <c r="D367" s="30"/>
      <c r="E367" s="30"/>
      <c r="F367" s="30"/>
      <c r="G367" s="40"/>
      <c r="H367" s="40">
        <v>4</v>
      </c>
      <c r="I367" s="40"/>
      <c r="J367" s="40">
        <v>11</v>
      </c>
      <c r="K367" s="40"/>
      <c r="L367" s="35">
        <f t="shared" si="177"/>
        <v>15</v>
      </c>
      <c r="M367" s="35">
        <f t="shared" si="176"/>
        <v>4</v>
      </c>
      <c r="N367" s="33"/>
    </row>
    <row r="368" spans="1:14" x14ac:dyDescent="0.25">
      <c r="A368" s="21"/>
      <c r="B368" s="29"/>
      <c r="C368" s="30" t="s">
        <v>8</v>
      </c>
      <c r="D368" s="30"/>
      <c r="E368" s="30"/>
      <c r="F368" s="30"/>
      <c r="G368" s="40"/>
      <c r="H368" s="40">
        <v>21</v>
      </c>
      <c r="I368" s="40">
        <v>6</v>
      </c>
      <c r="J368" s="40"/>
      <c r="K368" s="40"/>
      <c r="L368" s="35">
        <f t="shared" si="177"/>
        <v>27</v>
      </c>
      <c r="M368" s="35">
        <f t="shared" si="176"/>
        <v>7</v>
      </c>
      <c r="N368" s="33"/>
    </row>
    <row r="369" spans="1:1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1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1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I372" si="178">+H371</f>
        <v>2022</v>
      </c>
      <c r="J371" s="6">
        <f t="shared" ref="J371:J372" si="179">+I371</f>
        <v>2022</v>
      </c>
      <c r="K371" s="6">
        <f t="shared" ref="K371:K372" si="180">+J371</f>
        <v>2022</v>
      </c>
      <c r="L371" s="6">
        <f t="shared" ref="L371:L372" si="181">+K371</f>
        <v>2022</v>
      </c>
      <c r="M371" s="6">
        <f t="shared" ref="M371:M372" si="182">+L371</f>
        <v>2022</v>
      </c>
      <c r="N371" s="20"/>
    </row>
    <row r="372" spans="1:14" x14ac:dyDescent="0.25">
      <c r="A372" s="21"/>
      <c r="B372" s="22"/>
      <c r="C372" s="8" t="str">
        <f>+$C356</f>
        <v>February 2022</v>
      </c>
      <c r="D372" s="24"/>
      <c r="E372" s="24"/>
      <c r="F372" s="24"/>
      <c r="G372" s="10" t="str">
        <f>+$G$4</f>
        <v>Feb</v>
      </c>
      <c r="H372" s="10" t="str">
        <f>+G372</f>
        <v>Feb</v>
      </c>
      <c r="I372" s="10" t="str">
        <f t="shared" si="178"/>
        <v>Feb</v>
      </c>
      <c r="J372" s="10" t="str">
        <f t="shared" si="179"/>
        <v>Feb</v>
      </c>
      <c r="K372" s="10" t="str">
        <f t="shared" si="180"/>
        <v>Feb</v>
      </c>
      <c r="L372" s="10" t="str">
        <f t="shared" si="181"/>
        <v>Feb</v>
      </c>
      <c r="M372" s="10" t="str">
        <f t="shared" si="182"/>
        <v>Feb</v>
      </c>
      <c r="N372" s="25"/>
    </row>
    <row r="373" spans="1:14" ht="15.75" thickBot="1" x14ac:dyDescent="0.3">
      <c r="A373" s="21"/>
      <c r="B373" s="26"/>
      <c r="C373" s="27"/>
      <c r="D373" s="27"/>
      <c r="E373" s="27"/>
      <c r="F373" s="27"/>
      <c r="G373" s="7">
        <f>+$G$5</f>
        <v>6</v>
      </c>
      <c r="H373" s="7">
        <f>+$H$5</f>
        <v>13</v>
      </c>
      <c r="I373" s="7">
        <f>+$I$5</f>
        <v>20</v>
      </c>
      <c r="J373" s="7">
        <f>+$J$5</f>
        <v>27</v>
      </c>
      <c r="K373" s="7">
        <f>+$K$5</f>
        <v>0</v>
      </c>
      <c r="L373" s="7" t="s">
        <v>11</v>
      </c>
      <c r="M373" s="7" t="s">
        <v>12</v>
      </c>
      <c r="N373" s="28"/>
    </row>
    <row r="374" spans="1:1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1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36</v>
      </c>
      <c r="H375" s="32">
        <f t="shared" ref="H375:L375" si="183">SUM(H376:H379)</f>
        <v>35</v>
      </c>
      <c r="I375" s="32">
        <f t="shared" si="183"/>
        <v>43</v>
      </c>
      <c r="J375" s="32">
        <f t="shared" si="183"/>
        <v>11</v>
      </c>
      <c r="K375" s="32">
        <f t="shared" si="183"/>
        <v>0</v>
      </c>
      <c r="L375" s="32">
        <f t="shared" si="183"/>
        <v>125</v>
      </c>
      <c r="M375" s="32">
        <f>ROUND((L375/$E$1),0)</f>
        <v>31</v>
      </c>
      <c r="N375" s="33"/>
    </row>
    <row r="376" spans="1:14" x14ac:dyDescent="0.25">
      <c r="A376" s="21"/>
      <c r="B376" s="29"/>
      <c r="C376" s="30"/>
      <c r="D376" s="30" t="s">
        <v>1</v>
      </c>
      <c r="E376" s="30"/>
      <c r="F376" s="30"/>
      <c r="G376" s="40">
        <v>3</v>
      </c>
      <c r="H376" s="40">
        <v>2</v>
      </c>
      <c r="I376" s="40">
        <v>4</v>
      </c>
      <c r="J376" s="40">
        <v>3</v>
      </c>
      <c r="K376" s="40"/>
      <c r="L376" s="35">
        <f>SUM(G376:K376)</f>
        <v>12</v>
      </c>
      <c r="M376" s="35">
        <f t="shared" ref="M376:M384" si="184">ROUND((L376/$E$1),0)</f>
        <v>3</v>
      </c>
      <c r="N376" s="33"/>
    </row>
    <row r="377" spans="1:14" x14ac:dyDescent="0.25">
      <c r="A377" s="21"/>
      <c r="B377" s="29"/>
      <c r="C377" s="30"/>
      <c r="D377" s="30" t="s">
        <v>2</v>
      </c>
      <c r="E377" s="30"/>
      <c r="F377" s="30"/>
      <c r="G377" s="40">
        <v>7</v>
      </c>
      <c r="H377" s="40">
        <v>7</v>
      </c>
      <c r="I377" s="40">
        <v>7</v>
      </c>
      <c r="J377" s="40">
        <v>3</v>
      </c>
      <c r="K377" s="40"/>
      <c r="L377" s="35">
        <f t="shared" ref="L377:L384" si="185">SUM(G377:K377)</f>
        <v>24</v>
      </c>
      <c r="M377" s="35">
        <f t="shared" si="184"/>
        <v>6</v>
      </c>
      <c r="N377" s="33"/>
    </row>
    <row r="378" spans="1:14" x14ac:dyDescent="0.25">
      <c r="A378" s="21"/>
      <c r="B378" s="29"/>
      <c r="C378" s="30"/>
      <c r="D378" s="30" t="s">
        <v>3</v>
      </c>
      <c r="E378" s="30"/>
      <c r="F378" s="30"/>
      <c r="G378" s="40">
        <v>7</v>
      </c>
      <c r="H378" s="40">
        <v>10</v>
      </c>
      <c r="I378" s="40">
        <v>12</v>
      </c>
      <c r="J378" s="40">
        <v>3</v>
      </c>
      <c r="K378" s="40"/>
      <c r="L378" s="35">
        <f t="shared" si="185"/>
        <v>32</v>
      </c>
      <c r="M378" s="35">
        <f t="shared" si="184"/>
        <v>8</v>
      </c>
      <c r="N378" s="33"/>
    </row>
    <row r="379" spans="1:14" x14ac:dyDescent="0.25">
      <c r="A379" s="21"/>
      <c r="B379" s="29"/>
      <c r="C379" s="30"/>
      <c r="D379" s="30" t="s">
        <v>4</v>
      </c>
      <c r="E379" s="30"/>
      <c r="F379" s="30"/>
      <c r="G379" s="41">
        <v>19</v>
      </c>
      <c r="H379" s="41">
        <v>16</v>
      </c>
      <c r="I379" s="41">
        <v>20</v>
      </c>
      <c r="J379" s="41">
        <v>2</v>
      </c>
      <c r="K379" s="41"/>
      <c r="L379" s="32">
        <f t="shared" si="185"/>
        <v>57</v>
      </c>
      <c r="M379" s="32">
        <f t="shared" si="184"/>
        <v>14</v>
      </c>
      <c r="N379" s="33"/>
    </row>
    <row r="380" spans="1:1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185"/>
        <v>0</v>
      </c>
      <c r="M380" s="35">
        <f t="shared" si="184"/>
        <v>0</v>
      </c>
      <c r="N380" s="33"/>
    </row>
    <row r="381" spans="1:1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185"/>
        <v>0</v>
      </c>
      <c r="M381" s="35">
        <f t="shared" si="184"/>
        <v>0</v>
      </c>
      <c r="N381" s="33"/>
    </row>
    <row r="382" spans="1:14" x14ac:dyDescent="0.25">
      <c r="A382" s="21"/>
      <c r="B382" s="29"/>
      <c r="C382" s="30" t="s">
        <v>7</v>
      </c>
      <c r="D382" s="30"/>
      <c r="E382" s="30"/>
      <c r="F382" s="30"/>
      <c r="G382" s="40">
        <v>2</v>
      </c>
      <c r="H382" s="40"/>
      <c r="I382" s="40"/>
      <c r="J382" s="40">
        <v>3</v>
      </c>
      <c r="K382" s="40"/>
      <c r="L382" s="35">
        <f t="shared" si="185"/>
        <v>5</v>
      </c>
      <c r="M382" s="35">
        <f t="shared" si="184"/>
        <v>1</v>
      </c>
      <c r="N382" s="33"/>
    </row>
    <row r="383" spans="1:14" x14ac:dyDescent="0.25">
      <c r="A383" s="21"/>
      <c r="B383" s="29"/>
      <c r="C383" s="30" t="s">
        <v>9</v>
      </c>
      <c r="D383" s="30"/>
      <c r="E383" s="30"/>
      <c r="F383" s="30"/>
      <c r="G383" s="40">
        <v>4</v>
      </c>
      <c r="H383" s="40">
        <v>3</v>
      </c>
      <c r="I383" s="40">
        <v>5</v>
      </c>
      <c r="J383" s="40">
        <v>4</v>
      </c>
      <c r="K383" s="40"/>
      <c r="L383" s="35">
        <f t="shared" si="185"/>
        <v>16</v>
      </c>
      <c r="M383" s="35">
        <f t="shared" si="184"/>
        <v>4</v>
      </c>
      <c r="N383" s="33"/>
    </row>
    <row r="384" spans="1:14" x14ac:dyDescent="0.25">
      <c r="A384" s="21"/>
      <c r="B384" s="29"/>
      <c r="C384" s="30" t="s">
        <v>8</v>
      </c>
      <c r="D384" s="30"/>
      <c r="E384" s="30"/>
      <c r="F384" s="30"/>
      <c r="G384" s="40"/>
      <c r="H384" s="40">
        <v>35</v>
      </c>
      <c r="I384" s="40">
        <v>40</v>
      </c>
      <c r="J384" s="40">
        <v>36</v>
      </c>
      <c r="K384" s="40"/>
      <c r="L384" s="35">
        <f t="shared" si="185"/>
        <v>111</v>
      </c>
      <c r="M384" s="35">
        <f t="shared" si="184"/>
        <v>28</v>
      </c>
      <c r="N384" s="33"/>
    </row>
    <row r="385" spans="1:1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1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1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I388" si="186">+H387</f>
        <v>2022</v>
      </c>
      <c r="J387" s="6">
        <f t="shared" ref="J387:J388" si="187">+I387</f>
        <v>2022</v>
      </c>
      <c r="K387" s="6">
        <f t="shared" ref="K387:K388" si="188">+J387</f>
        <v>2022</v>
      </c>
      <c r="L387" s="6">
        <f t="shared" ref="L387:L388" si="189">+K387</f>
        <v>2022</v>
      </c>
      <c r="M387" s="6">
        <f t="shared" ref="M387:M388" si="190">+L387</f>
        <v>2022</v>
      </c>
      <c r="N387" s="20"/>
    </row>
    <row r="388" spans="1:14" x14ac:dyDescent="0.25">
      <c r="A388" s="21"/>
      <c r="B388" s="22"/>
      <c r="C388" s="8" t="str">
        <f>+$C372</f>
        <v>February 2022</v>
      </c>
      <c r="D388" s="24"/>
      <c r="E388" s="24"/>
      <c r="F388" s="24"/>
      <c r="G388" s="10" t="str">
        <f>+$G$4</f>
        <v>Feb</v>
      </c>
      <c r="H388" s="10" t="str">
        <f>+G388</f>
        <v>Feb</v>
      </c>
      <c r="I388" s="10" t="str">
        <f t="shared" si="186"/>
        <v>Feb</v>
      </c>
      <c r="J388" s="10" t="str">
        <f t="shared" si="187"/>
        <v>Feb</v>
      </c>
      <c r="K388" s="10" t="str">
        <f t="shared" si="188"/>
        <v>Feb</v>
      </c>
      <c r="L388" s="10" t="str">
        <f t="shared" si="189"/>
        <v>Feb</v>
      </c>
      <c r="M388" s="10" t="str">
        <f t="shared" si="190"/>
        <v>Feb</v>
      </c>
      <c r="N388" s="25"/>
    </row>
    <row r="389" spans="1:14" ht="15.75" thickBot="1" x14ac:dyDescent="0.3">
      <c r="A389" s="21"/>
      <c r="B389" s="26"/>
      <c r="C389" s="27"/>
      <c r="D389" s="27"/>
      <c r="E389" s="27"/>
      <c r="F389" s="27"/>
      <c r="G389" s="7">
        <f>+$G$5</f>
        <v>6</v>
      </c>
      <c r="H389" s="7">
        <f>+$H$5</f>
        <v>13</v>
      </c>
      <c r="I389" s="7">
        <f>+$I$5</f>
        <v>20</v>
      </c>
      <c r="J389" s="7">
        <f>+$J$5</f>
        <v>27</v>
      </c>
      <c r="K389" s="7">
        <f>+$K$5</f>
        <v>0</v>
      </c>
      <c r="L389" s="7" t="s">
        <v>11</v>
      </c>
      <c r="M389" s="7" t="s">
        <v>12</v>
      </c>
      <c r="N389" s="28"/>
    </row>
    <row r="390" spans="1:1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1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15</v>
      </c>
      <c r="H391" s="32">
        <f t="shared" ref="H391:L391" si="191">SUM(H392:H395)</f>
        <v>25</v>
      </c>
      <c r="I391" s="32">
        <f t="shared" si="191"/>
        <v>27</v>
      </c>
      <c r="J391" s="32">
        <f t="shared" si="191"/>
        <v>33</v>
      </c>
      <c r="K391" s="32">
        <f t="shared" si="191"/>
        <v>0</v>
      </c>
      <c r="L391" s="32">
        <f t="shared" si="191"/>
        <v>100</v>
      </c>
      <c r="M391" s="32">
        <f>ROUND((L391/$E$1),0)</f>
        <v>25</v>
      </c>
      <c r="N391" s="33"/>
    </row>
    <row r="392" spans="1:1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4</v>
      </c>
      <c r="I392" s="40">
        <v>2</v>
      </c>
      <c r="J392" s="40">
        <v>2</v>
      </c>
      <c r="K392" s="40"/>
      <c r="L392" s="35">
        <f>SUM(G392:K392)</f>
        <v>11</v>
      </c>
      <c r="M392" s="35">
        <f t="shared" ref="M392:M400" si="192">ROUND((L392/$E$1),0)</f>
        <v>3</v>
      </c>
      <c r="N392" s="33"/>
    </row>
    <row r="393" spans="1:14" x14ac:dyDescent="0.25">
      <c r="A393" s="21"/>
      <c r="B393" s="29"/>
      <c r="C393" s="30"/>
      <c r="D393" s="30" t="s">
        <v>2</v>
      </c>
      <c r="E393" s="30"/>
      <c r="F393" s="30"/>
      <c r="G393" s="40">
        <v>3</v>
      </c>
      <c r="H393" s="40">
        <v>5</v>
      </c>
      <c r="I393" s="40">
        <v>6</v>
      </c>
      <c r="J393" s="40">
        <v>11</v>
      </c>
      <c r="K393" s="40"/>
      <c r="L393" s="35">
        <f t="shared" ref="L393:L400" si="193">SUM(G393:K393)</f>
        <v>25</v>
      </c>
      <c r="M393" s="35">
        <f t="shared" si="192"/>
        <v>6</v>
      </c>
      <c r="N393" s="33"/>
    </row>
    <row r="394" spans="1:14" x14ac:dyDescent="0.25">
      <c r="A394" s="21"/>
      <c r="B394" s="29"/>
      <c r="C394" s="30"/>
      <c r="D394" s="30" t="s">
        <v>3</v>
      </c>
      <c r="E394" s="30"/>
      <c r="F394" s="30"/>
      <c r="G394" s="40">
        <v>5</v>
      </c>
      <c r="H394" s="40">
        <v>9</v>
      </c>
      <c r="I394" s="40">
        <v>7</v>
      </c>
      <c r="J394" s="40">
        <v>7</v>
      </c>
      <c r="K394" s="40"/>
      <c r="L394" s="35">
        <f t="shared" si="193"/>
        <v>28</v>
      </c>
      <c r="M394" s="35">
        <f t="shared" si="192"/>
        <v>7</v>
      </c>
      <c r="N394" s="33"/>
    </row>
    <row r="395" spans="1:14" x14ac:dyDescent="0.25">
      <c r="A395" s="21"/>
      <c r="B395" s="29"/>
      <c r="C395" s="30"/>
      <c r="D395" s="30" t="s">
        <v>4</v>
      </c>
      <c r="E395" s="30"/>
      <c r="F395" s="30"/>
      <c r="G395" s="41">
        <v>4</v>
      </c>
      <c r="H395" s="41">
        <v>7</v>
      </c>
      <c r="I395" s="41">
        <v>12</v>
      </c>
      <c r="J395" s="41">
        <v>13</v>
      </c>
      <c r="K395" s="41"/>
      <c r="L395" s="32">
        <f t="shared" si="193"/>
        <v>36</v>
      </c>
      <c r="M395" s="32">
        <f t="shared" si="192"/>
        <v>9</v>
      </c>
      <c r="N395" s="33"/>
    </row>
    <row r="396" spans="1:1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>
        <v>4</v>
      </c>
      <c r="K396" s="40"/>
      <c r="L396" s="35">
        <f t="shared" si="193"/>
        <v>4</v>
      </c>
      <c r="M396" s="35">
        <f t="shared" si="192"/>
        <v>1</v>
      </c>
      <c r="N396" s="33"/>
    </row>
    <row r="397" spans="1:1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93"/>
        <v>0</v>
      </c>
      <c r="M397" s="35">
        <f t="shared" si="192"/>
        <v>0</v>
      </c>
      <c r="N397" s="33"/>
    </row>
    <row r="398" spans="1:1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93"/>
        <v>0</v>
      </c>
      <c r="M398" s="35">
        <f t="shared" si="192"/>
        <v>0</v>
      </c>
      <c r="N398" s="33"/>
    </row>
    <row r="399" spans="1:1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>
        <v>4</v>
      </c>
      <c r="K399" s="40"/>
      <c r="L399" s="35">
        <f t="shared" si="193"/>
        <v>4</v>
      </c>
      <c r="M399" s="35">
        <f t="shared" si="192"/>
        <v>1</v>
      </c>
      <c r="N399" s="33"/>
    </row>
    <row r="400" spans="1:1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93"/>
        <v>0</v>
      </c>
      <c r="M400" s="35">
        <f t="shared" si="192"/>
        <v>0</v>
      </c>
      <c r="N400" s="33"/>
    </row>
    <row r="401" spans="1:1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14" ht="15.75" thickBot="1" x14ac:dyDescent="0.3"/>
    <row r="403" spans="1:1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I404" si="194">+H403</f>
        <v>2022</v>
      </c>
      <c r="J403" s="6">
        <f t="shared" ref="J403:J404" si="195">+I403</f>
        <v>2022</v>
      </c>
      <c r="K403" s="6">
        <f t="shared" ref="K403:K404" si="196">+J403</f>
        <v>2022</v>
      </c>
      <c r="L403" s="6">
        <f t="shared" ref="L403:L404" si="197">+K403</f>
        <v>2022</v>
      </c>
      <c r="M403" s="6">
        <f t="shared" ref="M403:M404" si="198">+L403</f>
        <v>2022</v>
      </c>
      <c r="N403" s="20"/>
    </row>
    <row r="404" spans="1:14" x14ac:dyDescent="0.25">
      <c r="A404" s="21"/>
      <c r="B404" s="22"/>
      <c r="C404" s="8" t="str">
        <f>+$C388</f>
        <v>February 2022</v>
      </c>
      <c r="D404" s="24"/>
      <c r="E404" s="24"/>
      <c r="F404" s="24"/>
      <c r="G404" s="10" t="str">
        <f>+$G$4</f>
        <v>Feb</v>
      </c>
      <c r="H404" s="10" t="str">
        <f>+G404</f>
        <v>Feb</v>
      </c>
      <c r="I404" s="10" t="str">
        <f t="shared" si="194"/>
        <v>Feb</v>
      </c>
      <c r="J404" s="10" t="str">
        <f t="shared" si="195"/>
        <v>Feb</v>
      </c>
      <c r="K404" s="10" t="str">
        <f t="shared" si="196"/>
        <v>Feb</v>
      </c>
      <c r="L404" s="10" t="str">
        <f t="shared" si="197"/>
        <v>Feb</v>
      </c>
      <c r="M404" s="10" t="str">
        <f t="shared" si="198"/>
        <v>Feb</v>
      </c>
      <c r="N404" s="25"/>
    </row>
    <row r="405" spans="1:14" ht="15.75" thickBot="1" x14ac:dyDescent="0.3">
      <c r="A405" s="21"/>
      <c r="B405" s="26"/>
      <c r="C405" s="27"/>
      <c r="D405" s="27"/>
      <c r="E405" s="27"/>
      <c r="F405" s="27"/>
      <c r="G405" s="7">
        <f>+$G$5</f>
        <v>6</v>
      </c>
      <c r="H405" s="7">
        <f>+$H$5</f>
        <v>13</v>
      </c>
      <c r="I405" s="7">
        <f>+$I$5</f>
        <v>20</v>
      </c>
      <c r="J405" s="7">
        <f>+$J$5</f>
        <v>27</v>
      </c>
      <c r="K405" s="7">
        <f>+$K$5</f>
        <v>0</v>
      </c>
      <c r="L405" s="7" t="s">
        <v>11</v>
      </c>
      <c r="M405" s="7" t="s">
        <v>12</v>
      </c>
      <c r="N405" s="28"/>
    </row>
    <row r="406" spans="1:1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1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99">SUM(H408:H411)</f>
        <v>0</v>
      </c>
      <c r="I407" s="32">
        <f t="shared" si="199"/>
        <v>0</v>
      </c>
      <c r="J407" s="32">
        <f t="shared" si="199"/>
        <v>0</v>
      </c>
      <c r="K407" s="32">
        <f t="shared" si="199"/>
        <v>0</v>
      </c>
      <c r="L407" s="32">
        <f t="shared" si="199"/>
        <v>0</v>
      </c>
      <c r="M407" s="32">
        <f>ROUND((L407/$E$1),0)</f>
        <v>0</v>
      </c>
      <c r="N407" s="33"/>
    </row>
    <row r="408" spans="1:1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>
        <f t="shared" ref="M408:M416" si="200">ROUND((L408/$E$1),0)</f>
        <v>0</v>
      </c>
      <c r="N408" s="33"/>
    </row>
    <row r="409" spans="1:1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201">SUM(G409:K409)</f>
        <v>0</v>
      </c>
      <c r="M409" s="35">
        <f t="shared" si="200"/>
        <v>0</v>
      </c>
      <c r="N409" s="33"/>
    </row>
    <row r="410" spans="1:1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201"/>
        <v>0</v>
      </c>
      <c r="M410" s="35">
        <f t="shared" si="200"/>
        <v>0</v>
      </c>
      <c r="N410" s="33"/>
    </row>
    <row r="411" spans="1:1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201"/>
        <v>0</v>
      </c>
      <c r="M411" s="32">
        <f t="shared" si="200"/>
        <v>0</v>
      </c>
      <c r="N411" s="33"/>
    </row>
    <row r="412" spans="1:1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201"/>
        <v>0</v>
      </c>
      <c r="M412" s="35">
        <f t="shared" si="200"/>
        <v>0</v>
      </c>
      <c r="N412" s="33"/>
    </row>
    <row r="413" spans="1:1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201"/>
        <v>0</v>
      </c>
      <c r="M413" s="35">
        <f t="shared" si="200"/>
        <v>0</v>
      </c>
      <c r="N413" s="33"/>
    </row>
    <row r="414" spans="1:1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201"/>
        <v>0</v>
      </c>
      <c r="M414" s="35">
        <f t="shared" si="200"/>
        <v>0</v>
      </c>
      <c r="N414" s="33"/>
    </row>
    <row r="415" spans="1:1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201"/>
        <v>0</v>
      </c>
      <c r="M415" s="35">
        <f t="shared" si="200"/>
        <v>0</v>
      </c>
      <c r="N415" s="33"/>
    </row>
    <row r="416" spans="1:1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201"/>
        <v>0</v>
      </c>
      <c r="M416" s="35">
        <f t="shared" si="200"/>
        <v>0</v>
      </c>
      <c r="N416" s="33"/>
    </row>
    <row r="417" spans="1:14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14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14" x14ac:dyDescent="0.25">
      <c r="A419" s="2">
        <f>+A403+1</f>
        <v>26</v>
      </c>
      <c r="B419" s="17"/>
      <c r="C419" s="5" t="s">
        <v>53</v>
      </c>
      <c r="D419" s="18"/>
      <c r="E419" s="19"/>
      <c r="F419" s="19"/>
      <c r="G419" s="6">
        <f>+$G$3</f>
        <v>2022</v>
      </c>
      <c r="H419" s="6">
        <f>+G419</f>
        <v>2022</v>
      </c>
      <c r="I419" s="6">
        <f t="shared" ref="I419:I420" si="202">+H419</f>
        <v>2022</v>
      </c>
      <c r="J419" s="6">
        <f t="shared" ref="J419:J420" si="203">+I419</f>
        <v>2022</v>
      </c>
      <c r="K419" s="6">
        <f t="shared" ref="K419:K420" si="204">+J419</f>
        <v>2022</v>
      </c>
      <c r="L419" s="6">
        <f t="shared" ref="L419:L420" si="205">+K419</f>
        <v>2022</v>
      </c>
      <c r="M419" s="6">
        <f t="shared" ref="M419:M420" si="206">+L419</f>
        <v>2022</v>
      </c>
      <c r="N419" s="20"/>
    </row>
    <row r="420" spans="1:14" x14ac:dyDescent="0.25">
      <c r="A420" s="21"/>
      <c r="B420" s="22"/>
      <c r="C420" s="8" t="str">
        <f>+$C404</f>
        <v>February 2022</v>
      </c>
      <c r="D420" s="24"/>
      <c r="E420" s="24"/>
      <c r="F420" s="24"/>
      <c r="G420" s="10" t="str">
        <f>+$G$4</f>
        <v>Feb</v>
      </c>
      <c r="H420" s="10" t="str">
        <f>+G420</f>
        <v>Feb</v>
      </c>
      <c r="I420" s="10" t="str">
        <f t="shared" si="202"/>
        <v>Feb</v>
      </c>
      <c r="J420" s="10" t="str">
        <f t="shared" si="203"/>
        <v>Feb</v>
      </c>
      <c r="K420" s="10" t="str">
        <f t="shared" si="204"/>
        <v>Feb</v>
      </c>
      <c r="L420" s="10" t="str">
        <f t="shared" si="205"/>
        <v>Feb</v>
      </c>
      <c r="M420" s="10" t="str">
        <f t="shared" si="206"/>
        <v>Feb</v>
      </c>
      <c r="N420" s="25"/>
    </row>
    <row r="421" spans="1:14" ht="15.75" thickBot="1" x14ac:dyDescent="0.3">
      <c r="A421" s="21"/>
      <c r="B421" s="26"/>
      <c r="C421" s="27"/>
      <c r="D421" s="27"/>
      <c r="E421" s="27"/>
      <c r="F421" s="27"/>
      <c r="G421" s="7">
        <f>+$G$5</f>
        <v>6</v>
      </c>
      <c r="H421" s="7">
        <f>+$H$5</f>
        <v>13</v>
      </c>
      <c r="I421" s="7">
        <f>+$I$5</f>
        <v>20</v>
      </c>
      <c r="J421" s="7">
        <f>+$J$5</f>
        <v>27</v>
      </c>
      <c r="K421" s="7">
        <f>+$K$5</f>
        <v>0</v>
      </c>
      <c r="L421" s="7" t="s">
        <v>11</v>
      </c>
      <c r="M421" s="7" t="s">
        <v>12</v>
      </c>
      <c r="N421" s="28"/>
    </row>
    <row r="422" spans="1:14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14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207">SUM(H424:H427)</f>
        <v>0</v>
      </c>
      <c r="I423" s="32">
        <f t="shared" si="207"/>
        <v>0</v>
      </c>
      <c r="J423" s="32">
        <f t="shared" si="207"/>
        <v>40</v>
      </c>
      <c r="K423" s="32">
        <f t="shared" si="207"/>
        <v>0</v>
      </c>
      <c r="L423" s="32">
        <f t="shared" si="207"/>
        <v>40</v>
      </c>
      <c r="M423" s="32">
        <f>ROUND((L423/$E$1),0)</f>
        <v>10</v>
      </c>
      <c r="N423" s="33"/>
    </row>
    <row r="424" spans="1:14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>
        <v>1</v>
      </c>
      <c r="K424" s="40"/>
      <c r="L424" s="35">
        <f>SUM(G424:K424)</f>
        <v>1</v>
      </c>
      <c r="M424" s="35">
        <f t="shared" ref="M424:M432" si="208">ROUND((L424/$E$1),0)</f>
        <v>0</v>
      </c>
      <c r="N424" s="33"/>
    </row>
    <row r="425" spans="1:14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>
        <v>7</v>
      </c>
      <c r="K425" s="40"/>
      <c r="L425" s="35">
        <f t="shared" ref="L425:L432" si="209">SUM(G425:K425)</f>
        <v>7</v>
      </c>
      <c r="M425" s="35">
        <f t="shared" si="208"/>
        <v>2</v>
      </c>
      <c r="N425" s="33"/>
    </row>
    <row r="426" spans="1:14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>
        <v>15</v>
      </c>
      <c r="K426" s="40"/>
      <c r="L426" s="35">
        <f t="shared" si="209"/>
        <v>15</v>
      </c>
      <c r="M426" s="35">
        <f t="shared" si="208"/>
        <v>4</v>
      </c>
      <c r="N426" s="33"/>
    </row>
    <row r="427" spans="1:14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>
        <v>17</v>
      </c>
      <c r="K427" s="41"/>
      <c r="L427" s="32">
        <f t="shared" si="209"/>
        <v>17</v>
      </c>
      <c r="M427" s="32">
        <f t="shared" si="208"/>
        <v>4</v>
      </c>
      <c r="N427" s="33"/>
    </row>
    <row r="428" spans="1:14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209"/>
        <v>0</v>
      </c>
      <c r="M428" s="35">
        <f t="shared" si="208"/>
        <v>0</v>
      </c>
      <c r="N428" s="33"/>
    </row>
    <row r="429" spans="1:14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209"/>
        <v>0</v>
      </c>
      <c r="M429" s="35">
        <f t="shared" si="208"/>
        <v>0</v>
      </c>
      <c r="N429" s="33"/>
    </row>
    <row r="430" spans="1:14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209"/>
        <v>0</v>
      </c>
      <c r="M430" s="35">
        <f t="shared" si="208"/>
        <v>0</v>
      </c>
      <c r="N430" s="33"/>
    </row>
    <row r="431" spans="1:14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209"/>
        <v>0</v>
      </c>
      <c r="M431" s="35">
        <f t="shared" si="208"/>
        <v>0</v>
      </c>
      <c r="N431" s="33"/>
    </row>
    <row r="432" spans="1:14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209"/>
        <v>0</v>
      </c>
      <c r="M432" s="35">
        <f t="shared" si="208"/>
        <v>0</v>
      </c>
      <c r="N432" s="33"/>
    </row>
    <row r="433" spans="1:1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1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14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I436" si="210">+H435</f>
        <v>2022</v>
      </c>
      <c r="J435" s="6">
        <f t="shared" ref="J435:J436" si="211">+I435</f>
        <v>2022</v>
      </c>
      <c r="K435" s="6">
        <f t="shared" ref="K435:K436" si="212">+J435</f>
        <v>2022</v>
      </c>
      <c r="L435" s="6">
        <f t="shared" ref="L435:L436" si="213">+K435</f>
        <v>2022</v>
      </c>
      <c r="M435" s="6">
        <f t="shared" ref="M435:M436" si="214">+L435</f>
        <v>2022</v>
      </c>
      <c r="N435" s="20"/>
    </row>
    <row r="436" spans="1:14" x14ac:dyDescent="0.25">
      <c r="A436" s="21"/>
      <c r="B436" s="22"/>
      <c r="C436" s="8" t="str">
        <f>+$C420</f>
        <v>February 2022</v>
      </c>
      <c r="D436" s="24"/>
      <c r="E436" s="24"/>
      <c r="F436" s="24"/>
      <c r="G436" s="10" t="str">
        <f>+$G$4</f>
        <v>Feb</v>
      </c>
      <c r="H436" s="10" t="str">
        <f>+G436</f>
        <v>Feb</v>
      </c>
      <c r="I436" s="10" t="str">
        <f t="shared" si="210"/>
        <v>Feb</v>
      </c>
      <c r="J436" s="10" t="str">
        <f t="shared" si="211"/>
        <v>Feb</v>
      </c>
      <c r="K436" s="10" t="str">
        <f t="shared" si="212"/>
        <v>Feb</v>
      </c>
      <c r="L436" s="10" t="str">
        <f t="shared" si="213"/>
        <v>Feb</v>
      </c>
      <c r="M436" s="10" t="str">
        <f t="shared" si="214"/>
        <v>Feb</v>
      </c>
      <c r="N436" s="25"/>
    </row>
    <row r="437" spans="1:14" ht="15.75" thickBot="1" x14ac:dyDescent="0.3">
      <c r="A437" s="21"/>
      <c r="B437" s="26"/>
      <c r="C437" s="27"/>
      <c r="D437" s="27"/>
      <c r="E437" s="27"/>
      <c r="F437" s="27"/>
      <c r="G437" s="7">
        <f>+$G$5</f>
        <v>6</v>
      </c>
      <c r="H437" s="7">
        <f>+$H$5</f>
        <v>13</v>
      </c>
      <c r="I437" s="7">
        <f>+$I$5</f>
        <v>20</v>
      </c>
      <c r="J437" s="7">
        <f>+$J$5</f>
        <v>27</v>
      </c>
      <c r="K437" s="7">
        <f>+$K$5</f>
        <v>0</v>
      </c>
      <c r="L437" s="7" t="s">
        <v>11</v>
      </c>
      <c r="M437" s="7" t="s">
        <v>12</v>
      </c>
      <c r="N437" s="28"/>
    </row>
    <row r="438" spans="1:1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1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215">SUM(H440:H443)</f>
        <v>0</v>
      </c>
      <c r="I439" s="32">
        <f t="shared" si="215"/>
        <v>0</v>
      </c>
      <c r="J439" s="32">
        <f t="shared" si="215"/>
        <v>0</v>
      </c>
      <c r="K439" s="32">
        <f t="shared" si="215"/>
        <v>0</v>
      </c>
      <c r="L439" s="32">
        <f t="shared" si="215"/>
        <v>0</v>
      </c>
      <c r="M439" s="32">
        <f>ROUND((L439/$E$1),0)</f>
        <v>0</v>
      </c>
      <c r="N439" s="33"/>
    </row>
    <row r="440" spans="1:1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216">ROUND((L440/$E$1),0)</f>
        <v>0</v>
      </c>
      <c r="N440" s="33"/>
    </row>
    <row r="441" spans="1:1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217">SUM(G441:K441)</f>
        <v>0</v>
      </c>
      <c r="M441" s="35">
        <f t="shared" si="216"/>
        <v>0</v>
      </c>
      <c r="N441" s="33"/>
    </row>
    <row r="442" spans="1:1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217"/>
        <v>0</v>
      </c>
      <c r="M442" s="35">
        <f t="shared" si="216"/>
        <v>0</v>
      </c>
      <c r="N442" s="33"/>
    </row>
    <row r="443" spans="1:1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217"/>
        <v>0</v>
      </c>
      <c r="M443" s="32">
        <f t="shared" si="216"/>
        <v>0</v>
      </c>
      <c r="N443" s="33"/>
    </row>
    <row r="444" spans="1:1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217"/>
        <v>0</v>
      </c>
      <c r="M444" s="35">
        <f t="shared" si="216"/>
        <v>0</v>
      </c>
      <c r="N444" s="33"/>
    </row>
    <row r="445" spans="1:1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217"/>
        <v>0</v>
      </c>
      <c r="M445" s="35">
        <f t="shared" si="216"/>
        <v>0</v>
      </c>
      <c r="N445" s="33"/>
    </row>
    <row r="446" spans="1:1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217"/>
        <v>0</v>
      </c>
      <c r="M446" s="35">
        <f t="shared" si="216"/>
        <v>0</v>
      </c>
      <c r="N446" s="33"/>
    </row>
    <row r="447" spans="1:1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217"/>
        <v>0</v>
      </c>
      <c r="M447" s="35">
        <f t="shared" si="216"/>
        <v>0</v>
      </c>
      <c r="N447" s="33"/>
    </row>
    <row r="448" spans="1:1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217"/>
        <v>0</v>
      </c>
      <c r="M448" s="35">
        <f t="shared" si="216"/>
        <v>0</v>
      </c>
      <c r="N448" s="33"/>
    </row>
    <row r="449" spans="1:1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14" ht="15.75" thickBot="1" x14ac:dyDescent="0.3"/>
    <row r="451" spans="1:14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I452" si="218">+H451</f>
        <v>2022</v>
      </c>
      <c r="J451" s="6">
        <f t="shared" ref="J451:J452" si="219">+I451</f>
        <v>2022</v>
      </c>
      <c r="K451" s="6">
        <f t="shared" ref="K451:K452" si="220">+J451</f>
        <v>2022</v>
      </c>
      <c r="L451" s="6">
        <f t="shared" ref="L451:L452" si="221">+K451</f>
        <v>2022</v>
      </c>
      <c r="M451" s="6">
        <f t="shared" ref="M451:M452" si="222">+L451</f>
        <v>2022</v>
      </c>
      <c r="N451" s="20"/>
    </row>
    <row r="452" spans="1:14" x14ac:dyDescent="0.25">
      <c r="A452" s="21"/>
      <c r="B452" s="22"/>
      <c r="C452" s="8" t="str">
        <f>+$C436</f>
        <v>February 2022</v>
      </c>
      <c r="D452" s="24"/>
      <c r="E452" s="24"/>
      <c r="F452" s="24"/>
      <c r="G452" s="10" t="str">
        <f>+$G$4</f>
        <v>Feb</v>
      </c>
      <c r="H452" s="10" t="str">
        <f>+G452</f>
        <v>Feb</v>
      </c>
      <c r="I452" s="10" t="str">
        <f t="shared" si="218"/>
        <v>Feb</v>
      </c>
      <c r="J452" s="10" t="str">
        <f t="shared" si="219"/>
        <v>Feb</v>
      </c>
      <c r="K452" s="10" t="str">
        <f t="shared" si="220"/>
        <v>Feb</v>
      </c>
      <c r="L452" s="10" t="str">
        <f t="shared" si="221"/>
        <v>Feb</v>
      </c>
      <c r="M452" s="10" t="str">
        <f t="shared" si="222"/>
        <v>Feb</v>
      </c>
      <c r="N452" s="25"/>
    </row>
    <row r="453" spans="1:14" ht="15.75" thickBot="1" x14ac:dyDescent="0.3">
      <c r="A453" s="21"/>
      <c r="B453" s="26"/>
      <c r="C453" s="27"/>
      <c r="D453" s="27"/>
      <c r="E453" s="27"/>
      <c r="F453" s="27"/>
      <c r="G453" s="7">
        <f>+$G$5</f>
        <v>6</v>
      </c>
      <c r="H453" s="7">
        <f>+$H$5</f>
        <v>13</v>
      </c>
      <c r="I453" s="7">
        <f>+$I$5</f>
        <v>20</v>
      </c>
      <c r="J453" s="7">
        <f>+$J$5</f>
        <v>27</v>
      </c>
      <c r="K453" s="7">
        <f>+$K$5</f>
        <v>0</v>
      </c>
      <c r="L453" s="7" t="s">
        <v>11</v>
      </c>
      <c r="M453" s="7" t="s">
        <v>12</v>
      </c>
      <c r="N453" s="28"/>
    </row>
    <row r="454" spans="1:1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1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223">SUM(H456:H459)</f>
        <v>0</v>
      </c>
      <c r="I455" s="32">
        <f t="shared" si="223"/>
        <v>0</v>
      </c>
      <c r="J455" s="32">
        <f t="shared" si="223"/>
        <v>0</v>
      </c>
      <c r="K455" s="32">
        <f t="shared" si="223"/>
        <v>0</v>
      </c>
      <c r="L455" s="32">
        <f t="shared" si="223"/>
        <v>0</v>
      </c>
      <c r="M455" s="32">
        <f>ROUND((L455/$E$1),0)</f>
        <v>0</v>
      </c>
      <c r="N455" s="33"/>
    </row>
    <row r="456" spans="1:1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224">ROUND((L456/$E$1),0)</f>
        <v>0</v>
      </c>
      <c r="N456" s="33"/>
    </row>
    <row r="457" spans="1:1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225">SUM(G457:K457)</f>
        <v>0</v>
      </c>
      <c r="M457" s="35">
        <f t="shared" si="224"/>
        <v>0</v>
      </c>
      <c r="N457" s="33"/>
    </row>
    <row r="458" spans="1:1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225"/>
        <v>0</v>
      </c>
      <c r="M458" s="35">
        <f t="shared" si="224"/>
        <v>0</v>
      </c>
      <c r="N458" s="33"/>
    </row>
    <row r="459" spans="1:1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225"/>
        <v>0</v>
      </c>
      <c r="M459" s="32">
        <f t="shared" si="224"/>
        <v>0</v>
      </c>
      <c r="N459" s="33"/>
    </row>
    <row r="460" spans="1:1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225"/>
        <v>0</v>
      </c>
      <c r="M460" s="35">
        <f t="shared" si="224"/>
        <v>0</v>
      </c>
      <c r="N460" s="33"/>
    </row>
    <row r="461" spans="1:1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225"/>
        <v>0</v>
      </c>
      <c r="M461" s="35">
        <f t="shared" si="224"/>
        <v>0</v>
      </c>
      <c r="N461" s="33"/>
    </row>
    <row r="462" spans="1:1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225"/>
        <v>0</v>
      </c>
      <c r="M462" s="35">
        <f t="shared" si="224"/>
        <v>0</v>
      </c>
      <c r="N462" s="33"/>
    </row>
    <row r="463" spans="1:1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225"/>
        <v>0</v>
      </c>
      <c r="M463" s="35">
        <f t="shared" si="224"/>
        <v>0</v>
      </c>
      <c r="N463" s="33"/>
    </row>
    <row r="464" spans="1:1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225"/>
        <v>0</v>
      </c>
      <c r="M464" s="35">
        <f t="shared" si="224"/>
        <v>0</v>
      </c>
      <c r="N464" s="33"/>
    </row>
    <row r="465" spans="1:1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1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1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I468" si="226">+H467</f>
        <v>2022</v>
      </c>
      <c r="J467" s="6">
        <f t="shared" ref="J467:J468" si="227">+I467</f>
        <v>2022</v>
      </c>
      <c r="K467" s="6">
        <f t="shared" ref="K467:K468" si="228">+J467</f>
        <v>2022</v>
      </c>
      <c r="L467" s="6">
        <f t="shared" ref="L467:L468" si="229">+K467</f>
        <v>2022</v>
      </c>
      <c r="M467" s="6">
        <f t="shared" ref="M467:M468" si="230">+L467</f>
        <v>2022</v>
      </c>
      <c r="N467" s="20"/>
    </row>
    <row r="468" spans="1:14" x14ac:dyDescent="0.25">
      <c r="A468" s="21"/>
      <c r="B468" s="22"/>
      <c r="C468" s="8" t="str">
        <f>+$C452</f>
        <v>February 2022</v>
      </c>
      <c r="D468" s="24"/>
      <c r="E468" s="24"/>
      <c r="F468" s="24"/>
      <c r="G468" s="10" t="str">
        <f>+$G$4</f>
        <v>Feb</v>
      </c>
      <c r="H468" s="10" t="str">
        <f>+G468</f>
        <v>Feb</v>
      </c>
      <c r="I468" s="10" t="str">
        <f t="shared" si="226"/>
        <v>Feb</v>
      </c>
      <c r="J468" s="10" t="str">
        <f t="shared" si="227"/>
        <v>Feb</v>
      </c>
      <c r="K468" s="10" t="str">
        <f t="shared" si="228"/>
        <v>Feb</v>
      </c>
      <c r="L468" s="10" t="str">
        <f t="shared" si="229"/>
        <v>Feb</v>
      </c>
      <c r="M468" s="10" t="str">
        <f t="shared" si="230"/>
        <v>Feb</v>
      </c>
      <c r="N468" s="25"/>
    </row>
    <row r="469" spans="1:14" ht="15.75" thickBot="1" x14ac:dyDescent="0.3">
      <c r="A469" s="21"/>
      <c r="B469" s="26"/>
      <c r="C469" s="27"/>
      <c r="D469" s="27"/>
      <c r="E469" s="27"/>
      <c r="F469" s="27"/>
      <c r="G469" s="7">
        <f>+$G$5</f>
        <v>6</v>
      </c>
      <c r="H469" s="7">
        <f>+$H$5</f>
        <v>13</v>
      </c>
      <c r="I469" s="7">
        <f>+$I$5</f>
        <v>20</v>
      </c>
      <c r="J469" s="7">
        <f>+$J$5</f>
        <v>27</v>
      </c>
      <c r="K469" s="7">
        <f>+$K$5</f>
        <v>0</v>
      </c>
      <c r="L469" s="7" t="s">
        <v>11</v>
      </c>
      <c r="M469" s="7" t="s">
        <v>12</v>
      </c>
      <c r="N469" s="28"/>
    </row>
    <row r="470" spans="1:1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1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231">SUM(H472:H475)</f>
        <v>0</v>
      </c>
      <c r="I471" s="32">
        <f t="shared" si="231"/>
        <v>0</v>
      </c>
      <c r="J471" s="32">
        <f t="shared" si="231"/>
        <v>0</v>
      </c>
      <c r="K471" s="32">
        <f t="shared" si="231"/>
        <v>0</v>
      </c>
      <c r="L471" s="32">
        <f t="shared" si="231"/>
        <v>0</v>
      </c>
      <c r="M471" s="32">
        <f>ROUND((L471/$E$1),0)</f>
        <v>0</v>
      </c>
      <c r="N471" s="33"/>
    </row>
    <row r="472" spans="1:1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232">ROUND((L472/$E$1),0)</f>
        <v>0</v>
      </c>
      <c r="N472" s="33"/>
    </row>
    <row r="473" spans="1:1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233">SUM(G473:K473)</f>
        <v>0</v>
      </c>
      <c r="M473" s="35">
        <f t="shared" si="232"/>
        <v>0</v>
      </c>
      <c r="N473" s="33"/>
    </row>
    <row r="474" spans="1:1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233"/>
        <v>0</v>
      </c>
      <c r="M474" s="35">
        <f t="shared" si="232"/>
        <v>0</v>
      </c>
      <c r="N474" s="33"/>
    </row>
    <row r="475" spans="1:1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233"/>
        <v>0</v>
      </c>
      <c r="M475" s="32">
        <f t="shared" si="232"/>
        <v>0</v>
      </c>
      <c r="N475" s="33"/>
    </row>
    <row r="476" spans="1:1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233"/>
        <v>0</v>
      </c>
      <c r="M476" s="35">
        <f t="shared" si="232"/>
        <v>0</v>
      </c>
      <c r="N476" s="33"/>
    </row>
    <row r="477" spans="1:1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233"/>
        <v>0</v>
      </c>
      <c r="M477" s="35">
        <f t="shared" si="232"/>
        <v>0</v>
      </c>
      <c r="N477" s="33"/>
    </row>
    <row r="478" spans="1:1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233"/>
        <v>0</v>
      </c>
      <c r="M478" s="35">
        <f t="shared" si="232"/>
        <v>0</v>
      </c>
      <c r="N478" s="33"/>
    </row>
    <row r="479" spans="1:1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233"/>
        <v>0</v>
      </c>
      <c r="M479" s="35">
        <f t="shared" si="232"/>
        <v>0</v>
      </c>
      <c r="N479" s="33"/>
    </row>
    <row r="480" spans="1:1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233"/>
        <v>0</v>
      </c>
      <c r="M480" s="35">
        <f t="shared" si="232"/>
        <v>0</v>
      </c>
      <c r="N480" s="33"/>
    </row>
    <row r="481" spans="1:1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14" ht="15.75" thickBot="1" x14ac:dyDescent="0.3"/>
    <row r="483" spans="1:1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I484" si="234">+H483</f>
        <v>2022</v>
      </c>
      <c r="J483" s="6">
        <f t="shared" ref="J483:J484" si="235">+I483</f>
        <v>2022</v>
      </c>
      <c r="K483" s="6">
        <f t="shared" ref="K483:K484" si="236">+J483</f>
        <v>2022</v>
      </c>
      <c r="L483" s="6">
        <f t="shared" ref="L483:L484" si="237">+K483</f>
        <v>2022</v>
      </c>
      <c r="M483" s="6">
        <f t="shared" ref="M483:M484" si="238">+L483</f>
        <v>2022</v>
      </c>
      <c r="N483" s="20"/>
    </row>
    <row r="484" spans="1:14" x14ac:dyDescent="0.25">
      <c r="A484" s="21"/>
      <c r="B484" s="22"/>
      <c r="C484" s="8" t="str">
        <f>+$C468</f>
        <v>February 2022</v>
      </c>
      <c r="D484" s="24"/>
      <c r="E484" s="24"/>
      <c r="F484" s="24"/>
      <c r="G484" s="10" t="str">
        <f>+$G$4</f>
        <v>Feb</v>
      </c>
      <c r="H484" s="10" t="str">
        <f>+G484</f>
        <v>Feb</v>
      </c>
      <c r="I484" s="10" t="str">
        <f t="shared" si="234"/>
        <v>Feb</v>
      </c>
      <c r="J484" s="10" t="str">
        <f t="shared" si="235"/>
        <v>Feb</v>
      </c>
      <c r="K484" s="10" t="str">
        <f t="shared" si="236"/>
        <v>Feb</v>
      </c>
      <c r="L484" s="10" t="str">
        <f t="shared" si="237"/>
        <v>Feb</v>
      </c>
      <c r="M484" s="10" t="str">
        <f t="shared" si="238"/>
        <v>Feb</v>
      </c>
      <c r="N484" s="25"/>
    </row>
    <row r="485" spans="1:14" ht="15.75" thickBot="1" x14ac:dyDescent="0.3">
      <c r="A485" s="21"/>
      <c r="B485" s="26"/>
      <c r="C485" s="27"/>
      <c r="D485" s="27"/>
      <c r="E485" s="27"/>
      <c r="F485" s="27"/>
      <c r="G485" s="7">
        <f>+$G$5</f>
        <v>6</v>
      </c>
      <c r="H485" s="7">
        <f>+$H$5</f>
        <v>13</v>
      </c>
      <c r="I485" s="7">
        <f>+$I$5</f>
        <v>20</v>
      </c>
      <c r="J485" s="7">
        <f>+$J$5</f>
        <v>27</v>
      </c>
      <c r="K485" s="7">
        <f>+$K$5</f>
        <v>0</v>
      </c>
      <c r="L485" s="7" t="s">
        <v>11</v>
      </c>
      <c r="M485" s="7" t="s">
        <v>12</v>
      </c>
      <c r="N485" s="28"/>
    </row>
    <row r="486" spans="1:1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1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239">SUM(H488:H491)</f>
        <v>0</v>
      </c>
      <c r="I487" s="32">
        <f t="shared" si="239"/>
        <v>0</v>
      </c>
      <c r="J487" s="32">
        <f t="shared" si="239"/>
        <v>0</v>
      </c>
      <c r="K487" s="32">
        <f t="shared" si="239"/>
        <v>0</v>
      </c>
      <c r="L487" s="32">
        <f t="shared" si="239"/>
        <v>0</v>
      </c>
      <c r="M487" s="32">
        <f>ROUND((L487/$E$1),0)</f>
        <v>0</v>
      </c>
      <c r="N487" s="33"/>
    </row>
    <row r="488" spans="1:1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240">ROUND((L488/$E$1),0)</f>
        <v>0</v>
      </c>
      <c r="N488" s="33"/>
    </row>
    <row r="489" spans="1:1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241">SUM(G489:K489)</f>
        <v>0</v>
      </c>
      <c r="M489" s="35">
        <f t="shared" si="240"/>
        <v>0</v>
      </c>
      <c r="N489" s="33"/>
    </row>
    <row r="490" spans="1:1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241"/>
        <v>0</v>
      </c>
      <c r="M490" s="35">
        <f t="shared" si="240"/>
        <v>0</v>
      </c>
      <c r="N490" s="33"/>
    </row>
    <row r="491" spans="1:1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241"/>
        <v>0</v>
      </c>
      <c r="M491" s="32">
        <f t="shared" si="240"/>
        <v>0</v>
      </c>
      <c r="N491" s="33"/>
    </row>
    <row r="492" spans="1:1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241"/>
        <v>0</v>
      </c>
      <c r="M492" s="35">
        <f t="shared" si="240"/>
        <v>0</v>
      </c>
      <c r="N492" s="33"/>
    </row>
    <row r="493" spans="1:1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241"/>
        <v>0</v>
      </c>
      <c r="M493" s="35">
        <f t="shared" si="240"/>
        <v>0</v>
      </c>
      <c r="N493" s="33"/>
    </row>
    <row r="494" spans="1:1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241"/>
        <v>0</v>
      </c>
      <c r="M494" s="35">
        <f t="shared" si="240"/>
        <v>0</v>
      </c>
      <c r="N494" s="33"/>
    </row>
    <row r="495" spans="1:1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241"/>
        <v>0</v>
      </c>
      <c r="M495" s="35">
        <f t="shared" si="240"/>
        <v>0</v>
      </c>
      <c r="N495" s="33"/>
    </row>
    <row r="496" spans="1:1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241"/>
        <v>0</v>
      </c>
      <c r="M496" s="35">
        <f t="shared" si="240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97"/>
  <sheetViews>
    <sheetView topLeftCell="A409" workbookViewId="0"/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6384" width="9.140625" style="16"/>
  </cols>
  <sheetData>
    <row r="1" spans="1:23" x14ac:dyDescent="0.25">
      <c r="D1" s="1" t="s">
        <v>14</v>
      </c>
      <c r="E1" s="15">
        <v>4</v>
      </c>
    </row>
    <row r="2" spans="1:23" ht="15.75" thickBot="1" x14ac:dyDescent="0.3">
      <c r="D2" s="1"/>
    </row>
    <row r="3" spans="1:23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</row>
    <row r="4" spans="1:23" x14ac:dyDescent="0.25">
      <c r="A4" s="21"/>
      <c r="B4" s="22"/>
      <c r="C4" s="13" t="s">
        <v>46</v>
      </c>
      <c r="D4" s="23"/>
      <c r="E4" s="24"/>
      <c r="F4" s="24"/>
      <c r="G4" s="9" t="s">
        <v>42</v>
      </c>
      <c r="H4" s="10" t="str">
        <f>+G4</f>
        <v>Mar</v>
      </c>
      <c r="I4" s="10" t="str">
        <f t="shared" si="0"/>
        <v>Mar</v>
      </c>
      <c r="J4" s="10" t="str">
        <f t="shared" si="0"/>
        <v>Mar</v>
      </c>
      <c r="K4" s="10" t="str">
        <f t="shared" si="0"/>
        <v>Mar</v>
      </c>
      <c r="L4" s="10" t="str">
        <f t="shared" si="0"/>
        <v>Mar</v>
      </c>
      <c r="M4" s="10" t="str">
        <f t="shared" si="0"/>
        <v>Mar</v>
      </c>
      <c r="N4" s="25"/>
    </row>
    <row r="5" spans="1:23" ht="15.75" thickBot="1" x14ac:dyDescent="0.3">
      <c r="A5" s="21"/>
      <c r="B5" s="26"/>
      <c r="C5" s="27"/>
      <c r="D5" s="27"/>
      <c r="E5" s="27"/>
      <c r="F5" s="27"/>
      <c r="G5" s="4">
        <v>6</v>
      </c>
      <c r="H5" s="4">
        <v>13</v>
      </c>
      <c r="I5" s="4">
        <v>20</v>
      </c>
      <c r="J5" s="4">
        <v>27</v>
      </c>
      <c r="K5" s="4"/>
      <c r="L5" s="7" t="s">
        <v>11</v>
      </c>
      <c r="M5" s="7" t="s">
        <v>12</v>
      </c>
      <c r="N5" s="28"/>
    </row>
    <row r="6" spans="1:23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3" x14ac:dyDescent="0.25">
      <c r="A7" s="21"/>
      <c r="B7" s="29"/>
      <c r="C7" s="30" t="s">
        <v>0</v>
      </c>
      <c r="D7" s="30"/>
      <c r="E7" s="30"/>
      <c r="F7" s="30"/>
      <c r="G7" s="32">
        <f>SUM(G8:G11)</f>
        <v>1672</v>
      </c>
      <c r="H7" s="32">
        <f t="shared" ref="H7:L7" si="1">SUM(H8:H11)</f>
        <v>1905</v>
      </c>
      <c r="I7" s="32">
        <f t="shared" si="1"/>
        <v>1764</v>
      </c>
      <c r="J7" s="32">
        <f t="shared" si="1"/>
        <v>1851</v>
      </c>
      <c r="K7" s="32">
        <f t="shared" si="1"/>
        <v>0</v>
      </c>
      <c r="L7" s="32">
        <f t="shared" si="1"/>
        <v>7192</v>
      </c>
      <c r="M7" s="32">
        <f>ROUND((L7/$E$1),0)</f>
        <v>1798</v>
      </c>
      <c r="N7" s="33"/>
      <c r="O7" s="34"/>
      <c r="P7" s="34"/>
      <c r="Q7" s="34"/>
      <c r="R7" s="34"/>
      <c r="S7" s="34"/>
      <c r="T7" s="34"/>
      <c r="U7" s="34"/>
      <c r="V7" s="34"/>
      <c r="W7" s="34"/>
    </row>
    <row r="8" spans="1:23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113</v>
      </c>
      <c r="H8" s="35">
        <f t="shared" ref="H8:K8" si="2">+H24+H40+H56+H72+H88+H104+H120+H136+H152+H168+H184+H200+H216+H232+H248+H264+H280+H296+H312+H328+H344+H360+H376+H392+H408+H424+H440+H456+H472+H488</f>
        <v>136</v>
      </c>
      <c r="I8" s="35">
        <f t="shared" si="2"/>
        <v>133</v>
      </c>
      <c r="J8" s="35">
        <f t="shared" si="2"/>
        <v>127</v>
      </c>
      <c r="K8" s="35">
        <f t="shared" si="2"/>
        <v>0</v>
      </c>
      <c r="L8" s="35">
        <f>SUM(G8:K8)</f>
        <v>509</v>
      </c>
      <c r="M8" s="35">
        <f t="shared" ref="M8:M16" si="3">ROUND((L8/$E$1),0)</f>
        <v>127</v>
      </c>
      <c r="N8" s="33"/>
      <c r="O8" s="34"/>
      <c r="P8" s="34"/>
      <c r="Q8" s="34"/>
      <c r="R8" s="34"/>
      <c r="S8" s="34"/>
      <c r="T8" s="34"/>
      <c r="U8" s="34"/>
      <c r="V8" s="34"/>
      <c r="W8" s="34"/>
    </row>
    <row r="9" spans="1:23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307</v>
      </c>
      <c r="H9" s="35">
        <f t="shared" si="4"/>
        <v>346</v>
      </c>
      <c r="I9" s="35">
        <f t="shared" si="4"/>
        <v>303</v>
      </c>
      <c r="J9" s="35">
        <f t="shared" si="4"/>
        <v>379</v>
      </c>
      <c r="K9" s="35">
        <f t="shared" si="4"/>
        <v>0</v>
      </c>
      <c r="L9" s="35">
        <f t="shared" ref="L9:L16" si="5">SUM(G9:K9)</f>
        <v>1335</v>
      </c>
      <c r="M9" s="35">
        <f t="shared" si="3"/>
        <v>334</v>
      </c>
      <c r="N9" s="33"/>
      <c r="O9" s="34"/>
      <c r="P9" s="34"/>
      <c r="Q9" s="34"/>
      <c r="R9" s="34"/>
      <c r="S9" s="34"/>
      <c r="T9" s="34"/>
      <c r="U9" s="34"/>
      <c r="V9" s="34"/>
      <c r="W9" s="34"/>
    </row>
    <row r="10" spans="1:23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460</v>
      </c>
      <c r="H10" s="35">
        <f t="shared" si="4"/>
        <v>507</v>
      </c>
      <c r="I10" s="35">
        <f t="shared" si="4"/>
        <v>450</v>
      </c>
      <c r="J10" s="35">
        <f t="shared" si="4"/>
        <v>476</v>
      </c>
      <c r="K10" s="35">
        <f t="shared" si="4"/>
        <v>0</v>
      </c>
      <c r="L10" s="35">
        <f t="shared" si="5"/>
        <v>1893</v>
      </c>
      <c r="M10" s="35">
        <f t="shared" si="3"/>
        <v>473</v>
      </c>
      <c r="N10" s="33"/>
      <c r="O10" s="34"/>
      <c r="P10" s="34"/>
      <c r="Q10" s="34"/>
      <c r="R10" s="34"/>
      <c r="S10" s="34"/>
      <c r="T10" s="34"/>
      <c r="U10" s="34"/>
      <c r="V10" s="34"/>
      <c r="W10" s="34"/>
    </row>
    <row r="11" spans="1:23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792</v>
      </c>
      <c r="H11" s="32">
        <f t="shared" si="4"/>
        <v>916</v>
      </c>
      <c r="I11" s="32">
        <f t="shared" si="4"/>
        <v>878</v>
      </c>
      <c r="J11" s="32">
        <f t="shared" si="4"/>
        <v>869</v>
      </c>
      <c r="K11" s="32">
        <f t="shared" si="4"/>
        <v>0</v>
      </c>
      <c r="L11" s="32">
        <f t="shared" si="5"/>
        <v>3455</v>
      </c>
      <c r="M11" s="32">
        <f t="shared" si="3"/>
        <v>864</v>
      </c>
      <c r="N11" s="33"/>
      <c r="O11" s="34"/>
      <c r="P11" s="34"/>
      <c r="Q11" s="34"/>
      <c r="R11" s="34"/>
      <c r="S11" s="34"/>
      <c r="T11" s="34"/>
      <c r="U11" s="34"/>
      <c r="V11" s="34"/>
      <c r="W11" s="34"/>
    </row>
    <row r="12" spans="1:23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39</v>
      </c>
      <c r="H12" s="35">
        <f t="shared" si="4"/>
        <v>52</v>
      </c>
      <c r="I12" s="35">
        <f t="shared" si="4"/>
        <v>32</v>
      </c>
      <c r="J12" s="35">
        <f t="shared" si="4"/>
        <v>25</v>
      </c>
      <c r="K12" s="35">
        <f t="shared" si="4"/>
        <v>0</v>
      </c>
      <c r="L12" s="35">
        <f t="shared" si="5"/>
        <v>148</v>
      </c>
      <c r="M12" s="35">
        <f t="shared" si="3"/>
        <v>37</v>
      </c>
      <c r="N12" s="33"/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Q13" s="34"/>
      <c r="R13" s="34"/>
      <c r="S13" s="34"/>
      <c r="T13" s="34"/>
      <c r="U13" s="34"/>
      <c r="V13" s="34"/>
      <c r="W13" s="34"/>
    </row>
    <row r="14" spans="1:23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44</v>
      </c>
      <c r="H14" s="35">
        <f t="shared" si="4"/>
        <v>61</v>
      </c>
      <c r="I14" s="35">
        <f t="shared" si="4"/>
        <v>45</v>
      </c>
      <c r="J14" s="35">
        <f t="shared" si="4"/>
        <v>61</v>
      </c>
      <c r="K14" s="35">
        <f t="shared" si="4"/>
        <v>0</v>
      </c>
      <c r="L14" s="35">
        <f t="shared" si="5"/>
        <v>211</v>
      </c>
      <c r="M14" s="35">
        <f t="shared" si="3"/>
        <v>53</v>
      </c>
      <c r="N14" s="33"/>
      <c r="O14" s="34"/>
      <c r="P14" s="34"/>
      <c r="Q14" s="34"/>
      <c r="R14" s="34"/>
      <c r="S14" s="34"/>
      <c r="T14" s="34"/>
      <c r="U14" s="34"/>
      <c r="V14" s="34"/>
      <c r="W14" s="34"/>
    </row>
    <row r="15" spans="1:23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629</v>
      </c>
      <c r="H15" s="35">
        <f t="shared" si="4"/>
        <v>561</v>
      </c>
      <c r="I15" s="35">
        <f t="shared" si="4"/>
        <v>545</v>
      </c>
      <c r="J15" s="35">
        <f t="shared" si="4"/>
        <v>699</v>
      </c>
      <c r="K15" s="35">
        <f t="shared" si="4"/>
        <v>0</v>
      </c>
      <c r="L15" s="35">
        <f t="shared" si="5"/>
        <v>2434</v>
      </c>
      <c r="M15" s="35">
        <f t="shared" si="3"/>
        <v>609</v>
      </c>
      <c r="N15" s="33"/>
      <c r="O15" s="34"/>
      <c r="P15" s="34"/>
      <c r="Q15" s="34"/>
      <c r="R15" s="34"/>
      <c r="S15" s="34"/>
      <c r="T15" s="34"/>
      <c r="U15" s="34"/>
      <c r="V15" s="34"/>
      <c r="W15" s="34"/>
    </row>
    <row r="16" spans="1:23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704</v>
      </c>
      <c r="H16" s="35">
        <f t="shared" si="4"/>
        <v>719</v>
      </c>
      <c r="I16" s="35">
        <f t="shared" si="4"/>
        <v>729</v>
      </c>
      <c r="J16" s="35">
        <f t="shared" si="4"/>
        <v>736</v>
      </c>
      <c r="K16" s="35">
        <f t="shared" si="4"/>
        <v>0</v>
      </c>
      <c r="L16" s="35">
        <f t="shared" si="5"/>
        <v>2888</v>
      </c>
      <c r="M16" s="35">
        <f t="shared" si="3"/>
        <v>722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</row>
    <row r="17" spans="1:23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</row>
    <row r="18" spans="1:23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34"/>
      <c r="T19" s="34"/>
      <c r="U19" s="34"/>
      <c r="V19" s="34"/>
      <c r="W19" s="34"/>
    </row>
    <row r="20" spans="1:23" x14ac:dyDescent="0.25">
      <c r="A20" s="21"/>
      <c r="B20" s="22"/>
      <c r="C20" s="8" t="str">
        <f>+$C4</f>
        <v>March 2022</v>
      </c>
      <c r="D20" s="24"/>
      <c r="E20" s="24"/>
      <c r="F20" s="24"/>
      <c r="G20" s="10" t="str">
        <f>+$G$4</f>
        <v>Mar</v>
      </c>
      <c r="H20" s="10" t="str">
        <f>+G20</f>
        <v>Mar</v>
      </c>
      <c r="I20" s="10" t="str">
        <f t="shared" si="6"/>
        <v>Mar</v>
      </c>
      <c r="J20" s="10" t="str">
        <f t="shared" si="6"/>
        <v>Mar</v>
      </c>
      <c r="K20" s="10" t="str">
        <f t="shared" si="6"/>
        <v>Mar</v>
      </c>
      <c r="L20" s="10" t="str">
        <f t="shared" si="6"/>
        <v>Mar</v>
      </c>
      <c r="M20" s="10" t="str">
        <f t="shared" si="6"/>
        <v>Mar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15.75" thickBot="1" x14ac:dyDescent="0.3">
      <c r="A21" s="21"/>
      <c r="B21" s="26"/>
      <c r="C21" s="27"/>
      <c r="D21" s="27"/>
      <c r="E21" s="27"/>
      <c r="F21" s="27"/>
      <c r="G21" s="7">
        <f>+$G$5</f>
        <v>6</v>
      </c>
      <c r="H21" s="7">
        <f>+$H$5</f>
        <v>13</v>
      </c>
      <c r="I21" s="7">
        <f>+$I$5</f>
        <v>20</v>
      </c>
      <c r="J21" s="7">
        <f>+$J$5</f>
        <v>27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136</v>
      </c>
      <c r="H23" s="32">
        <f t="shared" ref="H23:L23" si="7">SUM(H24:H27)</f>
        <v>192</v>
      </c>
      <c r="I23" s="32">
        <f t="shared" si="7"/>
        <v>189</v>
      </c>
      <c r="J23" s="32">
        <f t="shared" si="7"/>
        <v>179</v>
      </c>
      <c r="K23" s="32">
        <f t="shared" si="7"/>
        <v>0</v>
      </c>
      <c r="L23" s="32">
        <f t="shared" si="7"/>
        <v>696</v>
      </c>
      <c r="M23" s="32">
        <f>ROUND((L23/$E$1),0)</f>
        <v>174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33</v>
      </c>
      <c r="I24" s="40">
        <v>32</v>
      </c>
      <c r="J24" s="40">
        <v>11</v>
      </c>
      <c r="K24" s="40"/>
      <c r="L24" s="35">
        <f>SUM(G24:K24)</f>
        <v>88</v>
      </c>
      <c r="M24" s="35">
        <f t="shared" ref="M24:M32" si="8">ROUND((L24/$E$1),0)</f>
        <v>22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5">
      <c r="A25" s="21"/>
      <c r="B25" s="29"/>
      <c r="C25" s="30"/>
      <c r="D25" s="30" t="s">
        <v>2</v>
      </c>
      <c r="E25" s="30"/>
      <c r="F25" s="30"/>
      <c r="G25" s="40">
        <v>23</v>
      </c>
      <c r="H25" s="40">
        <v>16</v>
      </c>
      <c r="I25" s="40">
        <v>16</v>
      </c>
      <c r="J25" s="40">
        <v>29</v>
      </c>
      <c r="K25" s="40"/>
      <c r="L25" s="35">
        <f t="shared" ref="L25:L32" si="9">SUM(G25:K25)</f>
        <v>84</v>
      </c>
      <c r="M25" s="35">
        <f t="shared" si="8"/>
        <v>21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</row>
    <row r="26" spans="1:23" x14ac:dyDescent="0.25">
      <c r="A26" s="21"/>
      <c r="B26" s="29"/>
      <c r="C26" s="30"/>
      <c r="D26" s="30" t="s">
        <v>3</v>
      </c>
      <c r="E26" s="30"/>
      <c r="F26" s="30"/>
      <c r="G26" s="40">
        <v>51</v>
      </c>
      <c r="H26" s="40">
        <v>49</v>
      </c>
      <c r="I26" s="40">
        <v>47</v>
      </c>
      <c r="J26" s="40">
        <v>60</v>
      </c>
      <c r="K26" s="40"/>
      <c r="L26" s="35">
        <f t="shared" si="9"/>
        <v>207</v>
      </c>
      <c r="M26" s="35">
        <f t="shared" si="8"/>
        <v>52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</row>
    <row r="27" spans="1:23" x14ac:dyDescent="0.25">
      <c r="A27" s="21"/>
      <c r="B27" s="29"/>
      <c r="C27" s="30"/>
      <c r="D27" s="30" t="s">
        <v>4</v>
      </c>
      <c r="E27" s="30"/>
      <c r="F27" s="30"/>
      <c r="G27" s="41">
        <v>50</v>
      </c>
      <c r="H27" s="41">
        <v>94</v>
      </c>
      <c r="I27" s="41">
        <v>94</v>
      </c>
      <c r="J27" s="41">
        <v>79</v>
      </c>
      <c r="K27" s="41"/>
      <c r="L27" s="32">
        <f t="shared" si="9"/>
        <v>317</v>
      </c>
      <c r="M27" s="32">
        <f t="shared" si="8"/>
        <v>79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</row>
    <row r="28" spans="1:23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</row>
    <row r="29" spans="1:23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</row>
    <row r="30" spans="1:23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</row>
    <row r="31" spans="1:23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</row>
    <row r="32" spans="1:23" x14ac:dyDescent="0.25">
      <c r="A32" s="21"/>
      <c r="B32" s="29"/>
      <c r="C32" s="30" t="s">
        <v>8</v>
      </c>
      <c r="D32" s="30"/>
      <c r="E32" s="30"/>
      <c r="F32" s="30"/>
      <c r="G32" s="40">
        <v>44</v>
      </c>
      <c r="H32" s="40">
        <v>44</v>
      </c>
      <c r="I32" s="40">
        <v>44</v>
      </c>
      <c r="J32" s="40">
        <v>44</v>
      </c>
      <c r="K32" s="40"/>
      <c r="L32" s="35">
        <f t="shared" si="9"/>
        <v>176</v>
      </c>
      <c r="M32" s="35">
        <f t="shared" si="8"/>
        <v>44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</row>
    <row r="36" spans="1:23" x14ac:dyDescent="0.25">
      <c r="A36" s="21"/>
      <c r="B36" s="22"/>
      <c r="C36" s="8" t="str">
        <f>+$C20</f>
        <v>March 2022</v>
      </c>
      <c r="D36" s="24"/>
      <c r="E36" s="24"/>
      <c r="F36" s="24"/>
      <c r="G36" s="10" t="str">
        <f>+$G$4</f>
        <v>Mar</v>
      </c>
      <c r="H36" s="10" t="str">
        <f>+G36</f>
        <v>Mar</v>
      </c>
      <c r="I36" s="10" t="str">
        <f t="shared" si="10"/>
        <v>Mar</v>
      </c>
      <c r="J36" s="10" t="str">
        <f t="shared" si="10"/>
        <v>Mar</v>
      </c>
      <c r="K36" s="10" t="str">
        <f t="shared" si="10"/>
        <v>Mar</v>
      </c>
      <c r="L36" s="10" t="str">
        <f t="shared" si="10"/>
        <v>Mar</v>
      </c>
      <c r="M36" s="10" t="str">
        <f t="shared" si="10"/>
        <v>Mar</v>
      </c>
      <c r="N36" s="25"/>
      <c r="O36" s="42"/>
      <c r="P36" s="42"/>
      <c r="Q36" s="42"/>
    </row>
    <row r="37" spans="1:23" ht="15.75" thickBot="1" x14ac:dyDescent="0.3">
      <c r="A37" s="21"/>
      <c r="B37" s="26"/>
      <c r="C37" s="27"/>
      <c r="D37" s="27"/>
      <c r="E37" s="27"/>
      <c r="F37" s="27"/>
      <c r="G37" s="7">
        <f>+$G$5</f>
        <v>6</v>
      </c>
      <c r="H37" s="7">
        <f>+$H$5</f>
        <v>13</v>
      </c>
      <c r="I37" s="7">
        <f>+$I$5</f>
        <v>20</v>
      </c>
      <c r="J37" s="7">
        <f>+$J$5</f>
        <v>27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 t="s">
        <v>57</v>
      </c>
    </row>
    <row r="38" spans="1:23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3" x14ac:dyDescent="0.25">
      <c r="A39" s="21"/>
      <c r="B39" s="29"/>
      <c r="C39" s="30" t="s">
        <v>0</v>
      </c>
      <c r="D39" s="30"/>
      <c r="E39" s="30"/>
      <c r="F39" s="30"/>
      <c r="G39" s="32">
        <f>SUM(G40:G43)</f>
        <v>59</v>
      </c>
      <c r="H39" s="32">
        <f t="shared" ref="H39:L39" si="11">SUM(H40:H43)</f>
        <v>63</v>
      </c>
      <c r="I39" s="32">
        <f t="shared" si="11"/>
        <v>55</v>
      </c>
      <c r="J39" s="32">
        <f t="shared" si="11"/>
        <v>0</v>
      </c>
      <c r="K39" s="32">
        <f t="shared" si="11"/>
        <v>0</v>
      </c>
      <c r="L39" s="32">
        <f t="shared" si="11"/>
        <v>177</v>
      </c>
      <c r="M39" s="32">
        <f>ROUND((L39/$E$1),0)</f>
        <v>44</v>
      </c>
      <c r="N39" s="33"/>
      <c r="O39" s="42"/>
      <c r="P39" s="42"/>
      <c r="Q39" s="42"/>
    </row>
    <row r="40" spans="1:23" x14ac:dyDescent="0.25">
      <c r="A40" s="21"/>
      <c r="B40" s="29"/>
      <c r="C40" s="30"/>
      <c r="D40" s="30" t="s">
        <v>1</v>
      </c>
      <c r="E40" s="30"/>
      <c r="F40" s="30"/>
      <c r="G40" s="40">
        <v>5</v>
      </c>
      <c r="H40" s="40">
        <v>6</v>
      </c>
      <c r="I40" s="40">
        <v>4</v>
      </c>
      <c r="J40" s="40"/>
      <c r="K40" s="40"/>
      <c r="L40" s="35">
        <f>SUM(G40:K40)</f>
        <v>15</v>
      </c>
      <c r="M40" s="35">
        <f t="shared" ref="M40:M48" si="12">ROUND((L40/$E$1),0)</f>
        <v>4</v>
      </c>
      <c r="N40" s="33"/>
      <c r="O40" s="42"/>
      <c r="P40" s="42"/>
      <c r="Q40" s="42"/>
    </row>
    <row r="41" spans="1:23" x14ac:dyDescent="0.25">
      <c r="A41" s="21"/>
      <c r="B41" s="29"/>
      <c r="C41" s="30"/>
      <c r="D41" s="30" t="s">
        <v>2</v>
      </c>
      <c r="E41" s="30"/>
      <c r="F41" s="30"/>
      <c r="G41" s="40">
        <v>11</v>
      </c>
      <c r="H41" s="40">
        <v>14</v>
      </c>
      <c r="I41" s="40">
        <v>10</v>
      </c>
      <c r="J41" s="40"/>
      <c r="K41" s="40"/>
      <c r="L41" s="35">
        <f t="shared" ref="L41:L48" si="13">SUM(G41:K41)</f>
        <v>35</v>
      </c>
      <c r="M41" s="35">
        <f t="shared" si="12"/>
        <v>9</v>
      </c>
      <c r="N41" s="33"/>
      <c r="O41" s="42"/>
      <c r="P41" s="42"/>
      <c r="Q41" s="42"/>
    </row>
    <row r="42" spans="1:23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15</v>
      </c>
      <c r="I42" s="40">
        <v>15</v>
      </c>
      <c r="J42" s="40"/>
      <c r="K42" s="40"/>
      <c r="L42" s="35">
        <f t="shared" si="13"/>
        <v>45</v>
      </c>
      <c r="M42" s="35">
        <f t="shared" si="12"/>
        <v>11</v>
      </c>
      <c r="N42" s="33"/>
      <c r="O42" s="42"/>
      <c r="P42" s="42"/>
      <c r="Q42" s="42"/>
    </row>
    <row r="43" spans="1:23" x14ac:dyDescent="0.25">
      <c r="A43" s="21"/>
      <c r="B43" s="29"/>
      <c r="C43" s="30"/>
      <c r="D43" s="30" t="s">
        <v>4</v>
      </c>
      <c r="E43" s="30"/>
      <c r="F43" s="30"/>
      <c r="G43" s="41">
        <v>28</v>
      </c>
      <c r="H43" s="41">
        <v>28</v>
      </c>
      <c r="I43" s="41">
        <v>26</v>
      </c>
      <c r="J43" s="41"/>
      <c r="K43" s="41"/>
      <c r="L43" s="32">
        <f t="shared" si="13"/>
        <v>82</v>
      </c>
      <c r="M43" s="32">
        <f t="shared" si="12"/>
        <v>21</v>
      </c>
      <c r="N43" s="33"/>
      <c r="O43" s="42"/>
      <c r="P43" s="42"/>
      <c r="Q43" s="42"/>
    </row>
    <row r="44" spans="1:23" x14ac:dyDescent="0.25">
      <c r="A44" s="21"/>
      <c r="B44" s="29"/>
      <c r="C44" s="30" t="s">
        <v>5</v>
      </c>
      <c r="D44" s="30"/>
      <c r="E44" s="30"/>
      <c r="F44" s="30"/>
      <c r="G44" s="40"/>
      <c r="H44" s="40">
        <v>3</v>
      </c>
      <c r="I44" s="40">
        <v>4</v>
      </c>
      <c r="J44" s="40"/>
      <c r="K44" s="40"/>
      <c r="L44" s="35">
        <f t="shared" si="13"/>
        <v>7</v>
      </c>
      <c r="M44" s="35">
        <f t="shared" si="12"/>
        <v>2</v>
      </c>
      <c r="N44" s="33"/>
      <c r="O44" s="42"/>
      <c r="P44" s="42"/>
      <c r="Q44" s="42"/>
    </row>
    <row r="45" spans="1:23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3" x14ac:dyDescent="0.25">
      <c r="A46" s="21"/>
      <c r="B46" s="29"/>
      <c r="C46" s="30" t="s">
        <v>7</v>
      </c>
      <c r="D46" s="30"/>
      <c r="E46" s="30"/>
      <c r="F46" s="30"/>
      <c r="G46" s="40">
        <v>5</v>
      </c>
      <c r="H46" s="40">
        <v>5</v>
      </c>
      <c r="I46" s="40">
        <v>2</v>
      </c>
      <c r="J46" s="40">
        <v>4</v>
      </c>
      <c r="K46" s="40"/>
      <c r="L46" s="35">
        <f t="shared" si="13"/>
        <v>16</v>
      </c>
      <c r="M46" s="35">
        <f t="shared" si="12"/>
        <v>4</v>
      </c>
      <c r="N46" s="33"/>
      <c r="O46" s="42"/>
      <c r="P46" s="42"/>
      <c r="Q46" s="42"/>
    </row>
    <row r="47" spans="1:23" x14ac:dyDescent="0.25">
      <c r="A47" s="21"/>
      <c r="B47" s="29"/>
      <c r="C47" s="30" t="s">
        <v>9</v>
      </c>
      <c r="D47" s="30"/>
      <c r="E47" s="30"/>
      <c r="F47" s="30"/>
      <c r="G47" s="40">
        <v>4</v>
      </c>
      <c r="H47" s="40">
        <v>4</v>
      </c>
      <c r="I47" s="40">
        <v>3</v>
      </c>
      <c r="J47" s="40">
        <v>4</v>
      </c>
      <c r="K47" s="40"/>
      <c r="L47" s="35">
        <f t="shared" si="13"/>
        <v>15</v>
      </c>
      <c r="M47" s="35">
        <f t="shared" si="12"/>
        <v>4</v>
      </c>
      <c r="N47" s="33"/>
      <c r="O47" s="42"/>
      <c r="P47" s="42"/>
      <c r="Q47" s="42"/>
    </row>
    <row r="48" spans="1:23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17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17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17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</row>
    <row r="52" spans="1:17" x14ac:dyDescent="0.25">
      <c r="A52" s="21"/>
      <c r="B52" s="22"/>
      <c r="C52" s="8" t="str">
        <f>+$C36</f>
        <v>March 2022</v>
      </c>
      <c r="D52" s="24"/>
      <c r="E52" s="24"/>
      <c r="F52" s="24"/>
      <c r="G52" s="10" t="str">
        <f>+$G$4</f>
        <v>Mar</v>
      </c>
      <c r="H52" s="10" t="str">
        <f>+G52</f>
        <v>Mar</v>
      </c>
      <c r="I52" s="10" t="str">
        <f t="shared" si="14"/>
        <v>Mar</v>
      </c>
      <c r="J52" s="10" t="str">
        <f t="shared" si="14"/>
        <v>Mar</v>
      </c>
      <c r="K52" s="10" t="str">
        <f t="shared" si="14"/>
        <v>Mar</v>
      </c>
      <c r="L52" s="10" t="str">
        <f t="shared" si="14"/>
        <v>Mar</v>
      </c>
      <c r="M52" s="10" t="str">
        <f t="shared" si="14"/>
        <v>Mar</v>
      </c>
      <c r="N52" s="25"/>
      <c r="O52" s="42"/>
      <c r="P52" s="42"/>
      <c r="Q52" s="42"/>
    </row>
    <row r="53" spans="1:17" ht="15.75" thickBot="1" x14ac:dyDescent="0.3">
      <c r="A53" s="21"/>
      <c r="B53" s="26"/>
      <c r="C53" s="27"/>
      <c r="D53" s="27"/>
      <c r="E53" s="27"/>
      <c r="F53" s="27"/>
      <c r="G53" s="7">
        <f>+$G$5</f>
        <v>6</v>
      </c>
      <c r="H53" s="7">
        <f>+$H$5</f>
        <v>13</v>
      </c>
      <c r="I53" s="7">
        <f>+$I$5</f>
        <v>20</v>
      </c>
      <c r="J53" s="7">
        <f>+$J$5</f>
        <v>27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17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17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115</v>
      </c>
      <c r="H55" s="32">
        <f t="shared" ref="H55:L55" si="15">SUM(H56:H59)</f>
        <v>105</v>
      </c>
      <c r="I55" s="32">
        <f t="shared" si="15"/>
        <v>108</v>
      </c>
      <c r="J55" s="32">
        <f t="shared" si="15"/>
        <v>93</v>
      </c>
      <c r="K55" s="32">
        <f t="shared" si="15"/>
        <v>0</v>
      </c>
      <c r="L55" s="32">
        <f t="shared" si="15"/>
        <v>421</v>
      </c>
      <c r="M55" s="32">
        <f>ROUND((L55/$E$1),0)</f>
        <v>105</v>
      </c>
      <c r="N55" s="33"/>
      <c r="O55" s="42"/>
      <c r="P55" s="42"/>
      <c r="Q55" s="42"/>
    </row>
    <row r="56" spans="1:17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2</v>
      </c>
      <c r="I56" s="40">
        <v>2</v>
      </c>
      <c r="J56" s="40">
        <v>4</v>
      </c>
      <c r="K56" s="40"/>
      <c r="L56" s="35">
        <f>SUM(G56:K56)</f>
        <v>12</v>
      </c>
      <c r="M56" s="35">
        <f t="shared" ref="M56:M64" si="16">ROUND((L56/$E$1),0)</f>
        <v>3</v>
      </c>
      <c r="N56" s="33"/>
      <c r="O56" s="42"/>
      <c r="P56" s="42"/>
      <c r="Q56" s="42"/>
    </row>
    <row r="57" spans="1:17" x14ac:dyDescent="0.25">
      <c r="A57" s="21"/>
      <c r="B57" s="29"/>
      <c r="C57" s="30"/>
      <c r="D57" s="30" t="s">
        <v>2</v>
      </c>
      <c r="E57" s="30"/>
      <c r="F57" s="30"/>
      <c r="G57" s="40">
        <v>18</v>
      </c>
      <c r="H57" s="40">
        <v>16</v>
      </c>
      <c r="I57" s="40">
        <v>15</v>
      </c>
      <c r="J57" s="40">
        <v>21</v>
      </c>
      <c r="K57" s="40"/>
      <c r="L57" s="35">
        <f t="shared" ref="L57:L64" si="17">SUM(G57:K57)</f>
        <v>70</v>
      </c>
      <c r="M57" s="35">
        <f t="shared" si="16"/>
        <v>18</v>
      </c>
      <c r="N57" s="33"/>
      <c r="O57" s="42"/>
      <c r="P57" s="42"/>
      <c r="Q57" s="42"/>
    </row>
    <row r="58" spans="1:17" x14ac:dyDescent="0.25">
      <c r="A58" s="21"/>
      <c r="B58" s="29"/>
      <c r="C58" s="30"/>
      <c r="D58" s="30" t="s">
        <v>3</v>
      </c>
      <c r="E58" s="30"/>
      <c r="F58" s="30"/>
      <c r="G58" s="40">
        <v>26</v>
      </c>
      <c r="H58" s="40">
        <v>23</v>
      </c>
      <c r="I58" s="40">
        <v>26</v>
      </c>
      <c r="J58" s="40">
        <v>14</v>
      </c>
      <c r="K58" s="40"/>
      <c r="L58" s="35">
        <f t="shared" si="17"/>
        <v>89</v>
      </c>
      <c r="M58" s="35">
        <f t="shared" si="16"/>
        <v>22</v>
      </c>
      <c r="N58" s="33"/>
      <c r="O58" s="42"/>
      <c r="P58" s="42"/>
      <c r="Q58" s="42"/>
    </row>
    <row r="59" spans="1:17" x14ac:dyDescent="0.25">
      <c r="A59" s="21"/>
      <c r="B59" s="29"/>
      <c r="C59" s="30"/>
      <c r="D59" s="30" t="s">
        <v>4</v>
      </c>
      <c r="E59" s="30"/>
      <c r="F59" s="30"/>
      <c r="G59" s="41">
        <v>67</v>
      </c>
      <c r="H59" s="41">
        <v>64</v>
      </c>
      <c r="I59" s="41">
        <v>65</v>
      </c>
      <c r="J59" s="41">
        <v>54</v>
      </c>
      <c r="K59" s="41"/>
      <c r="L59" s="32">
        <f t="shared" si="17"/>
        <v>250</v>
      </c>
      <c r="M59" s="32">
        <f t="shared" si="16"/>
        <v>63</v>
      </c>
      <c r="N59" s="33"/>
      <c r="O59" s="42"/>
      <c r="P59" s="42"/>
      <c r="Q59" s="42"/>
    </row>
    <row r="60" spans="1:17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17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17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17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17" x14ac:dyDescent="0.25">
      <c r="A64" s="21"/>
      <c r="B64" s="29"/>
      <c r="C64" s="30" t="s">
        <v>8</v>
      </c>
      <c r="D64" s="30"/>
      <c r="E64" s="30"/>
      <c r="F64" s="30"/>
      <c r="G64" s="40">
        <v>39</v>
      </c>
      <c r="H64" s="40">
        <v>39</v>
      </c>
      <c r="I64" s="40">
        <v>39</v>
      </c>
      <c r="J64" s="40">
        <v>39</v>
      </c>
      <c r="K64" s="40"/>
      <c r="L64" s="35">
        <f t="shared" si="17"/>
        <v>156</v>
      </c>
      <c r="M64" s="35">
        <f t="shared" si="16"/>
        <v>39</v>
      </c>
      <c r="N64" s="33"/>
      <c r="O64" s="42"/>
      <c r="P64" s="42"/>
      <c r="Q64" s="42"/>
    </row>
    <row r="65" spans="1:17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17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17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/>
      <c r="Q67" s="42"/>
    </row>
    <row r="68" spans="1:17" x14ac:dyDescent="0.25">
      <c r="A68" s="21"/>
      <c r="B68" s="22"/>
      <c r="C68" s="8" t="str">
        <f>+$C52</f>
        <v>March 2022</v>
      </c>
      <c r="D68" s="24"/>
      <c r="E68" s="24"/>
      <c r="F68" s="24"/>
      <c r="G68" s="10" t="str">
        <f>+$G$4</f>
        <v>Mar</v>
      </c>
      <c r="H68" s="10" t="str">
        <f>+G68</f>
        <v>Mar</v>
      </c>
      <c r="I68" s="10" t="str">
        <f t="shared" si="18"/>
        <v>Mar</v>
      </c>
      <c r="J68" s="10" t="str">
        <f t="shared" si="18"/>
        <v>Mar</v>
      </c>
      <c r="K68" s="10" t="str">
        <f t="shared" si="18"/>
        <v>Mar</v>
      </c>
      <c r="L68" s="10" t="str">
        <f t="shared" si="18"/>
        <v>Mar</v>
      </c>
      <c r="M68" s="10" t="str">
        <f t="shared" si="18"/>
        <v>Mar</v>
      </c>
      <c r="N68" s="25"/>
      <c r="O68" s="42"/>
      <c r="P68" s="42"/>
      <c r="Q68" s="42"/>
    </row>
    <row r="69" spans="1:17" ht="15.75" thickBot="1" x14ac:dyDescent="0.3">
      <c r="A69" s="21"/>
      <c r="B69" s="26"/>
      <c r="C69" s="27"/>
      <c r="D69" s="27"/>
      <c r="E69" s="27"/>
      <c r="F69" s="27"/>
      <c r="G69" s="7">
        <f>+$G$5</f>
        <v>6</v>
      </c>
      <c r="H69" s="7">
        <f>+$H$5</f>
        <v>13</v>
      </c>
      <c r="I69" s="7">
        <f>+$I$5</f>
        <v>20</v>
      </c>
      <c r="J69" s="7">
        <f>+$J$5</f>
        <v>27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17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17" x14ac:dyDescent="0.25">
      <c r="A71" s="21"/>
      <c r="B71" s="29"/>
      <c r="C71" s="30" t="s">
        <v>0</v>
      </c>
      <c r="D71" s="30"/>
      <c r="E71" s="30"/>
      <c r="F71" s="30"/>
      <c r="G71" s="32">
        <f>SUM(G72:G75)</f>
        <v>73</v>
      </c>
      <c r="H71" s="32">
        <f t="shared" ref="H71:L71" si="19">SUM(H72:H75)</f>
        <v>48</v>
      </c>
      <c r="I71" s="32">
        <f t="shared" si="19"/>
        <v>46</v>
      </c>
      <c r="J71" s="32">
        <f t="shared" si="19"/>
        <v>65</v>
      </c>
      <c r="K71" s="32">
        <f t="shared" si="19"/>
        <v>0</v>
      </c>
      <c r="L71" s="32">
        <f t="shared" si="19"/>
        <v>232</v>
      </c>
      <c r="M71" s="32">
        <f>ROUND((L71/$E$1),0)</f>
        <v>58</v>
      </c>
      <c r="N71" s="33"/>
      <c r="O71" s="42"/>
      <c r="P71" s="42"/>
      <c r="Q71" s="42"/>
    </row>
    <row r="72" spans="1:17" x14ac:dyDescent="0.25">
      <c r="A72" s="21"/>
      <c r="B72" s="29"/>
      <c r="C72" s="30"/>
      <c r="D72" s="30" t="s">
        <v>1</v>
      </c>
      <c r="E72" s="30"/>
      <c r="F72" s="30"/>
      <c r="G72" s="40">
        <v>6</v>
      </c>
      <c r="H72" s="40">
        <v>3</v>
      </c>
      <c r="I72" s="40">
        <v>2</v>
      </c>
      <c r="J72" s="40">
        <v>10</v>
      </c>
      <c r="K72" s="40"/>
      <c r="L72" s="35">
        <f>SUM(G72:K72)</f>
        <v>21</v>
      </c>
      <c r="M72" s="35">
        <f t="shared" ref="M72:M80" si="20">ROUND((L72/$E$1),0)</f>
        <v>5</v>
      </c>
      <c r="N72" s="33"/>
      <c r="O72" s="42"/>
      <c r="P72" s="42"/>
      <c r="Q72" s="42"/>
    </row>
    <row r="73" spans="1:17" x14ac:dyDescent="0.25">
      <c r="A73" s="21"/>
      <c r="B73" s="29"/>
      <c r="C73" s="30"/>
      <c r="D73" s="30" t="s">
        <v>2</v>
      </c>
      <c r="E73" s="30"/>
      <c r="F73" s="30"/>
      <c r="G73" s="40">
        <v>13</v>
      </c>
      <c r="H73" s="40">
        <v>9</v>
      </c>
      <c r="I73" s="40">
        <v>10</v>
      </c>
      <c r="J73" s="40">
        <v>16</v>
      </c>
      <c r="K73" s="40"/>
      <c r="L73" s="35">
        <f t="shared" ref="L73:L80" si="21">SUM(G73:K73)</f>
        <v>48</v>
      </c>
      <c r="M73" s="35">
        <f t="shared" si="20"/>
        <v>12</v>
      </c>
      <c r="N73" s="33"/>
      <c r="O73" s="42"/>
      <c r="P73" s="42"/>
      <c r="Q73" s="42"/>
    </row>
    <row r="74" spans="1:17" x14ac:dyDescent="0.25">
      <c r="A74" s="21"/>
      <c r="B74" s="29"/>
      <c r="C74" s="30"/>
      <c r="D74" s="30" t="s">
        <v>3</v>
      </c>
      <c r="E74" s="30"/>
      <c r="F74" s="30"/>
      <c r="G74" s="40">
        <v>20</v>
      </c>
      <c r="H74" s="40">
        <v>5</v>
      </c>
      <c r="I74" s="40">
        <v>8</v>
      </c>
      <c r="J74" s="40">
        <v>16</v>
      </c>
      <c r="K74" s="40"/>
      <c r="L74" s="35">
        <f t="shared" si="21"/>
        <v>49</v>
      </c>
      <c r="M74" s="35">
        <f t="shared" si="20"/>
        <v>12</v>
      </c>
      <c r="N74" s="33"/>
      <c r="O74" s="42"/>
      <c r="P74" s="42"/>
      <c r="Q74" s="42"/>
    </row>
    <row r="75" spans="1:17" x14ac:dyDescent="0.25">
      <c r="A75" s="21"/>
      <c r="B75" s="29"/>
      <c r="C75" s="30"/>
      <c r="D75" s="30" t="s">
        <v>4</v>
      </c>
      <c r="E75" s="30"/>
      <c r="F75" s="30"/>
      <c r="G75" s="41">
        <v>34</v>
      </c>
      <c r="H75" s="41">
        <v>31</v>
      </c>
      <c r="I75" s="41">
        <v>26</v>
      </c>
      <c r="J75" s="41">
        <v>23</v>
      </c>
      <c r="K75" s="41"/>
      <c r="L75" s="32">
        <f t="shared" si="21"/>
        <v>114</v>
      </c>
      <c r="M75" s="32">
        <f t="shared" si="20"/>
        <v>29</v>
      </c>
      <c r="N75" s="33"/>
      <c r="O75" s="42"/>
      <c r="P75" s="42"/>
      <c r="Q75" s="42"/>
    </row>
    <row r="76" spans="1:17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17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17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17" x14ac:dyDescent="0.25">
      <c r="A79" s="21"/>
      <c r="B79" s="29"/>
      <c r="C79" s="30" t="s">
        <v>9</v>
      </c>
      <c r="D79" s="30"/>
      <c r="E79" s="30"/>
      <c r="F79" s="30"/>
      <c r="G79" s="40">
        <v>288</v>
      </c>
      <c r="H79" s="40">
        <v>130</v>
      </c>
      <c r="I79" s="40">
        <v>216</v>
      </c>
      <c r="J79" s="40">
        <v>396</v>
      </c>
      <c r="K79" s="40"/>
      <c r="L79" s="35">
        <f t="shared" si="21"/>
        <v>1030</v>
      </c>
      <c r="M79" s="35">
        <f t="shared" si="20"/>
        <v>258</v>
      </c>
      <c r="N79" s="33"/>
      <c r="O79" s="42"/>
      <c r="P79" s="42"/>
      <c r="Q79" s="42"/>
    </row>
    <row r="80" spans="1:17" x14ac:dyDescent="0.25">
      <c r="A80" s="21"/>
      <c r="B80" s="29"/>
      <c r="C80" s="30" t="s">
        <v>8</v>
      </c>
      <c r="D80" s="30"/>
      <c r="E80" s="30"/>
      <c r="F80" s="30"/>
      <c r="G80" s="40">
        <v>45</v>
      </c>
      <c r="H80" s="40">
        <v>45</v>
      </c>
      <c r="I80" s="40">
        <v>45</v>
      </c>
      <c r="J80" s="40">
        <v>45</v>
      </c>
      <c r="K80" s="40"/>
      <c r="L80" s="35">
        <f t="shared" si="21"/>
        <v>180</v>
      </c>
      <c r="M80" s="35">
        <f t="shared" si="20"/>
        <v>45</v>
      </c>
      <c r="N80" s="33"/>
      <c r="O80" s="42"/>
      <c r="P80" s="42"/>
      <c r="Q80" s="42"/>
    </row>
    <row r="81" spans="1:17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17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17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</row>
    <row r="84" spans="1:17" x14ac:dyDescent="0.25">
      <c r="A84" s="21"/>
      <c r="B84" s="22"/>
      <c r="C84" s="8" t="str">
        <f>+$C68</f>
        <v>March 2022</v>
      </c>
      <c r="D84" s="24"/>
      <c r="E84" s="24"/>
      <c r="F84" s="24"/>
      <c r="G84" s="10" t="str">
        <f>+$G$4</f>
        <v>Mar</v>
      </c>
      <c r="H84" s="10" t="str">
        <f>+G84</f>
        <v>Mar</v>
      </c>
      <c r="I84" s="10" t="str">
        <f t="shared" si="22"/>
        <v>Mar</v>
      </c>
      <c r="J84" s="10" t="str">
        <f t="shared" si="22"/>
        <v>Mar</v>
      </c>
      <c r="K84" s="10" t="str">
        <f t="shared" si="22"/>
        <v>Mar</v>
      </c>
      <c r="L84" s="10" t="str">
        <f t="shared" si="22"/>
        <v>Mar</v>
      </c>
      <c r="M84" s="10" t="str">
        <f t="shared" si="22"/>
        <v>Mar</v>
      </c>
      <c r="N84" s="25"/>
      <c r="O84" s="42"/>
      <c r="P84" s="42"/>
      <c r="Q84" s="42"/>
    </row>
    <row r="85" spans="1:17" ht="15.75" thickBot="1" x14ac:dyDescent="0.3">
      <c r="A85" s="21"/>
      <c r="B85" s="26"/>
      <c r="C85" s="27"/>
      <c r="D85" s="27"/>
      <c r="E85" s="27"/>
      <c r="F85" s="27"/>
      <c r="G85" s="7">
        <f>+$G$5</f>
        <v>6</v>
      </c>
      <c r="H85" s="7">
        <f>+$H$5</f>
        <v>13</v>
      </c>
      <c r="I85" s="7">
        <f>+$I$5</f>
        <v>20</v>
      </c>
      <c r="J85" s="7">
        <f>+$J$5</f>
        <v>27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17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17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145</v>
      </c>
      <c r="H87" s="32">
        <f t="shared" ref="H87:L87" si="23">SUM(H88:H91)</f>
        <v>155</v>
      </c>
      <c r="I87" s="32">
        <f t="shared" si="23"/>
        <v>143</v>
      </c>
      <c r="J87" s="32">
        <f t="shared" si="23"/>
        <v>107</v>
      </c>
      <c r="K87" s="32">
        <f t="shared" si="23"/>
        <v>0</v>
      </c>
      <c r="L87" s="32">
        <f t="shared" si="23"/>
        <v>550</v>
      </c>
      <c r="M87" s="32">
        <f>ROUND((L87/$E$1),0)</f>
        <v>138</v>
      </c>
      <c r="N87" s="33"/>
      <c r="O87" s="42"/>
      <c r="P87" s="42"/>
      <c r="Q87" s="42"/>
    </row>
    <row r="88" spans="1:17" x14ac:dyDescent="0.25">
      <c r="A88" s="21"/>
      <c r="B88" s="29"/>
      <c r="C88" s="30"/>
      <c r="D88" s="30" t="s">
        <v>1</v>
      </c>
      <c r="E88" s="30"/>
      <c r="F88" s="30"/>
      <c r="G88" s="40">
        <v>7</v>
      </c>
      <c r="H88" s="40">
        <v>6</v>
      </c>
      <c r="I88" s="40">
        <v>9</v>
      </c>
      <c r="J88" s="40">
        <v>7</v>
      </c>
      <c r="K88" s="40"/>
      <c r="L88" s="35">
        <f>SUM(G88:K88)</f>
        <v>29</v>
      </c>
      <c r="M88" s="35">
        <f t="shared" ref="M88:M96" si="24">ROUND((L88/$E$1),0)</f>
        <v>7</v>
      </c>
      <c r="N88" s="33"/>
      <c r="O88" s="42"/>
      <c r="P88" s="42"/>
      <c r="Q88" s="42"/>
    </row>
    <row r="89" spans="1:17" x14ac:dyDescent="0.25">
      <c r="A89" s="21"/>
      <c r="B89" s="29"/>
      <c r="C89" s="30"/>
      <c r="D89" s="30" t="s">
        <v>2</v>
      </c>
      <c r="E89" s="30"/>
      <c r="F89" s="30"/>
      <c r="G89" s="40">
        <v>13</v>
      </c>
      <c r="H89" s="40">
        <v>23</v>
      </c>
      <c r="I89" s="40">
        <v>13</v>
      </c>
      <c r="J89" s="40">
        <v>7</v>
      </c>
      <c r="K89" s="40"/>
      <c r="L89" s="35">
        <f t="shared" ref="L89:L96" si="25">SUM(G89:K89)</f>
        <v>56</v>
      </c>
      <c r="M89" s="35">
        <f t="shared" si="24"/>
        <v>14</v>
      </c>
      <c r="N89" s="33"/>
      <c r="O89" s="42"/>
      <c r="P89" s="42"/>
      <c r="Q89" s="42"/>
    </row>
    <row r="90" spans="1:17" x14ac:dyDescent="0.25">
      <c r="A90" s="21"/>
      <c r="B90" s="29"/>
      <c r="C90" s="30"/>
      <c r="D90" s="30" t="s">
        <v>3</v>
      </c>
      <c r="E90" s="30"/>
      <c r="F90" s="30"/>
      <c r="G90" s="40">
        <v>49</v>
      </c>
      <c r="H90" s="40">
        <v>47</v>
      </c>
      <c r="I90" s="40">
        <v>49</v>
      </c>
      <c r="J90" s="40">
        <v>55</v>
      </c>
      <c r="K90" s="40"/>
      <c r="L90" s="35">
        <f t="shared" si="25"/>
        <v>200</v>
      </c>
      <c r="M90" s="35">
        <f t="shared" si="24"/>
        <v>50</v>
      </c>
      <c r="N90" s="33"/>
      <c r="O90" s="42"/>
      <c r="P90" s="42"/>
      <c r="Q90" s="42"/>
    </row>
    <row r="91" spans="1:17" x14ac:dyDescent="0.25">
      <c r="A91" s="21"/>
      <c r="B91" s="29"/>
      <c r="C91" s="30"/>
      <c r="D91" s="30" t="s">
        <v>4</v>
      </c>
      <c r="E91" s="30"/>
      <c r="F91" s="30"/>
      <c r="G91" s="41">
        <v>76</v>
      </c>
      <c r="H91" s="41">
        <v>79</v>
      </c>
      <c r="I91" s="41">
        <v>72</v>
      </c>
      <c r="J91" s="41">
        <v>38</v>
      </c>
      <c r="K91" s="41"/>
      <c r="L91" s="32">
        <f t="shared" si="25"/>
        <v>265</v>
      </c>
      <c r="M91" s="32">
        <f t="shared" si="24"/>
        <v>66</v>
      </c>
      <c r="N91" s="33"/>
      <c r="O91" s="42"/>
      <c r="P91" s="42"/>
      <c r="Q91" s="42"/>
    </row>
    <row r="92" spans="1:17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17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17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17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17" x14ac:dyDescent="0.25">
      <c r="A96" s="21"/>
      <c r="B96" s="29"/>
      <c r="C96" s="30" t="s">
        <v>8</v>
      </c>
      <c r="D96" s="30"/>
      <c r="E96" s="30"/>
      <c r="F96" s="30"/>
      <c r="G96" s="40">
        <v>27</v>
      </c>
      <c r="H96" s="40">
        <v>27</v>
      </c>
      <c r="I96" s="40">
        <v>27</v>
      </c>
      <c r="J96" s="40">
        <v>27</v>
      </c>
      <c r="K96" s="40"/>
      <c r="L96" s="35">
        <f t="shared" si="25"/>
        <v>108</v>
      </c>
      <c r="M96" s="35">
        <f t="shared" si="24"/>
        <v>27</v>
      </c>
      <c r="N96" s="33"/>
      <c r="O96" s="42"/>
      <c r="P96" s="42"/>
      <c r="Q96" s="42"/>
    </row>
    <row r="97" spans="1:17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17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17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</row>
    <row r="100" spans="1:17" x14ac:dyDescent="0.25">
      <c r="A100" s="21"/>
      <c r="B100" s="22"/>
      <c r="C100" s="8" t="str">
        <f>+$C84</f>
        <v>March 2022</v>
      </c>
      <c r="D100" s="24"/>
      <c r="E100" s="24"/>
      <c r="F100" s="24"/>
      <c r="G100" s="10" t="str">
        <f>+$G$4</f>
        <v>Mar</v>
      </c>
      <c r="H100" s="10" t="str">
        <f>+G100</f>
        <v>Mar</v>
      </c>
      <c r="I100" s="10" t="str">
        <f t="shared" si="26"/>
        <v>Mar</v>
      </c>
      <c r="J100" s="10" t="str">
        <f t="shared" si="26"/>
        <v>Mar</v>
      </c>
      <c r="K100" s="10" t="str">
        <f t="shared" si="26"/>
        <v>Mar</v>
      </c>
      <c r="L100" s="10" t="str">
        <f t="shared" si="26"/>
        <v>Mar</v>
      </c>
      <c r="M100" s="10" t="str">
        <f t="shared" si="26"/>
        <v>Mar</v>
      </c>
      <c r="N100" s="25"/>
      <c r="O100" s="42"/>
      <c r="P100" s="42"/>
      <c r="Q100" s="42"/>
    </row>
    <row r="101" spans="1:17" ht="15.75" thickBot="1" x14ac:dyDescent="0.3">
      <c r="A101" s="21"/>
      <c r="B101" s="26"/>
      <c r="C101" s="27"/>
      <c r="D101" s="27"/>
      <c r="E101" s="27"/>
      <c r="F101" s="27"/>
      <c r="G101" s="7">
        <f>+$G$5</f>
        <v>6</v>
      </c>
      <c r="H101" s="7">
        <f>+$H$5</f>
        <v>13</v>
      </c>
      <c r="I101" s="7">
        <f>+$I$5</f>
        <v>20</v>
      </c>
      <c r="J101" s="7">
        <f>+$J$5</f>
        <v>27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17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17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78</v>
      </c>
      <c r="H103" s="32">
        <f t="shared" ref="H103:L103" si="27">SUM(H104:H107)</f>
        <v>49</v>
      </c>
      <c r="I103" s="32">
        <f t="shared" si="27"/>
        <v>59</v>
      </c>
      <c r="J103" s="32">
        <f t="shared" si="27"/>
        <v>50</v>
      </c>
      <c r="K103" s="32">
        <f t="shared" si="27"/>
        <v>0</v>
      </c>
      <c r="L103" s="32">
        <f t="shared" si="27"/>
        <v>236</v>
      </c>
      <c r="M103" s="32">
        <f>ROUND((L103/$E$1),0)</f>
        <v>59</v>
      </c>
      <c r="N103" s="33"/>
      <c r="O103" s="42"/>
      <c r="P103" s="42"/>
      <c r="Q103" s="42"/>
    </row>
    <row r="104" spans="1:17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1</v>
      </c>
      <c r="I104" s="40">
        <v>1</v>
      </c>
      <c r="J104" s="40">
        <v>1</v>
      </c>
      <c r="K104" s="40"/>
      <c r="L104" s="35">
        <f>SUM(G104:K104)</f>
        <v>5</v>
      </c>
      <c r="M104" s="35">
        <f t="shared" ref="M104:M112" si="28">ROUND((L104/$E$1),0)</f>
        <v>1</v>
      </c>
      <c r="N104" s="33"/>
      <c r="O104" s="42"/>
      <c r="P104" s="42"/>
      <c r="Q104" s="42"/>
    </row>
    <row r="105" spans="1:17" x14ac:dyDescent="0.25">
      <c r="A105" s="21"/>
      <c r="B105" s="29"/>
      <c r="C105" s="30"/>
      <c r="D105" s="30" t="s">
        <v>2</v>
      </c>
      <c r="E105" s="30"/>
      <c r="F105" s="30"/>
      <c r="G105" s="40">
        <v>19</v>
      </c>
      <c r="H105" s="40">
        <v>15</v>
      </c>
      <c r="I105" s="40">
        <v>12</v>
      </c>
      <c r="J105" s="40">
        <v>11</v>
      </c>
      <c r="K105" s="40"/>
      <c r="L105" s="35">
        <f t="shared" ref="L105:L112" si="29">SUM(G105:K105)</f>
        <v>57</v>
      </c>
      <c r="M105" s="35">
        <f t="shared" si="28"/>
        <v>14</v>
      </c>
      <c r="N105" s="33"/>
      <c r="O105" s="42"/>
      <c r="P105" s="42"/>
      <c r="Q105" s="42"/>
    </row>
    <row r="106" spans="1:17" x14ac:dyDescent="0.25">
      <c r="A106" s="21"/>
      <c r="B106" s="29"/>
      <c r="C106" s="30"/>
      <c r="D106" s="30" t="s">
        <v>3</v>
      </c>
      <c r="E106" s="30"/>
      <c r="F106" s="30"/>
      <c r="G106" s="40">
        <v>23</v>
      </c>
      <c r="H106" s="40">
        <v>13</v>
      </c>
      <c r="I106" s="40">
        <v>21</v>
      </c>
      <c r="J106" s="40">
        <v>13</v>
      </c>
      <c r="K106" s="40"/>
      <c r="L106" s="35">
        <f t="shared" si="29"/>
        <v>70</v>
      </c>
      <c r="M106" s="35">
        <f t="shared" si="28"/>
        <v>18</v>
      </c>
      <c r="N106" s="33"/>
      <c r="O106" s="42"/>
      <c r="P106" s="42"/>
      <c r="Q106" s="42"/>
    </row>
    <row r="107" spans="1:17" x14ac:dyDescent="0.25">
      <c r="A107" s="21"/>
      <c r="B107" s="29"/>
      <c r="C107" s="30"/>
      <c r="D107" s="30" t="s">
        <v>4</v>
      </c>
      <c r="E107" s="30"/>
      <c r="F107" s="30"/>
      <c r="G107" s="41">
        <v>34</v>
      </c>
      <c r="H107" s="41">
        <v>20</v>
      </c>
      <c r="I107" s="41">
        <v>25</v>
      </c>
      <c r="J107" s="41">
        <v>25</v>
      </c>
      <c r="K107" s="41"/>
      <c r="L107" s="32">
        <f t="shared" si="29"/>
        <v>104</v>
      </c>
      <c r="M107" s="32">
        <f t="shared" si="28"/>
        <v>26</v>
      </c>
      <c r="N107" s="33"/>
      <c r="O107" s="42"/>
      <c r="P107" s="42"/>
      <c r="Q107" s="42"/>
    </row>
    <row r="108" spans="1:17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17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17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17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17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>
        <v>40</v>
      </c>
      <c r="K112" s="40"/>
      <c r="L112" s="35">
        <f t="shared" si="29"/>
        <v>160</v>
      </c>
      <c r="M112" s="35">
        <f t="shared" si="28"/>
        <v>40</v>
      </c>
      <c r="N112" s="33"/>
      <c r="O112" s="42"/>
      <c r="P112" s="42"/>
      <c r="Q112" s="42"/>
    </row>
    <row r="113" spans="1:17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17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</row>
    <row r="116" spans="1:17" x14ac:dyDescent="0.25">
      <c r="A116" s="21"/>
      <c r="B116" s="22"/>
      <c r="C116" s="8" t="str">
        <f>+$C100</f>
        <v>March 2022</v>
      </c>
      <c r="D116" s="24"/>
      <c r="E116" s="24"/>
      <c r="F116" s="24"/>
      <c r="G116" s="10" t="str">
        <f>+$G$4</f>
        <v>Mar</v>
      </c>
      <c r="H116" s="10" t="str">
        <f>+G116</f>
        <v>Mar</v>
      </c>
      <c r="I116" s="10" t="str">
        <f t="shared" si="30"/>
        <v>Mar</v>
      </c>
      <c r="J116" s="10" t="str">
        <f t="shared" si="30"/>
        <v>Mar</v>
      </c>
      <c r="K116" s="10" t="str">
        <f t="shared" si="30"/>
        <v>Mar</v>
      </c>
      <c r="L116" s="10" t="str">
        <f t="shared" si="30"/>
        <v>Mar</v>
      </c>
      <c r="M116" s="10" t="str">
        <f t="shared" si="30"/>
        <v>Mar</v>
      </c>
      <c r="N116" s="25"/>
      <c r="O116" s="42"/>
      <c r="P116" s="42"/>
      <c r="Q116" s="42"/>
    </row>
    <row r="117" spans="1:17" ht="15.75" thickBot="1" x14ac:dyDescent="0.3">
      <c r="A117" s="21"/>
      <c r="B117" s="26"/>
      <c r="C117" s="27"/>
      <c r="D117" s="27"/>
      <c r="E117" s="27"/>
      <c r="F117" s="27"/>
      <c r="G117" s="7">
        <f>+$G$5</f>
        <v>6</v>
      </c>
      <c r="H117" s="7">
        <f>+$H$5</f>
        <v>13</v>
      </c>
      <c r="I117" s="7">
        <f>+$I$5</f>
        <v>20</v>
      </c>
      <c r="J117" s="7">
        <f>+$J$5</f>
        <v>27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17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17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41</v>
      </c>
      <c r="H119" s="32">
        <f t="shared" ref="H119:L119" si="31">SUM(H120:H123)</f>
        <v>40</v>
      </c>
      <c r="I119" s="32">
        <f t="shared" si="31"/>
        <v>46</v>
      </c>
      <c r="J119" s="32">
        <f t="shared" si="31"/>
        <v>44</v>
      </c>
      <c r="K119" s="32">
        <f t="shared" si="31"/>
        <v>0</v>
      </c>
      <c r="L119" s="32">
        <f t="shared" si="31"/>
        <v>171</v>
      </c>
      <c r="M119" s="32">
        <f>ROUND((L119/$E$1),0)</f>
        <v>43</v>
      </c>
      <c r="N119" s="33"/>
      <c r="O119" s="42"/>
      <c r="P119" s="42"/>
      <c r="Q119" s="42"/>
    </row>
    <row r="120" spans="1:17" x14ac:dyDescent="0.25">
      <c r="A120" s="21"/>
      <c r="B120" s="29"/>
      <c r="C120" s="30"/>
      <c r="D120" s="30" t="s">
        <v>1</v>
      </c>
      <c r="E120" s="30"/>
      <c r="F120" s="30"/>
      <c r="G120" s="40">
        <v>5</v>
      </c>
      <c r="H120" s="40">
        <v>2</v>
      </c>
      <c r="I120" s="40">
        <v>3</v>
      </c>
      <c r="J120" s="40">
        <v>3</v>
      </c>
      <c r="K120" s="40"/>
      <c r="L120" s="35">
        <f>SUM(G120:K120)</f>
        <v>13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17" x14ac:dyDescent="0.25">
      <c r="A121" s="21"/>
      <c r="B121" s="29"/>
      <c r="C121" s="30"/>
      <c r="D121" s="30" t="s">
        <v>2</v>
      </c>
      <c r="E121" s="30"/>
      <c r="F121" s="30"/>
      <c r="G121" s="40">
        <v>13</v>
      </c>
      <c r="H121" s="40">
        <v>9</v>
      </c>
      <c r="I121" s="40">
        <v>12</v>
      </c>
      <c r="J121" s="40">
        <v>13</v>
      </c>
      <c r="K121" s="40"/>
      <c r="L121" s="35">
        <f t="shared" ref="L121:L128" si="33">SUM(G121:K121)</f>
        <v>47</v>
      </c>
      <c r="M121" s="35">
        <f t="shared" si="32"/>
        <v>12</v>
      </c>
      <c r="N121" s="33"/>
      <c r="O121" s="42"/>
      <c r="P121" s="42"/>
      <c r="Q121" s="42"/>
    </row>
    <row r="122" spans="1:17" x14ac:dyDescent="0.25">
      <c r="A122" s="21"/>
      <c r="B122" s="29"/>
      <c r="C122" s="30"/>
      <c r="D122" s="30" t="s">
        <v>3</v>
      </c>
      <c r="E122" s="30"/>
      <c r="F122" s="30"/>
      <c r="G122" s="40">
        <v>10</v>
      </c>
      <c r="H122" s="40">
        <v>16</v>
      </c>
      <c r="I122" s="40">
        <v>13</v>
      </c>
      <c r="J122" s="40">
        <v>11</v>
      </c>
      <c r="K122" s="40"/>
      <c r="L122" s="35">
        <f t="shared" si="33"/>
        <v>50</v>
      </c>
      <c r="M122" s="35">
        <f t="shared" si="32"/>
        <v>13</v>
      </c>
      <c r="N122" s="33"/>
      <c r="O122" s="42"/>
      <c r="P122" s="42"/>
      <c r="Q122" s="42"/>
    </row>
    <row r="123" spans="1:17" x14ac:dyDescent="0.25">
      <c r="A123" s="21"/>
      <c r="B123" s="29"/>
      <c r="C123" s="30"/>
      <c r="D123" s="30" t="s">
        <v>4</v>
      </c>
      <c r="E123" s="30"/>
      <c r="F123" s="30"/>
      <c r="G123" s="41">
        <v>13</v>
      </c>
      <c r="H123" s="41">
        <v>13</v>
      </c>
      <c r="I123" s="41">
        <v>18</v>
      </c>
      <c r="J123" s="41">
        <v>17</v>
      </c>
      <c r="K123" s="41"/>
      <c r="L123" s="32">
        <f t="shared" si="33"/>
        <v>61</v>
      </c>
      <c r="M123" s="32">
        <f t="shared" si="32"/>
        <v>15</v>
      </c>
      <c r="N123" s="33"/>
      <c r="O123" s="42"/>
      <c r="P123" s="42"/>
      <c r="Q123" s="42"/>
    </row>
    <row r="124" spans="1:17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17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17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>
        <f t="shared" si="32"/>
        <v>0</v>
      </c>
      <c r="N126" s="33"/>
      <c r="O126" s="42"/>
      <c r="P126" s="42"/>
      <c r="Q126" s="42"/>
    </row>
    <row r="127" spans="1:17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17" x14ac:dyDescent="0.25">
      <c r="A128" s="21"/>
      <c r="B128" s="29"/>
      <c r="C128" s="30" t="s">
        <v>8</v>
      </c>
      <c r="D128" s="30"/>
      <c r="E128" s="30"/>
      <c r="F128" s="30"/>
      <c r="G128" s="40">
        <v>38</v>
      </c>
      <c r="H128" s="40">
        <v>38</v>
      </c>
      <c r="I128" s="40">
        <v>38</v>
      </c>
      <c r="J128" s="40">
        <v>38</v>
      </c>
      <c r="K128" s="40"/>
      <c r="L128" s="35">
        <f t="shared" si="33"/>
        <v>152</v>
      </c>
      <c r="M128" s="35">
        <f t="shared" si="32"/>
        <v>38</v>
      </c>
      <c r="N128" s="33"/>
      <c r="O128" s="42"/>
      <c r="P128" s="42"/>
      <c r="Q128" s="42"/>
    </row>
    <row r="129" spans="1:17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17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17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</row>
    <row r="132" spans="1:17" x14ac:dyDescent="0.25">
      <c r="A132" s="21"/>
      <c r="B132" s="22"/>
      <c r="C132" s="8" t="str">
        <f>+$C116</f>
        <v>March 2022</v>
      </c>
      <c r="D132" s="24"/>
      <c r="E132" s="24"/>
      <c r="F132" s="24"/>
      <c r="G132" s="10" t="str">
        <f>+$G$4</f>
        <v>Mar</v>
      </c>
      <c r="H132" s="10" t="str">
        <f>+G132</f>
        <v>Mar</v>
      </c>
      <c r="I132" s="10" t="str">
        <f t="shared" si="34"/>
        <v>Mar</v>
      </c>
      <c r="J132" s="10" t="str">
        <f t="shared" si="34"/>
        <v>Mar</v>
      </c>
      <c r="K132" s="10" t="str">
        <f t="shared" si="34"/>
        <v>Mar</v>
      </c>
      <c r="L132" s="10" t="str">
        <f t="shared" si="34"/>
        <v>Mar</v>
      </c>
      <c r="M132" s="10" t="str">
        <f t="shared" si="34"/>
        <v>Mar</v>
      </c>
      <c r="N132" s="25"/>
      <c r="O132" s="42"/>
      <c r="P132" s="42"/>
      <c r="Q132" s="42"/>
    </row>
    <row r="133" spans="1:17" ht="15.75" thickBot="1" x14ac:dyDescent="0.3">
      <c r="A133" s="21"/>
      <c r="B133" s="26"/>
      <c r="C133" s="27"/>
      <c r="D133" s="27"/>
      <c r="E133" s="27"/>
      <c r="F133" s="27"/>
      <c r="G133" s="7">
        <f>+$G$5</f>
        <v>6</v>
      </c>
      <c r="H133" s="7">
        <f>+$H$5</f>
        <v>13</v>
      </c>
      <c r="I133" s="7">
        <f>+$I$5</f>
        <v>20</v>
      </c>
      <c r="J133" s="7">
        <f>+$J$5</f>
        <v>27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17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17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83</v>
      </c>
      <c r="H135" s="32">
        <f t="shared" ref="H135:L135" si="35">SUM(H136:H139)</f>
        <v>103</v>
      </c>
      <c r="I135" s="32">
        <f t="shared" si="35"/>
        <v>69</v>
      </c>
      <c r="J135" s="32">
        <f t="shared" si="35"/>
        <v>81</v>
      </c>
      <c r="K135" s="32">
        <f t="shared" si="35"/>
        <v>0</v>
      </c>
      <c r="L135" s="32">
        <f t="shared" si="35"/>
        <v>336</v>
      </c>
      <c r="M135" s="32">
        <f>ROUND((L135/$E$1),0)</f>
        <v>84</v>
      </c>
      <c r="N135" s="33"/>
      <c r="O135" s="42"/>
      <c r="P135" s="42"/>
      <c r="Q135" s="42"/>
    </row>
    <row r="136" spans="1:17" x14ac:dyDescent="0.25">
      <c r="A136" s="21"/>
      <c r="B136" s="29"/>
      <c r="C136" s="30"/>
      <c r="D136" s="30" t="s">
        <v>1</v>
      </c>
      <c r="E136" s="30"/>
      <c r="F136" s="30"/>
      <c r="G136" s="40">
        <v>7</v>
      </c>
      <c r="H136" s="40">
        <v>7</v>
      </c>
      <c r="I136" s="40">
        <v>5</v>
      </c>
      <c r="J136" s="40">
        <v>6</v>
      </c>
      <c r="K136" s="40"/>
      <c r="L136" s="35">
        <f>SUM(G136:K136)</f>
        <v>25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17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20</v>
      </c>
      <c r="I137" s="40">
        <v>20</v>
      </c>
      <c r="J137" s="40">
        <v>22</v>
      </c>
      <c r="K137" s="40"/>
      <c r="L137" s="35">
        <f t="shared" ref="L137:L144" si="37">SUM(G137:K137)</f>
        <v>84</v>
      </c>
      <c r="M137" s="35">
        <f t="shared" si="36"/>
        <v>21</v>
      </c>
      <c r="N137" s="33"/>
      <c r="O137" s="42"/>
      <c r="P137" s="42"/>
      <c r="Q137" s="42"/>
    </row>
    <row r="138" spans="1:17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22</v>
      </c>
      <c r="I138" s="40">
        <v>16</v>
      </c>
      <c r="J138" s="40">
        <v>15</v>
      </c>
      <c r="K138" s="40"/>
      <c r="L138" s="35">
        <f t="shared" si="37"/>
        <v>68</v>
      </c>
      <c r="M138" s="35">
        <f t="shared" si="36"/>
        <v>17</v>
      </c>
      <c r="N138" s="33"/>
      <c r="O138" s="42"/>
      <c r="P138" s="42"/>
      <c r="Q138" s="42"/>
    </row>
    <row r="139" spans="1:17" x14ac:dyDescent="0.25">
      <c r="A139" s="21"/>
      <c r="B139" s="29"/>
      <c r="C139" s="30"/>
      <c r="D139" s="30" t="s">
        <v>4</v>
      </c>
      <c r="E139" s="30"/>
      <c r="F139" s="30"/>
      <c r="G139" s="41">
        <v>39</v>
      </c>
      <c r="H139" s="41">
        <v>54</v>
      </c>
      <c r="I139" s="41">
        <v>28</v>
      </c>
      <c r="J139" s="41">
        <v>38</v>
      </c>
      <c r="K139" s="41"/>
      <c r="L139" s="32">
        <f t="shared" si="37"/>
        <v>159</v>
      </c>
      <c r="M139" s="32">
        <f t="shared" si="36"/>
        <v>40</v>
      </c>
      <c r="N139" s="33"/>
      <c r="O139" s="42"/>
      <c r="P139" s="42"/>
      <c r="Q139" s="42"/>
    </row>
    <row r="140" spans="1:17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17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17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4</v>
      </c>
      <c r="I142" s="40">
        <v>2</v>
      </c>
      <c r="J142" s="40">
        <v>2</v>
      </c>
      <c r="K142" s="40"/>
      <c r="L142" s="35">
        <f t="shared" si="37"/>
        <v>8</v>
      </c>
      <c r="M142" s="35">
        <f t="shared" si="36"/>
        <v>2</v>
      </c>
      <c r="N142" s="33"/>
      <c r="O142" s="42"/>
      <c r="P142" s="42"/>
      <c r="Q142" s="42"/>
    </row>
    <row r="143" spans="1:17" x14ac:dyDescent="0.25">
      <c r="A143" s="21"/>
      <c r="B143" s="29"/>
      <c r="C143" s="30" t="s">
        <v>9</v>
      </c>
      <c r="D143" s="30"/>
      <c r="E143" s="30"/>
      <c r="F143" s="30"/>
      <c r="G143" s="40">
        <v>166</v>
      </c>
      <c r="H143" s="40">
        <v>10</v>
      </c>
      <c r="I143" s="40">
        <v>10</v>
      </c>
      <c r="J143" s="40">
        <v>10</v>
      </c>
      <c r="K143" s="40"/>
      <c r="L143" s="35">
        <f t="shared" si="37"/>
        <v>196</v>
      </c>
      <c r="M143" s="35">
        <f t="shared" si="36"/>
        <v>49</v>
      </c>
      <c r="N143" s="33"/>
      <c r="O143" s="42"/>
      <c r="P143" s="42"/>
      <c r="Q143" s="42"/>
    </row>
    <row r="144" spans="1:17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17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17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17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/>
      <c r="Q147" s="42"/>
    </row>
    <row r="148" spans="1:17" x14ac:dyDescent="0.25">
      <c r="A148" s="21"/>
      <c r="B148" s="22"/>
      <c r="C148" s="8" t="str">
        <f>+$C132</f>
        <v>March 2022</v>
      </c>
      <c r="D148" s="24"/>
      <c r="E148" s="24"/>
      <c r="F148" s="24"/>
      <c r="G148" s="10" t="str">
        <f>+$G$4</f>
        <v>Mar</v>
      </c>
      <c r="H148" s="10" t="str">
        <f>+G148</f>
        <v>Mar</v>
      </c>
      <c r="I148" s="10" t="str">
        <f t="shared" si="38"/>
        <v>Mar</v>
      </c>
      <c r="J148" s="10" t="str">
        <f t="shared" si="38"/>
        <v>Mar</v>
      </c>
      <c r="K148" s="10" t="str">
        <f t="shared" si="38"/>
        <v>Mar</v>
      </c>
      <c r="L148" s="10" t="str">
        <f t="shared" si="38"/>
        <v>Mar</v>
      </c>
      <c r="M148" s="10" t="str">
        <f t="shared" si="38"/>
        <v>Mar</v>
      </c>
      <c r="N148" s="25"/>
      <c r="O148" s="42"/>
      <c r="P148" s="42"/>
      <c r="Q148" s="42"/>
    </row>
    <row r="149" spans="1:17" ht="15.75" thickBot="1" x14ac:dyDescent="0.3">
      <c r="A149" s="21"/>
      <c r="B149" s="26"/>
      <c r="C149" s="27"/>
      <c r="D149" s="27"/>
      <c r="E149" s="27"/>
      <c r="F149" s="27"/>
      <c r="G149" s="7">
        <f>+$G$5</f>
        <v>6</v>
      </c>
      <c r="H149" s="7">
        <f>+$H$5</f>
        <v>13</v>
      </c>
      <c r="I149" s="7">
        <f>+$I$5</f>
        <v>20</v>
      </c>
      <c r="J149" s="7">
        <f>+$J$5</f>
        <v>27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17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17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219</v>
      </c>
      <c r="H151" s="32">
        <f t="shared" ref="H151:L151" si="39">SUM(H152:H155)</f>
        <v>229</v>
      </c>
      <c r="I151" s="32">
        <f t="shared" si="39"/>
        <v>134</v>
      </c>
      <c r="J151" s="32">
        <f t="shared" si="39"/>
        <v>176</v>
      </c>
      <c r="K151" s="32">
        <f t="shared" si="39"/>
        <v>0</v>
      </c>
      <c r="L151" s="32">
        <f t="shared" si="39"/>
        <v>758</v>
      </c>
      <c r="M151" s="32">
        <f>ROUND((L151/$E$1),0)</f>
        <v>190</v>
      </c>
      <c r="N151" s="33"/>
      <c r="O151" s="42"/>
      <c r="P151" s="42"/>
      <c r="Q151" s="42"/>
    </row>
    <row r="152" spans="1:17" x14ac:dyDescent="0.25">
      <c r="A152" s="21"/>
      <c r="B152" s="29"/>
      <c r="C152" s="30"/>
      <c r="D152" s="30" t="s">
        <v>1</v>
      </c>
      <c r="E152" s="30"/>
      <c r="F152" s="30"/>
      <c r="G152" s="40">
        <v>9</v>
      </c>
      <c r="H152" s="40">
        <v>11</v>
      </c>
      <c r="I152" s="40">
        <v>3</v>
      </c>
      <c r="J152" s="40">
        <v>5</v>
      </c>
      <c r="K152" s="40"/>
      <c r="L152" s="35">
        <f>SUM(G152:K152)</f>
        <v>28</v>
      </c>
      <c r="M152" s="35">
        <f t="shared" ref="M152:M160" si="40">ROUND((L152/$E$1),0)</f>
        <v>7</v>
      </c>
      <c r="N152" s="33"/>
      <c r="O152" s="42"/>
      <c r="P152" s="42"/>
      <c r="Q152" s="42"/>
    </row>
    <row r="153" spans="1:17" x14ac:dyDescent="0.25">
      <c r="A153" s="21"/>
      <c r="B153" s="29"/>
      <c r="C153" s="30"/>
      <c r="D153" s="30" t="s">
        <v>2</v>
      </c>
      <c r="E153" s="30"/>
      <c r="F153" s="30"/>
      <c r="G153" s="40">
        <v>37</v>
      </c>
      <c r="H153" s="40">
        <v>41</v>
      </c>
      <c r="I153" s="40">
        <v>13</v>
      </c>
      <c r="J153" s="40">
        <v>37</v>
      </c>
      <c r="K153" s="40"/>
      <c r="L153" s="35">
        <f t="shared" ref="L153:L160" si="41">SUM(G153:K153)</f>
        <v>128</v>
      </c>
      <c r="M153" s="35">
        <f t="shared" si="40"/>
        <v>32</v>
      </c>
      <c r="N153" s="33"/>
      <c r="O153" s="42"/>
      <c r="P153" s="42"/>
      <c r="Q153" s="42"/>
    </row>
    <row r="154" spans="1:17" x14ac:dyDescent="0.25">
      <c r="A154" s="21"/>
      <c r="B154" s="29"/>
      <c r="C154" s="30"/>
      <c r="D154" s="30" t="s">
        <v>3</v>
      </c>
      <c r="E154" s="30"/>
      <c r="F154" s="30"/>
      <c r="G154" s="40">
        <v>69</v>
      </c>
      <c r="H154" s="40">
        <v>66</v>
      </c>
      <c r="I154" s="40">
        <v>40</v>
      </c>
      <c r="J154" s="40">
        <v>43</v>
      </c>
      <c r="K154" s="40"/>
      <c r="L154" s="35">
        <f t="shared" si="41"/>
        <v>218</v>
      </c>
      <c r="M154" s="35">
        <f t="shared" si="40"/>
        <v>55</v>
      </c>
      <c r="N154" s="33"/>
      <c r="O154" s="42"/>
      <c r="P154" s="42"/>
      <c r="Q154" s="42"/>
    </row>
    <row r="155" spans="1:17" x14ac:dyDescent="0.25">
      <c r="A155" s="21"/>
      <c r="B155" s="29"/>
      <c r="C155" s="30"/>
      <c r="D155" s="30" t="s">
        <v>4</v>
      </c>
      <c r="E155" s="30"/>
      <c r="F155" s="30"/>
      <c r="G155" s="41">
        <v>104</v>
      </c>
      <c r="H155" s="41">
        <v>111</v>
      </c>
      <c r="I155" s="41">
        <v>78</v>
      </c>
      <c r="J155" s="41">
        <v>91</v>
      </c>
      <c r="K155" s="41"/>
      <c r="L155" s="32">
        <f t="shared" si="41"/>
        <v>384</v>
      </c>
      <c r="M155" s="32">
        <f t="shared" si="40"/>
        <v>96</v>
      </c>
      <c r="N155" s="33"/>
      <c r="O155" s="42"/>
      <c r="P155" s="42"/>
      <c r="Q155" s="42"/>
    </row>
    <row r="156" spans="1:17" x14ac:dyDescent="0.25">
      <c r="A156" s="21"/>
      <c r="B156" s="29"/>
      <c r="C156" s="30" t="s">
        <v>5</v>
      </c>
      <c r="D156" s="30"/>
      <c r="E156" s="30"/>
      <c r="F156" s="30"/>
      <c r="G156" s="40">
        <v>14</v>
      </c>
      <c r="H156" s="40">
        <v>12</v>
      </c>
      <c r="I156" s="40">
        <v>4</v>
      </c>
      <c r="J156" s="40">
        <v>2</v>
      </c>
      <c r="K156" s="40"/>
      <c r="L156" s="35">
        <f t="shared" si="41"/>
        <v>32</v>
      </c>
      <c r="M156" s="35">
        <f t="shared" si="40"/>
        <v>8</v>
      </c>
      <c r="N156" s="33"/>
      <c r="O156" s="42"/>
      <c r="P156" s="42"/>
      <c r="Q156" s="42"/>
    </row>
    <row r="157" spans="1:17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17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17" x14ac:dyDescent="0.25">
      <c r="A159" s="21"/>
      <c r="B159" s="29"/>
      <c r="C159" s="30" t="s">
        <v>9</v>
      </c>
      <c r="D159" s="30"/>
      <c r="E159" s="30"/>
      <c r="F159" s="30"/>
      <c r="G159" s="40">
        <v>4</v>
      </c>
      <c r="H159" s="40">
        <v>4</v>
      </c>
      <c r="I159" s="40">
        <v>3</v>
      </c>
      <c r="J159" s="40">
        <v>3</v>
      </c>
      <c r="K159" s="40"/>
      <c r="L159" s="35">
        <f t="shared" si="41"/>
        <v>14</v>
      </c>
      <c r="M159" s="35">
        <f t="shared" si="40"/>
        <v>4</v>
      </c>
      <c r="N159" s="33"/>
      <c r="O159" s="42"/>
      <c r="P159" s="42"/>
      <c r="Q159" s="42"/>
    </row>
    <row r="160" spans="1:17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17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17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17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</row>
    <row r="164" spans="1:17" x14ac:dyDescent="0.25">
      <c r="A164" s="21"/>
      <c r="B164" s="22"/>
      <c r="C164" s="8" t="str">
        <f>+$C148</f>
        <v>March 2022</v>
      </c>
      <c r="D164" s="24"/>
      <c r="E164" s="24"/>
      <c r="F164" s="24"/>
      <c r="G164" s="10" t="str">
        <f>+$G$4</f>
        <v>Mar</v>
      </c>
      <c r="H164" s="10" t="str">
        <f>+G164</f>
        <v>Mar</v>
      </c>
      <c r="I164" s="10" t="str">
        <f t="shared" si="42"/>
        <v>Mar</v>
      </c>
      <c r="J164" s="10" t="str">
        <f t="shared" si="42"/>
        <v>Mar</v>
      </c>
      <c r="K164" s="10" t="str">
        <f t="shared" si="42"/>
        <v>Mar</v>
      </c>
      <c r="L164" s="10" t="str">
        <f t="shared" si="42"/>
        <v>Mar</v>
      </c>
      <c r="M164" s="10" t="str">
        <f t="shared" si="42"/>
        <v>Mar</v>
      </c>
      <c r="N164" s="25"/>
      <c r="O164" s="42"/>
      <c r="P164" s="42"/>
      <c r="Q164" s="42"/>
    </row>
    <row r="165" spans="1:17" ht="15.75" thickBot="1" x14ac:dyDescent="0.3">
      <c r="A165" s="21"/>
      <c r="B165" s="26"/>
      <c r="C165" s="27"/>
      <c r="D165" s="27"/>
      <c r="E165" s="27"/>
      <c r="F165" s="27"/>
      <c r="G165" s="7">
        <f>+$G$5</f>
        <v>6</v>
      </c>
      <c r="H165" s="7">
        <f>+$H$5</f>
        <v>13</v>
      </c>
      <c r="I165" s="7">
        <f>+$I$5</f>
        <v>20</v>
      </c>
      <c r="J165" s="7">
        <f>+$J$5</f>
        <v>27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17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17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26</v>
      </c>
      <c r="H167" s="32">
        <f t="shared" ref="H167:L167" si="43">SUM(H168:H171)</f>
        <v>47</v>
      </c>
      <c r="I167" s="32">
        <f t="shared" si="43"/>
        <v>52</v>
      </c>
      <c r="J167" s="32">
        <f t="shared" si="43"/>
        <v>93</v>
      </c>
      <c r="K167" s="32">
        <f t="shared" si="43"/>
        <v>0</v>
      </c>
      <c r="L167" s="32">
        <f t="shared" si="43"/>
        <v>218</v>
      </c>
      <c r="M167" s="32">
        <f>ROUND((L167/$E$1),0)</f>
        <v>55</v>
      </c>
      <c r="N167" s="33"/>
      <c r="O167" s="42"/>
      <c r="P167" s="42"/>
      <c r="Q167" s="42"/>
    </row>
    <row r="168" spans="1:17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3</v>
      </c>
      <c r="J168" s="40">
        <v>3</v>
      </c>
      <c r="K168" s="40"/>
      <c r="L168" s="35">
        <f>SUM(G168:K168)</f>
        <v>9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17" x14ac:dyDescent="0.25">
      <c r="A169" s="21"/>
      <c r="B169" s="29"/>
      <c r="C169" s="30"/>
      <c r="D169" s="30" t="s">
        <v>2</v>
      </c>
      <c r="E169" s="30"/>
      <c r="F169" s="30"/>
      <c r="G169" s="40">
        <v>5</v>
      </c>
      <c r="H169" s="40">
        <v>10</v>
      </c>
      <c r="I169" s="40">
        <v>9</v>
      </c>
      <c r="J169" s="40">
        <v>31</v>
      </c>
      <c r="K169" s="40"/>
      <c r="L169" s="35">
        <f t="shared" ref="L169:L176" si="45">SUM(G169:K169)</f>
        <v>55</v>
      </c>
      <c r="M169" s="35">
        <f t="shared" si="44"/>
        <v>14</v>
      </c>
      <c r="N169" s="33"/>
      <c r="O169" s="42"/>
      <c r="P169" s="42"/>
      <c r="Q169" s="42"/>
    </row>
    <row r="170" spans="1:17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10</v>
      </c>
      <c r="I170" s="40">
        <v>9</v>
      </c>
      <c r="J170" s="40">
        <v>16</v>
      </c>
      <c r="K170" s="40"/>
      <c r="L170" s="35">
        <f t="shared" si="45"/>
        <v>41</v>
      </c>
      <c r="M170" s="35">
        <f t="shared" si="44"/>
        <v>10</v>
      </c>
      <c r="N170" s="33"/>
      <c r="O170" s="42"/>
      <c r="P170" s="42"/>
      <c r="Q170" s="42"/>
    </row>
    <row r="171" spans="1:17" x14ac:dyDescent="0.25">
      <c r="A171" s="21"/>
      <c r="B171" s="29"/>
      <c r="C171" s="30"/>
      <c r="D171" s="30" t="s">
        <v>4</v>
      </c>
      <c r="E171" s="30"/>
      <c r="F171" s="30"/>
      <c r="G171" s="41">
        <v>14</v>
      </c>
      <c r="H171" s="41">
        <v>25</v>
      </c>
      <c r="I171" s="41">
        <v>31</v>
      </c>
      <c r="J171" s="41">
        <v>43</v>
      </c>
      <c r="K171" s="41"/>
      <c r="L171" s="32">
        <f t="shared" si="45"/>
        <v>113</v>
      </c>
      <c r="M171" s="32">
        <f t="shared" si="44"/>
        <v>28</v>
      </c>
      <c r="N171" s="33"/>
      <c r="O171" s="42"/>
      <c r="P171" s="42"/>
      <c r="Q171" s="42"/>
    </row>
    <row r="172" spans="1:17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17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17" x14ac:dyDescent="0.25">
      <c r="A174" s="21"/>
      <c r="B174" s="29"/>
      <c r="C174" s="30" t="s">
        <v>7</v>
      </c>
      <c r="D174" s="30"/>
      <c r="E174" s="30"/>
      <c r="F174" s="30"/>
      <c r="G174" s="40">
        <v>6</v>
      </c>
      <c r="H174" s="40">
        <v>6</v>
      </c>
      <c r="I174" s="40">
        <v>5</v>
      </c>
      <c r="J174" s="40">
        <v>3</v>
      </c>
      <c r="K174" s="40"/>
      <c r="L174" s="35">
        <f t="shared" si="45"/>
        <v>20</v>
      </c>
      <c r="M174" s="35">
        <f t="shared" si="44"/>
        <v>5</v>
      </c>
      <c r="N174" s="33"/>
      <c r="O174" s="42"/>
      <c r="P174" s="42"/>
      <c r="Q174" s="42"/>
    </row>
    <row r="175" spans="1:17" x14ac:dyDescent="0.25">
      <c r="A175" s="21"/>
      <c r="B175" s="29"/>
      <c r="C175" s="30" t="s">
        <v>9</v>
      </c>
      <c r="D175" s="30"/>
      <c r="E175" s="30"/>
      <c r="F175" s="30"/>
      <c r="G175" s="40">
        <v>84</v>
      </c>
      <c r="H175" s="40">
        <v>327</v>
      </c>
      <c r="I175" s="40">
        <v>75</v>
      </c>
      <c r="J175" s="40">
        <v>75</v>
      </c>
      <c r="K175" s="40"/>
      <c r="L175" s="35">
        <f t="shared" si="45"/>
        <v>561</v>
      </c>
      <c r="M175" s="35">
        <f t="shared" si="44"/>
        <v>140</v>
      </c>
      <c r="N175" s="33"/>
      <c r="O175" s="42"/>
      <c r="P175" s="42"/>
      <c r="Q175" s="42"/>
    </row>
    <row r="176" spans="1:17" x14ac:dyDescent="0.25">
      <c r="A176" s="21"/>
      <c r="B176" s="29"/>
      <c r="C176" s="30" t="s">
        <v>8</v>
      </c>
      <c r="D176" s="30"/>
      <c r="E176" s="30"/>
      <c r="F176" s="30"/>
      <c r="G176" s="40">
        <v>22</v>
      </c>
      <c r="H176" s="40">
        <v>22</v>
      </c>
      <c r="I176" s="40">
        <v>22</v>
      </c>
      <c r="J176" s="40">
        <v>22</v>
      </c>
      <c r="K176" s="40"/>
      <c r="L176" s="35">
        <f t="shared" si="45"/>
        <v>88</v>
      </c>
      <c r="M176" s="35">
        <f t="shared" si="44"/>
        <v>22</v>
      </c>
      <c r="N176" s="33"/>
      <c r="O176" s="42"/>
      <c r="P176" s="42"/>
      <c r="Q176" s="42"/>
    </row>
    <row r="177" spans="1:17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17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17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</row>
    <row r="180" spans="1:17" x14ac:dyDescent="0.25">
      <c r="A180" s="21"/>
      <c r="B180" s="22"/>
      <c r="C180" s="8" t="str">
        <f>+$C164</f>
        <v>March 2022</v>
      </c>
      <c r="D180" s="24"/>
      <c r="E180" s="24"/>
      <c r="F180" s="24"/>
      <c r="G180" s="10" t="str">
        <f>+$G$4</f>
        <v>Mar</v>
      </c>
      <c r="H180" s="10" t="str">
        <f>+G180</f>
        <v>Mar</v>
      </c>
      <c r="I180" s="10" t="str">
        <f t="shared" si="46"/>
        <v>Mar</v>
      </c>
      <c r="J180" s="10" t="str">
        <f t="shared" si="46"/>
        <v>Mar</v>
      </c>
      <c r="K180" s="10" t="str">
        <f t="shared" si="46"/>
        <v>Mar</v>
      </c>
      <c r="L180" s="10" t="str">
        <f t="shared" si="46"/>
        <v>Mar</v>
      </c>
      <c r="M180" s="10" t="str">
        <f t="shared" si="46"/>
        <v>Mar</v>
      </c>
      <c r="N180" s="25"/>
      <c r="O180" s="42"/>
      <c r="P180" s="42"/>
      <c r="Q180" s="42"/>
    </row>
    <row r="181" spans="1:17" ht="15.75" thickBot="1" x14ac:dyDescent="0.3">
      <c r="A181" s="21"/>
      <c r="B181" s="26"/>
      <c r="C181" s="27"/>
      <c r="D181" s="27"/>
      <c r="E181" s="27"/>
      <c r="F181" s="27"/>
      <c r="G181" s="7">
        <f>+$G$5</f>
        <v>6</v>
      </c>
      <c r="H181" s="7">
        <f>+$H$5</f>
        <v>13</v>
      </c>
      <c r="I181" s="7">
        <f>+$I$5</f>
        <v>20</v>
      </c>
      <c r="J181" s="7">
        <f>+$J$5</f>
        <v>27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17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17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50</v>
      </c>
      <c r="H183" s="32">
        <f t="shared" ref="H183:L183" si="47">SUM(H184:H187)</f>
        <v>53</v>
      </c>
      <c r="I183" s="32">
        <f t="shared" si="47"/>
        <v>58</v>
      </c>
      <c r="J183" s="32">
        <f t="shared" si="47"/>
        <v>60</v>
      </c>
      <c r="K183" s="32">
        <f t="shared" si="47"/>
        <v>0</v>
      </c>
      <c r="L183" s="32">
        <f t="shared" si="47"/>
        <v>221</v>
      </c>
      <c r="M183" s="32">
        <f>ROUND((L183/$E$1),0)</f>
        <v>55</v>
      </c>
      <c r="N183" s="33"/>
      <c r="O183" s="42"/>
      <c r="P183" s="42"/>
      <c r="Q183" s="42"/>
    </row>
    <row r="184" spans="1:17" x14ac:dyDescent="0.25">
      <c r="A184" s="21"/>
      <c r="B184" s="29"/>
      <c r="C184" s="30"/>
      <c r="D184" s="30" t="s">
        <v>1</v>
      </c>
      <c r="E184" s="30"/>
      <c r="F184" s="30"/>
      <c r="G184" s="40">
        <v>3</v>
      </c>
      <c r="H184" s="40">
        <v>2</v>
      </c>
      <c r="I184" s="40">
        <v>2</v>
      </c>
      <c r="J184" s="40">
        <v>2</v>
      </c>
      <c r="K184" s="40"/>
      <c r="L184" s="35">
        <f>SUM(G184:K184)</f>
        <v>9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17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14</v>
      </c>
      <c r="I185" s="40">
        <v>12</v>
      </c>
      <c r="J185" s="40">
        <v>10</v>
      </c>
      <c r="K185" s="40"/>
      <c r="L185" s="35">
        <f t="shared" ref="L185:L192" si="49">SUM(G185:K185)</f>
        <v>48</v>
      </c>
      <c r="M185" s="35">
        <f t="shared" si="48"/>
        <v>12</v>
      </c>
      <c r="N185" s="33"/>
      <c r="O185" s="42"/>
      <c r="P185" s="42"/>
      <c r="Q185" s="42"/>
    </row>
    <row r="186" spans="1:17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15</v>
      </c>
      <c r="I186" s="40">
        <v>18</v>
      </c>
      <c r="J186" s="40">
        <v>20</v>
      </c>
      <c r="K186" s="40"/>
      <c r="L186" s="35">
        <f t="shared" si="49"/>
        <v>68</v>
      </c>
      <c r="M186" s="35">
        <f t="shared" si="48"/>
        <v>17</v>
      </c>
      <c r="N186" s="33"/>
      <c r="O186" s="42"/>
      <c r="P186" s="42"/>
      <c r="Q186" s="42"/>
    </row>
    <row r="187" spans="1:17" x14ac:dyDescent="0.25">
      <c r="A187" s="21"/>
      <c r="B187" s="29"/>
      <c r="C187" s="30"/>
      <c r="D187" s="30" t="s">
        <v>4</v>
      </c>
      <c r="E187" s="30"/>
      <c r="F187" s="30"/>
      <c r="G187" s="41">
        <v>20</v>
      </c>
      <c r="H187" s="41">
        <v>22</v>
      </c>
      <c r="I187" s="41">
        <v>26</v>
      </c>
      <c r="J187" s="41">
        <v>28</v>
      </c>
      <c r="K187" s="41"/>
      <c r="L187" s="32">
        <f t="shared" si="49"/>
        <v>96</v>
      </c>
      <c r="M187" s="32">
        <f t="shared" si="48"/>
        <v>24</v>
      </c>
      <c r="N187" s="33"/>
      <c r="O187" s="42"/>
      <c r="P187" s="42"/>
      <c r="Q187" s="42"/>
    </row>
    <row r="188" spans="1:17" x14ac:dyDescent="0.25">
      <c r="A188" s="21"/>
      <c r="B188" s="29"/>
      <c r="C188" s="30" t="s">
        <v>5</v>
      </c>
      <c r="D188" s="30"/>
      <c r="E188" s="30"/>
      <c r="F188" s="30"/>
      <c r="G188" s="40">
        <v>2</v>
      </c>
      <c r="H188" s="40">
        <v>1</v>
      </c>
      <c r="I188" s="40">
        <v>3</v>
      </c>
      <c r="J188" s="40">
        <v>1</v>
      </c>
      <c r="K188" s="40"/>
      <c r="L188" s="35">
        <f t="shared" si="49"/>
        <v>7</v>
      </c>
      <c r="M188" s="35">
        <f t="shared" si="48"/>
        <v>2</v>
      </c>
      <c r="N188" s="33"/>
      <c r="O188" s="42"/>
      <c r="P188" s="42"/>
      <c r="Q188" s="42"/>
    </row>
    <row r="189" spans="1:17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17" x14ac:dyDescent="0.25">
      <c r="A190" s="21"/>
      <c r="B190" s="29"/>
      <c r="C190" s="30" t="s">
        <v>7</v>
      </c>
      <c r="D190" s="30"/>
      <c r="E190" s="30"/>
      <c r="F190" s="30"/>
      <c r="G190" s="40">
        <v>6</v>
      </c>
      <c r="H190" s="40">
        <v>12</v>
      </c>
      <c r="I190" s="40">
        <v>10</v>
      </c>
      <c r="J190" s="40">
        <v>8</v>
      </c>
      <c r="K190" s="40"/>
      <c r="L190" s="35">
        <f t="shared" si="49"/>
        <v>36</v>
      </c>
      <c r="M190" s="35">
        <f t="shared" si="48"/>
        <v>9</v>
      </c>
      <c r="N190" s="33"/>
      <c r="O190" s="42"/>
      <c r="P190" s="42"/>
      <c r="Q190" s="42"/>
    </row>
    <row r="191" spans="1:17" x14ac:dyDescent="0.25">
      <c r="A191" s="21"/>
      <c r="B191" s="29"/>
      <c r="C191" s="30" t="s">
        <v>9</v>
      </c>
      <c r="D191" s="30"/>
      <c r="E191" s="30"/>
      <c r="F191" s="30"/>
      <c r="G191" s="40">
        <v>1</v>
      </c>
      <c r="H191" s="40">
        <v>3</v>
      </c>
      <c r="I191" s="40">
        <v>3</v>
      </c>
      <c r="J191" s="40">
        <v>2</v>
      </c>
      <c r="K191" s="40"/>
      <c r="L191" s="35">
        <f t="shared" si="49"/>
        <v>9</v>
      </c>
      <c r="M191" s="35">
        <f t="shared" si="48"/>
        <v>2</v>
      </c>
      <c r="N191" s="33"/>
      <c r="O191" s="42"/>
      <c r="P191" s="42"/>
      <c r="Q191" s="42"/>
    </row>
    <row r="192" spans="1:17" x14ac:dyDescent="0.25">
      <c r="A192" s="21"/>
      <c r="B192" s="29"/>
      <c r="C192" s="30" t="s">
        <v>8</v>
      </c>
      <c r="D192" s="30"/>
      <c r="E192" s="30"/>
      <c r="F192" s="30"/>
      <c r="G192" s="40">
        <v>28</v>
      </c>
      <c r="H192" s="40">
        <v>28</v>
      </c>
      <c r="I192" s="40">
        <v>28</v>
      </c>
      <c r="J192" s="40">
        <v>28</v>
      </c>
      <c r="K192" s="40"/>
      <c r="L192" s="35">
        <f t="shared" si="49"/>
        <v>112</v>
      </c>
      <c r="M192" s="35">
        <f t="shared" si="48"/>
        <v>28</v>
      </c>
      <c r="N192" s="33"/>
      <c r="O192" s="42"/>
      <c r="P192" s="42"/>
      <c r="Q192" s="42"/>
    </row>
    <row r="193" spans="1:17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17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17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</row>
    <row r="196" spans="1:17" x14ac:dyDescent="0.25">
      <c r="A196" s="21"/>
      <c r="B196" s="22"/>
      <c r="C196" s="8" t="str">
        <f>+$C180</f>
        <v>March 2022</v>
      </c>
      <c r="D196" s="24"/>
      <c r="E196" s="24"/>
      <c r="F196" s="24"/>
      <c r="G196" s="10" t="str">
        <f>+$G$4</f>
        <v>Mar</v>
      </c>
      <c r="H196" s="10" t="str">
        <f>+G196</f>
        <v>Mar</v>
      </c>
      <c r="I196" s="10" t="str">
        <f t="shared" si="50"/>
        <v>Mar</v>
      </c>
      <c r="J196" s="10" t="str">
        <f t="shared" si="50"/>
        <v>Mar</v>
      </c>
      <c r="K196" s="10" t="str">
        <f t="shared" si="50"/>
        <v>Mar</v>
      </c>
      <c r="L196" s="10" t="str">
        <f t="shared" si="50"/>
        <v>Mar</v>
      </c>
      <c r="M196" s="10" t="str">
        <f t="shared" si="50"/>
        <v>Mar</v>
      </c>
      <c r="N196" s="25"/>
      <c r="O196" s="42"/>
      <c r="P196" s="42"/>
      <c r="Q196" s="42"/>
    </row>
    <row r="197" spans="1:17" ht="15.75" thickBot="1" x14ac:dyDescent="0.3">
      <c r="A197" s="21"/>
      <c r="B197" s="26"/>
      <c r="C197" s="27"/>
      <c r="D197" s="27"/>
      <c r="E197" s="27"/>
      <c r="F197" s="27"/>
      <c r="G197" s="7">
        <f>+$G$5</f>
        <v>6</v>
      </c>
      <c r="H197" s="7">
        <f>+$H$5</f>
        <v>13</v>
      </c>
      <c r="I197" s="7">
        <f>+$I$5</f>
        <v>20</v>
      </c>
      <c r="J197" s="7">
        <f>+$J$5</f>
        <v>27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17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17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42</v>
      </c>
      <c r="H199" s="32">
        <f t="shared" ref="H199:L199" si="51">SUM(H200:H203)</f>
        <v>49</v>
      </c>
      <c r="I199" s="32">
        <f t="shared" si="51"/>
        <v>48</v>
      </c>
      <c r="J199" s="32">
        <f t="shared" si="51"/>
        <v>41</v>
      </c>
      <c r="K199" s="32">
        <f t="shared" si="51"/>
        <v>0</v>
      </c>
      <c r="L199" s="32">
        <f t="shared" si="51"/>
        <v>180</v>
      </c>
      <c r="M199" s="32">
        <f>ROUND((L199/$E$1),0)</f>
        <v>45</v>
      </c>
      <c r="N199" s="33"/>
      <c r="O199" s="42"/>
      <c r="P199" s="42"/>
      <c r="Q199" s="42"/>
    </row>
    <row r="200" spans="1:17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3</v>
      </c>
      <c r="K200" s="40"/>
      <c r="L200" s="35">
        <f>SUM(G200:K200)</f>
        <v>12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17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8</v>
      </c>
      <c r="J201" s="40">
        <v>8</v>
      </c>
      <c r="K201" s="40"/>
      <c r="L201" s="35">
        <f t="shared" ref="L201:L208" si="53">SUM(G201:K201)</f>
        <v>32</v>
      </c>
      <c r="M201" s="35">
        <f t="shared" si="52"/>
        <v>8</v>
      </c>
      <c r="N201" s="33"/>
      <c r="O201" s="42"/>
      <c r="P201" s="42"/>
      <c r="Q201" s="42"/>
    </row>
    <row r="202" spans="1:17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15</v>
      </c>
      <c r="I202" s="40">
        <v>17</v>
      </c>
      <c r="J202" s="40">
        <v>13</v>
      </c>
      <c r="K202" s="40"/>
      <c r="L202" s="35">
        <f t="shared" si="53"/>
        <v>58</v>
      </c>
      <c r="M202" s="35">
        <f t="shared" si="52"/>
        <v>15</v>
      </c>
      <c r="N202" s="33"/>
      <c r="O202" s="42"/>
      <c r="P202" s="42"/>
      <c r="Q202" s="42"/>
    </row>
    <row r="203" spans="1:17" x14ac:dyDescent="0.25">
      <c r="A203" s="21"/>
      <c r="B203" s="29"/>
      <c r="C203" s="30"/>
      <c r="D203" s="30" t="s">
        <v>4</v>
      </c>
      <c r="E203" s="30"/>
      <c r="F203" s="30"/>
      <c r="G203" s="41">
        <v>18</v>
      </c>
      <c r="H203" s="41">
        <v>23</v>
      </c>
      <c r="I203" s="41">
        <v>20</v>
      </c>
      <c r="J203" s="41">
        <v>17</v>
      </c>
      <c r="K203" s="41"/>
      <c r="L203" s="32">
        <f t="shared" si="53"/>
        <v>78</v>
      </c>
      <c r="M203" s="32">
        <f t="shared" si="52"/>
        <v>20</v>
      </c>
      <c r="N203" s="33"/>
      <c r="O203" s="42"/>
      <c r="P203" s="42"/>
      <c r="Q203" s="42"/>
    </row>
    <row r="204" spans="1:17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1</v>
      </c>
      <c r="J204" s="40"/>
      <c r="K204" s="40"/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17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17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3</v>
      </c>
      <c r="J206" s="40">
        <v>5</v>
      </c>
      <c r="K206" s="40"/>
      <c r="L206" s="35">
        <f t="shared" si="53"/>
        <v>15</v>
      </c>
      <c r="M206" s="35">
        <f t="shared" si="52"/>
        <v>4</v>
      </c>
      <c r="N206" s="33"/>
      <c r="O206" s="42"/>
      <c r="P206" s="42"/>
      <c r="Q206" s="42"/>
    </row>
    <row r="207" spans="1:17" x14ac:dyDescent="0.25">
      <c r="A207" s="21"/>
      <c r="B207" s="29"/>
      <c r="C207" s="30" t="s">
        <v>9</v>
      </c>
      <c r="D207" s="30"/>
      <c r="E207" s="30"/>
      <c r="F207" s="30"/>
      <c r="G207" s="40">
        <v>6</v>
      </c>
      <c r="H207" s="40">
        <v>3</v>
      </c>
      <c r="I207" s="40">
        <v>3</v>
      </c>
      <c r="J207" s="40">
        <v>3</v>
      </c>
      <c r="K207" s="40"/>
      <c r="L207" s="35">
        <f t="shared" si="53"/>
        <v>15</v>
      </c>
      <c r="M207" s="35">
        <f t="shared" si="52"/>
        <v>4</v>
      </c>
      <c r="N207" s="33"/>
      <c r="O207" s="42"/>
      <c r="P207" s="42"/>
      <c r="Q207" s="42"/>
    </row>
    <row r="208" spans="1:17" x14ac:dyDescent="0.25">
      <c r="A208" s="21"/>
      <c r="B208" s="29"/>
      <c r="C208" s="30" t="s">
        <v>8</v>
      </c>
      <c r="D208" s="30"/>
      <c r="E208" s="30"/>
      <c r="F208" s="30"/>
      <c r="G208" s="40">
        <v>41</v>
      </c>
      <c r="H208" s="40">
        <v>41</v>
      </c>
      <c r="I208" s="40">
        <v>41</v>
      </c>
      <c r="J208" s="40">
        <v>41</v>
      </c>
      <c r="K208" s="40"/>
      <c r="L208" s="35">
        <f t="shared" si="53"/>
        <v>164</v>
      </c>
      <c r="M208" s="35">
        <f t="shared" si="52"/>
        <v>41</v>
      </c>
      <c r="N208" s="33"/>
      <c r="O208" s="42"/>
      <c r="P208" s="42"/>
      <c r="Q208" s="42"/>
    </row>
    <row r="209" spans="1:17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17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17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</row>
    <row r="212" spans="1:17" x14ac:dyDescent="0.25">
      <c r="A212" s="21"/>
      <c r="B212" s="22"/>
      <c r="C212" s="8" t="str">
        <f>+$C196</f>
        <v>March 2022</v>
      </c>
      <c r="D212" s="24"/>
      <c r="E212" s="24"/>
      <c r="F212" s="24"/>
      <c r="G212" s="10" t="str">
        <f>+$G$4</f>
        <v>Mar</v>
      </c>
      <c r="H212" s="10" t="str">
        <f>+G212</f>
        <v>Mar</v>
      </c>
      <c r="I212" s="10" t="str">
        <f t="shared" si="54"/>
        <v>Mar</v>
      </c>
      <c r="J212" s="10" t="str">
        <f t="shared" si="54"/>
        <v>Mar</v>
      </c>
      <c r="K212" s="10" t="str">
        <f t="shared" si="54"/>
        <v>Mar</v>
      </c>
      <c r="L212" s="10" t="str">
        <f t="shared" si="54"/>
        <v>Mar</v>
      </c>
      <c r="M212" s="10" t="str">
        <f t="shared" si="54"/>
        <v>Mar</v>
      </c>
      <c r="N212" s="25"/>
      <c r="O212" s="42"/>
      <c r="P212" s="42"/>
      <c r="Q212" s="16" t="s">
        <v>55</v>
      </c>
    </row>
    <row r="213" spans="1:17" ht="15.75" thickBot="1" x14ac:dyDescent="0.3">
      <c r="A213" s="21"/>
      <c r="B213" s="26"/>
      <c r="C213" s="27"/>
      <c r="D213" s="27"/>
      <c r="E213" s="27"/>
      <c r="F213" s="27"/>
      <c r="G213" s="7">
        <f>+$G$5</f>
        <v>6</v>
      </c>
      <c r="H213" s="7">
        <f>+$H$5</f>
        <v>13</v>
      </c>
      <c r="I213" s="7">
        <f>+$I$5</f>
        <v>20</v>
      </c>
      <c r="J213" s="7">
        <f>+$J$5</f>
        <v>27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17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17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0</v>
      </c>
      <c r="H215" s="32">
        <f t="shared" ref="H215:L215" si="55">SUM(H216:H219)</f>
        <v>57</v>
      </c>
      <c r="I215" s="32">
        <f t="shared" si="55"/>
        <v>68</v>
      </c>
      <c r="J215" s="32">
        <f t="shared" si="55"/>
        <v>63</v>
      </c>
      <c r="K215" s="32">
        <f t="shared" si="55"/>
        <v>0</v>
      </c>
      <c r="L215" s="32">
        <f t="shared" si="55"/>
        <v>188</v>
      </c>
      <c r="M215" s="32">
        <f>ROUND((L215/$E$1),0)</f>
        <v>47</v>
      </c>
      <c r="N215" s="33"/>
      <c r="O215" s="42"/>
      <c r="P215" s="42"/>
      <c r="Q215" s="42"/>
    </row>
    <row r="216" spans="1:17" x14ac:dyDescent="0.25">
      <c r="A216" s="21"/>
      <c r="B216" s="29"/>
      <c r="C216" s="30"/>
      <c r="D216" s="30" t="s">
        <v>1</v>
      </c>
      <c r="E216" s="30"/>
      <c r="F216" s="30"/>
      <c r="G216" s="40"/>
      <c r="H216" s="40">
        <v>1</v>
      </c>
      <c r="I216" s="40">
        <v>3</v>
      </c>
      <c r="J216" s="40">
        <v>2</v>
      </c>
      <c r="K216" s="40"/>
      <c r="L216" s="35">
        <f>SUM(G216:K216)</f>
        <v>6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17" x14ac:dyDescent="0.25">
      <c r="A217" s="21"/>
      <c r="B217" s="29"/>
      <c r="C217" s="30"/>
      <c r="D217" s="30" t="s">
        <v>2</v>
      </c>
      <c r="E217" s="30"/>
      <c r="F217" s="30"/>
      <c r="G217" s="40"/>
      <c r="H217" s="40">
        <v>6</v>
      </c>
      <c r="I217" s="40">
        <v>10</v>
      </c>
      <c r="J217" s="40">
        <v>6</v>
      </c>
      <c r="K217" s="40"/>
      <c r="L217" s="35">
        <f t="shared" ref="L217:L224" si="57">SUM(G217:K217)</f>
        <v>22</v>
      </c>
      <c r="M217" s="35">
        <f t="shared" si="56"/>
        <v>6</v>
      </c>
      <c r="N217" s="33"/>
      <c r="O217" s="42"/>
      <c r="P217" s="42"/>
      <c r="Q217" s="42"/>
    </row>
    <row r="218" spans="1:17" x14ac:dyDescent="0.25">
      <c r="A218" s="21"/>
      <c r="B218" s="29"/>
      <c r="C218" s="30"/>
      <c r="D218" s="30" t="s">
        <v>3</v>
      </c>
      <c r="E218" s="30"/>
      <c r="F218" s="30"/>
      <c r="G218" s="40"/>
      <c r="H218" s="40">
        <v>22</v>
      </c>
      <c r="I218" s="40">
        <v>25</v>
      </c>
      <c r="J218" s="40">
        <v>26</v>
      </c>
      <c r="K218" s="40"/>
      <c r="L218" s="35">
        <f t="shared" si="57"/>
        <v>73</v>
      </c>
      <c r="M218" s="35">
        <f t="shared" si="56"/>
        <v>18</v>
      </c>
      <c r="N218" s="33"/>
      <c r="O218" s="42"/>
      <c r="P218" s="42"/>
      <c r="Q218" s="42"/>
    </row>
    <row r="219" spans="1:17" x14ac:dyDescent="0.25">
      <c r="A219" s="21"/>
      <c r="B219" s="29"/>
      <c r="C219" s="30"/>
      <c r="D219" s="30" t="s">
        <v>4</v>
      </c>
      <c r="E219" s="30"/>
      <c r="F219" s="30"/>
      <c r="G219" s="41"/>
      <c r="H219" s="41">
        <v>28</v>
      </c>
      <c r="I219" s="41">
        <v>30</v>
      </c>
      <c r="J219" s="41">
        <v>29</v>
      </c>
      <c r="K219" s="41"/>
      <c r="L219" s="32">
        <f t="shared" si="57"/>
        <v>87</v>
      </c>
      <c r="M219" s="32">
        <f t="shared" si="56"/>
        <v>22</v>
      </c>
      <c r="N219" s="33"/>
      <c r="O219" s="42"/>
      <c r="P219" s="42"/>
      <c r="Q219" s="42"/>
    </row>
    <row r="220" spans="1:17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17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17" x14ac:dyDescent="0.25">
      <c r="A222" s="21"/>
      <c r="B222" s="29"/>
      <c r="C222" s="30" t="s">
        <v>7</v>
      </c>
      <c r="D222" s="30"/>
      <c r="E222" s="30"/>
      <c r="F222" s="30"/>
      <c r="G222" s="40"/>
      <c r="H222" s="40">
        <v>6</v>
      </c>
      <c r="I222" s="40">
        <v>8</v>
      </c>
      <c r="J222" s="40">
        <v>9</v>
      </c>
      <c r="K222" s="40"/>
      <c r="L222" s="35">
        <f t="shared" si="57"/>
        <v>23</v>
      </c>
      <c r="M222" s="35">
        <f t="shared" si="56"/>
        <v>6</v>
      </c>
      <c r="N222" s="33"/>
      <c r="O222" s="42"/>
      <c r="P222" s="42"/>
      <c r="Q222" s="42"/>
    </row>
    <row r="223" spans="1:17" x14ac:dyDescent="0.25">
      <c r="A223" s="21"/>
      <c r="B223" s="29"/>
      <c r="C223" s="30" t="s">
        <v>9</v>
      </c>
      <c r="D223" s="30"/>
      <c r="E223" s="30"/>
      <c r="F223" s="30"/>
      <c r="G223" s="40"/>
      <c r="H223" s="40">
        <v>36</v>
      </c>
      <c r="I223" s="40">
        <v>180</v>
      </c>
      <c r="J223" s="40">
        <v>108</v>
      </c>
      <c r="K223" s="40"/>
      <c r="L223" s="35">
        <f t="shared" si="57"/>
        <v>324</v>
      </c>
      <c r="M223" s="35">
        <f t="shared" si="56"/>
        <v>81</v>
      </c>
      <c r="N223" s="33"/>
      <c r="O223" s="42"/>
      <c r="P223" s="42"/>
      <c r="Q223" s="42"/>
    </row>
    <row r="224" spans="1:17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17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17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17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</row>
    <row r="228" spans="1:17" x14ac:dyDescent="0.25">
      <c r="A228" s="21"/>
      <c r="B228" s="22"/>
      <c r="C228" s="8" t="str">
        <f>+$C212</f>
        <v>March 2022</v>
      </c>
      <c r="D228" s="24"/>
      <c r="E228" s="24"/>
      <c r="F228" s="24"/>
      <c r="G228" s="10" t="str">
        <f>+$G$4</f>
        <v>Mar</v>
      </c>
      <c r="H228" s="10" t="str">
        <f>+G228</f>
        <v>Mar</v>
      </c>
      <c r="I228" s="10" t="str">
        <f t="shared" si="58"/>
        <v>Mar</v>
      </c>
      <c r="J228" s="10" t="str">
        <f t="shared" si="58"/>
        <v>Mar</v>
      </c>
      <c r="K228" s="10" t="str">
        <f t="shared" si="58"/>
        <v>Mar</v>
      </c>
      <c r="L228" s="10" t="str">
        <f t="shared" si="58"/>
        <v>Mar</v>
      </c>
      <c r="M228" s="10" t="str">
        <f t="shared" si="58"/>
        <v>Mar</v>
      </c>
      <c r="N228" s="25"/>
      <c r="O228" s="42"/>
      <c r="P228" s="42"/>
      <c r="Q228" s="42"/>
    </row>
    <row r="229" spans="1:17" ht="15.75" thickBot="1" x14ac:dyDescent="0.3">
      <c r="A229" s="21"/>
      <c r="B229" s="26"/>
      <c r="C229" s="27"/>
      <c r="D229" s="27"/>
      <c r="E229" s="27"/>
      <c r="F229" s="27"/>
      <c r="G229" s="7">
        <f>+$G$5</f>
        <v>6</v>
      </c>
      <c r="H229" s="7">
        <f>+$H$5</f>
        <v>13</v>
      </c>
      <c r="I229" s="7">
        <f>+$I$5</f>
        <v>20</v>
      </c>
      <c r="J229" s="7">
        <f>+$J$5</f>
        <v>27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17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17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62</v>
      </c>
      <c r="H231" s="32">
        <f t="shared" ref="H231:L231" si="59">SUM(H232:H235)</f>
        <v>36</v>
      </c>
      <c r="I231" s="32">
        <f t="shared" si="59"/>
        <v>36</v>
      </c>
      <c r="J231" s="32">
        <f t="shared" si="59"/>
        <v>97</v>
      </c>
      <c r="K231" s="32">
        <f t="shared" si="59"/>
        <v>0</v>
      </c>
      <c r="L231" s="32">
        <f t="shared" si="59"/>
        <v>231</v>
      </c>
      <c r="M231" s="32">
        <f>ROUND((L231/$E$1),0)</f>
        <v>58</v>
      </c>
      <c r="N231" s="33"/>
      <c r="O231" s="42"/>
      <c r="P231" s="42"/>
      <c r="Q231" s="42"/>
    </row>
    <row r="232" spans="1:17" x14ac:dyDescent="0.25">
      <c r="A232" s="21"/>
      <c r="B232" s="29"/>
      <c r="C232" s="30"/>
      <c r="D232" s="30" t="s">
        <v>1</v>
      </c>
      <c r="E232" s="30"/>
      <c r="F232" s="30"/>
      <c r="G232" s="40">
        <v>5</v>
      </c>
      <c r="H232" s="40">
        <v>4</v>
      </c>
      <c r="I232" s="40">
        <v>4</v>
      </c>
      <c r="J232" s="40">
        <v>9</v>
      </c>
      <c r="K232" s="40"/>
      <c r="L232" s="35">
        <f>SUM(G232:K232)</f>
        <v>22</v>
      </c>
      <c r="M232" s="35">
        <f t="shared" ref="M232:M240" si="60">ROUND((L232/$E$1),0)</f>
        <v>6</v>
      </c>
      <c r="N232" s="33"/>
      <c r="O232" s="42"/>
      <c r="P232" s="42"/>
      <c r="Q232" s="42"/>
    </row>
    <row r="233" spans="1:17" x14ac:dyDescent="0.25">
      <c r="A233" s="21"/>
      <c r="B233" s="29"/>
      <c r="C233" s="30"/>
      <c r="D233" s="30" t="s">
        <v>2</v>
      </c>
      <c r="E233" s="30"/>
      <c r="F233" s="30"/>
      <c r="G233" s="40">
        <v>10</v>
      </c>
      <c r="H233" s="40">
        <v>10</v>
      </c>
      <c r="I233" s="40">
        <v>10</v>
      </c>
      <c r="J233" s="40">
        <v>18</v>
      </c>
      <c r="K233" s="40"/>
      <c r="L233" s="35">
        <f t="shared" ref="L233:L240" si="61">SUM(G233:K233)</f>
        <v>48</v>
      </c>
      <c r="M233" s="35">
        <f t="shared" si="60"/>
        <v>12</v>
      </c>
      <c r="N233" s="33"/>
      <c r="O233" s="42"/>
      <c r="P233" s="42"/>
      <c r="Q233" s="42"/>
    </row>
    <row r="234" spans="1:17" x14ac:dyDescent="0.25">
      <c r="A234" s="21"/>
      <c r="B234" s="29"/>
      <c r="C234" s="30"/>
      <c r="D234" s="30" t="s">
        <v>3</v>
      </c>
      <c r="E234" s="30"/>
      <c r="F234" s="30"/>
      <c r="G234" s="40">
        <v>7</v>
      </c>
      <c r="H234" s="40">
        <v>7</v>
      </c>
      <c r="I234" s="40">
        <v>7</v>
      </c>
      <c r="J234" s="40">
        <v>20</v>
      </c>
      <c r="K234" s="40"/>
      <c r="L234" s="35">
        <f t="shared" si="61"/>
        <v>41</v>
      </c>
      <c r="M234" s="35">
        <f t="shared" si="60"/>
        <v>10</v>
      </c>
      <c r="N234" s="33"/>
      <c r="O234" s="42"/>
      <c r="P234" s="42"/>
      <c r="Q234" s="42"/>
    </row>
    <row r="235" spans="1:17" x14ac:dyDescent="0.25">
      <c r="A235" s="21"/>
      <c r="B235" s="29"/>
      <c r="C235" s="30"/>
      <c r="D235" s="30" t="s">
        <v>4</v>
      </c>
      <c r="E235" s="30"/>
      <c r="F235" s="30"/>
      <c r="G235" s="41">
        <v>40</v>
      </c>
      <c r="H235" s="41">
        <v>15</v>
      </c>
      <c r="I235" s="41">
        <v>15</v>
      </c>
      <c r="J235" s="41">
        <v>50</v>
      </c>
      <c r="K235" s="41"/>
      <c r="L235" s="32">
        <f t="shared" si="61"/>
        <v>120</v>
      </c>
      <c r="M235" s="32">
        <f t="shared" si="60"/>
        <v>30</v>
      </c>
      <c r="N235" s="33"/>
      <c r="O235" s="42"/>
      <c r="P235" s="42"/>
      <c r="Q235" s="42"/>
    </row>
    <row r="236" spans="1:17" x14ac:dyDescent="0.25">
      <c r="A236" s="21"/>
      <c r="B236" s="29"/>
      <c r="C236" s="30" t="s">
        <v>5</v>
      </c>
      <c r="D236" s="30"/>
      <c r="E236" s="30"/>
      <c r="F236" s="30"/>
      <c r="G236" s="40">
        <v>2</v>
      </c>
      <c r="H236" s="40">
        <v>2</v>
      </c>
      <c r="I236" s="40">
        <v>2</v>
      </c>
      <c r="J236" s="40">
        <v>6</v>
      </c>
      <c r="K236" s="40"/>
      <c r="L236" s="35">
        <f t="shared" si="61"/>
        <v>12</v>
      </c>
      <c r="M236" s="35">
        <f t="shared" si="60"/>
        <v>3</v>
      </c>
      <c r="N236" s="33"/>
      <c r="O236" s="42"/>
      <c r="P236" s="42"/>
      <c r="Q236" s="42"/>
    </row>
    <row r="237" spans="1:17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17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17" x14ac:dyDescent="0.25">
      <c r="A239" s="21"/>
      <c r="B239" s="29"/>
      <c r="C239" s="30" t="s">
        <v>9</v>
      </c>
      <c r="D239" s="30"/>
      <c r="E239" s="30"/>
      <c r="F239" s="30"/>
      <c r="G239" s="40">
        <v>8</v>
      </c>
      <c r="H239" s="40"/>
      <c r="I239" s="40"/>
      <c r="J239" s="40">
        <v>3</v>
      </c>
      <c r="K239" s="40"/>
      <c r="L239" s="35">
        <f t="shared" si="61"/>
        <v>11</v>
      </c>
      <c r="M239" s="35">
        <f t="shared" si="60"/>
        <v>3</v>
      </c>
      <c r="N239" s="33"/>
      <c r="O239" s="42"/>
      <c r="P239" s="42"/>
      <c r="Q239" s="42"/>
    </row>
    <row r="240" spans="1:17" x14ac:dyDescent="0.25">
      <c r="A240" s="21"/>
      <c r="B240" s="29"/>
      <c r="C240" s="30" t="s">
        <v>8</v>
      </c>
      <c r="D240" s="30"/>
      <c r="E240" s="30"/>
      <c r="F240" s="30"/>
      <c r="G240" s="40">
        <v>74</v>
      </c>
      <c r="H240" s="40">
        <v>74</v>
      </c>
      <c r="I240" s="40">
        <v>74</v>
      </c>
      <c r="J240" s="40">
        <v>74</v>
      </c>
      <c r="K240" s="40"/>
      <c r="L240" s="35">
        <f t="shared" si="61"/>
        <v>296</v>
      </c>
      <c r="M240" s="35">
        <f t="shared" si="60"/>
        <v>74</v>
      </c>
      <c r="N240" s="33"/>
      <c r="O240" s="42"/>
      <c r="P240" s="42"/>
      <c r="Q240" s="42"/>
    </row>
    <row r="241" spans="1:17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17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17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</row>
    <row r="244" spans="1:17" x14ac:dyDescent="0.25">
      <c r="A244" s="21"/>
      <c r="B244" s="22"/>
      <c r="C244" s="8" t="str">
        <f>+$C228</f>
        <v>March 2022</v>
      </c>
      <c r="D244" s="24"/>
      <c r="E244" s="24"/>
      <c r="F244" s="24"/>
      <c r="G244" s="10" t="str">
        <f>+$G$4</f>
        <v>Mar</v>
      </c>
      <c r="H244" s="10" t="str">
        <f>+G244</f>
        <v>Mar</v>
      </c>
      <c r="I244" s="10" t="str">
        <f t="shared" si="62"/>
        <v>Mar</v>
      </c>
      <c r="J244" s="10" t="str">
        <f t="shared" si="62"/>
        <v>Mar</v>
      </c>
      <c r="K244" s="10" t="str">
        <f t="shared" si="62"/>
        <v>Mar</v>
      </c>
      <c r="L244" s="10" t="str">
        <f t="shared" si="62"/>
        <v>Mar</v>
      </c>
      <c r="M244" s="10" t="str">
        <f t="shared" si="62"/>
        <v>Mar</v>
      </c>
      <c r="N244" s="25"/>
      <c r="O244" s="42"/>
      <c r="P244" s="42"/>
      <c r="Q244" s="42"/>
    </row>
    <row r="245" spans="1:17" ht="15.75" thickBot="1" x14ac:dyDescent="0.3">
      <c r="A245" s="21"/>
      <c r="B245" s="26"/>
      <c r="C245" s="27"/>
      <c r="D245" s="27"/>
      <c r="E245" s="27"/>
      <c r="F245" s="27"/>
      <c r="G245" s="7">
        <f>+$G$5</f>
        <v>6</v>
      </c>
      <c r="H245" s="7">
        <f>+$H$5</f>
        <v>13</v>
      </c>
      <c r="I245" s="7">
        <f>+$I$5</f>
        <v>20</v>
      </c>
      <c r="J245" s="7">
        <f>+$J$5</f>
        <v>27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17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17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66</v>
      </c>
      <c r="H247" s="32">
        <f t="shared" ref="H247:L247" si="63">SUM(H248:H251)</f>
        <v>59</v>
      </c>
      <c r="I247" s="32">
        <f t="shared" si="63"/>
        <v>66</v>
      </c>
      <c r="J247" s="32">
        <f t="shared" si="63"/>
        <v>57</v>
      </c>
      <c r="K247" s="32">
        <f t="shared" si="63"/>
        <v>0</v>
      </c>
      <c r="L247" s="32">
        <f t="shared" si="63"/>
        <v>248</v>
      </c>
      <c r="M247" s="32">
        <f>ROUND((L247/$E$1),0)</f>
        <v>62</v>
      </c>
      <c r="N247" s="33"/>
    </row>
    <row r="248" spans="1:17" x14ac:dyDescent="0.25">
      <c r="A248" s="21"/>
      <c r="B248" s="29"/>
      <c r="C248" s="30"/>
      <c r="D248" s="30" t="s">
        <v>1</v>
      </c>
      <c r="E248" s="30"/>
      <c r="F248" s="30"/>
      <c r="G248" s="40">
        <v>9</v>
      </c>
      <c r="H248" s="40">
        <v>7</v>
      </c>
      <c r="I248" s="40">
        <v>7</v>
      </c>
      <c r="J248" s="40">
        <v>7</v>
      </c>
      <c r="K248" s="40"/>
      <c r="L248" s="35">
        <f>SUM(G248:K248)</f>
        <v>30</v>
      </c>
      <c r="M248" s="35">
        <f t="shared" ref="M248:M256" si="64">ROUND((L248/$E$1),0)</f>
        <v>8</v>
      </c>
      <c r="N248" s="33"/>
    </row>
    <row r="249" spans="1:17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8</v>
      </c>
      <c r="I249" s="40">
        <v>7</v>
      </c>
      <c r="J249" s="40">
        <v>7</v>
      </c>
      <c r="K249" s="40"/>
      <c r="L249" s="35">
        <f t="shared" ref="L249:L256" si="65">SUM(G249:K249)</f>
        <v>30</v>
      </c>
      <c r="M249" s="35">
        <f t="shared" si="64"/>
        <v>8</v>
      </c>
      <c r="N249" s="33"/>
    </row>
    <row r="250" spans="1:17" x14ac:dyDescent="0.25">
      <c r="A250" s="21"/>
      <c r="B250" s="29"/>
      <c r="C250" s="30"/>
      <c r="D250" s="30" t="s">
        <v>3</v>
      </c>
      <c r="E250" s="30"/>
      <c r="F250" s="30"/>
      <c r="G250" s="40">
        <v>19</v>
      </c>
      <c r="H250" s="40">
        <v>13</v>
      </c>
      <c r="I250" s="40">
        <v>17</v>
      </c>
      <c r="J250" s="40">
        <v>15</v>
      </c>
      <c r="K250" s="40"/>
      <c r="L250" s="35">
        <f t="shared" si="65"/>
        <v>64</v>
      </c>
      <c r="M250" s="35">
        <f t="shared" si="64"/>
        <v>16</v>
      </c>
      <c r="N250" s="33"/>
    </row>
    <row r="251" spans="1:17" x14ac:dyDescent="0.25">
      <c r="A251" s="21"/>
      <c r="B251" s="29"/>
      <c r="C251" s="30"/>
      <c r="D251" s="30" t="s">
        <v>4</v>
      </c>
      <c r="E251" s="30"/>
      <c r="F251" s="30"/>
      <c r="G251" s="41">
        <v>30</v>
      </c>
      <c r="H251" s="41">
        <v>31</v>
      </c>
      <c r="I251" s="41">
        <v>35</v>
      </c>
      <c r="J251" s="41">
        <v>28</v>
      </c>
      <c r="K251" s="41"/>
      <c r="L251" s="32">
        <f t="shared" si="65"/>
        <v>124</v>
      </c>
      <c r="M251" s="32">
        <f t="shared" si="64"/>
        <v>31</v>
      </c>
      <c r="N251" s="33"/>
    </row>
    <row r="252" spans="1:17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10</v>
      </c>
      <c r="I252" s="40">
        <v>10</v>
      </c>
      <c r="J252" s="40"/>
      <c r="K252" s="40"/>
      <c r="L252" s="35">
        <f t="shared" si="65"/>
        <v>20</v>
      </c>
      <c r="M252" s="35">
        <f t="shared" si="64"/>
        <v>5</v>
      </c>
      <c r="N252" s="33"/>
    </row>
    <row r="253" spans="1:17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17" x14ac:dyDescent="0.25">
      <c r="A254" s="21"/>
      <c r="B254" s="29"/>
      <c r="C254" s="30" t="s">
        <v>7</v>
      </c>
      <c r="D254" s="30"/>
      <c r="E254" s="30"/>
      <c r="F254" s="30"/>
      <c r="G254" s="40">
        <v>4</v>
      </c>
      <c r="H254" s="40">
        <v>5</v>
      </c>
      <c r="I254" s="40">
        <v>7</v>
      </c>
      <c r="J254" s="40">
        <v>5</v>
      </c>
      <c r="K254" s="40"/>
      <c r="L254" s="35">
        <f t="shared" si="65"/>
        <v>21</v>
      </c>
      <c r="M254" s="35">
        <f t="shared" si="64"/>
        <v>5</v>
      </c>
      <c r="N254" s="33"/>
    </row>
    <row r="255" spans="1:17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17" x14ac:dyDescent="0.25">
      <c r="A256" s="21"/>
      <c r="B256" s="29"/>
      <c r="C256" s="30" t="s">
        <v>8</v>
      </c>
      <c r="D256" s="30"/>
      <c r="E256" s="30"/>
      <c r="F256" s="30"/>
      <c r="G256" s="40">
        <v>45</v>
      </c>
      <c r="H256" s="40">
        <v>59</v>
      </c>
      <c r="I256" s="40">
        <v>59</v>
      </c>
      <c r="J256" s="40">
        <v>59</v>
      </c>
      <c r="K256" s="40"/>
      <c r="L256" s="35">
        <f t="shared" si="65"/>
        <v>222</v>
      </c>
      <c r="M256" s="35">
        <f t="shared" si="64"/>
        <v>56</v>
      </c>
      <c r="N256" s="33"/>
    </row>
    <row r="257" spans="1:1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1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1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</row>
    <row r="260" spans="1:14" x14ac:dyDescent="0.25">
      <c r="A260" s="21"/>
      <c r="B260" s="22"/>
      <c r="C260" s="8" t="str">
        <f>+$C244</f>
        <v>March 2022</v>
      </c>
      <c r="D260" s="24"/>
      <c r="E260" s="24"/>
      <c r="F260" s="24"/>
      <c r="G260" s="10" t="str">
        <f>+$G$4</f>
        <v>Mar</v>
      </c>
      <c r="H260" s="10" t="str">
        <f>+G260</f>
        <v>Mar</v>
      </c>
      <c r="I260" s="10" t="str">
        <f t="shared" si="66"/>
        <v>Mar</v>
      </c>
      <c r="J260" s="10" t="str">
        <f t="shared" si="66"/>
        <v>Mar</v>
      </c>
      <c r="K260" s="10" t="str">
        <f t="shared" si="66"/>
        <v>Mar</v>
      </c>
      <c r="L260" s="10" t="str">
        <f t="shared" si="66"/>
        <v>Mar</v>
      </c>
      <c r="M260" s="10" t="str">
        <f t="shared" si="66"/>
        <v>Mar</v>
      </c>
      <c r="N260" s="25"/>
    </row>
    <row r="261" spans="1:14" ht="15.75" thickBot="1" x14ac:dyDescent="0.3">
      <c r="A261" s="21"/>
      <c r="B261" s="26"/>
      <c r="C261" s="27"/>
      <c r="D261" s="27"/>
      <c r="E261" s="27"/>
      <c r="F261" s="27"/>
      <c r="G261" s="7">
        <f>+$G$5</f>
        <v>6</v>
      </c>
      <c r="H261" s="7">
        <f>+$H$5</f>
        <v>13</v>
      </c>
      <c r="I261" s="7">
        <f>+$I$5</f>
        <v>20</v>
      </c>
      <c r="J261" s="7">
        <f>+$J$5</f>
        <v>27</v>
      </c>
      <c r="K261" s="7">
        <f>+$K$5</f>
        <v>0</v>
      </c>
      <c r="L261" s="7" t="s">
        <v>11</v>
      </c>
      <c r="M261" s="7" t="s">
        <v>12</v>
      </c>
      <c r="N261" s="28"/>
    </row>
    <row r="262" spans="1:1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1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25</v>
      </c>
      <c r="H263" s="32">
        <f t="shared" ref="H263:L263" si="67">SUM(H264:H267)</f>
        <v>31</v>
      </c>
      <c r="I263" s="32">
        <f t="shared" si="67"/>
        <v>41</v>
      </c>
      <c r="J263" s="32">
        <f t="shared" si="67"/>
        <v>29</v>
      </c>
      <c r="K263" s="32">
        <f t="shared" si="67"/>
        <v>0</v>
      </c>
      <c r="L263" s="32">
        <f t="shared" si="67"/>
        <v>126</v>
      </c>
      <c r="M263" s="32">
        <f>ROUND((L263/$E$1),0)</f>
        <v>32</v>
      </c>
      <c r="N263" s="33"/>
    </row>
    <row r="264" spans="1:1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1</v>
      </c>
      <c r="J264" s="40">
        <v>3</v>
      </c>
      <c r="K264" s="40"/>
      <c r="L264" s="35">
        <f>SUM(G264:K264)</f>
        <v>6</v>
      </c>
      <c r="M264" s="35">
        <f t="shared" ref="M264:M272" si="68">ROUND((L264/$E$1),0)</f>
        <v>2</v>
      </c>
      <c r="N264" s="33"/>
    </row>
    <row r="265" spans="1:1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2</v>
      </c>
      <c r="I265" s="40">
        <v>6</v>
      </c>
      <c r="J265" s="40">
        <v>3</v>
      </c>
      <c r="K265" s="40"/>
      <c r="L265" s="35">
        <f t="shared" ref="L265:L272" si="69">SUM(G265:K265)</f>
        <v>13</v>
      </c>
      <c r="M265" s="35">
        <f t="shared" si="68"/>
        <v>3</v>
      </c>
      <c r="N265" s="33"/>
    </row>
    <row r="266" spans="1:1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>
        <v>11</v>
      </c>
      <c r="I266" s="40">
        <v>7</v>
      </c>
      <c r="J266" s="40">
        <v>5</v>
      </c>
      <c r="K266" s="40"/>
      <c r="L266" s="35">
        <f t="shared" si="69"/>
        <v>29</v>
      </c>
      <c r="M266" s="35">
        <f t="shared" si="68"/>
        <v>7</v>
      </c>
      <c r="N266" s="33"/>
    </row>
    <row r="267" spans="1:14" x14ac:dyDescent="0.25">
      <c r="A267" s="21"/>
      <c r="B267" s="29"/>
      <c r="C267" s="30"/>
      <c r="D267" s="30" t="s">
        <v>4</v>
      </c>
      <c r="E267" s="30"/>
      <c r="F267" s="30"/>
      <c r="G267" s="41">
        <v>16</v>
      </c>
      <c r="H267" s="41">
        <v>17</v>
      </c>
      <c r="I267" s="41">
        <v>27</v>
      </c>
      <c r="J267" s="41">
        <v>18</v>
      </c>
      <c r="K267" s="41"/>
      <c r="L267" s="32">
        <f t="shared" si="69"/>
        <v>78</v>
      </c>
      <c r="M267" s="32">
        <f t="shared" si="68"/>
        <v>20</v>
      </c>
      <c r="N267" s="33"/>
    </row>
    <row r="268" spans="1:1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1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14" x14ac:dyDescent="0.25">
      <c r="A270" s="21"/>
      <c r="B270" s="29"/>
      <c r="C270" s="30" t="s">
        <v>7</v>
      </c>
      <c r="D270" s="30"/>
      <c r="E270" s="30"/>
      <c r="F270" s="30"/>
      <c r="G270" s="40">
        <v>3</v>
      </c>
      <c r="H270" s="40">
        <v>4</v>
      </c>
      <c r="I270" s="40">
        <v>2</v>
      </c>
      <c r="J270" s="40">
        <v>3</v>
      </c>
      <c r="K270" s="40"/>
      <c r="L270" s="35">
        <f t="shared" si="69"/>
        <v>12</v>
      </c>
      <c r="M270" s="35">
        <f t="shared" si="68"/>
        <v>3</v>
      </c>
      <c r="N270" s="33"/>
    </row>
    <row r="271" spans="1:14" x14ac:dyDescent="0.25">
      <c r="A271" s="21"/>
      <c r="B271" s="29"/>
      <c r="C271" s="30" t="s">
        <v>9</v>
      </c>
      <c r="D271" s="30"/>
      <c r="E271" s="30"/>
      <c r="F271" s="30"/>
      <c r="G271" s="40">
        <v>3</v>
      </c>
      <c r="H271" s="40">
        <v>3</v>
      </c>
      <c r="I271" s="40">
        <v>5</v>
      </c>
      <c r="J271" s="40">
        <v>7</v>
      </c>
      <c r="K271" s="40"/>
      <c r="L271" s="35">
        <f t="shared" si="69"/>
        <v>18</v>
      </c>
      <c r="M271" s="35">
        <f t="shared" si="68"/>
        <v>5</v>
      </c>
      <c r="N271" s="33"/>
    </row>
    <row r="272" spans="1:14" x14ac:dyDescent="0.25">
      <c r="A272" s="21"/>
      <c r="B272" s="29"/>
      <c r="C272" s="30" t="s">
        <v>8</v>
      </c>
      <c r="D272" s="30"/>
      <c r="E272" s="30"/>
      <c r="F272" s="30"/>
      <c r="G272" s="40">
        <v>26</v>
      </c>
      <c r="H272" s="40">
        <v>26</v>
      </c>
      <c r="I272" s="40">
        <v>40</v>
      </c>
      <c r="J272" s="40">
        <v>40</v>
      </c>
      <c r="K272" s="40"/>
      <c r="L272" s="35">
        <f t="shared" si="69"/>
        <v>132</v>
      </c>
      <c r="M272" s="35">
        <f t="shared" si="68"/>
        <v>33</v>
      </c>
      <c r="N272" s="33"/>
    </row>
    <row r="273" spans="1:1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1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1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</row>
    <row r="276" spans="1:14" x14ac:dyDescent="0.25">
      <c r="A276" s="21"/>
      <c r="B276" s="22"/>
      <c r="C276" s="8" t="str">
        <f>+$C260</f>
        <v>March 2022</v>
      </c>
      <c r="D276" s="24"/>
      <c r="E276" s="24"/>
      <c r="F276" s="24"/>
      <c r="G276" s="10" t="str">
        <f>+$G$4</f>
        <v>Mar</v>
      </c>
      <c r="H276" s="10" t="str">
        <f>+G276</f>
        <v>Mar</v>
      </c>
      <c r="I276" s="10" t="str">
        <f t="shared" si="70"/>
        <v>Mar</v>
      </c>
      <c r="J276" s="10" t="str">
        <f t="shared" si="70"/>
        <v>Mar</v>
      </c>
      <c r="K276" s="10" t="str">
        <f t="shared" si="70"/>
        <v>Mar</v>
      </c>
      <c r="L276" s="10" t="str">
        <f t="shared" si="70"/>
        <v>Mar</v>
      </c>
      <c r="M276" s="10" t="str">
        <f t="shared" si="70"/>
        <v>Mar</v>
      </c>
      <c r="N276" s="25"/>
    </row>
    <row r="277" spans="1:14" ht="15.75" thickBot="1" x14ac:dyDescent="0.3">
      <c r="A277" s="21"/>
      <c r="B277" s="26"/>
      <c r="C277" s="27"/>
      <c r="D277" s="27"/>
      <c r="E277" s="27"/>
      <c r="F277" s="27"/>
      <c r="G277" s="7">
        <f>+$G$5</f>
        <v>6</v>
      </c>
      <c r="H277" s="7">
        <f>+$H$5</f>
        <v>13</v>
      </c>
      <c r="I277" s="7">
        <f>+$I$5</f>
        <v>20</v>
      </c>
      <c r="J277" s="7">
        <f>+$J$5</f>
        <v>27</v>
      </c>
      <c r="K277" s="7">
        <f>+$K$5</f>
        <v>0</v>
      </c>
      <c r="L277" s="7" t="s">
        <v>11</v>
      </c>
      <c r="M277" s="7" t="s">
        <v>12</v>
      </c>
      <c r="N277" s="28"/>
    </row>
    <row r="278" spans="1:1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1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49</v>
      </c>
      <c r="H279" s="32">
        <f t="shared" ref="H279:L279" si="71">SUM(H280:H283)</f>
        <v>46</v>
      </c>
      <c r="I279" s="32">
        <f t="shared" si="71"/>
        <v>63</v>
      </c>
      <c r="J279" s="32">
        <f t="shared" si="71"/>
        <v>49</v>
      </c>
      <c r="K279" s="32">
        <f t="shared" si="71"/>
        <v>0</v>
      </c>
      <c r="L279" s="32">
        <f t="shared" si="71"/>
        <v>207</v>
      </c>
      <c r="M279" s="32">
        <f>ROUND((L279/$E$1),0)</f>
        <v>52</v>
      </c>
      <c r="N279" s="33"/>
    </row>
    <row r="280" spans="1:1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1</v>
      </c>
      <c r="I280" s="40">
        <v>3</v>
      </c>
      <c r="J280" s="40">
        <v>1</v>
      </c>
      <c r="K280" s="40"/>
      <c r="L280" s="35">
        <f>SUM(G280:K280)</f>
        <v>7</v>
      </c>
      <c r="M280" s="35">
        <f t="shared" ref="M280:M288" si="72">ROUND((L280/$E$1),0)</f>
        <v>2</v>
      </c>
      <c r="N280" s="33"/>
    </row>
    <row r="281" spans="1:14" x14ac:dyDescent="0.25">
      <c r="A281" s="21"/>
      <c r="B281" s="29"/>
      <c r="C281" s="30"/>
      <c r="D281" s="30" t="s">
        <v>2</v>
      </c>
      <c r="E281" s="30"/>
      <c r="F281" s="30"/>
      <c r="G281" s="40">
        <v>4</v>
      </c>
      <c r="H281" s="40">
        <v>2</v>
      </c>
      <c r="I281" s="40">
        <v>3</v>
      </c>
      <c r="J281" s="40">
        <v>4</v>
      </c>
      <c r="K281" s="40"/>
      <c r="L281" s="35">
        <f t="shared" ref="L281:L288" si="73">SUM(G281:K281)</f>
        <v>13</v>
      </c>
      <c r="M281" s="35">
        <f t="shared" si="72"/>
        <v>3</v>
      </c>
      <c r="N281" s="33"/>
    </row>
    <row r="282" spans="1:14" x14ac:dyDescent="0.25">
      <c r="A282" s="21"/>
      <c r="B282" s="29"/>
      <c r="C282" s="30"/>
      <c r="D282" s="30" t="s">
        <v>3</v>
      </c>
      <c r="E282" s="30"/>
      <c r="F282" s="30"/>
      <c r="G282" s="40">
        <v>19</v>
      </c>
      <c r="H282" s="40">
        <v>19</v>
      </c>
      <c r="I282" s="40">
        <v>19</v>
      </c>
      <c r="J282" s="40">
        <v>12</v>
      </c>
      <c r="K282" s="40"/>
      <c r="L282" s="35">
        <f t="shared" si="73"/>
        <v>69</v>
      </c>
      <c r="M282" s="35">
        <f t="shared" si="72"/>
        <v>17</v>
      </c>
      <c r="N282" s="33"/>
    </row>
    <row r="283" spans="1:14" x14ac:dyDescent="0.25">
      <c r="A283" s="21"/>
      <c r="B283" s="29"/>
      <c r="C283" s="30"/>
      <c r="D283" s="30" t="s">
        <v>4</v>
      </c>
      <c r="E283" s="30"/>
      <c r="F283" s="30"/>
      <c r="G283" s="41">
        <v>24</v>
      </c>
      <c r="H283" s="41">
        <v>24</v>
      </c>
      <c r="I283" s="41">
        <v>38</v>
      </c>
      <c r="J283" s="41">
        <v>32</v>
      </c>
      <c r="K283" s="41"/>
      <c r="L283" s="32">
        <f t="shared" si="73"/>
        <v>118</v>
      </c>
      <c r="M283" s="32">
        <f t="shared" si="72"/>
        <v>30</v>
      </c>
      <c r="N283" s="33"/>
    </row>
    <row r="284" spans="1:1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1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1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14" x14ac:dyDescent="0.25">
      <c r="A287" s="21"/>
      <c r="B287" s="29"/>
      <c r="C287" s="30" t="s">
        <v>9</v>
      </c>
      <c r="D287" s="30"/>
      <c r="E287" s="30"/>
      <c r="F287" s="30"/>
      <c r="G287" s="40">
        <v>12</v>
      </c>
      <c r="H287" s="40">
        <v>2</v>
      </c>
      <c r="I287" s="40">
        <v>17</v>
      </c>
      <c r="J287" s="40">
        <v>12</v>
      </c>
      <c r="K287" s="40"/>
      <c r="L287" s="35">
        <f t="shared" si="73"/>
        <v>43</v>
      </c>
      <c r="M287" s="35">
        <f t="shared" si="72"/>
        <v>11</v>
      </c>
      <c r="N287" s="33"/>
    </row>
    <row r="288" spans="1:14" x14ac:dyDescent="0.25">
      <c r="A288" s="21"/>
      <c r="B288" s="29"/>
      <c r="C288" s="30" t="s">
        <v>8</v>
      </c>
      <c r="D288" s="30"/>
      <c r="E288" s="30"/>
      <c r="F288" s="30"/>
      <c r="G288" s="40">
        <v>71</v>
      </c>
      <c r="H288" s="40">
        <v>66</v>
      </c>
      <c r="I288" s="40">
        <v>65</v>
      </c>
      <c r="J288" s="40">
        <v>66</v>
      </c>
      <c r="K288" s="40"/>
      <c r="L288" s="35">
        <f t="shared" si="73"/>
        <v>268</v>
      </c>
      <c r="M288" s="35">
        <f t="shared" si="72"/>
        <v>67</v>
      </c>
      <c r="N288" s="33"/>
    </row>
    <row r="289" spans="1:1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1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1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</row>
    <row r="292" spans="1:14" x14ac:dyDescent="0.25">
      <c r="A292" s="21"/>
      <c r="B292" s="22"/>
      <c r="C292" s="8" t="str">
        <f>+$C276</f>
        <v>March 2022</v>
      </c>
      <c r="D292" s="24"/>
      <c r="E292" s="24"/>
      <c r="F292" s="24"/>
      <c r="G292" s="10" t="str">
        <f>+$G$4</f>
        <v>Mar</v>
      </c>
      <c r="H292" s="10" t="str">
        <f>+G292</f>
        <v>Mar</v>
      </c>
      <c r="I292" s="10" t="str">
        <f t="shared" si="74"/>
        <v>Mar</v>
      </c>
      <c r="J292" s="10" t="str">
        <f t="shared" si="74"/>
        <v>Mar</v>
      </c>
      <c r="K292" s="10" t="str">
        <f t="shared" si="74"/>
        <v>Mar</v>
      </c>
      <c r="L292" s="10" t="str">
        <f t="shared" si="74"/>
        <v>Mar</v>
      </c>
      <c r="M292" s="10" t="str">
        <f t="shared" si="74"/>
        <v>Mar</v>
      </c>
      <c r="N292" s="25"/>
    </row>
    <row r="293" spans="1:14" ht="15.75" thickBot="1" x14ac:dyDescent="0.3">
      <c r="A293" s="21"/>
      <c r="B293" s="26"/>
      <c r="C293" s="27"/>
      <c r="D293" s="27"/>
      <c r="E293" s="27"/>
      <c r="F293" s="27"/>
      <c r="G293" s="7">
        <f>+$G$5</f>
        <v>6</v>
      </c>
      <c r="H293" s="7">
        <f>+$H$5</f>
        <v>13</v>
      </c>
      <c r="I293" s="7">
        <f>+$I$5</f>
        <v>20</v>
      </c>
      <c r="J293" s="7">
        <f>+$J$5</f>
        <v>27</v>
      </c>
      <c r="K293" s="7">
        <f>+$K$5</f>
        <v>0</v>
      </c>
      <c r="L293" s="7" t="s">
        <v>11</v>
      </c>
      <c r="M293" s="7" t="s">
        <v>12</v>
      </c>
      <c r="N293" s="28"/>
    </row>
    <row r="294" spans="1:1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1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40</v>
      </c>
      <c r="H295" s="32">
        <f t="shared" ref="H295:L295" si="75">SUM(H296:H299)</f>
        <v>63</v>
      </c>
      <c r="I295" s="32">
        <f t="shared" si="75"/>
        <v>60</v>
      </c>
      <c r="J295" s="32">
        <f t="shared" si="75"/>
        <v>71</v>
      </c>
      <c r="K295" s="32">
        <f t="shared" si="75"/>
        <v>0</v>
      </c>
      <c r="L295" s="32">
        <f t="shared" si="75"/>
        <v>234</v>
      </c>
      <c r="M295" s="32">
        <f>ROUND((L295/$E$1),0)</f>
        <v>59</v>
      </c>
      <c r="N295" s="33"/>
    </row>
    <row r="296" spans="1:14" x14ac:dyDescent="0.25">
      <c r="A296" s="21"/>
      <c r="B296" s="29"/>
      <c r="C296" s="30"/>
      <c r="D296" s="30" t="s">
        <v>1</v>
      </c>
      <c r="E296" s="30"/>
      <c r="F296" s="30"/>
      <c r="G296" s="40">
        <v>3</v>
      </c>
      <c r="H296" s="40">
        <v>6</v>
      </c>
      <c r="I296" s="40">
        <v>3</v>
      </c>
      <c r="J296" s="40">
        <v>8</v>
      </c>
      <c r="K296" s="40"/>
      <c r="L296" s="35">
        <f>SUM(G296:K296)</f>
        <v>20</v>
      </c>
      <c r="M296" s="35">
        <f t="shared" ref="M296:M304" si="76">ROUND((L296/$E$1),0)</f>
        <v>5</v>
      </c>
      <c r="N296" s="33"/>
    </row>
    <row r="297" spans="1:1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10</v>
      </c>
      <c r="I297" s="40">
        <v>7</v>
      </c>
      <c r="J297" s="40">
        <v>12</v>
      </c>
      <c r="K297" s="40"/>
      <c r="L297" s="35">
        <f t="shared" ref="L297:L304" si="77">SUM(G297:K297)</f>
        <v>34</v>
      </c>
      <c r="M297" s="35">
        <f t="shared" si="76"/>
        <v>9</v>
      </c>
      <c r="N297" s="33"/>
    </row>
    <row r="298" spans="1:14" x14ac:dyDescent="0.25">
      <c r="A298" s="21"/>
      <c r="B298" s="29"/>
      <c r="C298" s="30"/>
      <c r="D298" s="30" t="s">
        <v>3</v>
      </c>
      <c r="E298" s="30"/>
      <c r="F298" s="30"/>
      <c r="G298" s="40">
        <v>7</v>
      </c>
      <c r="H298" s="40">
        <v>12</v>
      </c>
      <c r="I298" s="40">
        <v>20</v>
      </c>
      <c r="J298" s="40">
        <v>18</v>
      </c>
      <c r="K298" s="40"/>
      <c r="L298" s="35">
        <f t="shared" si="77"/>
        <v>57</v>
      </c>
      <c r="M298" s="35">
        <f t="shared" si="76"/>
        <v>14</v>
      </c>
      <c r="N298" s="33"/>
    </row>
    <row r="299" spans="1:14" x14ac:dyDescent="0.25">
      <c r="A299" s="21"/>
      <c r="B299" s="29"/>
      <c r="C299" s="30"/>
      <c r="D299" s="30" t="s">
        <v>4</v>
      </c>
      <c r="E299" s="30"/>
      <c r="F299" s="30"/>
      <c r="G299" s="41">
        <v>25</v>
      </c>
      <c r="H299" s="41">
        <v>35</v>
      </c>
      <c r="I299" s="41">
        <v>30</v>
      </c>
      <c r="J299" s="41">
        <v>33</v>
      </c>
      <c r="K299" s="41"/>
      <c r="L299" s="32">
        <f t="shared" si="77"/>
        <v>123</v>
      </c>
      <c r="M299" s="32">
        <f t="shared" si="76"/>
        <v>31</v>
      </c>
      <c r="N299" s="33"/>
    </row>
    <row r="300" spans="1:1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1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14" x14ac:dyDescent="0.25">
      <c r="A302" s="21"/>
      <c r="B302" s="29"/>
      <c r="C302" s="30" t="s">
        <v>7</v>
      </c>
      <c r="D302" s="30"/>
      <c r="E302" s="30"/>
      <c r="F302" s="30"/>
      <c r="G302" s="40">
        <v>2</v>
      </c>
      <c r="H302" s="40"/>
      <c r="I302" s="40"/>
      <c r="J302" s="40"/>
      <c r="K302" s="40"/>
      <c r="L302" s="35">
        <f t="shared" si="77"/>
        <v>2</v>
      </c>
      <c r="M302" s="35">
        <f t="shared" si="76"/>
        <v>1</v>
      </c>
      <c r="N302" s="33"/>
    </row>
    <row r="303" spans="1:14" x14ac:dyDescent="0.25">
      <c r="A303" s="21"/>
      <c r="B303" s="29"/>
      <c r="C303" s="30" t="s">
        <v>9</v>
      </c>
      <c r="D303" s="30"/>
      <c r="E303" s="30"/>
      <c r="F303" s="30"/>
      <c r="G303" s="40">
        <v>12</v>
      </c>
      <c r="H303" s="40"/>
      <c r="I303" s="40">
        <v>4</v>
      </c>
      <c r="J303" s="40"/>
      <c r="K303" s="40"/>
      <c r="L303" s="35">
        <f t="shared" si="77"/>
        <v>16</v>
      </c>
      <c r="M303" s="35">
        <f t="shared" si="76"/>
        <v>4</v>
      </c>
      <c r="N303" s="33"/>
    </row>
    <row r="304" spans="1:14" x14ac:dyDescent="0.25">
      <c r="A304" s="21"/>
      <c r="B304" s="29"/>
      <c r="C304" s="30" t="s">
        <v>8</v>
      </c>
      <c r="D304" s="30"/>
      <c r="E304" s="30"/>
      <c r="F304" s="30"/>
      <c r="G304" s="40">
        <v>33</v>
      </c>
      <c r="H304" s="40">
        <v>33</v>
      </c>
      <c r="I304" s="40">
        <v>33</v>
      </c>
      <c r="J304" s="40">
        <v>33</v>
      </c>
      <c r="K304" s="40"/>
      <c r="L304" s="35">
        <f t="shared" si="77"/>
        <v>132</v>
      </c>
      <c r="M304" s="35">
        <f t="shared" si="76"/>
        <v>33</v>
      </c>
      <c r="N304" s="33"/>
    </row>
    <row r="305" spans="1:1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1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1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</row>
    <row r="308" spans="1:14" x14ac:dyDescent="0.25">
      <c r="A308" s="21"/>
      <c r="B308" s="22"/>
      <c r="C308" s="8" t="str">
        <f>+$C292</f>
        <v>March 2022</v>
      </c>
      <c r="D308" s="24"/>
      <c r="E308" s="24"/>
      <c r="F308" s="24"/>
      <c r="G308" s="10" t="str">
        <f>+$G$4</f>
        <v>Mar</v>
      </c>
      <c r="H308" s="10" t="str">
        <f>+G308</f>
        <v>Mar</v>
      </c>
      <c r="I308" s="10" t="str">
        <f t="shared" si="78"/>
        <v>Mar</v>
      </c>
      <c r="J308" s="10" t="str">
        <f t="shared" si="78"/>
        <v>Mar</v>
      </c>
      <c r="K308" s="10" t="str">
        <f t="shared" si="78"/>
        <v>Mar</v>
      </c>
      <c r="L308" s="10" t="str">
        <f t="shared" si="78"/>
        <v>Mar</v>
      </c>
      <c r="M308" s="10" t="str">
        <f t="shared" si="78"/>
        <v>Mar</v>
      </c>
      <c r="N308" s="25"/>
    </row>
    <row r="309" spans="1:14" ht="15.75" thickBot="1" x14ac:dyDescent="0.3">
      <c r="A309" s="21"/>
      <c r="B309" s="26"/>
      <c r="C309" s="27"/>
      <c r="D309" s="27"/>
      <c r="E309" s="27"/>
      <c r="F309" s="27"/>
      <c r="G309" s="7">
        <f>+$G$5</f>
        <v>6</v>
      </c>
      <c r="H309" s="7">
        <f>+$H$5</f>
        <v>13</v>
      </c>
      <c r="I309" s="7">
        <f>+$I$5</f>
        <v>20</v>
      </c>
      <c r="J309" s="7">
        <f>+$J$5</f>
        <v>27</v>
      </c>
      <c r="K309" s="7">
        <f>+$K$5</f>
        <v>0</v>
      </c>
      <c r="L309" s="7" t="s">
        <v>11</v>
      </c>
      <c r="M309" s="7" t="s">
        <v>12</v>
      </c>
      <c r="N309" s="28"/>
    </row>
    <row r="310" spans="1:1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1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36</v>
      </c>
      <c r="H311" s="32">
        <f t="shared" ref="H311:L311" si="79">SUM(H312:H315)</f>
        <v>48</v>
      </c>
      <c r="I311" s="32">
        <f t="shared" si="79"/>
        <v>46</v>
      </c>
      <c r="J311" s="32">
        <f t="shared" si="79"/>
        <v>47</v>
      </c>
      <c r="K311" s="32">
        <f t="shared" si="79"/>
        <v>0</v>
      </c>
      <c r="L311" s="32">
        <f t="shared" si="79"/>
        <v>177</v>
      </c>
      <c r="M311" s="32">
        <f>ROUND((L311/$E$1),0)</f>
        <v>44</v>
      </c>
      <c r="N311" s="33"/>
    </row>
    <row r="312" spans="1:14" x14ac:dyDescent="0.25">
      <c r="A312" s="21"/>
      <c r="B312" s="29"/>
      <c r="C312" s="30"/>
      <c r="D312" s="30" t="s">
        <v>1</v>
      </c>
      <c r="E312" s="30"/>
      <c r="F312" s="30"/>
      <c r="G312" s="40">
        <v>1</v>
      </c>
      <c r="H312" s="40">
        <v>1</v>
      </c>
      <c r="I312" s="40">
        <v>2</v>
      </c>
      <c r="J312" s="40">
        <v>1</v>
      </c>
      <c r="K312" s="40"/>
      <c r="L312" s="35">
        <f>SUM(G312:K312)</f>
        <v>5</v>
      </c>
      <c r="M312" s="35">
        <f t="shared" ref="M312:M320" si="80">ROUND((L312/$E$1),0)</f>
        <v>1</v>
      </c>
      <c r="N312" s="33"/>
    </row>
    <row r="313" spans="1:14" x14ac:dyDescent="0.25">
      <c r="A313" s="21"/>
      <c r="B313" s="29"/>
      <c r="C313" s="30"/>
      <c r="D313" s="30" t="s">
        <v>2</v>
      </c>
      <c r="E313" s="30"/>
      <c r="F313" s="30"/>
      <c r="G313" s="40">
        <v>5</v>
      </c>
      <c r="H313" s="40">
        <v>4</v>
      </c>
      <c r="I313" s="40">
        <v>5</v>
      </c>
      <c r="J313" s="40">
        <v>5</v>
      </c>
      <c r="K313" s="40"/>
      <c r="L313" s="35">
        <f t="shared" ref="L313:L320" si="81">SUM(G313:K313)</f>
        <v>19</v>
      </c>
      <c r="M313" s="35">
        <f t="shared" si="80"/>
        <v>5</v>
      </c>
      <c r="N313" s="33"/>
    </row>
    <row r="314" spans="1:14" x14ac:dyDescent="0.25">
      <c r="A314" s="21"/>
      <c r="B314" s="29"/>
      <c r="C314" s="30"/>
      <c r="D314" s="30" t="s">
        <v>3</v>
      </c>
      <c r="E314" s="30"/>
      <c r="F314" s="30"/>
      <c r="G314" s="40">
        <v>13</v>
      </c>
      <c r="H314" s="40">
        <v>19</v>
      </c>
      <c r="I314" s="40">
        <v>16</v>
      </c>
      <c r="J314" s="40">
        <v>17</v>
      </c>
      <c r="K314" s="40"/>
      <c r="L314" s="35">
        <f t="shared" si="81"/>
        <v>65</v>
      </c>
      <c r="M314" s="35">
        <f t="shared" si="80"/>
        <v>16</v>
      </c>
      <c r="N314" s="33"/>
    </row>
    <row r="315" spans="1:14" x14ac:dyDescent="0.25">
      <c r="A315" s="21"/>
      <c r="B315" s="29"/>
      <c r="C315" s="30"/>
      <c r="D315" s="30" t="s">
        <v>4</v>
      </c>
      <c r="E315" s="30"/>
      <c r="F315" s="30"/>
      <c r="G315" s="41">
        <v>17</v>
      </c>
      <c r="H315" s="41">
        <v>24</v>
      </c>
      <c r="I315" s="41">
        <v>23</v>
      </c>
      <c r="J315" s="41">
        <v>24</v>
      </c>
      <c r="K315" s="41"/>
      <c r="L315" s="32">
        <f t="shared" si="81"/>
        <v>88</v>
      </c>
      <c r="M315" s="32">
        <f t="shared" si="80"/>
        <v>22</v>
      </c>
      <c r="N315" s="33"/>
    </row>
    <row r="316" spans="1:1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1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1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14" x14ac:dyDescent="0.25">
      <c r="A319" s="21"/>
      <c r="B319" s="29"/>
      <c r="C319" s="30" t="s">
        <v>9</v>
      </c>
      <c r="D319" s="30"/>
      <c r="E319" s="30"/>
      <c r="F319" s="30"/>
      <c r="G319" s="40">
        <v>22</v>
      </c>
      <c r="H319" s="40">
        <v>15</v>
      </c>
      <c r="I319" s="40">
        <v>15</v>
      </c>
      <c r="J319" s="40">
        <v>51</v>
      </c>
      <c r="K319" s="40"/>
      <c r="L319" s="35">
        <f t="shared" si="81"/>
        <v>103</v>
      </c>
      <c r="M319" s="35">
        <f t="shared" si="80"/>
        <v>26</v>
      </c>
      <c r="N319" s="33"/>
    </row>
    <row r="320" spans="1:14" x14ac:dyDescent="0.25">
      <c r="A320" s="21"/>
      <c r="B320" s="29"/>
      <c r="C320" s="30" t="s">
        <v>8</v>
      </c>
      <c r="D320" s="30"/>
      <c r="E320" s="30"/>
      <c r="F320" s="30"/>
      <c r="G320" s="40">
        <v>15</v>
      </c>
      <c r="H320" s="40">
        <v>15</v>
      </c>
      <c r="I320" s="40">
        <v>15</v>
      </c>
      <c r="J320" s="40">
        <v>15</v>
      </c>
      <c r="K320" s="40"/>
      <c r="L320" s="35">
        <f t="shared" si="81"/>
        <v>60</v>
      </c>
      <c r="M320" s="35">
        <f t="shared" si="80"/>
        <v>15</v>
      </c>
      <c r="N320" s="33"/>
    </row>
    <row r="321" spans="1:1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1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1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</row>
    <row r="324" spans="1:14" x14ac:dyDescent="0.25">
      <c r="A324" s="21"/>
      <c r="B324" s="22"/>
      <c r="C324" s="8" t="str">
        <f>+$C308</f>
        <v>March 2022</v>
      </c>
      <c r="D324" s="24"/>
      <c r="E324" s="24"/>
      <c r="F324" s="24"/>
      <c r="G324" s="10" t="str">
        <f>+$G$4</f>
        <v>Mar</v>
      </c>
      <c r="H324" s="10" t="str">
        <f>+G324</f>
        <v>Mar</v>
      </c>
      <c r="I324" s="10" t="str">
        <f t="shared" si="82"/>
        <v>Mar</v>
      </c>
      <c r="J324" s="10" t="str">
        <f t="shared" si="82"/>
        <v>Mar</v>
      </c>
      <c r="K324" s="10" t="str">
        <f t="shared" si="82"/>
        <v>Mar</v>
      </c>
      <c r="L324" s="10" t="str">
        <f t="shared" si="82"/>
        <v>Mar</v>
      </c>
      <c r="M324" s="10" t="str">
        <f t="shared" si="82"/>
        <v>Mar</v>
      </c>
      <c r="N324" s="25"/>
    </row>
    <row r="325" spans="1:14" ht="15.75" thickBot="1" x14ac:dyDescent="0.3">
      <c r="A325" s="21"/>
      <c r="B325" s="26"/>
      <c r="C325" s="27"/>
      <c r="D325" s="27"/>
      <c r="E325" s="27"/>
      <c r="F325" s="27"/>
      <c r="G325" s="7">
        <f>+$G$5</f>
        <v>6</v>
      </c>
      <c r="H325" s="7">
        <f>+$H$5</f>
        <v>13</v>
      </c>
      <c r="I325" s="7">
        <f>+$I$5</f>
        <v>20</v>
      </c>
      <c r="J325" s="7">
        <f>+$J$5</f>
        <v>27</v>
      </c>
      <c r="K325" s="7">
        <f>+$K$5</f>
        <v>0</v>
      </c>
      <c r="L325" s="7" t="s">
        <v>11</v>
      </c>
      <c r="M325" s="7" t="s">
        <v>12</v>
      </c>
      <c r="N325" s="28"/>
    </row>
    <row r="326" spans="1:1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1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75</v>
      </c>
      <c r="H327" s="32">
        <f t="shared" ref="H327:L327" si="83">SUM(H328:H331)</f>
        <v>119</v>
      </c>
      <c r="I327" s="32">
        <f t="shared" si="83"/>
        <v>107</v>
      </c>
      <c r="J327" s="32">
        <f t="shared" si="83"/>
        <v>122</v>
      </c>
      <c r="K327" s="32">
        <f t="shared" si="83"/>
        <v>0</v>
      </c>
      <c r="L327" s="32">
        <f t="shared" si="83"/>
        <v>423</v>
      </c>
      <c r="M327" s="32">
        <f>ROUND((L327/$E$1),0)</f>
        <v>106</v>
      </c>
      <c r="N327" s="33"/>
    </row>
    <row r="328" spans="1:1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9</v>
      </c>
      <c r="I328" s="40">
        <v>14</v>
      </c>
      <c r="J328" s="40">
        <v>10</v>
      </c>
      <c r="K328" s="40"/>
      <c r="L328" s="35">
        <f>SUM(G328:K328)</f>
        <v>40</v>
      </c>
      <c r="M328" s="35">
        <f t="shared" ref="M328:M336" si="84">ROUND((L328/$E$1),0)</f>
        <v>10</v>
      </c>
      <c r="N328" s="33"/>
    </row>
    <row r="329" spans="1:14" x14ac:dyDescent="0.25">
      <c r="A329" s="21"/>
      <c r="B329" s="29"/>
      <c r="C329" s="30"/>
      <c r="D329" s="30" t="s">
        <v>2</v>
      </c>
      <c r="E329" s="30"/>
      <c r="F329" s="30"/>
      <c r="G329" s="40">
        <v>19</v>
      </c>
      <c r="H329" s="40">
        <v>31</v>
      </c>
      <c r="I329" s="40">
        <v>34</v>
      </c>
      <c r="J329" s="40">
        <v>42</v>
      </c>
      <c r="K329" s="40"/>
      <c r="L329" s="35">
        <f t="shared" ref="L329:L336" si="85">SUM(G329:K329)</f>
        <v>126</v>
      </c>
      <c r="M329" s="35">
        <f t="shared" si="84"/>
        <v>32</v>
      </c>
      <c r="N329" s="33"/>
    </row>
    <row r="330" spans="1:1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24</v>
      </c>
      <c r="I330" s="40">
        <v>14</v>
      </c>
      <c r="J330" s="40">
        <v>15</v>
      </c>
      <c r="K330" s="40"/>
      <c r="L330" s="35">
        <f t="shared" si="85"/>
        <v>64</v>
      </c>
      <c r="M330" s="35">
        <f t="shared" si="84"/>
        <v>16</v>
      </c>
      <c r="N330" s="33"/>
    </row>
    <row r="331" spans="1:14" x14ac:dyDescent="0.25">
      <c r="A331" s="21"/>
      <c r="B331" s="29"/>
      <c r="C331" s="30"/>
      <c r="D331" s="30" t="s">
        <v>4</v>
      </c>
      <c r="E331" s="30"/>
      <c r="F331" s="30"/>
      <c r="G331" s="41">
        <v>38</v>
      </c>
      <c r="H331" s="41">
        <v>55</v>
      </c>
      <c r="I331" s="41">
        <v>45</v>
      </c>
      <c r="J331" s="41">
        <v>55</v>
      </c>
      <c r="K331" s="41"/>
      <c r="L331" s="32">
        <f t="shared" si="85"/>
        <v>193</v>
      </c>
      <c r="M331" s="32">
        <f t="shared" si="84"/>
        <v>48</v>
      </c>
      <c r="N331" s="33"/>
    </row>
    <row r="332" spans="1:14" x14ac:dyDescent="0.25">
      <c r="A332" s="21"/>
      <c r="B332" s="29"/>
      <c r="C332" s="30" t="s">
        <v>5</v>
      </c>
      <c r="D332" s="30"/>
      <c r="E332" s="30"/>
      <c r="F332" s="30"/>
      <c r="G332" s="40">
        <v>7</v>
      </c>
      <c r="H332" s="40">
        <v>3</v>
      </c>
      <c r="I332" s="40">
        <v>1</v>
      </c>
      <c r="J332" s="40">
        <v>4</v>
      </c>
      <c r="K332" s="40"/>
      <c r="L332" s="35">
        <f t="shared" si="85"/>
        <v>15</v>
      </c>
      <c r="M332" s="35">
        <f t="shared" si="84"/>
        <v>4</v>
      </c>
      <c r="N332" s="33"/>
    </row>
    <row r="333" spans="1:1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14" x14ac:dyDescent="0.25">
      <c r="A334" s="21"/>
      <c r="B334" s="29"/>
      <c r="C334" s="30" t="s">
        <v>7</v>
      </c>
      <c r="D334" s="30"/>
      <c r="E334" s="30"/>
      <c r="F334" s="30"/>
      <c r="G334" s="40">
        <v>5</v>
      </c>
      <c r="H334" s="40">
        <v>4</v>
      </c>
      <c r="I334" s="40">
        <v>4</v>
      </c>
      <c r="J334" s="40">
        <v>5</v>
      </c>
      <c r="K334" s="40"/>
      <c r="L334" s="35">
        <f t="shared" si="85"/>
        <v>18</v>
      </c>
      <c r="M334" s="35">
        <f t="shared" si="84"/>
        <v>5</v>
      </c>
      <c r="N334" s="33"/>
    </row>
    <row r="335" spans="1:14" x14ac:dyDescent="0.25">
      <c r="A335" s="21"/>
      <c r="B335" s="29"/>
      <c r="C335" s="30" t="s">
        <v>9</v>
      </c>
      <c r="D335" s="30"/>
      <c r="E335" s="30"/>
      <c r="F335" s="30"/>
      <c r="G335" s="40"/>
      <c r="H335" s="40">
        <v>8</v>
      </c>
      <c r="I335" s="40"/>
      <c r="J335" s="40">
        <v>4</v>
      </c>
      <c r="K335" s="40"/>
      <c r="L335" s="35">
        <f t="shared" si="85"/>
        <v>12</v>
      </c>
      <c r="M335" s="35">
        <f t="shared" si="84"/>
        <v>3</v>
      </c>
      <c r="N335" s="33"/>
    </row>
    <row r="336" spans="1:14" x14ac:dyDescent="0.25">
      <c r="A336" s="21"/>
      <c r="B336" s="29"/>
      <c r="C336" s="30" t="s">
        <v>8</v>
      </c>
      <c r="D336" s="30"/>
      <c r="E336" s="30"/>
      <c r="F336" s="30"/>
      <c r="G336" s="40">
        <v>16</v>
      </c>
      <c r="H336" s="40">
        <v>22</v>
      </c>
      <c r="I336" s="40">
        <v>19</v>
      </c>
      <c r="J336" s="40">
        <v>25</v>
      </c>
      <c r="K336" s="40"/>
      <c r="L336" s="35">
        <f t="shared" si="85"/>
        <v>82</v>
      </c>
      <c r="M336" s="35">
        <f t="shared" si="84"/>
        <v>21</v>
      </c>
      <c r="N336" s="33"/>
    </row>
    <row r="337" spans="1:1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1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1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</row>
    <row r="340" spans="1:14" x14ac:dyDescent="0.25">
      <c r="A340" s="21"/>
      <c r="B340" s="22"/>
      <c r="C340" s="8" t="str">
        <f>+$C324</f>
        <v>March 2022</v>
      </c>
      <c r="D340" s="24"/>
      <c r="E340" s="24"/>
      <c r="F340" s="24"/>
      <c r="G340" s="10" t="str">
        <f>+$G$4</f>
        <v>Mar</v>
      </c>
      <c r="H340" s="10" t="str">
        <f>+G340</f>
        <v>Mar</v>
      </c>
      <c r="I340" s="10" t="str">
        <f t="shared" si="86"/>
        <v>Mar</v>
      </c>
      <c r="J340" s="10" t="str">
        <f t="shared" si="86"/>
        <v>Mar</v>
      </c>
      <c r="K340" s="10" t="str">
        <f t="shared" si="86"/>
        <v>Mar</v>
      </c>
      <c r="L340" s="10" t="str">
        <f t="shared" si="86"/>
        <v>Mar</v>
      </c>
      <c r="M340" s="10" t="str">
        <f t="shared" si="86"/>
        <v>Mar</v>
      </c>
      <c r="N340" s="25"/>
    </row>
    <row r="341" spans="1:14" ht="15.75" thickBot="1" x14ac:dyDescent="0.3">
      <c r="A341" s="21"/>
      <c r="B341" s="26"/>
      <c r="C341" s="27"/>
      <c r="D341" s="27"/>
      <c r="E341" s="27"/>
      <c r="F341" s="27"/>
      <c r="G341" s="7">
        <f>+$G$5</f>
        <v>6</v>
      </c>
      <c r="H341" s="7">
        <f>+$H$5</f>
        <v>13</v>
      </c>
      <c r="I341" s="7">
        <f>+$I$5</f>
        <v>20</v>
      </c>
      <c r="J341" s="7">
        <f>+$J$5</f>
        <v>27</v>
      </c>
      <c r="K341" s="7">
        <f>+$K$5</f>
        <v>0</v>
      </c>
      <c r="L341" s="7" t="s">
        <v>11</v>
      </c>
      <c r="M341" s="7" t="s">
        <v>12</v>
      </c>
      <c r="N341" s="28"/>
    </row>
    <row r="342" spans="1:1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1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116</v>
      </c>
      <c r="H343" s="32">
        <f t="shared" ref="H343:L343" si="87">SUM(H344:H347)</f>
        <v>137</v>
      </c>
      <c r="I343" s="32">
        <f t="shared" si="87"/>
        <v>115</v>
      </c>
      <c r="J343" s="32">
        <f t="shared" si="87"/>
        <v>138</v>
      </c>
      <c r="K343" s="32">
        <f t="shared" si="87"/>
        <v>0</v>
      </c>
      <c r="L343" s="32">
        <f t="shared" si="87"/>
        <v>506</v>
      </c>
      <c r="M343" s="32">
        <f>ROUND((L343/$E$1),0)</f>
        <v>127</v>
      </c>
      <c r="N343" s="33"/>
    </row>
    <row r="344" spans="1:14" x14ac:dyDescent="0.25">
      <c r="A344" s="21"/>
      <c r="B344" s="29"/>
      <c r="C344" s="30"/>
      <c r="D344" s="30" t="s">
        <v>1</v>
      </c>
      <c r="E344" s="30"/>
      <c r="F344" s="30"/>
      <c r="G344" s="40">
        <v>13</v>
      </c>
      <c r="H344" s="40">
        <v>15</v>
      </c>
      <c r="I344" s="40">
        <v>13</v>
      </c>
      <c r="J344" s="40">
        <v>16</v>
      </c>
      <c r="K344" s="40"/>
      <c r="L344" s="35">
        <f>SUM(G344:K344)</f>
        <v>57</v>
      </c>
      <c r="M344" s="35">
        <f t="shared" ref="M344:M352" si="88">ROUND((L344/$E$1),0)</f>
        <v>14</v>
      </c>
      <c r="N344" s="33"/>
    </row>
    <row r="345" spans="1:14" x14ac:dyDescent="0.25">
      <c r="A345" s="21"/>
      <c r="B345" s="29"/>
      <c r="C345" s="30"/>
      <c r="D345" s="30" t="s">
        <v>2</v>
      </c>
      <c r="E345" s="30"/>
      <c r="F345" s="30"/>
      <c r="G345" s="40">
        <v>41</v>
      </c>
      <c r="H345" s="40">
        <v>44</v>
      </c>
      <c r="I345" s="40">
        <v>45</v>
      </c>
      <c r="J345" s="40">
        <v>49</v>
      </c>
      <c r="K345" s="40"/>
      <c r="L345" s="35">
        <f t="shared" ref="L345:L352" si="89">SUM(G345:K345)</f>
        <v>179</v>
      </c>
      <c r="M345" s="35">
        <f t="shared" si="88"/>
        <v>45</v>
      </c>
      <c r="N345" s="33"/>
    </row>
    <row r="346" spans="1:14" x14ac:dyDescent="0.25">
      <c r="A346" s="21"/>
      <c r="B346" s="29"/>
      <c r="C346" s="30"/>
      <c r="D346" s="30" t="s">
        <v>3</v>
      </c>
      <c r="E346" s="30"/>
      <c r="F346" s="30"/>
      <c r="G346" s="40">
        <v>25</v>
      </c>
      <c r="H346" s="40">
        <v>30</v>
      </c>
      <c r="I346" s="40">
        <v>18</v>
      </c>
      <c r="J346" s="40">
        <v>21</v>
      </c>
      <c r="K346" s="40"/>
      <c r="L346" s="35">
        <f t="shared" si="89"/>
        <v>94</v>
      </c>
      <c r="M346" s="35">
        <f t="shared" si="88"/>
        <v>24</v>
      </c>
      <c r="N346" s="33"/>
    </row>
    <row r="347" spans="1:14" x14ac:dyDescent="0.25">
      <c r="A347" s="21"/>
      <c r="B347" s="29"/>
      <c r="C347" s="30"/>
      <c r="D347" s="30" t="s">
        <v>4</v>
      </c>
      <c r="E347" s="30"/>
      <c r="F347" s="30"/>
      <c r="G347" s="41">
        <v>37</v>
      </c>
      <c r="H347" s="41">
        <v>48</v>
      </c>
      <c r="I347" s="41">
        <v>39</v>
      </c>
      <c r="J347" s="41">
        <v>52</v>
      </c>
      <c r="K347" s="41"/>
      <c r="L347" s="32">
        <f t="shared" si="89"/>
        <v>176</v>
      </c>
      <c r="M347" s="32">
        <f t="shared" si="88"/>
        <v>44</v>
      </c>
      <c r="N347" s="33"/>
    </row>
    <row r="348" spans="1:14" x14ac:dyDescent="0.25">
      <c r="A348" s="21"/>
      <c r="B348" s="29"/>
      <c r="C348" s="30" t="s">
        <v>5</v>
      </c>
      <c r="D348" s="30"/>
      <c r="E348" s="30"/>
      <c r="F348" s="30"/>
      <c r="G348" s="40">
        <v>13</v>
      </c>
      <c r="H348" s="40">
        <v>17</v>
      </c>
      <c r="I348" s="40">
        <v>7</v>
      </c>
      <c r="J348" s="40">
        <v>9</v>
      </c>
      <c r="K348" s="40"/>
      <c r="L348" s="35">
        <f t="shared" si="89"/>
        <v>46</v>
      </c>
      <c r="M348" s="35">
        <f t="shared" si="88"/>
        <v>12</v>
      </c>
      <c r="N348" s="33"/>
    </row>
    <row r="349" spans="1:1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14" x14ac:dyDescent="0.25">
      <c r="A350" s="21"/>
      <c r="B350" s="29"/>
      <c r="C350" s="30" t="s">
        <v>7</v>
      </c>
      <c r="D350" s="30"/>
      <c r="E350" s="30"/>
      <c r="F350" s="30"/>
      <c r="G350" s="40">
        <v>7</v>
      </c>
      <c r="H350" s="40">
        <v>9</v>
      </c>
      <c r="I350" s="40">
        <v>2</v>
      </c>
      <c r="J350" s="40">
        <v>15</v>
      </c>
      <c r="K350" s="40"/>
      <c r="L350" s="35">
        <f t="shared" si="89"/>
        <v>33</v>
      </c>
      <c r="M350" s="35">
        <f t="shared" si="88"/>
        <v>8</v>
      </c>
      <c r="N350" s="33"/>
    </row>
    <row r="351" spans="1:14" x14ac:dyDescent="0.25">
      <c r="A351" s="21"/>
      <c r="B351" s="29"/>
      <c r="C351" s="30" t="s">
        <v>9</v>
      </c>
      <c r="D351" s="30"/>
      <c r="E351" s="30"/>
      <c r="F351" s="30"/>
      <c r="G351" s="40">
        <v>2</v>
      </c>
      <c r="H351" s="40">
        <v>4</v>
      </c>
      <c r="I351" s="40"/>
      <c r="J351" s="40">
        <v>3</v>
      </c>
      <c r="K351" s="40"/>
      <c r="L351" s="35">
        <f t="shared" si="89"/>
        <v>9</v>
      </c>
      <c r="M351" s="35">
        <f t="shared" si="88"/>
        <v>2</v>
      </c>
      <c r="N351" s="33"/>
    </row>
    <row r="352" spans="1:14" x14ac:dyDescent="0.25">
      <c r="A352" s="21"/>
      <c r="B352" s="29"/>
      <c r="C352" s="30" t="s">
        <v>8</v>
      </c>
      <c r="D352" s="30"/>
      <c r="E352" s="30"/>
      <c r="F352" s="30"/>
      <c r="G352" s="40">
        <v>42</v>
      </c>
      <c r="H352" s="40">
        <v>42</v>
      </c>
      <c r="I352" s="40">
        <v>42</v>
      </c>
      <c r="J352" s="40">
        <v>42</v>
      </c>
      <c r="K352" s="40"/>
      <c r="L352" s="35">
        <f t="shared" si="89"/>
        <v>168</v>
      </c>
      <c r="M352" s="35">
        <f t="shared" si="88"/>
        <v>42</v>
      </c>
      <c r="N352" s="33"/>
    </row>
    <row r="353" spans="1:1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1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1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</row>
    <row r="356" spans="1:14" x14ac:dyDescent="0.25">
      <c r="A356" s="21"/>
      <c r="B356" s="22"/>
      <c r="C356" s="8" t="str">
        <f>+$C340</f>
        <v>March 2022</v>
      </c>
      <c r="D356" s="24"/>
      <c r="E356" s="24"/>
      <c r="F356" s="24"/>
      <c r="G356" s="10" t="str">
        <f>+$G$4</f>
        <v>Mar</v>
      </c>
      <c r="H356" s="10" t="str">
        <f>+G356</f>
        <v>Mar</v>
      </c>
      <c r="I356" s="10" t="str">
        <f t="shared" si="90"/>
        <v>Mar</v>
      </c>
      <c r="J356" s="10" t="str">
        <f t="shared" si="90"/>
        <v>Mar</v>
      </c>
      <c r="K356" s="10" t="str">
        <f t="shared" si="90"/>
        <v>Mar</v>
      </c>
      <c r="L356" s="10" t="str">
        <f t="shared" si="90"/>
        <v>Mar</v>
      </c>
      <c r="M356" s="10" t="str">
        <f t="shared" si="90"/>
        <v>Mar</v>
      </c>
      <c r="N356" s="25"/>
    </row>
    <row r="357" spans="1:14" ht="15.75" thickBot="1" x14ac:dyDescent="0.3">
      <c r="A357" s="21"/>
      <c r="B357" s="26"/>
      <c r="C357" s="27"/>
      <c r="D357" s="27"/>
      <c r="E357" s="27"/>
      <c r="F357" s="27"/>
      <c r="G357" s="7">
        <f>+$G$5</f>
        <v>6</v>
      </c>
      <c r="H357" s="7">
        <f>+$H$5</f>
        <v>13</v>
      </c>
      <c r="I357" s="7">
        <f>+$I$5</f>
        <v>20</v>
      </c>
      <c r="J357" s="7">
        <f>+$J$5</f>
        <v>27</v>
      </c>
      <c r="K357" s="7">
        <f>+$K$5</f>
        <v>0</v>
      </c>
      <c r="L357" s="7" t="s">
        <v>11</v>
      </c>
      <c r="M357" s="7" t="s">
        <v>12</v>
      </c>
      <c r="N357" s="28"/>
    </row>
    <row r="358" spans="1:1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1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25</v>
      </c>
      <c r="H359" s="32">
        <f t="shared" ref="H359:L359" si="91">SUM(H360:H363)</f>
        <v>33</v>
      </c>
      <c r="I359" s="32">
        <f t="shared" si="91"/>
        <v>28</v>
      </c>
      <c r="J359" s="32">
        <f t="shared" si="91"/>
        <v>22</v>
      </c>
      <c r="K359" s="32">
        <f t="shared" si="91"/>
        <v>0</v>
      </c>
      <c r="L359" s="32">
        <f t="shared" si="91"/>
        <v>108</v>
      </c>
      <c r="M359" s="32">
        <f>ROUND((L359/$E$1),0)</f>
        <v>27</v>
      </c>
      <c r="N359" s="33"/>
    </row>
    <row r="360" spans="1:1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/>
      <c r="L360" s="35">
        <f>SUM(G360:K360)</f>
        <v>4</v>
      </c>
      <c r="M360" s="35">
        <f t="shared" ref="M360:M368" si="92">ROUND((L360/$E$1),0)</f>
        <v>1</v>
      </c>
      <c r="N360" s="33"/>
    </row>
    <row r="361" spans="1:1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6</v>
      </c>
      <c r="I361" s="40">
        <v>3</v>
      </c>
      <c r="J361" s="40">
        <v>2</v>
      </c>
      <c r="K361" s="40"/>
      <c r="L361" s="35">
        <f t="shared" ref="L361:L368" si="93">SUM(G361:K361)</f>
        <v>13</v>
      </c>
      <c r="M361" s="35">
        <f t="shared" si="92"/>
        <v>3</v>
      </c>
      <c r="N361" s="33"/>
    </row>
    <row r="362" spans="1:14" x14ac:dyDescent="0.25">
      <c r="A362" s="21"/>
      <c r="B362" s="29"/>
      <c r="C362" s="30"/>
      <c r="D362" s="30" t="s">
        <v>3</v>
      </c>
      <c r="E362" s="30"/>
      <c r="F362" s="30"/>
      <c r="G362" s="40">
        <v>5</v>
      </c>
      <c r="H362" s="40">
        <v>8</v>
      </c>
      <c r="I362" s="40">
        <v>4</v>
      </c>
      <c r="J362" s="40">
        <v>6</v>
      </c>
      <c r="K362" s="40"/>
      <c r="L362" s="35">
        <f t="shared" si="93"/>
        <v>23</v>
      </c>
      <c r="M362" s="35">
        <f t="shared" si="92"/>
        <v>6</v>
      </c>
      <c r="N362" s="33"/>
    </row>
    <row r="363" spans="1:14" x14ac:dyDescent="0.25">
      <c r="A363" s="21"/>
      <c r="B363" s="29"/>
      <c r="C363" s="30"/>
      <c r="D363" s="30" t="s">
        <v>4</v>
      </c>
      <c r="E363" s="30"/>
      <c r="F363" s="30"/>
      <c r="G363" s="41">
        <v>17</v>
      </c>
      <c r="H363" s="41">
        <v>18</v>
      </c>
      <c r="I363" s="41">
        <v>20</v>
      </c>
      <c r="J363" s="41">
        <v>13</v>
      </c>
      <c r="K363" s="41"/>
      <c r="L363" s="32">
        <f t="shared" si="93"/>
        <v>68</v>
      </c>
      <c r="M363" s="32">
        <f t="shared" si="92"/>
        <v>17</v>
      </c>
      <c r="N363" s="33"/>
    </row>
    <row r="364" spans="1:1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>
        <v>3</v>
      </c>
      <c r="K364" s="40"/>
      <c r="L364" s="35">
        <f t="shared" si="93"/>
        <v>3</v>
      </c>
      <c r="M364" s="35">
        <f t="shared" si="92"/>
        <v>1</v>
      </c>
      <c r="N364" s="33"/>
    </row>
    <row r="365" spans="1:1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1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>
        <f t="shared" si="92"/>
        <v>0</v>
      </c>
      <c r="N366" s="33"/>
    </row>
    <row r="367" spans="1:14" x14ac:dyDescent="0.25">
      <c r="A367" s="21"/>
      <c r="B367" s="29"/>
      <c r="C367" s="30" t="s">
        <v>9</v>
      </c>
      <c r="D367" s="30"/>
      <c r="E367" s="30"/>
      <c r="F367" s="30"/>
      <c r="G367" s="40">
        <v>13</v>
      </c>
      <c r="H367" s="40"/>
      <c r="I367" s="40">
        <v>5</v>
      </c>
      <c r="J367" s="40">
        <v>13</v>
      </c>
      <c r="K367" s="40"/>
      <c r="L367" s="35">
        <f t="shared" si="93"/>
        <v>31</v>
      </c>
      <c r="M367" s="35">
        <f t="shared" si="92"/>
        <v>8</v>
      </c>
      <c r="N367" s="33"/>
    </row>
    <row r="368" spans="1:14" x14ac:dyDescent="0.25">
      <c r="A368" s="21"/>
      <c r="B368" s="29"/>
      <c r="C368" s="30" t="s">
        <v>8</v>
      </c>
      <c r="D368" s="30"/>
      <c r="E368" s="30"/>
      <c r="F368" s="30"/>
      <c r="G368" s="40">
        <v>22</v>
      </c>
      <c r="H368" s="40">
        <v>22</v>
      </c>
      <c r="I368" s="40">
        <v>22</v>
      </c>
      <c r="J368" s="40">
        <v>22</v>
      </c>
      <c r="K368" s="40"/>
      <c r="L368" s="35">
        <f t="shared" si="93"/>
        <v>88</v>
      </c>
      <c r="M368" s="35">
        <f t="shared" si="92"/>
        <v>22</v>
      </c>
      <c r="N368" s="33"/>
    </row>
    <row r="369" spans="1:1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1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1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</row>
    <row r="372" spans="1:14" x14ac:dyDescent="0.25">
      <c r="A372" s="21"/>
      <c r="B372" s="22"/>
      <c r="C372" s="8" t="str">
        <f>+$C356</f>
        <v>March 2022</v>
      </c>
      <c r="D372" s="24"/>
      <c r="E372" s="24"/>
      <c r="F372" s="24"/>
      <c r="G372" s="10" t="str">
        <f>+$G$4</f>
        <v>Mar</v>
      </c>
      <c r="H372" s="10" t="str">
        <f>+G372</f>
        <v>Mar</v>
      </c>
      <c r="I372" s="10" t="str">
        <f t="shared" si="94"/>
        <v>Mar</v>
      </c>
      <c r="J372" s="10" t="str">
        <f t="shared" si="94"/>
        <v>Mar</v>
      </c>
      <c r="K372" s="10" t="str">
        <f t="shared" si="94"/>
        <v>Mar</v>
      </c>
      <c r="L372" s="10" t="str">
        <f t="shared" si="94"/>
        <v>Mar</v>
      </c>
      <c r="M372" s="10" t="str">
        <f t="shared" si="94"/>
        <v>Mar</v>
      </c>
      <c r="N372" s="25"/>
    </row>
    <row r="373" spans="1:14" ht="15.75" thickBot="1" x14ac:dyDescent="0.3">
      <c r="A373" s="21"/>
      <c r="B373" s="26"/>
      <c r="C373" s="27"/>
      <c r="D373" s="27"/>
      <c r="E373" s="27"/>
      <c r="F373" s="27"/>
      <c r="G373" s="7">
        <f>+$G$5</f>
        <v>6</v>
      </c>
      <c r="H373" s="7">
        <f>+$H$5</f>
        <v>13</v>
      </c>
      <c r="I373" s="7">
        <f>+$I$5</f>
        <v>20</v>
      </c>
      <c r="J373" s="7">
        <f>+$J$5</f>
        <v>27</v>
      </c>
      <c r="K373" s="7">
        <f>+$K$5</f>
        <v>0</v>
      </c>
      <c r="L373" s="7" t="s">
        <v>11</v>
      </c>
      <c r="M373" s="7" t="s">
        <v>12</v>
      </c>
      <c r="N373" s="28"/>
    </row>
    <row r="374" spans="1:1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1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43</v>
      </c>
      <c r="H375" s="32">
        <f t="shared" ref="H375:L375" si="95">SUM(H376:H379)</f>
        <v>26</v>
      </c>
      <c r="I375" s="32">
        <f t="shared" si="95"/>
        <v>29</v>
      </c>
      <c r="J375" s="32">
        <f t="shared" si="95"/>
        <v>20</v>
      </c>
      <c r="K375" s="32">
        <f t="shared" si="95"/>
        <v>0</v>
      </c>
      <c r="L375" s="32">
        <f t="shared" si="95"/>
        <v>118</v>
      </c>
      <c r="M375" s="32">
        <f>ROUND((L375/$E$1),0)</f>
        <v>30</v>
      </c>
      <c r="N375" s="33"/>
    </row>
    <row r="376" spans="1:1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2</v>
      </c>
      <c r="I376" s="40">
        <v>2</v>
      </c>
      <c r="J376" s="40">
        <v>2</v>
      </c>
      <c r="K376" s="40"/>
      <c r="L376" s="35">
        <f>SUM(G376:K376)</f>
        <v>8</v>
      </c>
      <c r="M376" s="35">
        <f t="shared" ref="M376:M384" si="96">ROUND((L376/$E$1),0)</f>
        <v>2</v>
      </c>
      <c r="N376" s="33"/>
    </row>
    <row r="377" spans="1:14" x14ac:dyDescent="0.25">
      <c r="A377" s="21"/>
      <c r="B377" s="29"/>
      <c r="C377" s="30"/>
      <c r="D377" s="30" t="s">
        <v>2</v>
      </c>
      <c r="E377" s="30"/>
      <c r="F377" s="30"/>
      <c r="G377" s="40">
        <v>8</v>
      </c>
      <c r="H377" s="40">
        <v>3</v>
      </c>
      <c r="I377" s="40">
        <v>6</v>
      </c>
      <c r="J377" s="40">
        <v>4</v>
      </c>
      <c r="K377" s="40"/>
      <c r="L377" s="35">
        <f t="shared" ref="L377:L384" si="97">SUM(G377:K377)</f>
        <v>21</v>
      </c>
      <c r="M377" s="35">
        <f t="shared" si="96"/>
        <v>5</v>
      </c>
      <c r="N377" s="33"/>
    </row>
    <row r="378" spans="1:14" x14ac:dyDescent="0.25">
      <c r="A378" s="21"/>
      <c r="B378" s="29"/>
      <c r="C378" s="30"/>
      <c r="D378" s="30" t="s">
        <v>3</v>
      </c>
      <c r="E378" s="30"/>
      <c r="F378" s="30"/>
      <c r="G378" s="40">
        <v>12</v>
      </c>
      <c r="H378" s="40">
        <v>8</v>
      </c>
      <c r="I378" s="40">
        <v>7</v>
      </c>
      <c r="J378" s="40">
        <v>6</v>
      </c>
      <c r="K378" s="40"/>
      <c r="L378" s="35">
        <f t="shared" si="97"/>
        <v>33</v>
      </c>
      <c r="M378" s="35">
        <f t="shared" si="96"/>
        <v>8</v>
      </c>
      <c r="N378" s="33"/>
    </row>
    <row r="379" spans="1:14" x14ac:dyDescent="0.25">
      <c r="A379" s="21"/>
      <c r="B379" s="29"/>
      <c r="C379" s="30"/>
      <c r="D379" s="30" t="s">
        <v>4</v>
      </c>
      <c r="E379" s="30"/>
      <c r="F379" s="30"/>
      <c r="G379" s="41">
        <v>21</v>
      </c>
      <c r="H379" s="41">
        <v>13</v>
      </c>
      <c r="I379" s="41">
        <v>14</v>
      </c>
      <c r="J379" s="41">
        <v>8</v>
      </c>
      <c r="K379" s="41"/>
      <c r="L379" s="32">
        <f t="shared" si="97"/>
        <v>56</v>
      </c>
      <c r="M379" s="32">
        <f t="shared" si="96"/>
        <v>14</v>
      </c>
      <c r="N379" s="33"/>
    </row>
    <row r="380" spans="1:14" x14ac:dyDescent="0.25">
      <c r="A380" s="21"/>
      <c r="B380" s="29"/>
      <c r="C380" s="30" t="s">
        <v>5</v>
      </c>
      <c r="D380" s="30"/>
      <c r="E380" s="30"/>
      <c r="F380" s="30"/>
      <c r="G380" s="40">
        <v>1</v>
      </c>
      <c r="H380" s="40"/>
      <c r="I380" s="40"/>
      <c r="J380" s="40"/>
      <c r="K380" s="40"/>
      <c r="L380" s="35">
        <f t="shared" si="97"/>
        <v>1</v>
      </c>
      <c r="M380" s="35">
        <f t="shared" si="96"/>
        <v>0</v>
      </c>
      <c r="N380" s="33"/>
    </row>
    <row r="381" spans="1:1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1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2</v>
      </c>
      <c r="I382" s="40"/>
      <c r="J382" s="40">
        <v>2</v>
      </c>
      <c r="K382" s="40"/>
      <c r="L382" s="35">
        <f t="shared" si="97"/>
        <v>7</v>
      </c>
      <c r="M382" s="35">
        <f t="shared" si="96"/>
        <v>2</v>
      </c>
      <c r="N382" s="33"/>
    </row>
    <row r="383" spans="1:14" x14ac:dyDescent="0.25">
      <c r="A383" s="21"/>
      <c r="B383" s="29"/>
      <c r="C383" s="30" t="s">
        <v>9</v>
      </c>
      <c r="D383" s="30"/>
      <c r="E383" s="30"/>
      <c r="F383" s="30"/>
      <c r="G383" s="40">
        <v>4</v>
      </c>
      <c r="H383" s="40">
        <v>8</v>
      </c>
      <c r="I383" s="40">
        <v>6</v>
      </c>
      <c r="J383" s="40">
        <v>5</v>
      </c>
      <c r="K383" s="40"/>
      <c r="L383" s="35">
        <f t="shared" si="97"/>
        <v>23</v>
      </c>
      <c r="M383" s="35">
        <f t="shared" si="96"/>
        <v>6</v>
      </c>
      <c r="N383" s="33"/>
    </row>
    <row r="384" spans="1:14" x14ac:dyDescent="0.25">
      <c r="A384" s="21"/>
      <c r="B384" s="29"/>
      <c r="C384" s="30" t="s">
        <v>8</v>
      </c>
      <c r="D384" s="30"/>
      <c r="E384" s="30"/>
      <c r="F384" s="30"/>
      <c r="G384" s="40">
        <v>36</v>
      </c>
      <c r="H384" s="40">
        <v>36</v>
      </c>
      <c r="I384" s="40">
        <v>36</v>
      </c>
      <c r="J384" s="40">
        <v>36</v>
      </c>
      <c r="K384" s="40"/>
      <c r="L384" s="35">
        <f t="shared" si="97"/>
        <v>144</v>
      </c>
      <c r="M384" s="35">
        <f t="shared" si="96"/>
        <v>36</v>
      </c>
      <c r="N384" s="33"/>
    </row>
    <row r="385" spans="1:1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1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1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</row>
    <row r="388" spans="1:14" x14ac:dyDescent="0.25">
      <c r="A388" s="21"/>
      <c r="B388" s="22"/>
      <c r="C388" s="8" t="str">
        <f>+$C372</f>
        <v>March 2022</v>
      </c>
      <c r="D388" s="24"/>
      <c r="E388" s="24"/>
      <c r="F388" s="24"/>
      <c r="G388" s="10" t="str">
        <f>+$G$4</f>
        <v>Mar</v>
      </c>
      <c r="H388" s="10" t="str">
        <f>+G388</f>
        <v>Mar</v>
      </c>
      <c r="I388" s="10" t="str">
        <f t="shared" si="98"/>
        <v>Mar</v>
      </c>
      <c r="J388" s="10" t="str">
        <f t="shared" si="98"/>
        <v>Mar</v>
      </c>
      <c r="K388" s="10" t="str">
        <f t="shared" si="98"/>
        <v>Mar</v>
      </c>
      <c r="L388" s="10" t="str">
        <f t="shared" si="98"/>
        <v>Mar</v>
      </c>
      <c r="M388" s="10" t="str">
        <f t="shared" si="98"/>
        <v>Mar</v>
      </c>
      <c r="N388" s="25"/>
    </row>
    <row r="389" spans="1:14" ht="15.75" thickBot="1" x14ac:dyDescent="0.3">
      <c r="A389" s="21"/>
      <c r="B389" s="26"/>
      <c r="C389" s="27"/>
      <c r="D389" s="27"/>
      <c r="E389" s="27"/>
      <c r="F389" s="27"/>
      <c r="G389" s="7">
        <f>+$G$5</f>
        <v>6</v>
      </c>
      <c r="H389" s="7">
        <f>+$H$5</f>
        <v>13</v>
      </c>
      <c r="I389" s="7">
        <f>+$I$5</f>
        <v>20</v>
      </c>
      <c r="J389" s="7">
        <f>+$J$5</f>
        <v>27</v>
      </c>
      <c r="K389" s="7">
        <f>+$K$5</f>
        <v>0</v>
      </c>
      <c r="L389" s="7" t="s">
        <v>11</v>
      </c>
      <c r="M389" s="7" t="s">
        <v>12</v>
      </c>
      <c r="N389" s="28"/>
    </row>
    <row r="390" spans="1:1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1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37</v>
      </c>
      <c r="H391" s="32">
        <f t="shared" ref="H391:L391" si="99">SUM(H392:H395)</f>
        <v>21</v>
      </c>
      <c r="I391" s="32">
        <f t="shared" si="99"/>
        <v>44</v>
      </c>
      <c r="J391" s="32">
        <f t="shared" si="99"/>
        <v>36</v>
      </c>
      <c r="K391" s="32">
        <f t="shared" si="99"/>
        <v>0</v>
      </c>
      <c r="L391" s="32">
        <f t="shared" si="99"/>
        <v>138</v>
      </c>
      <c r="M391" s="32">
        <f>ROUND((L391/$E$1),0)</f>
        <v>35</v>
      </c>
      <c r="N391" s="33"/>
    </row>
    <row r="392" spans="1:1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4</v>
      </c>
      <c r="I392" s="40">
        <v>5</v>
      </c>
      <c r="J392" s="40">
        <v>6</v>
      </c>
      <c r="K392" s="40"/>
      <c r="L392" s="35">
        <f>SUM(G392:K392)</f>
        <v>19</v>
      </c>
      <c r="M392" s="35">
        <f t="shared" ref="M392:M400" si="100">ROUND((L392/$E$1),0)</f>
        <v>5</v>
      </c>
      <c r="N392" s="33"/>
    </row>
    <row r="393" spans="1:14" x14ac:dyDescent="0.25">
      <c r="A393" s="21"/>
      <c r="B393" s="29"/>
      <c r="C393" s="30"/>
      <c r="D393" s="30" t="s">
        <v>2</v>
      </c>
      <c r="E393" s="30"/>
      <c r="F393" s="30"/>
      <c r="G393" s="40">
        <v>4</v>
      </c>
      <c r="H393" s="40">
        <v>5</v>
      </c>
      <c r="I393" s="40">
        <v>5</v>
      </c>
      <c r="J393" s="40">
        <v>6</v>
      </c>
      <c r="K393" s="40"/>
      <c r="L393" s="35">
        <f t="shared" ref="L393:L400" si="101">SUM(G393:K393)</f>
        <v>20</v>
      </c>
      <c r="M393" s="35">
        <f t="shared" si="100"/>
        <v>5</v>
      </c>
      <c r="N393" s="33"/>
    </row>
    <row r="394" spans="1:14" x14ac:dyDescent="0.25">
      <c r="A394" s="21"/>
      <c r="B394" s="29"/>
      <c r="C394" s="30"/>
      <c r="D394" s="30" t="s">
        <v>3</v>
      </c>
      <c r="E394" s="30"/>
      <c r="F394" s="30"/>
      <c r="G394" s="40">
        <v>10</v>
      </c>
      <c r="H394" s="40">
        <v>8</v>
      </c>
      <c r="I394" s="40">
        <v>10</v>
      </c>
      <c r="J394" s="40">
        <v>7</v>
      </c>
      <c r="K394" s="40"/>
      <c r="L394" s="35">
        <f t="shared" si="101"/>
        <v>35</v>
      </c>
      <c r="M394" s="35">
        <f t="shared" si="100"/>
        <v>9</v>
      </c>
      <c r="N394" s="33"/>
    </row>
    <row r="395" spans="1:14" x14ac:dyDescent="0.25">
      <c r="A395" s="21"/>
      <c r="B395" s="29"/>
      <c r="C395" s="30"/>
      <c r="D395" s="30" t="s">
        <v>4</v>
      </c>
      <c r="E395" s="30"/>
      <c r="F395" s="30"/>
      <c r="G395" s="41">
        <v>19</v>
      </c>
      <c r="H395" s="41">
        <v>4</v>
      </c>
      <c r="I395" s="41">
        <v>24</v>
      </c>
      <c r="J395" s="41">
        <v>17</v>
      </c>
      <c r="K395" s="41"/>
      <c r="L395" s="32">
        <f t="shared" si="101"/>
        <v>64</v>
      </c>
      <c r="M395" s="32">
        <f t="shared" si="100"/>
        <v>16</v>
      </c>
      <c r="N395" s="33"/>
    </row>
    <row r="396" spans="1:14" x14ac:dyDescent="0.25">
      <c r="A396" s="21"/>
      <c r="B396" s="29"/>
      <c r="C396" s="30" t="s">
        <v>5</v>
      </c>
      <c r="D396" s="30"/>
      <c r="E396" s="30"/>
      <c r="F396" s="30"/>
      <c r="G396" s="40"/>
      <c r="H396" s="40">
        <v>4</v>
      </c>
      <c r="I396" s="40"/>
      <c r="J396" s="40"/>
      <c r="K396" s="40"/>
      <c r="L396" s="35">
        <f t="shared" si="101"/>
        <v>4</v>
      </c>
      <c r="M396" s="35">
        <f t="shared" si="100"/>
        <v>1</v>
      </c>
      <c r="N396" s="33"/>
    </row>
    <row r="397" spans="1:1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1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14" x14ac:dyDescent="0.25">
      <c r="A399" s="21"/>
      <c r="B399" s="29"/>
      <c r="C399" s="30" t="s">
        <v>9</v>
      </c>
      <c r="D399" s="30"/>
      <c r="E399" s="30"/>
      <c r="F399" s="30"/>
      <c r="G399" s="40"/>
      <c r="H399" s="40">
        <v>4</v>
      </c>
      <c r="I399" s="40"/>
      <c r="J399" s="40"/>
      <c r="K399" s="40"/>
      <c r="L399" s="35">
        <f t="shared" si="101"/>
        <v>4</v>
      </c>
      <c r="M399" s="35">
        <f t="shared" si="100"/>
        <v>1</v>
      </c>
      <c r="N399" s="33"/>
    </row>
    <row r="400" spans="1:1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17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17" ht="15.75" thickBot="1" x14ac:dyDescent="0.3"/>
    <row r="403" spans="1:17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</row>
    <row r="404" spans="1:17" x14ac:dyDescent="0.25">
      <c r="A404" s="21"/>
      <c r="B404" s="22"/>
      <c r="C404" s="8" t="str">
        <f>+$C388</f>
        <v>March 2022</v>
      </c>
      <c r="D404" s="24"/>
      <c r="E404" s="24"/>
      <c r="F404" s="24"/>
      <c r="G404" s="10" t="str">
        <f>+$G$4</f>
        <v>Mar</v>
      </c>
      <c r="H404" s="10" t="str">
        <f>+G404</f>
        <v>Mar</v>
      </c>
      <c r="I404" s="10" t="str">
        <f t="shared" si="102"/>
        <v>Mar</v>
      </c>
      <c r="J404" s="10" t="str">
        <f t="shared" si="102"/>
        <v>Mar</v>
      </c>
      <c r="K404" s="10" t="str">
        <f t="shared" si="102"/>
        <v>Mar</v>
      </c>
      <c r="L404" s="10" t="str">
        <f t="shared" si="102"/>
        <v>Mar</v>
      </c>
      <c r="M404" s="10" t="str">
        <f t="shared" si="102"/>
        <v>Mar</v>
      </c>
      <c r="N404" s="25"/>
      <c r="Q404" s="16" t="s">
        <v>55</v>
      </c>
    </row>
    <row r="405" spans="1:17" ht="15.75" thickBot="1" x14ac:dyDescent="0.3">
      <c r="A405" s="21"/>
      <c r="B405" s="26"/>
      <c r="C405" s="27"/>
      <c r="D405" s="27"/>
      <c r="E405" s="27"/>
      <c r="F405" s="27"/>
      <c r="G405" s="7">
        <f>+$G$5</f>
        <v>6</v>
      </c>
      <c r="H405" s="7">
        <f>+$H$5</f>
        <v>13</v>
      </c>
      <c r="I405" s="7">
        <f>+$I$5</f>
        <v>20</v>
      </c>
      <c r="J405" s="7">
        <f>+$J$5</f>
        <v>27</v>
      </c>
      <c r="K405" s="7">
        <f>+$K$5</f>
        <v>0</v>
      </c>
      <c r="L405" s="7" t="s">
        <v>11</v>
      </c>
      <c r="M405" s="7" t="s">
        <v>12</v>
      </c>
      <c r="N405" s="28"/>
    </row>
    <row r="406" spans="1:17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17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3">SUM(H408:H411)</f>
        <v>53</v>
      </c>
      <c r="I407" s="32">
        <f t="shared" si="103"/>
        <v>54</v>
      </c>
      <c r="J407" s="32">
        <f t="shared" si="103"/>
        <v>66</v>
      </c>
      <c r="K407" s="32">
        <f t="shared" si="103"/>
        <v>0</v>
      </c>
      <c r="L407" s="32">
        <f t="shared" si="103"/>
        <v>173</v>
      </c>
      <c r="M407" s="32">
        <f>ROUND((L407/$E$1),0)</f>
        <v>43</v>
      </c>
      <c r="N407" s="33"/>
    </row>
    <row r="408" spans="1:17" x14ac:dyDescent="0.25">
      <c r="A408" s="21"/>
      <c r="B408" s="29"/>
      <c r="C408" s="30"/>
      <c r="D408" s="30" t="s">
        <v>1</v>
      </c>
      <c r="E408" s="30"/>
      <c r="F408" s="30"/>
      <c r="G408" s="40"/>
      <c r="H408" s="40">
        <v>4</v>
      </c>
      <c r="I408" s="40">
        <v>6</v>
      </c>
      <c r="J408" s="40">
        <v>5</v>
      </c>
      <c r="K408" s="40"/>
      <c r="L408" s="35">
        <f>SUM(G408:K408)</f>
        <v>15</v>
      </c>
      <c r="M408" s="35">
        <f t="shared" ref="M408:M416" si="104">ROUND((L408/$E$1),0)</f>
        <v>4</v>
      </c>
      <c r="N408" s="33"/>
    </row>
    <row r="409" spans="1:17" x14ac:dyDescent="0.25">
      <c r="A409" s="21"/>
      <c r="B409" s="29"/>
      <c r="C409" s="30"/>
      <c r="D409" s="30" t="s">
        <v>2</v>
      </c>
      <c r="E409" s="30"/>
      <c r="F409" s="30"/>
      <c r="G409" s="40"/>
      <c r="H409" s="40">
        <v>11</v>
      </c>
      <c r="I409" s="40">
        <v>12</v>
      </c>
      <c r="J409" s="40">
        <v>12</v>
      </c>
      <c r="K409" s="40"/>
      <c r="L409" s="35">
        <f t="shared" ref="L409:L416" si="105">SUM(G409:K409)</f>
        <v>35</v>
      </c>
      <c r="M409" s="35">
        <f t="shared" si="104"/>
        <v>9</v>
      </c>
      <c r="N409" s="33"/>
    </row>
    <row r="410" spans="1:17" x14ac:dyDescent="0.25">
      <c r="A410" s="21"/>
      <c r="B410" s="29"/>
      <c r="C410" s="30"/>
      <c r="D410" s="30" t="s">
        <v>3</v>
      </c>
      <c r="E410" s="30"/>
      <c r="F410" s="30"/>
      <c r="G410" s="40"/>
      <c r="H410" s="40">
        <v>9</v>
      </c>
      <c r="I410" s="40">
        <v>7</v>
      </c>
      <c r="J410" s="40">
        <v>20</v>
      </c>
      <c r="K410" s="40"/>
      <c r="L410" s="35">
        <f t="shared" si="105"/>
        <v>36</v>
      </c>
      <c r="M410" s="35">
        <f t="shared" si="104"/>
        <v>9</v>
      </c>
      <c r="N410" s="33"/>
    </row>
    <row r="411" spans="1:17" x14ac:dyDescent="0.25">
      <c r="A411" s="21"/>
      <c r="B411" s="29"/>
      <c r="C411" s="30"/>
      <c r="D411" s="30" t="s">
        <v>4</v>
      </c>
      <c r="E411" s="30"/>
      <c r="F411" s="30"/>
      <c r="G411" s="41"/>
      <c r="H411" s="41">
        <v>29</v>
      </c>
      <c r="I411" s="41">
        <v>29</v>
      </c>
      <c r="J411" s="41">
        <v>29</v>
      </c>
      <c r="K411" s="41"/>
      <c r="L411" s="32">
        <f t="shared" si="105"/>
        <v>87</v>
      </c>
      <c r="M411" s="32">
        <f t="shared" si="104"/>
        <v>22</v>
      </c>
      <c r="N411" s="33"/>
    </row>
    <row r="412" spans="1:17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17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17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>
        <f t="shared" si="104"/>
        <v>0</v>
      </c>
      <c r="N414" s="33"/>
    </row>
    <row r="415" spans="1:17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17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17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17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17" x14ac:dyDescent="0.25">
      <c r="A419" s="2">
        <f>+A403+1</f>
        <v>26</v>
      </c>
      <c r="B419" s="17"/>
      <c r="C419" s="5" t="s">
        <v>53</v>
      </c>
      <c r="D419" s="1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</row>
    <row r="420" spans="1:17" x14ac:dyDescent="0.25">
      <c r="A420" s="21"/>
      <c r="B420" s="22"/>
      <c r="C420" s="8" t="str">
        <f>+$C404</f>
        <v>March 2022</v>
      </c>
      <c r="D420" s="24"/>
      <c r="E420" s="24"/>
      <c r="F420" s="24"/>
      <c r="G420" s="10" t="str">
        <f>+$G$4</f>
        <v>Mar</v>
      </c>
      <c r="H420" s="10" t="str">
        <f>+G420</f>
        <v>Mar</v>
      </c>
      <c r="I420" s="10" t="str">
        <f t="shared" si="106"/>
        <v>Mar</v>
      </c>
      <c r="J420" s="10" t="str">
        <f t="shared" si="106"/>
        <v>Mar</v>
      </c>
      <c r="K420" s="10" t="str">
        <f t="shared" si="106"/>
        <v>Mar</v>
      </c>
      <c r="L420" s="10" t="str">
        <f t="shared" si="106"/>
        <v>Mar</v>
      </c>
      <c r="M420" s="10" t="str">
        <f t="shared" si="106"/>
        <v>Mar</v>
      </c>
      <c r="N420" s="25"/>
      <c r="Q420" s="16" t="s">
        <v>54</v>
      </c>
    </row>
    <row r="421" spans="1:17" ht="15.75" thickBot="1" x14ac:dyDescent="0.3">
      <c r="A421" s="21"/>
      <c r="B421" s="26"/>
      <c r="C421" s="27"/>
      <c r="D421" s="27"/>
      <c r="E421" s="27"/>
      <c r="F421" s="27"/>
      <c r="G421" s="7">
        <f>+$G$5</f>
        <v>6</v>
      </c>
      <c r="H421" s="7">
        <f>+$H$5</f>
        <v>13</v>
      </c>
      <c r="I421" s="7">
        <f>+$I$5</f>
        <v>20</v>
      </c>
      <c r="J421" s="7">
        <f>+$J$5</f>
        <v>27</v>
      </c>
      <c r="K421" s="7">
        <f>+$K$5</f>
        <v>0</v>
      </c>
      <c r="L421" s="7" t="s">
        <v>11</v>
      </c>
      <c r="M421" s="7" t="s">
        <v>12</v>
      </c>
      <c r="N421" s="28"/>
    </row>
    <row r="422" spans="1:17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17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31</v>
      </c>
      <c r="H423" s="32">
        <f t="shared" ref="H423:L423" si="107">SUM(H424:H427)</f>
        <v>43</v>
      </c>
      <c r="I423" s="32">
        <f t="shared" si="107"/>
        <v>0</v>
      </c>
      <c r="J423" s="32">
        <f t="shared" si="107"/>
        <v>45</v>
      </c>
      <c r="K423" s="32">
        <f t="shared" si="107"/>
        <v>0</v>
      </c>
      <c r="L423" s="32">
        <f t="shared" si="107"/>
        <v>119</v>
      </c>
      <c r="M423" s="32">
        <f>ROUND((L423/$E$1),0)</f>
        <v>30</v>
      </c>
      <c r="N423" s="33"/>
    </row>
    <row r="424" spans="1:17" x14ac:dyDescent="0.25">
      <c r="A424" s="21"/>
      <c r="B424" s="29"/>
      <c r="C424" s="30"/>
      <c r="D424" s="30" t="s">
        <v>1</v>
      </c>
      <c r="E424" s="30"/>
      <c r="F424" s="30"/>
      <c r="G424" s="40">
        <v>1</v>
      </c>
      <c r="H424" s="40">
        <v>2</v>
      </c>
      <c r="I424" s="40"/>
      <c r="J424" s="40">
        <v>1</v>
      </c>
      <c r="K424" s="40"/>
      <c r="L424" s="35">
        <f>SUM(G424:K424)</f>
        <v>4</v>
      </c>
      <c r="M424" s="35">
        <f t="shared" ref="M424:M432" si="108">ROUND((L424/$E$1),0)</f>
        <v>1</v>
      </c>
      <c r="N424" s="33"/>
    </row>
    <row r="425" spans="1:17" x14ac:dyDescent="0.25">
      <c r="A425" s="21"/>
      <c r="B425" s="29"/>
      <c r="C425" s="30"/>
      <c r="D425" s="30" t="s">
        <v>2</v>
      </c>
      <c r="E425" s="30"/>
      <c r="F425" s="30"/>
      <c r="G425" s="40">
        <v>5</v>
      </c>
      <c r="H425" s="40">
        <v>9</v>
      </c>
      <c r="I425" s="40"/>
      <c r="J425" s="40">
        <v>4</v>
      </c>
      <c r="K425" s="40"/>
      <c r="L425" s="35">
        <f t="shared" ref="L425:L432" si="109">SUM(G425:K425)</f>
        <v>18</v>
      </c>
      <c r="M425" s="35">
        <f t="shared" si="108"/>
        <v>5</v>
      </c>
      <c r="N425" s="33"/>
    </row>
    <row r="426" spans="1:17" x14ac:dyDescent="0.25">
      <c r="A426" s="21"/>
      <c r="B426" s="29"/>
      <c r="C426" s="30"/>
      <c r="D426" s="30" t="s">
        <v>3</v>
      </c>
      <c r="E426" s="30"/>
      <c r="F426" s="30"/>
      <c r="G426" s="40">
        <v>14</v>
      </c>
      <c r="H426" s="40">
        <v>21</v>
      </c>
      <c r="I426" s="40"/>
      <c r="J426" s="40">
        <v>12</v>
      </c>
      <c r="K426" s="40"/>
      <c r="L426" s="35">
        <f t="shared" si="109"/>
        <v>47</v>
      </c>
      <c r="M426" s="35">
        <f t="shared" si="108"/>
        <v>12</v>
      </c>
      <c r="N426" s="33"/>
    </row>
    <row r="427" spans="1:17" x14ac:dyDescent="0.25">
      <c r="A427" s="21"/>
      <c r="B427" s="29"/>
      <c r="C427" s="30"/>
      <c r="D427" s="30" t="s">
        <v>4</v>
      </c>
      <c r="E427" s="30"/>
      <c r="F427" s="30"/>
      <c r="G427" s="41">
        <v>11</v>
      </c>
      <c r="H427" s="41">
        <v>11</v>
      </c>
      <c r="I427" s="41"/>
      <c r="J427" s="41">
        <v>28</v>
      </c>
      <c r="K427" s="41"/>
      <c r="L427" s="32">
        <f t="shared" si="109"/>
        <v>50</v>
      </c>
      <c r="M427" s="32">
        <f t="shared" si="108"/>
        <v>13</v>
      </c>
      <c r="N427" s="33"/>
    </row>
    <row r="428" spans="1:17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</row>
    <row r="429" spans="1:17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</row>
    <row r="430" spans="1:17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</row>
    <row r="431" spans="1:17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</row>
    <row r="432" spans="1:17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</row>
    <row r="433" spans="1:1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1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14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</row>
    <row r="436" spans="1:14" x14ac:dyDescent="0.25">
      <c r="A436" s="21"/>
      <c r="B436" s="22"/>
      <c r="C436" s="8" t="str">
        <f>+$C420</f>
        <v>March 2022</v>
      </c>
      <c r="D436" s="24"/>
      <c r="E436" s="24"/>
      <c r="F436" s="24"/>
      <c r="G436" s="10" t="str">
        <f>+$G$4</f>
        <v>Mar</v>
      </c>
      <c r="H436" s="10" t="str">
        <f>+G436</f>
        <v>Mar</v>
      </c>
      <c r="I436" s="10" t="str">
        <f t="shared" si="110"/>
        <v>Mar</v>
      </c>
      <c r="J436" s="10" t="str">
        <f t="shared" si="110"/>
        <v>Mar</v>
      </c>
      <c r="K436" s="10" t="str">
        <f t="shared" si="110"/>
        <v>Mar</v>
      </c>
      <c r="L436" s="10" t="str">
        <f t="shared" si="110"/>
        <v>Mar</v>
      </c>
      <c r="M436" s="10" t="str">
        <f t="shared" si="110"/>
        <v>Mar</v>
      </c>
      <c r="N436" s="25"/>
    </row>
    <row r="437" spans="1:14" ht="15.75" thickBot="1" x14ac:dyDescent="0.3">
      <c r="A437" s="21"/>
      <c r="B437" s="26"/>
      <c r="C437" s="27"/>
      <c r="D437" s="27"/>
      <c r="E437" s="27"/>
      <c r="F437" s="27"/>
      <c r="G437" s="7">
        <f>+$G$5</f>
        <v>6</v>
      </c>
      <c r="H437" s="7">
        <f>+$H$5</f>
        <v>13</v>
      </c>
      <c r="I437" s="7">
        <f>+$I$5</f>
        <v>20</v>
      </c>
      <c r="J437" s="7">
        <f>+$J$5</f>
        <v>27</v>
      </c>
      <c r="K437" s="7">
        <f>+$K$5</f>
        <v>0</v>
      </c>
      <c r="L437" s="7" t="s">
        <v>11</v>
      </c>
      <c r="M437" s="7" t="s">
        <v>12</v>
      </c>
      <c r="N437" s="28"/>
    </row>
    <row r="438" spans="1:1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1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>
        <f>ROUND((L439/$E$1),0)</f>
        <v>0</v>
      </c>
      <c r="N439" s="33"/>
    </row>
    <row r="440" spans="1:1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2">ROUND((L440/$E$1),0)</f>
        <v>0</v>
      </c>
      <c r="N440" s="33"/>
    </row>
    <row r="441" spans="1:1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>
        <f t="shared" si="112"/>
        <v>0</v>
      </c>
      <c r="N441" s="33"/>
    </row>
    <row r="442" spans="1:1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>
        <f t="shared" si="112"/>
        <v>0</v>
      </c>
      <c r="N442" s="33"/>
    </row>
    <row r="443" spans="1:1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>
        <f t="shared" si="112"/>
        <v>0</v>
      </c>
      <c r="N443" s="33"/>
    </row>
    <row r="444" spans="1:1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1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1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1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1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1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14" ht="15.75" thickBot="1" x14ac:dyDescent="0.3"/>
    <row r="451" spans="1:14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</row>
    <row r="452" spans="1:14" x14ac:dyDescent="0.25">
      <c r="A452" s="21"/>
      <c r="B452" s="22"/>
      <c r="C452" s="8" t="str">
        <f>+$C436</f>
        <v>March 2022</v>
      </c>
      <c r="D452" s="24"/>
      <c r="E452" s="24"/>
      <c r="F452" s="24"/>
      <c r="G452" s="10" t="str">
        <f>+$G$4</f>
        <v>Mar</v>
      </c>
      <c r="H452" s="10" t="str">
        <f>+G452</f>
        <v>Mar</v>
      </c>
      <c r="I452" s="10" t="str">
        <f t="shared" si="114"/>
        <v>Mar</v>
      </c>
      <c r="J452" s="10" t="str">
        <f t="shared" si="114"/>
        <v>Mar</v>
      </c>
      <c r="K452" s="10" t="str">
        <f t="shared" si="114"/>
        <v>Mar</v>
      </c>
      <c r="L452" s="10" t="str">
        <f t="shared" si="114"/>
        <v>Mar</v>
      </c>
      <c r="M452" s="10" t="str">
        <f t="shared" si="114"/>
        <v>Mar</v>
      </c>
      <c r="N452" s="25"/>
    </row>
    <row r="453" spans="1:14" ht="15.75" thickBot="1" x14ac:dyDescent="0.3">
      <c r="A453" s="21"/>
      <c r="B453" s="26"/>
      <c r="C453" s="27"/>
      <c r="D453" s="27"/>
      <c r="E453" s="27"/>
      <c r="F453" s="27"/>
      <c r="G453" s="7">
        <f>+$G$5</f>
        <v>6</v>
      </c>
      <c r="H453" s="7">
        <f>+$H$5</f>
        <v>13</v>
      </c>
      <c r="I453" s="7">
        <f>+$I$5</f>
        <v>20</v>
      </c>
      <c r="J453" s="7">
        <f>+$J$5</f>
        <v>27</v>
      </c>
      <c r="K453" s="7">
        <f>+$K$5</f>
        <v>0</v>
      </c>
      <c r="L453" s="7" t="s">
        <v>11</v>
      </c>
      <c r="M453" s="7" t="s">
        <v>12</v>
      </c>
      <c r="N453" s="28"/>
    </row>
    <row r="454" spans="1:1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1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>
        <f>ROUND((L455/$E$1),0)</f>
        <v>0</v>
      </c>
      <c r="N455" s="33"/>
    </row>
    <row r="456" spans="1:1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6">ROUND((L456/$E$1),0)</f>
        <v>0</v>
      </c>
      <c r="N456" s="33"/>
    </row>
    <row r="457" spans="1:1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>
        <f t="shared" si="116"/>
        <v>0</v>
      </c>
      <c r="N457" s="33"/>
    </row>
    <row r="458" spans="1:1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>
        <f t="shared" si="116"/>
        <v>0</v>
      </c>
      <c r="N458" s="33"/>
    </row>
    <row r="459" spans="1:1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>
        <f t="shared" si="116"/>
        <v>0</v>
      </c>
      <c r="N459" s="33"/>
    </row>
    <row r="460" spans="1:1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1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1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1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1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1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1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1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</row>
    <row r="468" spans="1:14" x14ac:dyDescent="0.25">
      <c r="A468" s="21"/>
      <c r="B468" s="22"/>
      <c r="C468" s="8" t="str">
        <f>+$C452</f>
        <v>March 2022</v>
      </c>
      <c r="D468" s="24"/>
      <c r="E468" s="24"/>
      <c r="F468" s="24"/>
      <c r="G468" s="10" t="str">
        <f>+$G$4</f>
        <v>Mar</v>
      </c>
      <c r="H468" s="10" t="str">
        <f>+G468</f>
        <v>Mar</v>
      </c>
      <c r="I468" s="10" t="str">
        <f t="shared" si="118"/>
        <v>Mar</v>
      </c>
      <c r="J468" s="10" t="str">
        <f t="shared" si="118"/>
        <v>Mar</v>
      </c>
      <c r="K468" s="10" t="str">
        <f t="shared" si="118"/>
        <v>Mar</v>
      </c>
      <c r="L468" s="10" t="str">
        <f t="shared" si="118"/>
        <v>Mar</v>
      </c>
      <c r="M468" s="10" t="str">
        <f t="shared" si="118"/>
        <v>Mar</v>
      </c>
      <c r="N468" s="25"/>
    </row>
    <row r="469" spans="1:14" ht="15.75" thickBot="1" x14ac:dyDescent="0.3">
      <c r="A469" s="21"/>
      <c r="B469" s="26"/>
      <c r="C469" s="27"/>
      <c r="D469" s="27"/>
      <c r="E469" s="27"/>
      <c r="F469" s="27"/>
      <c r="G469" s="7">
        <f>+$G$5</f>
        <v>6</v>
      </c>
      <c r="H469" s="7">
        <f>+$H$5</f>
        <v>13</v>
      </c>
      <c r="I469" s="7">
        <f>+$I$5</f>
        <v>20</v>
      </c>
      <c r="J469" s="7">
        <f>+$J$5</f>
        <v>27</v>
      </c>
      <c r="K469" s="7">
        <f>+$K$5</f>
        <v>0</v>
      </c>
      <c r="L469" s="7" t="s">
        <v>11</v>
      </c>
      <c r="M469" s="7" t="s">
        <v>12</v>
      </c>
      <c r="N469" s="28"/>
    </row>
    <row r="470" spans="1:1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1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1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1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1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1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1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1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1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1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1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1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14" ht="15.75" thickBot="1" x14ac:dyDescent="0.3"/>
    <row r="483" spans="1:1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</row>
    <row r="484" spans="1:14" x14ac:dyDescent="0.25">
      <c r="A484" s="21"/>
      <c r="B484" s="22"/>
      <c r="C484" s="8" t="str">
        <f>+$C468</f>
        <v>March 2022</v>
      </c>
      <c r="D484" s="24"/>
      <c r="E484" s="24"/>
      <c r="F484" s="24"/>
      <c r="G484" s="10" t="str">
        <f>+$G$4</f>
        <v>Mar</v>
      </c>
      <c r="H484" s="10" t="str">
        <f>+G484</f>
        <v>Mar</v>
      </c>
      <c r="I484" s="10" t="str">
        <f t="shared" si="122"/>
        <v>Mar</v>
      </c>
      <c r="J484" s="10" t="str">
        <f t="shared" si="122"/>
        <v>Mar</v>
      </c>
      <c r="K484" s="10" t="str">
        <f t="shared" si="122"/>
        <v>Mar</v>
      </c>
      <c r="L484" s="10" t="str">
        <f t="shared" si="122"/>
        <v>Mar</v>
      </c>
      <c r="M484" s="10" t="str">
        <f t="shared" si="122"/>
        <v>Mar</v>
      </c>
      <c r="N484" s="25"/>
    </row>
    <row r="485" spans="1:14" ht="15.75" thickBot="1" x14ac:dyDescent="0.3">
      <c r="A485" s="21"/>
      <c r="B485" s="26"/>
      <c r="C485" s="27"/>
      <c r="D485" s="27"/>
      <c r="E485" s="27"/>
      <c r="F485" s="27"/>
      <c r="G485" s="7">
        <f>+$G$5</f>
        <v>6</v>
      </c>
      <c r="H485" s="7">
        <f>+$H$5</f>
        <v>13</v>
      </c>
      <c r="I485" s="7">
        <f>+$I$5</f>
        <v>20</v>
      </c>
      <c r="J485" s="7">
        <f>+$J$5</f>
        <v>27</v>
      </c>
      <c r="K485" s="7">
        <f>+$K$5</f>
        <v>0</v>
      </c>
      <c r="L485" s="7" t="s">
        <v>11</v>
      </c>
      <c r="M485" s="7" t="s">
        <v>12</v>
      </c>
      <c r="N485" s="28"/>
    </row>
    <row r="486" spans="1:1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1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1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1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1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1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1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1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1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1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1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97"/>
  <sheetViews>
    <sheetView workbookViewId="0"/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6384" width="9.140625" style="16"/>
  </cols>
  <sheetData>
    <row r="1" spans="1:23" x14ac:dyDescent="0.25">
      <c r="D1" s="1" t="s">
        <v>14</v>
      </c>
      <c r="E1" s="15">
        <v>4</v>
      </c>
    </row>
    <row r="2" spans="1:23" ht="15.75" thickBot="1" x14ac:dyDescent="0.3">
      <c r="D2" s="1"/>
    </row>
    <row r="3" spans="1:23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</row>
    <row r="4" spans="1:23" x14ac:dyDescent="0.25">
      <c r="A4" s="21"/>
      <c r="B4" s="22"/>
      <c r="C4" s="13" t="s">
        <v>56</v>
      </c>
      <c r="D4" s="23"/>
      <c r="E4" s="24"/>
      <c r="F4" s="24"/>
      <c r="G4" s="9" t="s">
        <v>59</v>
      </c>
      <c r="H4" s="10" t="str">
        <f>+G4</f>
        <v>Apr</v>
      </c>
      <c r="I4" s="10" t="str">
        <f t="shared" si="0"/>
        <v>Apr</v>
      </c>
      <c r="J4" s="10" t="str">
        <f t="shared" si="0"/>
        <v>Apr</v>
      </c>
      <c r="K4" s="10" t="str">
        <f t="shared" si="0"/>
        <v>Apr</v>
      </c>
      <c r="L4" s="10" t="str">
        <f t="shared" si="0"/>
        <v>Apr</v>
      </c>
      <c r="M4" s="10" t="str">
        <f t="shared" si="0"/>
        <v>Apr</v>
      </c>
      <c r="N4" s="25"/>
    </row>
    <row r="5" spans="1:23" ht="15.75" thickBot="1" x14ac:dyDescent="0.3">
      <c r="A5" s="21"/>
      <c r="B5" s="26"/>
      <c r="C5" s="27"/>
      <c r="D5" s="27"/>
      <c r="E5" s="27"/>
      <c r="F5" s="27"/>
      <c r="G5" s="4">
        <v>3</v>
      </c>
      <c r="H5" s="4">
        <v>10</v>
      </c>
      <c r="I5" s="4">
        <v>17</v>
      </c>
      <c r="J5" s="4">
        <v>24</v>
      </c>
      <c r="K5" s="4"/>
      <c r="L5" s="7" t="s">
        <v>11</v>
      </c>
      <c r="M5" s="7" t="s">
        <v>12</v>
      </c>
      <c r="N5" s="28"/>
    </row>
    <row r="6" spans="1:23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3" x14ac:dyDescent="0.25">
      <c r="A7" s="21"/>
      <c r="B7" s="29"/>
      <c r="C7" s="30" t="s">
        <v>0</v>
      </c>
      <c r="D7" s="30"/>
      <c r="E7" s="30"/>
      <c r="F7" s="30"/>
      <c r="G7" s="32">
        <f>SUM(G8:G11)</f>
        <v>1672</v>
      </c>
      <c r="H7" s="32">
        <f t="shared" ref="H7:L7" si="1">SUM(H8:H11)</f>
        <v>1153</v>
      </c>
      <c r="I7" s="32">
        <f t="shared" si="1"/>
        <v>1610</v>
      </c>
      <c r="J7" s="32">
        <f t="shared" si="1"/>
        <v>1823</v>
      </c>
      <c r="K7" s="32">
        <f t="shared" si="1"/>
        <v>0</v>
      </c>
      <c r="L7" s="32">
        <f t="shared" si="1"/>
        <v>6258</v>
      </c>
      <c r="M7" s="32">
        <f>ROUND((L7/$E$1),0)</f>
        <v>1565</v>
      </c>
      <c r="N7" s="33"/>
      <c r="O7" s="34"/>
      <c r="P7" s="34"/>
      <c r="Q7" s="43"/>
      <c r="R7" s="34"/>
      <c r="S7" s="34"/>
      <c r="T7" s="34"/>
      <c r="U7" s="34"/>
      <c r="V7" s="34"/>
      <c r="W7" s="34"/>
    </row>
    <row r="8" spans="1:23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116</v>
      </c>
      <c r="H8" s="35">
        <f t="shared" ref="H8:K8" si="2">+H24+H40+H56+H72+H88+H104+H120+H136+H152+H168+H184+H200+H216+H232+H248+H264+H280+H296+H312+H328+H344+H360+H376+H392+H408+H424+H440+H456+H472+H488</f>
        <v>98</v>
      </c>
      <c r="I8" s="35">
        <f t="shared" si="2"/>
        <v>194</v>
      </c>
      <c r="J8" s="35">
        <f t="shared" si="2"/>
        <v>128</v>
      </c>
      <c r="K8" s="35">
        <f t="shared" si="2"/>
        <v>0</v>
      </c>
      <c r="L8" s="35">
        <f>SUM(G8:K8)</f>
        <v>536</v>
      </c>
      <c r="M8" s="35">
        <f t="shared" ref="M8:M16" si="3">ROUND((L8/$E$1),0)</f>
        <v>134</v>
      </c>
      <c r="N8" s="33"/>
      <c r="O8" s="34"/>
      <c r="P8" s="34"/>
      <c r="Q8" s="43"/>
      <c r="R8" s="34"/>
      <c r="S8" s="34"/>
      <c r="T8" s="34"/>
      <c r="U8" s="34"/>
      <c r="V8" s="34"/>
      <c r="W8" s="34"/>
    </row>
    <row r="9" spans="1:23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327</v>
      </c>
      <c r="H9" s="35">
        <f t="shared" si="4"/>
        <v>212</v>
      </c>
      <c r="I9" s="35">
        <f t="shared" si="4"/>
        <v>369</v>
      </c>
      <c r="J9" s="35">
        <f t="shared" si="4"/>
        <v>340</v>
      </c>
      <c r="K9" s="35">
        <f t="shared" si="4"/>
        <v>0</v>
      </c>
      <c r="L9" s="35">
        <f t="shared" ref="L9:L16" si="5">SUM(G9:K9)</f>
        <v>1248</v>
      </c>
      <c r="M9" s="35">
        <f t="shared" si="3"/>
        <v>312</v>
      </c>
      <c r="N9" s="33"/>
      <c r="O9" s="34"/>
      <c r="P9" s="34"/>
      <c r="Q9" s="43"/>
      <c r="R9" s="34"/>
      <c r="S9" s="34"/>
      <c r="T9" s="34"/>
      <c r="U9" s="34"/>
      <c r="V9" s="34"/>
      <c r="W9" s="34"/>
    </row>
    <row r="10" spans="1:23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428</v>
      </c>
      <c r="H10" s="35">
        <f t="shared" si="4"/>
        <v>329</v>
      </c>
      <c r="I10" s="35">
        <f t="shared" si="4"/>
        <v>554</v>
      </c>
      <c r="J10" s="35">
        <f t="shared" si="4"/>
        <v>505</v>
      </c>
      <c r="K10" s="35">
        <f t="shared" si="4"/>
        <v>0</v>
      </c>
      <c r="L10" s="35">
        <f t="shared" si="5"/>
        <v>1816</v>
      </c>
      <c r="M10" s="35">
        <f t="shared" si="3"/>
        <v>454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</row>
    <row r="11" spans="1:23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801</v>
      </c>
      <c r="H11" s="32">
        <f t="shared" si="4"/>
        <v>514</v>
      </c>
      <c r="I11" s="32">
        <f t="shared" si="4"/>
        <v>493</v>
      </c>
      <c r="J11" s="32">
        <f t="shared" si="4"/>
        <v>850</v>
      </c>
      <c r="K11" s="32">
        <f t="shared" si="4"/>
        <v>0</v>
      </c>
      <c r="L11" s="32">
        <f t="shared" si="5"/>
        <v>2658</v>
      </c>
      <c r="M11" s="32">
        <f t="shared" si="3"/>
        <v>665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</row>
    <row r="12" spans="1:23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71</v>
      </c>
      <c r="H12" s="35">
        <f t="shared" si="4"/>
        <v>25</v>
      </c>
      <c r="I12" s="35">
        <f t="shared" si="4"/>
        <v>105</v>
      </c>
      <c r="J12" s="35">
        <f t="shared" si="4"/>
        <v>38</v>
      </c>
      <c r="K12" s="35">
        <f t="shared" si="4"/>
        <v>0</v>
      </c>
      <c r="L12" s="35">
        <f t="shared" si="5"/>
        <v>239</v>
      </c>
      <c r="M12" s="35">
        <f t="shared" si="3"/>
        <v>60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</row>
    <row r="13" spans="1:23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9</v>
      </c>
      <c r="K13" s="35">
        <f t="shared" si="4"/>
        <v>0</v>
      </c>
      <c r="L13" s="35">
        <f t="shared" si="5"/>
        <v>9</v>
      </c>
      <c r="M13" s="35">
        <f t="shared" si="3"/>
        <v>2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</row>
    <row r="14" spans="1:23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53</v>
      </c>
      <c r="H14" s="35">
        <f t="shared" si="4"/>
        <v>46</v>
      </c>
      <c r="I14" s="35">
        <f t="shared" si="4"/>
        <v>50</v>
      </c>
      <c r="J14" s="35">
        <f t="shared" si="4"/>
        <v>47</v>
      </c>
      <c r="K14" s="35">
        <f t="shared" si="4"/>
        <v>0</v>
      </c>
      <c r="L14" s="35">
        <f t="shared" si="5"/>
        <v>196</v>
      </c>
      <c r="M14" s="35">
        <f t="shared" si="3"/>
        <v>49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</row>
    <row r="15" spans="1:23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583</v>
      </c>
      <c r="H15" s="35">
        <f t="shared" si="4"/>
        <v>339</v>
      </c>
      <c r="I15" s="35">
        <f t="shared" si="4"/>
        <v>251</v>
      </c>
      <c r="J15" s="35">
        <f t="shared" si="4"/>
        <v>282</v>
      </c>
      <c r="K15" s="35">
        <f t="shared" si="4"/>
        <v>0</v>
      </c>
      <c r="L15" s="35">
        <f t="shared" si="5"/>
        <v>1455</v>
      </c>
      <c r="M15" s="35">
        <f t="shared" si="3"/>
        <v>364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</row>
    <row r="16" spans="1:23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123</v>
      </c>
      <c r="H16" s="35">
        <f t="shared" si="4"/>
        <v>195</v>
      </c>
      <c r="I16" s="35">
        <f t="shared" si="4"/>
        <v>127</v>
      </c>
      <c r="J16" s="35">
        <f t="shared" si="4"/>
        <v>224</v>
      </c>
      <c r="K16" s="35">
        <f t="shared" si="4"/>
        <v>0</v>
      </c>
      <c r="L16" s="35">
        <f t="shared" si="5"/>
        <v>669</v>
      </c>
      <c r="M16" s="35">
        <f t="shared" si="3"/>
        <v>167</v>
      </c>
      <c r="N16" s="33"/>
      <c r="O16" s="34"/>
      <c r="P16" s="34"/>
      <c r="Q16" s="43"/>
      <c r="R16" s="34"/>
      <c r="S16" s="34"/>
      <c r="T16" s="34"/>
      <c r="U16" s="34"/>
      <c r="V16" s="34"/>
      <c r="W16" s="34"/>
    </row>
    <row r="17" spans="1:23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</row>
    <row r="18" spans="1:23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34"/>
      <c r="T19" s="34"/>
      <c r="U19" s="34"/>
      <c r="V19" s="34"/>
      <c r="W19" s="34"/>
    </row>
    <row r="20" spans="1:23" x14ac:dyDescent="0.25">
      <c r="A20" s="21"/>
      <c r="B20" s="22"/>
      <c r="C20" s="8" t="str">
        <f>+$C4</f>
        <v>April 2022</v>
      </c>
      <c r="D20" s="24"/>
      <c r="E20" s="24"/>
      <c r="F20" s="24"/>
      <c r="G20" s="10" t="str">
        <f>+$G$4</f>
        <v>Apr</v>
      </c>
      <c r="H20" s="10" t="str">
        <f>+G20</f>
        <v>Apr</v>
      </c>
      <c r="I20" s="10" t="str">
        <f t="shared" si="6"/>
        <v>Apr</v>
      </c>
      <c r="J20" s="10" t="str">
        <f t="shared" si="6"/>
        <v>Apr</v>
      </c>
      <c r="K20" s="10" t="str">
        <f t="shared" si="6"/>
        <v>Apr</v>
      </c>
      <c r="L20" s="10" t="str">
        <f t="shared" si="6"/>
        <v>Apr</v>
      </c>
      <c r="M20" s="10" t="str">
        <f t="shared" si="6"/>
        <v>Apr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15.75" thickBot="1" x14ac:dyDescent="0.3">
      <c r="A21" s="21"/>
      <c r="B21" s="26"/>
      <c r="C21" s="27"/>
      <c r="D21" s="27"/>
      <c r="E21" s="27"/>
      <c r="F21" s="27"/>
      <c r="G21" s="7">
        <f>+$G$5</f>
        <v>3</v>
      </c>
      <c r="H21" s="7">
        <f>+$H$5</f>
        <v>10</v>
      </c>
      <c r="I21" s="7">
        <f>+$I$5</f>
        <v>17</v>
      </c>
      <c r="J21" s="7">
        <f>+$J$5</f>
        <v>24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144</v>
      </c>
      <c r="H23" s="32">
        <f t="shared" ref="H23:L23" si="7">SUM(H24:H27)</f>
        <v>129</v>
      </c>
      <c r="I23" s="32">
        <f t="shared" si="7"/>
        <v>90</v>
      </c>
      <c r="J23" s="32">
        <f t="shared" si="7"/>
        <v>186</v>
      </c>
      <c r="K23" s="32">
        <f t="shared" si="7"/>
        <v>0</v>
      </c>
      <c r="L23" s="32">
        <f t="shared" si="7"/>
        <v>549</v>
      </c>
      <c r="M23" s="32">
        <f>ROUND((L23/$E$1),0)</f>
        <v>137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5">
      <c r="A24" s="21"/>
      <c r="B24" s="29"/>
      <c r="C24" s="30"/>
      <c r="D24" s="30" t="s">
        <v>1</v>
      </c>
      <c r="E24" s="30"/>
      <c r="F24" s="30"/>
      <c r="G24" s="40">
        <v>14</v>
      </c>
      <c r="H24" s="40">
        <v>8</v>
      </c>
      <c r="I24" s="40">
        <v>8</v>
      </c>
      <c r="J24" s="40">
        <v>10</v>
      </c>
      <c r="K24" s="40"/>
      <c r="L24" s="35">
        <f>SUM(G24:K24)</f>
        <v>40</v>
      </c>
      <c r="M24" s="35">
        <f t="shared" ref="M24:M32" si="8">ROUND((L24/$E$1),0)</f>
        <v>10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5">
      <c r="A25" s="21"/>
      <c r="B25" s="29"/>
      <c r="C25" s="30"/>
      <c r="D25" s="30" t="s">
        <v>2</v>
      </c>
      <c r="E25" s="30"/>
      <c r="F25" s="30"/>
      <c r="G25" s="40">
        <v>26</v>
      </c>
      <c r="H25" s="40">
        <v>25</v>
      </c>
      <c r="I25" s="40">
        <v>17</v>
      </c>
      <c r="J25" s="40">
        <v>31</v>
      </c>
      <c r="K25" s="40"/>
      <c r="L25" s="35">
        <f t="shared" ref="L25:L32" si="9">SUM(G25:K25)</f>
        <v>99</v>
      </c>
      <c r="M25" s="35">
        <f t="shared" si="8"/>
        <v>25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</row>
    <row r="26" spans="1:23" x14ac:dyDescent="0.25">
      <c r="A26" s="21"/>
      <c r="B26" s="29"/>
      <c r="C26" s="30"/>
      <c r="D26" s="30" t="s">
        <v>3</v>
      </c>
      <c r="E26" s="30"/>
      <c r="F26" s="30"/>
      <c r="G26" s="40">
        <v>42</v>
      </c>
      <c r="H26" s="40">
        <v>34</v>
      </c>
      <c r="I26" s="40">
        <v>37</v>
      </c>
      <c r="J26" s="40">
        <v>55</v>
      </c>
      <c r="K26" s="40"/>
      <c r="L26" s="35">
        <f t="shared" si="9"/>
        <v>168</v>
      </c>
      <c r="M26" s="35">
        <f t="shared" si="8"/>
        <v>42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</row>
    <row r="27" spans="1:23" x14ac:dyDescent="0.25">
      <c r="A27" s="21"/>
      <c r="B27" s="29"/>
      <c r="C27" s="30"/>
      <c r="D27" s="30" t="s">
        <v>4</v>
      </c>
      <c r="E27" s="30"/>
      <c r="F27" s="30"/>
      <c r="G27" s="41">
        <v>62</v>
      </c>
      <c r="H27" s="41">
        <v>62</v>
      </c>
      <c r="I27" s="41">
        <v>28</v>
      </c>
      <c r="J27" s="41">
        <v>90</v>
      </c>
      <c r="K27" s="41"/>
      <c r="L27" s="32">
        <f t="shared" si="9"/>
        <v>242</v>
      </c>
      <c r="M27" s="32">
        <f t="shared" si="8"/>
        <v>61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</row>
    <row r="28" spans="1:23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</row>
    <row r="29" spans="1:23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</row>
    <row r="30" spans="1:23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</row>
    <row r="31" spans="1:23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</row>
    <row r="32" spans="1:23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</row>
    <row r="36" spans="1:23" x14ac:dyDescent="0.25">
      <c r="A36" s="21"/>
      <c r="B36" s="22"/>
      <c r="C36" s="8" t="str">
        <f>+$C20</f>
        <v>April 2022</v>
      </c>
      <c r="D36" s="24"/>
      <c r="E36" s="24"/>
      <c r="F36" s="24"/>
      <c r="G36" s="10" t="str">
        <f>+$G$4</f>
        <v>Apr</v>
      </c>
      <c r="H36" s="10" t="str">
        <f>+G36</f>
        <v>Apr</v>
      </c>
      <c r="I36" s="10" t="str">
        <f t="shared" si="10"/>
        <v>Apr</v>
      </c>
      <c r="J36" s="10" t="str">
        <f t="shared" si="10"/>
        <v>Apr</v>
      </c>
      <c r="K36" s="10" t="str">
        <f t="shared" si="10"/>
        <v>Apr</v>
      </c>
      <c r="L36" s="10" t="str">
        <f t="shared" si="10"/>
        <v>Apr</v>
      </c>
      <c r="M36" s="10" t="str">
        <f t="shared" si="10"/>
        <v>Apr</v>
      </c>
      <c r="N36" s="25"/>
      <c r="O36" s="42"/>
      <c r="P36" s="42"/>
      <c r="Q36" s="42"/>
    </row>
    <row r="37" spans="1:23" ht="15.75" thickBot="1" x14ac:dyDescent="0.3">
      <c r="A37" s="21"/>
      <c r="B37" s="26"/>
      <c r="C37" s="27"/>
      <c r="D37" s="27"/>
      <c r="E37" s="27"/>
      <c r="F37" s="27"/>
      <c r="G37" s="7">
        <f>+$G$5</f>
        <v>3</v>
      </c>
      <c r="H37" s="7">
        <f>+$H$5</f>
        <v>10</v>
      </c>
      <c r="I37" s="7">
        <f>+$I$5</f>
        <v>17</v>
      </c>
      <c r="J37" s="7">
        <f>+$J$5</f>
        <v>24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3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3" x14ac:dyDescent="0.25">
      <c r="A39" s="21"/>
      <c r="B39" s="29"/>
      <c r="C39" s="30" t="s">
        <v>0</v>
      </c>
      <c r="D39" s="30"/>
      <c r="E39" s="30"/>
      <c r="F39" s="30"/>
      <c r="G39" s="32">
        <f>SUM(G40:G43)</f>
        <v>57</v>
      </c>
      <c r="H39" s="32">
        <f t="shared" ref="H39:L39" si="11">SUM(H40:H43)</f>
        <v>49</v>
      </c>
      <c r="I39" s="32">
        <f t="shared" si="11"/>
        <v>76</v>
      </c>
      <c r="J39" s="32">
        <f t="shared" si="11"/>
        <v>57</v>
      </c>
      <c r="K39" s="32">
        <f t="shared" si="11"/>
        <v>0</v>
      </c>
      <c r="L39" s="32">
        <f t="shared" si="11"/>
        <v>239</v>
      </c>
      <c r="M39" s="32">
        <f>ROUND((L39/$E$1),0)</f>
        <v>60</v>
      </c>
      <c r="N39" s="33"/>
      <c r="O39" s="42"/>
      <c r="P39" s="42"/>
      <c r="Q39" s="42"/>
    </row>
    <row r="40" spans="1:23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4</v>
      </c>
      <c r="I40" s="40">
        <v>8</v>
      </c>
      <c r="J40" s="40">
        <v>4</v>
      </c>
      <c r="K40" s="40"/>
      <c r="L40" s="35">
        <f>SUM(G40:K40)</f>
        <v>20</v>
      </c>
      <c r="M40" s="35">
        <f t="shared" ref="M40:M48" si="12">ROUND((L40/$E$1),0)</f>
        <v>5</v>
      </c>
      <c r="N40" s="33"/>
      <c r="O40" s="42"/>
      <c r="P40" s="42"/>
      <c r="Q40" s="42"/>
    </row>
    <row r="41" spans="1:23" x14ac:dyDescent="0.25">
      <c r="A41" s="21"/>
      <c r="B41" s="29"/>
      <c r="C41" s="30"/>
      <c r="D41" s="30" t="s">
        <v>2</v>
      </c>
      <c r="E41" s="30"/>
      <c r="F41" s="30"/>
      <c r="G41" s="40">
        <v>10</v>
      </c>
      <c r="H41" s="40">
        <v>8</v>
      </c>
      <c r="I41" s="40">
        <v>18</v>
      </c>
      <c r="J41" s="40">
        <v>14</v>
      </c>
      <c r="K41" s="40"/>
      <c r="L41" s="35">
        <f t="shared" ref="L41:L48" si="13">SUM(G41:K41)</f>
        <v>50</v>
      </c>
      <c r="M41" s="35">
        <f t="shared" si="12"/>
        <v>13</v>
      </c>
      <c r="N41" s="33"/>
      <c r="O41" s="42"/>
      <c r="P41" s="42"/>
      <c r="Q41" s="42"/>
    </row>
    <row r="42" spans="1:23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13</v>
      </c>
      <c r="I42" s="40">
        <v>20</v>
      </c>
      <c r="J42" s="40">
        <v>15</v>
      </c>
      <c r="K42" s="40"/>
      <c r="L42" s="35">
        <f t="shared" si="13"/>
        <v>63</v>
      </c>
      <c r="M42" s="35">
        <f t="shared" si="12"/>
        <v>16</v>
      </c>
      <c r="N42" s="33"/>
      <c r="O42" s="42"/>
      <c r="P42" s="42"/>
      <c r="Q42" s="42"/>
    </row>
    <row r="43" spans="1:23" x14ac:dyDescent="0.25">
      <c r="A43" s="21"/>
      <c r="B43" s="29"/>
      <c r="C43" s="30"/>
      <c r="D43" s="30" t="s">
        <v>4</v>
      </c>
      <c r="E43" s="30"/>
      <c r="F43" s="30"/>
      <c r="G43" s="41">
        <v>28</v>
      </c>
      <c r="H43" s="41">
        <v>24</v>
      </c>
      <c r="I43" s="41">
        <v>30</v>
      </c>
      <c r="J43" s="41">
        <v>24</v>
      </c>
      <c r="K43" s="41"/>
      <c r="L43" s="32">
        <f t="shared" si="13"/>
        <v>106</v>
      </c>
      <c r="M43" s="32">
        <f t="shared" si="12"/>
        <v>27</v>
      </c>
      <c r="N43" s="33"/>
      <c r="O43" s="42"/>
      <c r="P43" s="42"/>
      <c r="Q43" s="42"/>
    </row>
    <row r="44" spans="1:23" x14ac:dyDescent="0.25">
      <c r="A44" s="21"/>
      <c r="B44" s="29"/>
      <c r="C44" s="30" t="s">
        <v>5</v>
      </c>
      <c r="D44" s="30"/>
      <c r="E44" s="30"/>
      <c r="F44" s="30"/>
      <c r="G44" s="40">
        <v>3</v>
      </c>
      <c r="H44" s="40"/>
      <c r="I44" s="40">
        <v>7</v>
      </c>
      <c r="J44" s="40">
        <v>1</v>
      </c>
      <c r="K44" s="40"/>
      <c r="L44" s="35">
        <f t="shared" si="13"/>
        <v>11</v>
      </c>
      <c r="M44" s="35">
        <f t="shared" si="12"/>
        <v>3</v>
      </c>
      <c r="N44" s="33"/>
      <c r="O44" s="42"/>
      <c r="P44" s="42"/>
      <c r="Q44" s="42"/>
    </row>
    <row r="45" spans="1:23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3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3</v>
      </c>
      <c r="I46" s="40">
        <v>2</v>
      </c>
      <c r="J46" s="40">
        <v>2</v>
      </c>
      <c r="K46" s="40"/>
      <c r="L46" s="35">
        <f t="shared" si="13"/>
        <v>11</v>
      </c>
      <c r="M46" s="35">
        <f t="shared" si="12"/>
        <v>3</v>
      </c>
      <c r="N46" s="33"/>
      <c r="O46" s="42"/>
      <c r="P46" s="42"/>
      <c r="Q46" s="42"/>
    </row>
    <row r="47" spans="1:23" x14ac:dyDescent="0.25">
      <c r="A47" s="21"/>
      <c r="B47" s="29"/>
      <c r="C47" s="30" t="s">
        <v>9</v>
      </c>
      <c r="D47" s="30"/>
      <c r="E47" s="30"/>
      <c r="F47" s="30"/>
      <c r="G47" s="40">
        <v>3</v>
      </c>
      <c r="H47" s="40">
        <v>2</v>
      </c>
      <c r="I47" s="40">
        <v>2</v>
      </c>
      <c r="J47" s="40">
        <v>1</v>
      </c>
      <c r="K47" s="40"/>
      <c r="L47" s="35">
        <f t="shared" si="13"/>
        <v>8</v>
      </c>
      <c r="M47" s="35">
        <f t="shared" si="12"/>
        <v>2</v>
      </c>
      <c r="N47" s="33"/>
      <c r="O47" s="42"/>
      <c r="P47" s="42"/>
      <c r="Q47" s="42"/>
    </row>
    <row r="48" spans="1:23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17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17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17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</row>
    <row r="52" spans="1:17" x14ac:dyDescent="0.25">
      <c r="A52" s="21"/>
      <c r="B52" s="22"/>
      <c r="C52" s="8" t="str">
        <f>+$C36</f>
        <v>April 2022</v>
      </c>
      <c r="D52" s="24"/>
      <c r="E52" s="24"/>
      <c r="F52" s="24"/>
      <c r="G52" s="10" t="str">
        <f>+$G$4</f>
        <v>Apr</v>
      </c>
      <c r="H52" s="10" t="str">
        <f>+G52</f>
        <v>Apr</v>
      </c>
      <c r="I52" s="10" t="str">
        <f t="shared" si="14"/>
        <v>Apr</v>
      </c>
      <c r="J52" s="10" t="str">
        <f t="shared" si="14"/>
        <v>Apr</v>
      </c>
      <c r="K52" s="10" t="str">
        <f t="shared" si="14"/>
        <v>Apr</v>
      </c>
      <c r="L52" s="10" t="str">
        <f t="shared" si="14"/>
        <v>Apr</v>
      </c>
      <c r="M52" s="10" t="str">
        <f t="shared" si="14"/>
        <v>Apr</v>
      </c>
      <c r="N52" s="25"/>
      <c r="O52" s="42"/>
      <c r="P52" s="42"/>
      <c r="Q52" s="42"/>
    </row>
    <row r="53" spans="1:17" ht="15.75" thickBot="1" x14ac:dyDescent="0.3">
      <c r="A53" s="21"/>
      <c r="B53" s="26"/>
      <c r="C53" s="27"/>
      <c r="D53" s="27"/>
      <c r="E53" s="27"/>
      <c r="F53" s="27"/>
      <c r="G53" s="7">
        <f>+$G$5</f>
        <v>3</v>
      </c>
      <c r="H53" s="7">
        <f>+$H$5</f>
        <v>10</v>
      </c>
      <c r="I53" s="7">
        <f>+$I$5</f>
        <v>17</v>
      </c>
      <c r="J53" s="7">
        <f>+$J$5</f>
        <v>24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17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17" x14ac:dyDescent="0.25">
      <c r="A55" s="21"/>
      <c r="B55" s="29"/>
      <c r="C55" s="30" t="s">
        <v>0</v>
      </c>
      <c r="D55" s="30"/>
      <c r="E55" s="30"/>
      <c r="F55" s="30"/>
      <c r="G55" s="32">
        <f>SUM(G56:G59)</f>
        <v>60</v>
      </c>
      <c r="H55" s="32">
        <f t="shared" ref="H55:L55" si="15">SUM(H56:H59)</f>
        <v>35</v>
      </c>
      <c r="I55" s="32">
        <f t="shared" si="15"/>
        <v>43</v>
      </c>
      <c r="J55" s="32">
        <f t="shared" si="15"/>
        <v>69</v>
      </c>
      <c r="K55" s="32">
        <f t="shared" si="15"/>
        <v>0</v>
      </c>
      <c r="L55" s="32">
        <f t="shared" si="15"/>
        <v>207</v>
      </c>
      <c r="M55" s="32">
        <f>ROUND((L55/$E$1),0)</f>
        <v>52</v>
      </c>
      <c r="N55" s="33"/>
      <c r="O55" s="42"/>
      <c r="P55" s="42"/>
      <c r="Q55" s="42"/>
    </row>
    <row r="56" spans="1:17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>
        <v>2</v>
      </c>
      <c r="I56" s="40">
        <v>4</v>
      </c>
      <c r="J56" s="40">
        <v>2</v>
      </c>
      <c r="K56" s="40"/>
      <c r="L56" s="35">
        <f>SUM(G56:K56)</f>
        <v>10</v>
      </c>
      <c r="M56" s="35">
        <f t="shared" ref="M56:M64" si="16">ROUND((L56/$E$1),0)</f>
        <v>3</v>
      </c>
      <c r="N56" s="33"/>
      <c r="O56" s="42"/>
      <c r="P56" s="42"/>
      <c r="Q56" s="42"/>
    </row>
    <row r="57" spans="1:17" x14ac:dyDescent="0.25">
      <c r="A57" s="21"/>
      <c r="B57" s="29"/>
      <c r="C57" s="30"/>
      <c r="D57" s="30" t="s">
        <v>2</v>
      </c>
      <c r="E57" s="30"/>
      <c r="F57" s="30"/>
      <c r="G57" s="40">
        <v>8</v>
      </c>
      <c r="H57" s="40">
        <v>6</v>
      </c>
      <c r="I57" s="40">
        <v>14</v>
      </c>
      <c r="J57" s="40">
        <v>19</v>
      </c>
      <c r="K57" s="40"/>
      <c r="L57" s="35">
        <f t="shared" ref="L57:L64" si="17">SUM(G57:K57)</f>
        <v>47</v>
      </c>
      <c r="M57" s="35">
        <f t="shared" si="16"/>
        <v>12</v>
      </c>
      <c r="N57" s="33"/>
      <c r="O57" s="42"/>
      <c r="P57" s="42"/>
      <c r="Q57" s="42"/>
    </row>
    <row r="58" spans="1:17" x14ac:dyDescent="0.25">
      <c r="A58" s="21"/>
      <c r="B58" s="29"/>
      <c r="C58" s="30"/>
      <c r="D58" s="30" t="s">
        <v>3</v>
      </c>
      <c r="E58" s="30"/>
      <c r="F58" s="30"/>
      <c r="G58" s="40">
        <v>15</v>
      </c>
      <c r="H58" s="40">
        <v>11</v>
      </c>
      <c r="I58" s="40">
        <v>9</v>
      </c>
      <c r="J58" s="40">
        <v>17</v>
      </c>
      <c r="K58" s="40"/>
      <c r="L58" s="35">
        <f t="shared" si="17"/>
        <v>52</v>
      </c>
      <c r="M58" s="35">
        <f t="shared" si="16"/>
        <v>13</v>
      </c>
      <c r="N58" s="33"/>
      <c r="O58" s="42"/>
      <c r="P58" s="42"/>
      <c r="Q58" s="42"/>
    </row>
    <row r="59" spans="1:17" x14ac:dyDescent="0.25">
      <c r="A59" s="21"/>
      <c r="B59" s="29"/>
      <c r="C59" s="30"/>
      <c r="D59" s="30" t="s">
        <v>4</v>
      </c>
      <c r="E59" s="30"/>
      <c r="F59" s="30"/>
      <c r="G59" s="41">
        <v>35</v>
      </c>
      <c r="H59" s="41">
        <v>16</v>
      </c>
      <c r="I59" s="41">
        <v>16</v>
      </c>
      <c r="J59" s="41">
        <v>31</v>
      </c>
      <c r="K59" s="41"/>
      <c r="L59" s="32">
        <f t="shared" si="17"/>
        <v>98</v>
      </c>
      <c r="M59" s="32">
        <f t="shared" si="16"/>
        <v>25</v>
      </c>
      <c r="N59" s="33"/>
      <c r="O59" s="42"/>
      <c r="P59" s="42"/>
      <c r="Q59" s="42"/>
    </row>
    <row r="60" spans="1:17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17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17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17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17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17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17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17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/>
      <c r="Q67" s="42"/>
    </row>
    <row r="68" spans="1:17" x14ac:dyDescent="0.25">
      <c r="A68" s="21"/>
      <c r="B68" s="22"/>
      <c r="C68" s="8" t="str">
        <f>+$C52</f>
        <v>April 2022</v>
      </c>
      <c r="D68" s="24"/>
      <c r="E68" s="24"/>
      <c r="F68" s="24"/>
      <c r="G68" s="10" t="str">
        <f>+$G$4</f>
        <v>Apr</v>
      </c>
      <c r="H68" s="10" t="str">
        <f>+G68</f>
        <v>Apr</v>
      </c>
      <c r="I68" s="10" t="str">
        <f t="shared" si="18"/>
        <v>Apr</v>
      </c>
      <c r="J68" s="10" t="str">
        <f t="shared" si="18"/>
        <v>Apr</v>
      </c>
      <c r="K68" s="10" t="str">
        <f t="shared" si="18"/>
        <v>Apr</v>
      </c>
      <c r="L68" s="10" t="str">
        <f t="shared" si="18"/>
        <v>Apr</v>
      </c>
      <c r="M68" s="10" t="str">
        <f t="shared" si="18"/>
        <v>Apr</v>
      </c>
      <c r="N68" s="25"/>
      <c r="O68" s="42"/>
      <c r="P68" s="42"/>
      <c r="Q68" s="42"/>
    </row>
    <row r="69" spans="1:17" ht="15.75" thickBot="1" x14ac:dyDescent="0.3">
      <c r="A69" s="21"/>
      <c r="B69" s="26"/>
      <c r="C69" s="27"/>
      <c r="D69" s="27"/>
      <c r="E69" s="27"/>
      <c r="F69" s="27"/>
      <c r="G69" s="7">
        <f>+$G$5</f>
        <v>3</v>
      </c>
      <c r="H69" s="7">
        <f>+$H$5</f>
        <v>10</v>
      </c>
      <c r="I69" s="7">
        <f>+$I$5</f>
        <v>17</v>
      </c>
      <c r="J69" s="7">
        <f>+$J$5</f>
        <v>24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17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17" x14ac:dyDescent="0.25">
      <c r="A71" s="21"/>
      <c r="B71" s="29"/>
      <c r="C71" s="30" t="s">
        <v>0</v>
      </c>
      <c r="D71" s="30"/>
      <c r="E71" s="30"/>
      <c r="F71" s="30"/>
      <c r="G71" s="32">
        <f>SUM(G72:G75)</f>
        <v>42</v>
      </c>
      <c r="H71" s="32">
        <f t="shared" ref="H71:L71" si="19">SUM(H72:H75)</f>
        <v>25</v>
      </c>
      <c r="I71" s="32">
        <f t="shared" si="19"/>
        <v>21</v>
      </c>
      <c r="J71" s="32">
        <f t="shared" si="19"/>
        <v>77</v>
      </c>
      <c r="K71" s="32">
        <f t="shared" si="19"/>
        <v>0</v>
      </c>
      <c r="L71" s="32">
        <f t="shared" si="19"/>
        <v>165</v>
      </c>
      <c r="M71" s="32">
        <f>ROUND((L71/$E$1),0)</f>
        <v>41</v>
      </c>
      <c r="N71" s="33"/>
      <c r="O71" s="42"/>
      <c r="P71" s="42"/>
      <c r="Q71" s="42"/>
    </row>
    <row r="72" spans="1:17" x14ac:dyDescent="0.25">
      <c r="A72" s="21"/>
      <c r="B72" s="29"/>
      <c r="C72" s="30"/>
      <c r="D72" s="30" t="s">
        <v>1</v>
      </c>
      <c r="E72" s="30"/>
      <c r="F72" s="30"/>
      <c r="G72" s="40">
        <v>4</v>
      </c>
      <c r="H72" s="40">
        <v>3</v>
      </c>
      <c r="I72" s="40">
        <v>3</v>
      </c>
      <c r="J72" s="40">
        <v>6</v>
      </c>
      <c r="K72" s="40"/>
      <c r="L72" s="35">
        <f>SUM(G72:K72)</f>
        <v>16</v>
      </c>
      <c r="M72" s="35">
        <f t="shared" ref="M72:M80" si="20">ROUND((L72/$E$1),0)</f>
        <v>4</v>
      </c>
      <c r="N72" s="33"/>
      <c r="O72" s="42"/>
      <c r="P72" s="42"/>
      <c r="Q72" s="42"/>
    </row>
    <row r="73" spans="1:17" x14ac:dyDescent="0.25">
      <c r="A73" s="21"/>
      <c r="B73" s="29"/>
      <c r="C73" s="30"/>
      <c r="D73" s="30" t="s">
        <v>2</v>
      </c>
      <c r="E73" s="30"/>
      <c r="F73" s="30"/>
      <c r="G73" s="40">
        <v>10</v>
      </c>
      <c r="H73" s="40">
        <v>7</v>
      </c>
      <c r="I73" s="40">
        <v>5</v>
      </c>
      <c r="J73" s="40">
        <v>17</v>
      </c>
      <c r="K73" s="40"/>
      <c r="L73" s="35">
        <f t="shared" ref="L73:L80" si="21">SUM(G73:K73)</f>
        <v>39</v>
      </c>
      <c r="M73" s="35">
        <f t="shared" si="20"/>
        <v>10</v>
      </c>
      <c r="N73" s="33"/>
      <c r="O73" s="42"/>
      <c r="P73" s="42"/>
      <c r="Q73" s="42"/>
    </row>
    <row r="74" spans="1:17" x14ac:dyDescent="0.25">
      <c r="A74" s="21"/>
      <c r="B74" s="29"/>
      <c r="C74" s="30"/>
      <c r="D74" s="30" t="s">
        <v>3</v>
      </c>
      <c r="E74" s="30"/>
      <c r="F74" s="30"/>
      <c r="G74" s="40">
        <v>6</v>
      </c>
      <c r="H74" s="40">
        <v>3</v>
      </c>
      <c r="I74" s="40">
        <v>5</v>
      </c>
      <c r="J74" s="40">
        <v>19</v>
      </c>
      <c r="K74" s="40"/>
      <c r="L74" s="35">
        <f t="shared" si="21"/>
        <v>33</v>
      </c>
      <c r="M74" s="35">
        <f t="shared" si="20"/>
        <v>8</v>
      </c>
      <c r="N74" s="33"/>
      <c r="O74" s="42"/>
      <c r="P74" s="42"/>
      <c r="Q74" s="42"/>
    </row>
    <row r="75" spans="1:17" x14ac:dyDescent="0.25">
      <c r="A75" s="21"/>
      <c r="B75" s="29"/>
      <c r="C75" s="30"/>
      <c r="D75" s="30" t="s">
        <v>4</v>
      </c>
      <c r="E75" s="30"/>
      <c r="F75" s="30"/>
      <c r="G75" s="41">
        <v>22</v>
      </c>
      <c r="H75" s="41">
        <v>12</v>
      </c>
      <c r="I75" s="41">
        <v>8</v>
      </c>
      <c r="J75" s="41">
        <v>35</v>
      </c>
      <c r="K75" s="41"/>
      <c r="L75" s="32">
        <f t="shared" si="21"/>
        <v>77</v>
      </c>
      <c r="M75" s="32">
        <f t="shared" si="20"/>
        <v>19</v>
      </c>
      <c r="N75" s="33"/>
      <c r="O75" s="42"/>
      <c r="P75" s="42"/>
      <c r="Q75" s="42"/>
    </row>
    <row r="76" spans="1:17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17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17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17" x14ac:dyDescent="0.25">
      <c r="A79" s="21"/>
      <c r="B79" s="29"/>
      <c r="C79" s="30" t="s">
        <v>9</v>
      </c>
      <c r="D79" s="30"/>
      <c r="E79" s="30"/>
      <c r="F79" s="30"/>
      <c r="G79" s="40">
        <v>144</v>
      </c>
      <c r="H79" s="40">
        <v>30</v>
      </c>
      <c r="I79" s="40"/>
      <c r="J79" s="40"/>
      <c r="K79" s="40"/>
      <c r="L79" s="35">
        <f t="shared" si="21"/>
        <v>174</v>
      </c>
      <c r="M79" s="35">
        <f t="shared" si="20"/>
        <v>44</v>
      </c>
      <c r="N79" s="33"/>
      <c r="O79" s="42"/>
      <c r="P79" s="42"/>
      <c r="Q79" s="42"/>
    </row>
    <row r="80" spans="1:17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17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17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17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</row>
    <row r="84" spans="1:17" x14ac:dyDescent="0.25">
      <c r="A84" s="21"/>
      <c r="B84" s="22"/>
      <c r="C84" s="8" t="str">
        <f>+$C68</f>
        <v>April 2022</v>
      </c>
      <c r="D84" s="24"/>
      <c r="E84" s="24"/>
      <c r="F84" s="24"/>
      <c r="G84" s="10" t="str">
        <f>+$G$4</f>
        <v>Apr</v>
      </c>
      <c r="H84" s="10" t="str">
        <f>+G84</f>
        <v>Apr</v>
      </c>
      <c r="I84" s="10" t="str">
        <f t="shared" si="22"/>
        <v>Apr</v>
      </c>
      <c r="J84" s="10" t="str">
        <f t="shared" si="22"/>
        <v>Apr</v>
      </c>
      <c r="K84" s="10" t="str">
        <f t="shared" si="22"/>
        <v>Apr</v>
      </c>
      <c r="L84" s="10" t="str">
        <f t="shared" si="22"/>
        <v>Apr</v>
      </c>
      <c r="M84" s="10" t="str">
        <f t="shared" si="22"/>
        <v>Apr</v>
      </c>
      <c r="N84" s="25"/>
      <c r="O84" s="42"/>
      <c r="P84" s="42"/>
      <c r="Q84" s="42"/>
    </row>
    <row r="85" spans="1:17" ht="15.75" thickBot="1" x14ac:dyDescent="0.3">
      <c r="A85" s="21"/>
      <c r="B85" s="26"/>
      <c r="C85" s="27"/>
      <c r="D85" s="27"/>
      <c r="E85" s="27"/>
      <c r="F85" s="27"/>
      <c r="G85" s="7">
        <f>+$G$5</f>
        <v>3</v>
      </c>
      <c r="H85" s="7">
        <f>+$H$5</f>
        <v>10</v>
      </c>
      <c r="I85" s="7">
        <f>+$I$5</f>
        <v>17</v>
      </c>
      <c r="J85" s="7">
        <f>+$J$5</f>
        <v>24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17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17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116</v>
      </c>
      <c r="H87" s="32">
        <f t="shared" ref="H87:L87" si="23">SUM(H88:H91)</f>
        <v>102</v>
      </c>
      <c r="I87" s="32">
        <f t="shared" si="23"/>
        <v>296</v>
      </c>
      <c r="J87" s="32">
        <f t="shared" si="23"/>
        <v>145</v>
      </c>
      <c r="K87" s="32">
        <f t="shared" si="23"/>
        <v>0</v>
      </c>
      <c r="L87" s="32">
        <f t="shared" si="23"/>
        <v>659</v>
      </c>
      <c r="M87" s="32">
        <f>ROUND((L87/$E$1),0)</f>
        <v>165</v>
      </c>
      <c r="N87" s="33"/>
      <c r="O87" s="42"/>
      <c r="P87" s="42"/>
      <c r="Q87" s="42"/>
    </row>
    <row r="88" spans="1:17" x14ac:dyDescent="0.25">
      <c r="A88" s="21"/>
      <c r="B88" s="29"/>
      <c r="C88" s="30"/>
      <c r="D88" s="30" t="s">
        <v>1</v>
      </c>
      <c r="E88" s="30"/>
      <c r="F88" s="30"/>
      <c r="G88" s="40">
        <v>8</v>
      </c>
      <c r="H88" s="40">
        <v>7</v>
      </c>
      <c r="I88" s="40">
        <v>55</v>
      </c>
      <c r="J88" s="40">
        <v>7</v>
      </c>
      <c r="K88" s="40"/>
      <c r="L88" s="35">
        <f>SUM(G88:K88)</f>
        <v>77</v>
      </c>
      <c r="M88" s="35">
        <f t="shared" ref="M88:M96" si="24">ROUND((L88/$E$1),0)</f>
        <v>19</v>
      </c>
      <c r="N88" s="33"/>
      <c r="O88" s="42"/>
      <c r="P88" s="42"/>
      <c r="Q88" s="42"/>
    </row>
    <row r="89" spans="1:17" x14ac:dyDescent="0.25">
      <c r="A89" s="21"/>
      <c r="B89" s="29"/>
      <c r="C89" s="30"/>
      <c r="D89" s="30" t="s">
        <v>2</v>
      </c>
      <c r="E89" s="30"/>
      <c r="F89" s="30"/>
      <c r="G89" s="40">
        <v>12</v>
      </c>
      <c r="H89" s="40">
        <v>12</v>
      </c>
      <c r="I89" s="40">
        <v>72</v>
      </c>
      <c r="J89" s="40">
        <v>13</v>
      </c>
      <c r="K89" s="40"/>
      <c r="L89" s="35">
        <f t="shared" ref="L89:L96" si="25">SUM(G89:K89)</f>
        <v>109</v>
      </c>
      <c r="M89" s="35">
        <f t="shared" si="24"/>
        <v>27</v>
      </c>
      <c r="N89" s="33"/>
      <c r="O89" s="42"/>
      <c r="P89" s="42"/>
      <c r="Q89" s="42"/>
    </row>
    <row r="90" spans="1:17" x14ac:dyDescent="0.25">
      <c r="A90" s="21"/>
      <c r="B90" s="29"/>
      <c r="C90" s="30"/>
      <c r="D90" s="30" t="s">
        <v>3</v>
      </c>
      <c r="E90" s="30"/>
      <c r="F90" s="30"/>
      <c r="G90" s="40">
        <v>40</v>
      </c>
      <c r="H90" s="40">
        <v>44</v>
      </c>
      <c r="I90" s="40">
        <v>169</v>
      </c>
      <c r="J90" s="40">
        <v>49</v>
      </c>
      <c r="K90" s="40"/>
      <c r="L90" s="35">
        <f t="shared" si="25"/>
        <v>302</v>
      </c>
      <c r="M90" s="35">
        <f t="shared" si="24"/>
        <v>76</v>
      </c>
      <c r="N90" s="33"/>
      <c r="O90" s="42"/>
      <c r="P90" s="42"/>
      <c r="Q90" s="42"/>
    </row>
    <row r="91" spans="1:17" x14ac:dyDescent="0.25">
      <c r="A91" s="21"/>
      <c r="B91" s="29"/>
      <c r="C91" s="30"/>
      <c r="D91" s="30" t="s">
        <v>4</v>
      </c>
      <c r="E91" s="30"/>
      <c r="F91" s="30"/>
      <c r="G91" s="41">
        <v>56</v>
      </c>
      <c r="H91" s="41">
        <v>39</v>
      </c>
      <c r="I91" s="41">
        <v>0</v>
      </c>
      <c r="J91" s="41">
        <v>76</v>
      </c>
      <c r="K91" s="41"/>
      <c r="L91" s="32">
        <f t="shared" si="25"/>
        <v>171</v>
      </c>
      <c r="M91" s="32">
        <f t="shared" si="24"/>
        <v>43</v>
      </c>
      <c r="N91" s="33"/>
      <c r="O91" s="42"/>
      <c r="P91" s="42"/>
      <c r="Q91" s="42"/>
    </row>
    <row r="92" spans="1:17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17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17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17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17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17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17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17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</row>
    <row r="100" spans="1:17" x14ac:dyDescent="0.25">
      <c r="A100" s="21"/>
      <c r="B100" s="22"/>
      <c r="C100" s="8" t="str">
        <f>+$C84</f>
        <v>April 2022</v>
      </c>
      <c r="D100" s="24"/>
      <c r="E100" s="24"/>
      <c r="F100" s="24"/>
      <c r="G100" s="10" t="str">
        <f>+$G$4</f>
        <v>Apr</v>
      </c>
      <c r="H100" s="10" t="str">
        <f>+G100</f>
        <v>Apr</v>
      </c>
      <c r="I100" s="10" t="str">
        <f t="shared" si="26"/>
        <v>Apr</v>
      </c>
      <c r="J100" s="10" t="str">
        <f t="shared" si="26"/>
        <v>Apr</v>
      </c>
      <c r="K100" s="10" t="str">
        <f t="shared" si="26"/>
        <v>Apr</v>
      </c>
      <c r="L100" s="10" t="str">
        <f t="shared" si="26"/>
        <v>Apr</v>
      </c>
      <c r="M100" s="10" t="str">
        <f t="shared" si="26"/>
        <v>Apr</v>
      </c>
      <c r="N100" s="25"/>
      <c r="O100" s="42"/>
      <c r="P100" s="42"/>
      <c r="Q100" s="42"/>
    </row>
    <row r="101" spans="1:17" ht="15.75" thickBot="1" x14ac:dyDescent="0.3">
      <c r="A101" s="21"/>
      <c r="B101" s="26"/>
      <c r="C101" s="27"/>
      <c r="D101" s="27"/>
      <c r="E101" s="27"/>
      <c r="F101" s="27"/>
      <c r="G101" s="7">
        <f>+$G$5</f>
        <v>3</v>
      </c>
      <c r="H101" s="7">
        <f>+$H$5</f>
        <v>10</v>
      </c>
      <c r="I101" s="7">
        <f>+$I$5</f>
        <v>17</v>
      </c>
      <c r="J101" s="7">
        <f>+$J$5</f>
        <v>24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17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17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37</v>
      </c>
      <c r="H103" s="32">
        <f t="shared" ref="H103:L103" si="27">SUM(H104:H107)</f>
        <v>24</v>
      </c>
      <c r="I103" s="32">
        <f t="shared" si="27"/>
        <v>0</v>
      </c>
      <c r="J103" s="32">
        <f t="shared" si="27"/>
        <v>58</v>
      </c>
      <c r="K103" s="32">
        <f t="shared" si="27"/>
        <v>0</v>
      </c>
      <c r="L103" s="32">
        <f t="shared" si="27"/>
        <v>119</v>
      </c>
      <c r="M103" s="32">
        <f>ROUND((L103/$E$1),0)</f>
        <v>30</v>
      </c>
      <c r="N103" s="33"/>
      <c r="O103" s="42"/>
      <c r="P103" s="42"/>
      <c r="Q103" s="42"/>
    </row>
    <row r="104" spans="1:17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1</v>
      </c>
      <c r="I104" s="40"/>
      <c r="J104" s="40">
        <v>1</v>
      </c>
      <c r="K104" s="40"/>
      <c r="L104" s="35">
        <f>SUM(G104:K104)</f>
        <v>3</v>
      </c>
      <c r="M104" s="35">
        <f t="shared" ref="M104:M112" si="28">ROUND((L104/$E$1),0)</f>
        <v>1</v>
      </c>
      <c r="N104" s="33"/>
      <c r="O104" s="42"/>
      <c r="P104" s="42"/>
      <c r="Q104" s="42"/>
    </row>
    <row r="105" spans="1:17" x14ac:dyDescent="0.25">
      <c r="A105" s="21"/>
      <c r="B105" s="29"/>
      <c r="C105" s="30"/>
      <c r="D105" s="30" t="s">
        <v>2</v>
      </c>
      <c r="E105" s="30"/>
      <c r="F105" s="30"/>
      <c r="G105" s="40">
        <v>11</v>
      </c>
      <c r="H105" s="40">
        <v>8</v>
      </c>
      <c r="I105" s="40"/>
      <c r="J105" s="40">
        <v>15</v>
      </c>
      <c r="K105" s="40"/>
      <c r="L105" s="35">
        <f t="shared" ref="L105:L112" si="29">SUM(G105:K105)</f>
        <v>34</v>
      </c>
      <c r="M105" s="35">
        <f t="shared" si="28"/>
        <v>9</v>
      </c>
      <c r="N105" s="33"/>
      <c r="O105" s="42"/>
      <c r="P105" s="42"/>
      <c r="Q105" s="42"/>
    </row>
    <row r="106" spans="1:17" x14ac:dyDescent="0.25">
      <c r="A106" s="21"/>
      <c r="B106" s="29"/>
      <c r="C106" s="30"/>
      <c r="D106" s="30" t="s">
        <v>3</v>
      </c>
      <c r="E106" s="30"/>
      <c r="F106" s="30"/>
      <c r="G106" s="40">
        <v>7</v>
      </c>
      <c r="H106" s="40">
        <v>5</v>
      </c>
      <c r="I106" s="40"/>
      <c r="J106" s="40">
        <v>17</v>
      </c>
      <c r="K106" s="40"/>
      <c r="L106" s="35">
        <f t="shared" si="29"/>
        <v>29</v>
      </c>
      <c r="M106" s="35">
        <f t="shared" si="28"/>
        <v>7</v>
      </c>
      <c r="N106" s="33"/>
      <c r="O106" s="42"/>
      <c r="P106" s="42"/>
      <c r="Q106" s="42"/>
    </row>
    <row r="107" spans="1:17" x14ac:dyDescent="0.25">
      <c r="A107" s="21"/>
      <c r="B107" s="29"/>
      <c r="C107" s="30"/>
      <c r="D107" s="30" t="s">
        <v>4</v>
      </c>
      <c r="E107" s="30"/>
      <c r="F107" s="30"/>
      <c r="G107" s="41">
        <v>18</v>
      </c>
      <c r="H107" s="41">
        <v>10</v>
      </c>
      <c r="I107" s="41"/>
      <c r="J107" s="41">
        <v>25</v>
      </c>
      <c r="K107" s="41"/>
      <c r="L107" s="32">
        <f t="shared" si="29"/>
        <v>53</v>
      </c>
      <c r="M107" s="32">
        <f t="shared" si="28"/>
        <v>13</v>
      </c>
      <c r="N107" s="33"/>
      <c r="O107" s="42"/>
      <c r="P107" s="42"/>
      <c r="Q107" s="42"/>
    </row>
    <row r="108" spans="1:17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17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17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17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17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17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17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17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</row>
    <row r="116" spans="1:17" x14ac:dyDescent="0.25">
      <c r="A116" s="21"/>
      <c r="B116" s="22"/>
      <c r="C116" s="8" t="str">
        <f>+$C100</f>
        <v>April 2022</v>
      </c>
      <c r="D116" s="24"/>
      <c r="E116" s="24"/>
      <c r="F116" s="24"/>
      <c r="G116" s="10" t="str">
        <f>+$G$4</f>
        <v>Apr</v>
      </c>
      <c r="H116" s="10" t="str">
        <f>+G116</f>
        <v>Apr</v>
      </c>
      <c r="I116" s="10" t="str">
        <f t="shared" si="30"/>
        <v>Apr</v>
      </c>
      <c r="J116" s="10" t="str">
        <f t="shared" si="30"/>
        <v>Apr</v>
      </c>
      <c r="K116" s="10" t="str">
        <f t="shared" si="30"/>
        <v>Apr</v>
      </c>
      <c r="L116" s="10" t="str">
        <f t="shared" si="30"/>
        <v>Apr</v>
      </c>
      <c r="M116" s="10" t="str">
        <f t="shared" si="30"/>
        <v>Apr</v>
      </c>
      <c r="N116" s="25"/>
      <c r="O116" s="42"/>
      <c r="P116" s="42"/>
      <c r="Q116" s="42"/>
    </row>
    <row r="117" spans="1:17" ht="15.75" thickBot="1" x14ac:dyDescent="0.3">
      <c r="A117" s="21"/>
      <c r="B117" s="26"/>
      <c r="C117" s="27"/>
      <c r="D117" s="27"/>
      <c r="E117" s="27"/>
      <c r="F117" s="27"/>
      <c r="G117" s="7">
        <f>+$G$5</f>
        <v>3</v>
      </c>
      <c r="H117" s="7">
        <f>+$H$5</f>
        <v>10</v>
      </c>
      <c r="I117" s="7">
        <f>+$I$5</f>
        <v>17</v>
      </c>
      <c r="J117" s="7">
        <f>+$J$5</f>
        <v>24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17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17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29</v>
      </c>
      <c r="H119" s="32">
        <f t="shared" ref="H119:L119" si="31">SUM(H120:H123)</f>
        <v>23</v>
      </c>
      <c r="I119" s="32">
        <f t="shared" si="31"/>
        <v>0</v>
      </c>
      <c r="J119" s="32">
        <f t="shared" si="31"/>
        <v>42</v>
      </c>
      <c r="K119" s="32">
        <f t="shared" si="31"/>
        <v>0</v>
      </c>
      <c r="L119" s="32">
        <f t="shared" si="31"/>
        <v>94</v>
      </c>
      <c r="M119" s="32">
        <f>ROUND((L119/$E$1),0)</f>
        <v>24</v>
      </c>
      <c r="N119" s="33"/>
      <c r="O119" s="42"/>
      <c r="P119" s="42"/>
      <c r="Q119" s="42"/>
    </row>
    <row r="120" spans="1:17" x14ac:dyDescent="0.25">
      <c r="A120" s="21"/>
      <c r="B120" s="29"/>
      <c r="C120" s="30"/>
      <c r="D120" s="30" t="s">
        <v>1</v>
      </c>
      <c r="E120" s="30"/>
      <c r="F120" s="30"/>
      <c r="G120" s="40">
        <v>1</v>
      </c>
      <c r="H120" s="40">
        <v>2</v>
      </c>
      <c r="I120" s="40"/>
      <c r="J120" s="40">
        <v>1</v>
      </c>
      <c r="K120" s="40"/>
      <c r="L120" s="35">
        <f>SUM(G120:K120)</f>
        <v>4</v>
      </c>
      <c r="M120" s="35">
        <f t="shared" ref="M120:M128" si="32">ROUND((L120/$E$1),0)</f>
        <v>1</v>
      </c>
      <c r="N120" s="33"/>
      <c r="O120" s="42"/>
      <c r="P120" s="42"/>
      <c r="Q120" s="42"/>
    </row>
    <row r="121" spans="1:17" x14ac:dyDescent="0.25">
      <c r="A121" s="21"/>
      <c r="B121" s="29"/>
      <c r="C121" s="30"/>
      <c r="D121" s="30" t="s">
        <v>2</v>
      </c>
      <c r="E121" s="30"/>
      <c r="F121" s="30"/>
      <c r="G121" s="40">
        <v>2</v>
      </c>
      <c r="H121" s="40">
        <v>6</v>
      </c>
      <c r="I121" s="40"/>
      <c r="J121" s="40">
        <v>14</v>
      </c>
      <c r="K121" s="40"/>
      <c r="L121" s="35">
        <f t="shared" ref="L121:L128" si="33">SUM(G121:K121)</f>
        <v>22</v>
      </c>
      <c r="M121" s="35">
        <f t="shared" si="32"/>
        <v>6</v>
      </c>
      <c r="N121" s="33"/>
      <c r="O121" s="42"/>
      <c r="P121" s="42"/>
      <c r="Q121" s="42"/>
    </row>
    <row r="122" spans="1:17" x14ac:dyDescent="0.25">
      <c r="A122" s="21"/>
      <c r="B122" s="29"/>
      <c r="C122" s="30"/>
      <c r="D122" s="30" t="s">
        <v>3</v>
      </c>
      <c r="E122" s="30"/>
      <c r="F122" s="30"/>
      <c r="G122" s="40">
        <v>14</v>
      </c>
      <c r="H122" s="40">
        <v>12</v>
      </c>
      <c r="I122" s="40"/>
      <c r="J122" s="40">
        <v>12</v>
      </c>
      <c r="K122" s="40"/>
      <c r="L122" s="35">
        <f t="shared" si="33"/>
        <v>38</v>
      </c>
      <c r="M122" s="35">
        <f t="shared" si="32"/>
        <v>10</v>
      </c>
      <c r="N122" s="33"/>
      <c r="O122" s="42"/>
      <c r="P122" s="42"/>
      <c r="Q122" s="42"/>
    </row>
    <row r="123" spans="1:17" x14ac:dyDescent="0.25">
      <c r="A123" s="21"/>
      <c r="B123" s="29"/>
      <c r="C123" s="30"/>
      <c r="D123" s="30" t="s">
        <v>4</v>
      </c>
      <c r="E123" s="30"/>
      <c r="F123" s="30"/>
      <c r="G123" s="41">
        <v>12</v>
      </c>
      <c r="H123" s="41">
        <v>3</v>
      </c>
      <c r="I123" s="41"/>
      <c r="J123" s="41">
        <v>15</v>
      </c>
      <c r="K123" s="41"/>
      <c r="L123" s="32">
        <f t="shared" si="33"/>
        <v>30</v>
      </c>
      <c r="M123" s="32">
        <f t="shared" si="32"/>
        <v>8</v>
      </c>
      <c r="N123" s="33"/>
      <c r="O123" s="42"/>
      <c r="P123" s="42"/>
      <c r="Q123" s="42"/>
    </row>
    <row r="124" spans="1:17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17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17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>
        <f t="shared" si="32"/>
        <v>0</v>
      </c>
      <c r="N126" s="33"/>
      <c r="O126" s="42"/>
      <c r="P126" s="42"/>
      <c r="Q126" s="42"/>
    </row>
    <row r="127" spans="1:17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17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17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17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17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</row>
    <row r="132" spans="1:17" x14ac:dyDescent="0.25">
      <c r="A132" s="21"/>
      <c r="B132" s="22"/>
      <c r="C132" s="8" t="str">
        <f>+$C116</f>
        <v>April 2022</v>
      </c>
      <c r="D132" s="24"/>
      <c r="E132" s="24"/>
      <c r="F132" s="24"/>
      <c r="G132" s="10" t="str">
        <f>+$G$4</f>
        <v>Apr</v>
      </c>
      <c r="H132" s="10" t="str">
        <f>+G132</f>
        <v>Apr</v>
      </c>
      <c r="I132" s="10" t="str">
        <f t="shared" si="34"/>
        <v>Apr</v>
      </c>
      <c r="J132" s="10" t="str">
        <f t="shared" si="34"/>
        <v>Apr</v>
      </c>
      <c r="K132" s="10" t="str">
        <f t="shared" si="34"/>
        <v>Apr</v>
      </c>
      <c r="L132" s="10" t="str">
        <f t="shared" si="34"/>
        <v>Apr</v>
      </c>
      <c r="M132" s="10" t="str">
        <f t="shared" si="34"/>
        <v>Apr</v>
      </c>
      <c r="N132" s="25"/>
      <c r="O132" s="42"/>
      <c r="P132" s="42"/>
      <c r="Q132" s="42"/>
    </row>
    <row r="133" spans="1:17" ht="15.75" thickBot="1" x14ac:dyDescent="0.3">
      <c r="A133" s="21"/>
      <c r="B133" s="26"/>
      <c r="C133" s="27"/>
      <c r="D133" s="27"/>
      <c r="E133" s="27"/>
      <c r="F133" s="27"/>
      <c r="G133" s="7">
        <f>+$G$5</f>
        <v>3</v>
      </c>
      <c r="H133" s="7">
        <f>+$H$5</f>
        <v>10</v>
      </c>
      <c r="I133" s="7">
        <f>+$I$5</f>
        <v>17</v>
      </c>
      <c r="J133" s="7">
        <f>+$J$5</f>
        <v>24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17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17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79</v>
      </c>
      <c r="H135" s="32">
        <f t="shared" ref="H135:L135" si="35">SUM(H136:H139)</f>
        <v>56</v>
      </c>
      <c r="I135" s="32">
        <f t="shared" si="35"/>
        <v>74</v>
      </c>
      <c r="J135" s="32">
        <f t="shared" si="35"/>
        <v>81</v>
      </c>
      <c r="K135" s="32">
        <f t="shared" si="35"/>
        <v>0</v>
      </c>
      <c r="L135" s="32">
        <f t="shared" si="35"/>
        <v>290</v>
      </c>
      <c r="M135" s="32">
        <f>ROUND((L135/$E$1),0)</f>
        <v>73</v>
      </c>
      <c r="N135" s="33"/>
      <c r="O135" s="42"/>
      <c r="P135" s="42"/>
      <c r="Q135" s="42"/>
    </row>
    <row r="136" spans="1:17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4</v>
      </c>
      <c r="I136" s="40">
        <v>8</v>
      </c>
      <c r="J136" s="40">
        <v>6</v>
      </c>
      <c r="K136" s="40"/>
      <c r="L136" s="35">
        <f>SUM(G136:K136)</f>
        <v>23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17" x14ac:dyDescent="0.25">
      <c r="A137" s="21"/>
      <c r="B137" s="29"/>
      <c r="C137" s="30"/>
      <c r="D137" s="30" t="s">
        <v>2</v>
      </c>
      <c r="E137" s="30"/>
      <c r="F137" s="30"/>
      <c r="G137" s="40">
        <v>20</v>
      </c>
      <c r="H137" s="40">
        <v>15</v>
      </c>
      <c r="I137" s="40">
        <v>24</v>
      </c>
      <c r="J137" s="40">
        <v>22</v>
      </c>
      <c r="K137" s="40"/>
      <c r="L137" s="35">
        <f t="shared" ref="L137:L144" si="37">SUM(G137:K137)</f>
        <v>81</v>
      </c>
      <c r="M137" s="35">
        <f t="shared" si="36"/>
        <v>20</v>
      </c>
      <c r="N137" s="33"/>
      <c r="O137" s="42"/>
      <c r="P137" s="42"/>
      <c r="Q137" s="42"/>
    </row>
    <row r="138" spans="1:17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12</v>
      </c>
      <c r="I138" s="40">
        <v>22</v>
      </c>
      <c r="J138" s="40">
        <v>18</v>
      </c>
      <c r="K138" s="40"/>
      <c r="L138" s="35">
        <f t="shared" si="37"/>
        <v>67</v>
      </c>
      <c r="M138" s="35">
        <f t="shared" si="36"/>
        <v>17</v>
      </c>
      <c r="N138" s="33"/>
      <c r="O138" s="42"/>
      <c r="P138" s="42"/>
      <c r="Q138" s="42"/>
    </row>
    <row r="139" spans="1:17" x14ac:dyDescent="0.25">
      <c r="A139" s="21"/>
      <c r="B139" s="29"/>
      <c r="C139" s="30"/>
      <c r="D139" s="30" t="s">
        <v>4</v>
      </c>
      <c r="E139" s="30"/>
      <c r="F139" s="30"/>
      <c r="G139" s="41">
        <v>39</v>
      </c>
      <c r="H139" s="41">
        <v>25</v>
      </c>
      <c r="I139" s="41">
        <v>20</v>
      </c>
      <c r="J139" s="41">
        <v>35</v>
      </c>
      <c r="K139" s="41"/>
      <c r="L139" s="32">
        <f t="shared" si="37"/>
        <v>119</v>
      </c>
      <c r="M139" s="32">
        <f t="shared" si="36"/>
        <v>30</v>
      </c>
      <c r="N139" s="33"/>
      <c r="O139" s="42"/>
      <c r="P139" s="42"/>
      <c r="Q139" s="42"/>
    </row>
    <row r="140" spans="1:17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17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17" x14ac:dyDescent="0.25">
      <c r="A142" s="21"/>
      <c r="B142" s="29"/>
      <c r="C142" s="30" t="s">
        <v>7</v>
      </c>
      <c r="D142" s="30"/>
      <c r="E142" s="30"/>
      <c r="F142" s="30"/>
      <c r="G142" s="40">
        <v>1</v>
      </c>
      <c r="H142" s="40">
        <v>1</v>
      </c>
      <c r="I142" s="40"/>
      <c r="J142" s="40">
        <v>1</v>
      </c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17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10</v>
      </c>
      <c r="J143" s="40">
        <v>10</v>
      </c>
      <c r="K143" s="40"/>
      <c r="L143" s="35">
        <f t="shared" si="37"/>
        <v>40</v>
      </c>
      <c r="M143" s="35">
        <f t="shared" si="36"/>
        <v>10</v>
      </c>
      <c r="N143" s="33"/>
      <c r="O143" s="42"/>
      <c r="P143" s="42"/>
      <c r="Q143" s="42"/>
    </row>
    <row r="144" spans="1:17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17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17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17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/>
      <c r="Q147" s="42"/>
    </row>
    <row r="148" spans="1:17" x14ac:dyDescent="0.25">
      <c r="A148" s="21"/>
      <c r="B148" s="22"/>
      <c r="C148" s="8" t="str">
        <f>+$C132</f>
        <v>April 2022</v>
      </c>
      <c r="D148" s="24"/>
      <c r="E148" s="24"/>
      <c r="F148" s="24"/>
      <c r="G148" s="10" t="str">
        <f>+$G$4</f>
        <v>Apr</v>
      </c>
      <c r="H148" s="10" t="str">
        <f>+G148</f>
        <v>Apr</v>
      </c>
      <c r="I148" s="10" t="str">
        <f t="shared" si="38"/>
        <v>Apr</v>
      </c>
      <c r="J148" s="10" t="str">
        <f t="shared" si="38"/>
        <v>Apr</v>
      </c>
      <c r="K148" s="10" t="str">
        <f t="shared" si="38"/>
        <v>Apr</v>
      </c>
      <c r="L148" s="10" t="str">
        <f t="shared" si="38"/>
        <v>Apr</v>
      </c>
      <c r="M148" s="10" t="str">
        <f t="shared" si="38"/>
        <v>Apr</v>
      </c>
      <c r="N148" s="25"/>
      <c r="O148" s="42"/>
      <c r="P148" s="42"/>
      <c r="Q148" s="42"/>
    </row>
    <row r="149" spans="1:17" ht="15.75" thickBot="1" x14ac:dyDescent="0.3">
      <c r="A149" s="21"/>
      <c r="B149" s="26"/>
      <c r="C149" s="27"/>
      <c r="D149" s="27"/>
      <c r="E149" s="27"/>
      <c r="F149" s="27"/>
      <c r="G149" s="7">
        <f>+$G$5</f>
        <v>3</v>
      </c>
      <c r="H149" s="7">
        <f>+$H$5</f>
        <v>10</v>
      </c>
      <c r="I149" s="7">
        <f>+$I$5</f>
        <v>17</v>
      </c>
      <c r="J149" s="7">
        <f>+$J$5</f>
        <v>24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17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17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202</v>
      </c>
      <c r="H151" s="32">
        <f t="shared" ref="H151:L151" si="39">SUM(H152:H155)</f>
        <v>125</v>
      </c>
      <c r="I151" s="32">
        <f t="shared" si="39"/>
        <v>312</v>
      </c>
      <c r="J151" s="32">
        <f t="shared" si="39"/>
        <v>152</v>
      </c>
      <c r="K151" s="32">
        <f t="shared" si="39"/>
        <v>0</v>
      </c>
      <c r="L151" s="32">
        <f t="shared" si="39"/>
        <v>791</v>
      </c>
      <c r="M151" s="32">
        <f>ROUND((L151/$E$1),0)</f>
        <v>198</v>
      </c>
      <c r="N151" s="33"/>
      <c r="O151" s="42"/>
      <c r="P151" s="42"/>
      <c r="Q151" s="42"/>
    </row>
    <row r="152" spans="1:17" x14ac:dyDescent="0.25">
      <c r="A152" s="21"/>
      <c r="B152" s="29"/>
      <c r="C152" s="30"/>
      <c r="D152" s="30" t="s">
        <v>1</v>
      </c>
      <c r="E152" s="30"/>
      <c r="F152" s="30"/>
      <c r="G152" s="40">
        <v>8</v>
      </c>
      <c r="H152" s="40">
        <v>6</v>
      </c>
      <c r="I152" s="40">
        <v>37</v>
      </c>
      <c r="J152" s="40">
        <v>9</v>
      </c>
      <c r="K152" s="40"/>
      <c r="L152" s="35">
        <f>SUM(G152:K152)</f>
        <v>60</v>
      </c>
      <c r="M152" s="35">
        <f t="shared" ref="M152:M160" si="40">ROUND((L152/$E$1),0)</f>
        <v>15</v>
      </c>
      <c r="N152" s="33"/>
      <c r="O152" s="42"/>
      <c r="P152" s="42"/>
      <c r="Q152" s="42"/>
    </row>
    <row r="153" spans="1:17" x14ac:dyDescent="0.25">
      <c r="A153" s="21"/>
      <c r="B153" s="29"/>
      <c r="C153" s="30"/>
      <c r="D153" s="30" t="s">
        <v>2</v>
      </c>
      <c r="E153" s="30"/>
      <c r="F153" s="30"/>
      <c r="G153" s="40">
        <v>31</v>
      </c>
      <c r="H153" s="40">
        <v>14</v>
      </c>
      <c r="I153" s="40">
        <v>61</v>
      </c>
      <c r="J153" s="40">
        <v>15</v>
      </c>
      <c r="K153" s="40"/>
      <c r="L153" s="35">
        <f t="shared" ref="L153:L160" si="41">SUM(G153:K153)</f>
        <v>121</v>
      </c>
      <c r="M153" s="35">
        <f t="shared" si="40"/>
        <v>30</v>
      </c>
      <c r="N153" s="33"/>
      <c r="O153" s="42"/>
      <c r="P153" s="42"/>
      <c r="Q153" s="42"/>
    </row>
    <row r="154" spans="1:17" x14ac:dyDescent="0.25">
      <c r="A154" s="21"/>
      <c r="B154" s="29"/>
      <c r="C154" s="30"/>
      <c r="D154" s="30" t="s">
        <v>3</v>
      </c>
      <c r="E154" s="30"/>
      <c r="F154" s="30"/>
      <c r="G154" s="40">
        <v>49</v>
      </c>
      <c r="H154" s="40">
        <v>34</v>
      </c>
      <c r="I154" s="40">
        <v>98</v>
      </c>
      <c r="J154" s="40">
        <v>37</v>
      </c>
      <c r="K154" s="40"/>
      <c r="L154" s="35">
        <f t="shared" si="41"/>
        <v>218</v>
      </c>
      <c r="M154" s="35">
        <f t="shared" si="40"/>
        <v>55</v>
      </c>
      <c r="N154" s="33"/>
      <c r="O154" s="42"/>
      <c r="P154" s="42"/>
      <c r="Q154" s="42"/>
    </row>
    <row r="155" spans="1:17" x14ac:dyDescent="0.25">
      <c r="A155" s="21"/>
      <c r="B155" s="29"/>
      <c r="C155" s="30"/>
      <c r="D155" s="30" t="s">
        <v>4</v>
      </c>
      <c r="E155" s="30"/>
      <c r="F155" s="30"/>
      <c r="G155" s="41">
        <v>114</v>
      </c>
      <c r="H155" s="41">
        <v>71</v>
      </c>
      <c r="I155" s="41">
        <v>116</v>
      </c>
      <c r="J155" s="41">
        <v>91</v>
      </c>
      <c r="K155" s="41"/>
      <c r="L155" s="32">
        <f t="shared" si="41"/>
        <v>392</v>
      </c>
      <c r="M155" s="32">
        <f t="shared" si="40"/>
        <v>98</v>
      </c>
      <c r="N155" s="33"/>
      <c r="O155" s="42"/>
      <c r="P155" s="42"/>
      <c r="Q155" s="42"/>
    </row>
    <row r="156" spans="1:17" x14ac:dyDescent="0.25">
      <c r="A156" s="21"/>
      <c r="B156" s="29"/>
      <c r="C156" s="30" t="s">
        <v>5</v>
      </c>
      <c r="D156" s="30"/>
      <c r="E156" s="30"/>
      <c r="F156" s="30"/>
      <c r="G156" s="40">
        <v>16</v>
      </c>
      <c r="H156" s="40">
        <v>11</v>
      </c>
      <c r="I156" s="40">
        <v>16</v>
      </c>
      <c r="J156" s="40">
        <v>5</v>
      </c>
      <c r="K156" s="40"/>
      <c r="L156" s="35">
        <f t="shared" si="41"/>
        <v>48</v>
      </c>
      <c r="M156" s="35">
        <f t="shared" si="40"/>
        <v>12</v>
      </c>
      <c r="N156" s="33"/>
      <c r="O156" s="42"/>
      <c r="P156" s="42"/>
      <c r="Q156" s="42"/>
    </row>
    <row r="157" spans="1:17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17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17" x14ac:dyDescent="0.25">
      <c r="A159" s="21"/>
      <c r="B159" s="29"/>
      <c r="C159" s="30" t="s">
        <v>9</v>
      </c>
      <c r="D159" s="30"/>
      <c r="E159" s="30"/>
      <c r="F159" s="30"/>
      <c r="G159" s="40">
        <v>3</v>
      </c>
      <c r="H159" s="40">
        <v>3</v>
      </c>
      <c r="I159" s="40"/>
      <c r="J159" s="40"/>
      <c r="K159" s="40"/>
      <c r="L159" s="35">
        <f t="shared" si="41"/>
        <v>6</v>
      </c>
      <c r="M159" s="35">
        <f t="shared" si="40"/>
        <v>2</v>
      </c>
      <c r="N159" s="33"/>
      <c r="O159" s="42"/>
      <c r="P159" s="42"/>
      <c r="Q159" s="42"/>
    </row>
    <row r="160" spans="1:17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17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17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17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</row>
    <row r="164" spans="1:17" x14ac:dyDescent="0.25">
      <c r="A164" s="21"/>
      <c r="B164" s="22"/>
      <c r="C164" s="8" t="str">
        <f>+$C148</f>
        <v>April 2022</v>
      </c>
      <c r="D164" s="24"/>
      <c r="E164" s="24"/>
      <c r="F164" s="24"/>
      <c r="G164" s="10" t="str">
        <f>+$G$4</f>
        <v>Apr</v>
      </c>
      <c r="H164" s="10" t="str">
        <f>+G164</f>
        <v>Apr</v>
      </c>
      <c r="I164" s="10" t="str">
        <f t="shared" si="42"/>
        <v>Apr</v>
      </c>
      <c r="J164" s="10" t="str">
        <f t="shared" si="42"/>
        <v>Apr</v>
      </c>
      <c r="K164" s="10" t="str">
        <f t="shared" si="42"/>
        <v>Apr</v>
      </c>
      <c r="L164" s="10" t="str">
        <f t="shared" si="42"/>
        <v>Apr</v>
      </c>
      <c r="M164" s="10" t="str">
        <f t="shared" si="42"/>
        <v>Apr</v>
      </c>
      <c r="N164" s="25"/>
      <c r="O164" s="42"/>
      <c r="P164" s="42"/>
      <c r="Q164" s="42"/>
    </row>
    <row r="165" spans="1:17" ht="15.75" thickBot="1" x14ac:dyDescent="0.3">
      <c r="A165" s="21"/>
      <c r="B165" s="26"/>
      <c r="C165" s="27"/>
      <c r="D165" s="27"/>
      <c r="E165" s="27"/>
      <c r="F165" s="27"/>
      <c r="G165" s="7">
        <f>+$G$5</f>
        <v>3</v>
      </c>
      <c r="H165" s="7">
        <f>+$H$5</f>
        <v>10</v>
      </c>
      <c r="I165" s="7">
        <f>+$I$5</f>
        <v>17</v>
      </c>
      <c r="J165" s="7">
        <f>+$J$5</f>
        <v>24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17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17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39</v>
      </c>
      <c r="H167" s="32">
        <f t="shared" ref="H167:L167" si="43">SUM(H168:H171)</f>
        <v>34</v>
      </c>
      <c r="I167" s="32">
        <f t="shared" si="43"/>
        <v>0</v>
      </c>
      <c r="J167" s="32">
        <f t="shared" si="43"/>
        <v>47</v>
      </c>
      <c r="K167" s="32">
        <f t="shared" si="43"/>
        <v>0</v>
      </c>
      <c r="L167" s="32">
        <f t="shared" si="43"/>
        <v>120</v>
      </c>
      <c r="M167" s="32">
        <f>ROUND((L167/$E$1),0)</f>
        <v>30</v>
      </c>
      <c r="N167" s="33"/>
      <c r="O167" s="42"/>
      <c r="P167" s="42"/>
      <c r="Q167" s="42"/>
    </row>
    <row r="168" spans="1:17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/>
      <c r="J168" s="40">
        <v>3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17" x14ac:dyDescent="0.25">
      <c r="A169" s="21"/>
      <c r="B169" s="29"/>
      <c r="C169" s="30"/>
      <c r="D169" s="30" t="s">
        <v>2</v>
      </c>
      <c r="E169" s="30"/>
      <c r="F169" s="30"/>
      <c r="G169" s="40">
        <v>6</v>
      </c>
      <c r="H169" s="40">
        <v>7</v>
      </c>
      <c r="I169" s="40"/>
      <c r="J169" s="40">
        <v>7</v>
      </c>
      <c r="K169" s="40"/>
      <c r="L169" s="35">
        <f t="shared" ref="L169:L176" si="45">SUM(G169:K169)</f>
        <v>20</v>
      </c>
      <c r="M169" s="35">
        <f t="shared" si="44"/>
        <v>5</v>
      </c>
      <c r="N169" s="33"/>
      <c r="O169" s="42"/>
      <c r="P169" s="42"/>
      <c r="Q169" s="42"/>
    </row>
    <row r="170" spans="1:17" x14ac:dyDescent="0.25">
      <c r="A170" s="21"/>
      <c r="B170" s="29"/>
      <c r="C170" s="30"/>
      <c r="D170" s="30" t="s">
        <v>3</v>
      </c>
      <c r="E170" s="30"/>
      <c r="F170" s="30"/>
      <c r="G170" s="40">
        <v>11</v>
      </c>
      <c r="H170" s="40">
        <v>9</v>
      </c>
      <c r="I170" s="40"/>
      <c r="J170" s="40">
        <v>12</v>
      </c>
      <c r="K170" s="40"/>
      <c r="L170" s="35">
        <f t="shared" si="45"/>
        <v>32</v>
      </c>
      <c r="M170" s="35">
        <f t="shared" si="44"/>
        <v>8</v>
      </c>
      <c r="N170" s="33"/>
      <c r="O170" s="42"/>
      <c r="P170" s="42"/>
      <c r="Q170" s="42"/>
    </row>
    <row r="171" spans="1:17" x14ac:dyDescent="0.25">
      <c r="A171" s="21"/>
      <c r="B171" s="29"/>
      <c r="C171" s="30"/>
      <c r="D171" s="30" t="s">
        <v>4</v>
      </c>
      <c r="E171" s="30"/>
      <c r="F171" s="30"/>
      <c r="G171" s="41">
        <v>21</v>
      </c>
      <c r="H171" s="41">
        <v>16</v>
      </c>
      <c r="I171" s="41"/>
      <c r="J171" s="41">
        <v>25</v>
      </c>
      <c r="K171" s="41"/>
      <c r="L171" s="32">
        <f t="shared" si="45"/>
        <v>62</v>
      </c>
      <c r="M171" s="32">
        <f t="shared" si="44"/>
        <v>16</v>
      </c>
      <c r="N171" s="33"/>
      <c r="O171" s="42"/>
      <c r="P171" s="42"/>
      <c r="Q171" s="42"/>
    </row>
    <row r="172" spans="1:17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17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17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3</v>
      </c>
      <c r="I174" s="40"/>
      <c r="J174" s="40">
        <v>2</v>
      </c>
      <c r="K174" s="40"/>
      <c r="L174" s="35">
        <f t="shared" si="45"/>
        <v>8</v>
      </c>
      <c r="M174" s="35">
        <f t="shared" si="44"/>
        <v>2</v>
      </c>
      <c r="N174" s="33"/>
      <c r="O174" s="42"/>
      <c r="P174" s="42"/>
      <c r="Q174" s="42"/>
    </row>
    <row r="175" spans="1:17" x14ac:dyDescent="0.25">
      <c r="A175" s="21"/>
      <c r="B175" s="29"/>
      <c r="C175" s="30" t="s">
        <v>9</v>
      </c>
      <c r="D175" s="30"/>
      <c r="E175" s="30"/>
      <c r="F175" s="30"/>
      <c r="G175" s="40">
        <v>56</v>
      </c>
      <c r="H175" s="40">
        <v>85</v>
      </c>
      <c r="I175" s="40"/>
      <c r="J175" s="40">
        <v>35</v>
      </c>
      <c r="K175" s="40"/>
      <c r="L175" s="35">
        <f t="shared" si="45"/>
        <v>176</v>
      </c>
      <c r="M175" s="35">
        <f t="shared" si="44"/>
        <v>44</v>
      </c>
      <c r="N175" s="33"/>
      <c r="O175" s="42"/>
      <c r="P175" s="42"/>
      <c r="Q175" s="42"/>
    </row>
    <row r="176" spans="1:17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17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17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17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</row>
    <row r="180" spans="1:17" x14ac:dyDescent="0.25">
      <c r="A180" s="21"/>
      <c r="B180" s="22"/>
      <c r="C180" s="8" t="str">
        <f>+$C164</f>
        <v>April 2022</v>
      </c>
      <c r="D180" s="24"/>
      <c r="E180" s="24"/>
      <c r="F180" s="24"/>
      <c r="G180" s="10" t="str">
        <f>+$G$4</f>
        <v>Apr</v>
      </c>
      <c r="H180" s="10" t="str">
        <f>+G180</f>
        <v>Apr</v>
      </c>
      <c r="I180" s="10" t="str">
        <f t="shared" si="46"/>
        <v>Apr</v>
      </c>
      <c r="J180" s="10" t="str">
        <f t="shared" si="46"/>
        <v>Apr</v>
      </c>
      <c r="K180" s="10" t="str">
        <f t="shared" si="46"/>
        <v>Apr</v>
      </c>
      <c r="L180" s="10" t="str">
        <f t="shared" si="46"/>
        <v>Apr</v>
      </c>
      <c r="M180" s="10" t="str">
        <f t="shared" si="46"/>
        <v>Apr</v>
      </c>
      <c r="N180" s="25"/>
      <c r="O180" s="42"/>
      <c r="P180" s="42"/>
      <c r="Q180" s="42"/>
    </row>
    <row r="181" spans="1:17" ht="15.75" thickBot="1" x14ac:dyDescent="0.3">
      <c r="A181" s="21"/>
      <c r="B181" s="26"/>
      <c r="C181" s="27"/>
      <c r="D181" s="27"/>
      <c r="E181" s="27"/>
      <c r="F181" s="27"/>
      <c r="G181" s="7">
        <f>+$G$5</f>
        <v>3</v>
      </c>
      <c r="H181" s="7">
        <f>+$H$5</f>
        <v>10</v>
      </c>
      <c r="I181" s="7">
        <f>+$I$5</f>
        <v>17</v>
      </c>
      <c r="J181" s="7">
        <f>+$J$5</f>
        <v>24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17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17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64</v>
      </c>
      <c r="H183" s="32">
        <f t="shared" ref="H183:L183" si="47">SUM(H184:H187)</f>
        <v>58</v>
      </c>
      <c r="I183" s="32">
        <f t="shared" si="47"/>
        <v>62</v>
      </c>
      <c r="J183" s="32">
        <f t="shared" si="47"/>
        <v>50</v>
      </c>
      <c r="K183" s="32">
        <f t="shared" si="47"/>
        <v>0</v>
      </c>
      <c r="L183" s="32">
        <f t="shared" si="47"/>
        <v>234</v>
      </c>
      <c r="M183" s="32">
        <f>ROUND((L183/$E$1),0)</f>
        <v>59</v>
      </c>
      <c r="N183" s="33"/>
      <c r="O183" s="42"/>
      <c r="P183" s="42"/>
      <c r="Q183" s="42"/>
    </row>
    <row r="184" spans="1:17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3</v>
      </c>
      <c r="I184" s="40">
        <v>12</v>
      </c>
      <c r="J184" s="40">
        <v>3</v>
      </c>
      <c r="K184" s="40"/>
      <c r="L184" s="35">
        <f>SUM(G184:K184)</f>
        <v>20</v>
      </c>
      <c r="M184" s="35">
        <f t="shared" ref="M184:M192" si="48">ROUND((L184/$E$1),0)</f>
        <v>5</v>
      </c>
      <c r="N184" s="33"/>
      <c r="O184" s="42"/>
      <c r="P184" s="42"/>
      <c r="Q184" s="42"/>
    </row>
    <row r="185" spans="1:17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10</v>
      </c>
      <c r="I185" s="40">
        <v>2</v>
      </c>
      <c r="J185" s="40">
        <v>12</v>
      </c>
      <c r="K185" s="40"/>
      <c r="L185" s="35">
        <f t="shared" ref="L185:L192" si="49">SUM(G185:K185)</f>
        <v>38</v>
      </c>
      <c r="M185" s="35">
        <f t="shared" si="48"/>
        <v>10</v>
      </c>
      <c r="N185" s="33"/>
      <c r="O185" s="42"/>
      <c r="P185" s="42"/>
      <c r="Q185" s="42"/>
    </row>
    <row r="186" spans="1:17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20</v>
      </c>
      <c r="I186" s="40">
        <v>22</v>
      </c>
      <c r="J186" s="40">
        <v>15</v>
      </c>
      <c r="K186" s="40"/>
      <c r="L186" s="35">
        <f t="shared" si="49"/>
        <v>75</v>
      </c>
      <c r="M186" s="35">
        <f t="shared" si="48"/>
        <v>19</v>
      </c>
      <c r="N186" s="33"/>
      <c r="O186" s="42"/>
      <c r="P186" s="42"/>
      <c r="Q186" s="42"/>
    </row>
    <row r="187" spans="1:17" x14ac:dyDescent="0.25">
      <c r="A187" s="21"/>
      <c r="B187" s="29"/>
      <c r="C187" s="30"/>
      <c r="D187" s="30" t="s">
        <v>4</v>
      </c>
      <c r="E187" s="30"/>
      <c r="F187" s="30"/>
      <c r="G187" s="41">
        <v>30</v>
      </c>
      <c r="H187" s="41">
        <v>25</v>
      </c>
      <c r="I187" s="41">
        <v>26</v>
      </c>
      <c r="J187" s="41">
        <v>20</v>
      </c>
      <c r="K187" s="41"/>
      <c r="L187" s="32">
        <f t="shared" si="49"/>
        <v>101</v>
      </c>
      <c r="M187" s="32">
        <f t="shared" si="48"/>
        <v>25</v>
      </c>
      <c r="N187" s="33"/>
      <c r="O187" s="42"/>
      <c r="P187" s="42"/>
      <c r="Q187" s="42"/>
    </row>
    <row r="188" spans="1:17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/>
      <c r="I188" s="40">
        <v>3</v>
      </c>
      <c r="J188" s="40">
        <v>2</v>
      </c>
      <c r="K188" s="40"/>
      <c r="L188" s="35">
        <f t="shared" si="49"/>
        <v>6</v>
      </c>
      <c r="M188" s="35">
        <f t="shared" si="48"/>
        <v>2</v>
      </c>
      <c r="N188" s="33"/>
      <c r="O188" s="42"/>
      <c r="P188" s="42"/>
      <c r="Q188" s="42"/>
    </row>
    <row r="189" spans="1:17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17" x14ac:dyDescent="0.25">
      <c r="A190" s="21"/>
      <c r="B190" s="29"/>
      <c r="C190" s="30" t="s">
        <v>7</v>
      </c>
      <c r="D190" s="30"/>
      <c r="E190" s="30"/>
      <c r="F190" s="30"/>
      <c r="G190" s="40">
        <v>11</v>
      </c>
      <c r="H190" s="40">
        <v>8</v>
      </c>
      <c r="I190" s="40">
        <v>16</v>
      </c>
      <c r="J190" s="40">
        <v>6</v>
      </c>
      <c r="K190" s="40"/>
      <c r="L190" s="35">
        <f t="shared" si="49"/>
        <v>41</v>
      </c>
      <c r="M190" s="35">
        <f t="shared" si="48"/>
        <v>10</v>
      </c>
      <c r="N190" s="33"/>
      <c r="O190" s="42"/>
      <c r="P190" s="42"/>
      <c r="Q190" s="42"/>
    </row>
    <row r="191" spans="1:17" x14ac:dyDescent="0.25">
      <c r="A191" s="21"/>
      <c r="B191" s="29"/>
      <c r="C191" s="30" t="s">
        <v>9</v>
      </c>
      <c r="D191" s="30"/>
      <c r="E191" s="30"/>
      <c r="F191" s="30"/>
      <c r="G191" s="40">
        <v>3</v>
      </c>
      <c r="H191" s="40">
        <v>2</v>
      </c>
      <c r="I191" s="40">
        <v>4</v>
      </c>
      <c r="J191" s="40">
        <v>1</v>
      </c>
      <c r="K191" s="40"/>
      <c r="L191" s="35">
        <f t="shared" si="49"/>
        <v>10</v>
      </c>
      <c r="M191" s="35">
        <f t="shared" si="48"/>
        <v>3</v>
      </c>
      <c r="N191" s="33"/>
      <c r="O191" s="42"/>
      <c r="P191" s="42"/>
      <c r="Q191" s="42"/>
    </row>
    <row r="192" spans="1:17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17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17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17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</row>
    <row r="196" spans="1:17" x14ac:dyDescent="0.25">
      <c r="A196" s="21"/>
      <c r="B196" s="22"/>
      <c r="C196" s="8" t="str">
        <f>+$C180</f>
        <v>April 2022</v>
      </c>
      <c r="D196" s="24"/>
      <c r="E196" s="24"/>
      <c r="F196" s="24"/>
      <c r="G196" s="10" t="str">
        <f>+$G$4</f>
        <v>Apr</v>
      </c>
      <c r="H196" s="10" t="str">
        <f>+G196</f>
        <v>Apr</v>
      </c>
      <c r="I196" s="10" t="str">
        <f t="shared" si="50"/>
        <v>Apr</v>
      </c>
      <c r="J196" s="10" t="str">
        <f t="shared" si="50"/>
        <v>Apr</v>
      </c>
      <c r="K196" s="10" t="str">
        <f t="shared" si="50"/>
        <v>Apr</v>
      </c>
      <c r="L196" s="10" t="str">
        <f t="shared" si="50"/>
        <v>Apr</v>
      </c>
      <c r="M196" s="10" t="str">
        <f t="shared" si="50"/>
        <v>Apr</v>
      </c>
      <c r="N196" s="25"/>
      <c r="O196" s="42"/>
      <c r="P196" s="42"/>
      <c r="Q196" s="42"/>
    </row>
    <row r="197" spans="1:17" ht="15.75" thickBot="1" x14ac:dyDescent="0.3">
      <c r="A197" s="21"/>
      <c r="B197" s="26"/>
      <c r="C197" s="27"/>
      <c r="D197" s="27"/>
      <c r="E197" s="27"/>
      <c r="F197" s="27"/>
      <c r="G197" s="7">
        <f>+$G$5</f>
        <v>3</v>
      </c>
      <c r="H197" s="7">
        <f>+$H$5</f>
        <v>10</v>
      </c>
      <c r="I197" s="7">
        <f>+$I$5</f>
        <v>17</v>
      </c>
      <c r="J197" s="7">
        <f>+$J$5</f>
        <v>24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17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17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46</v>
      </c>
      <c r="H199" s="32">
        <f t="shared" ref="H199:L199" si="51">SUM(H200:H203)</f>
        <v>34</v>
      </c>
      <c r="I199" s="32">
        <f t="shared" si="51"/>
        <v>63</v>
      </c>
      <c r="J199" s="32">
        <f t="shared" si="51"/>
        <v>50</v>
      </c>
      <c r="K199" s="32">
        <f t="shared" si="51"/>
        <v>0</v>
      </c>
      <c r="L199" s="32">
        <f t="shared" si="51"/>
        <v>193</v>
      </c>
      <c r="M199" s="32">
        <f>ROUND((L199/$E$1),0)</f>
        <v>48</v>
      </c>
      <c r="N199" s="33"/>
      <c r="O199" s="42"/>
      <c r="P199" s="42"/>
      <c r="Q199" s="42"/>
    </row>
    <row r="200" spans="1:17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4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17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7</v>
      </c>
      <c r="I201" s="40">
        <v>12</v>
      </c>
      <c r="J201" s="40">
        <v>10</v>
      </c>
      <c r="K201" s="40"/>
      <c r="L201" s="35">
        <f t="shared" ref="L201:L208" si="53">SUM(G201:K201)</f>
        <v>37</v>
      </c>
      <c r="M201" s="35">
        <f t="shared" si="52"/>
        <v>9</v>
      </c>
      <c r="N201" s="33"/>
      <c r="O201" s="42"/>
      <c r="P201" s="42"/>
      <c r="Q201" s="42"/>
    </row>
    <row r="202" spans="1:17" x14ac:dyDescent="0.25">
      <c r="A202" s="21"/>
      <c r="B202" s="29"/>
      <c r="C202" s="30"/>
      <c r="D202" s="30" t="s">
        <v>3</v>
      </c>
      <c r="E202" s="30"/>
      <c r="F202" s="30"/>
      <c r="G202" s="40">
        <v>15</v>
      </c>
      <c r="H202" s="40">
        <v>13</v>
      </c>
      <c r="I202" s="40">
        <v>21</v>
      </c>
      <c r="J202" s="40">
        <v>15</v>
      </c>
      <c r="K202" s="40"/>
      <c r="L202" s="35">
        <f t="shared" si="53"/>
        <v>64</v>
      </c>
      <c r="M202" s="35">
        <f t="shared" si="52"/>
        <v>16</v>
      </c>
      <c r="N202" s="33"/>
      <c r="O202" s="42"/>
      <c r="P202" s="42"/>
      <c r="Q202" s="42"/>
    </row>
    <row r="203" spans="1:17" x14ac:dyDescent="0.25">
      <c r="A203" s="21"/>
      <c r="B203" s="29"/>
      <c r="C203" s="30"/>
      <c r="D203" s="30" t="s">
        <v>4</v>
      </c>
      <c r="E203" s="30"/>
      <c r="F203" s="30"/>
      <c r="G203" s="41">
        <v>20</v>
      </c>
      <c r="H203" s="41">
        <v>11</v>
      </c>
      <c r="I203" s="41">
        <v>27</v>
      </c>
      <c r="J203" s="41">
        <v>21</v>
      </c>
      <c r="K203" s="41"/>
      <c r="L203" s="32">
        <f t="shared" si="53"/>
        <v>79</v>
      </c>
      <c r="M203" s="32">
        <f t="shared" si="52"/>
        <v>20</v>
      </c>
      <c r="N203" s="33"/>
      <c r="O203" s="42"/>
      <c r="P203" s="42"/>
      <c r="Q203" s="42"/>
    </row>
    <row r="204" spans="1:17" x14ac:dyDescent="0.25">
      <c r="A204" s="21"/>
      <c r="B204" s="29"/>
      <c r="C204" s="30" t="s">
        <v>5</v>
      </c>
      <c r="D204" s="30"/>
      <c r="E204" s="30"/>
      <c r="F204" s="30"/>
      <c r="G204" s="40">
        <v>1</v>
      </c>
      <c r="H204" s="40"/>
      <c r="I204" s="40">
        <v>2</v>
      </c>
      <c r="J204" s="40"/>
      <c r="K204" s="40"/>
      <c r="L204" s="35">
        <f t="shared" si="53"/>
        <v>3</v>
      </c>
      <c r="M204" s="35">
        <f t="shared" si="52"/>
        <v>1</v>
      </c>
      <c r="N204" s="33"/>
      <c r="O204" s="42"/>
      <c r="P204" s="42"/>
      <c r="Q204" s="42"/>
    </row>
    <row r="205" spans="1:17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17" x14ac:dyDescent="0.25">
      <c r="A206" s="21"/>
      <c r="B206" s="29"/>
      <c r="C206" s="30" t="s">
        <v>7</v>
      </c>
      <c r="D206" s="30"/>
      <c r="E206" s="30"/>
      <c r="F206" s="30"/>
      <c r="G206" s="40">
        <v>5</v>
      </c>
      <c r="H206" s="40">
        <v>3</v>
      </c>
      <c r="I206" s="40"/>
      <c r="J206" s="40"/>
      <c r="K206" s="40"/>
      <c r="L206" s="35">
        <f t="shared" si="53"/>
        <v>8</v>
      </c>
      <c r="M206" s="35">
        <f t="shared" si="52"/>
        <v>2</v>
      </c>
      <c r="N206" s="33"/>
      <c r="O206" s="42"/>
      <c r="P206" s="42"/>
      <c r="Q206" s="42"/>
    </row>
    <row r="207" spans="1:17" x14ac:dyDescent="0.25">
      <c r="A207" s="21"/>
      <c r="B207" s="29"/>
      <c r="C207" s="30" t="s">
        <v>9</v>
      </c>
      <c r="D207" s="30"/>
      <c r="E207" s="30"/>
      <c r="F207" s="30"/>
      <c r="G207" s="40">
        <v>2</v>
      </c>
      <c r="H207" s="40">
        <v>1</v>
      </c>
      <c r="I207" s="40">
        <v>1</v>
      </c>
      <c r="J207" s="40"/>
      <c r="K207" s="40"/>
      <c r="L207" s="35">
        <f t="shared" si="53"/>
        <v>4</v>
      </c>
      <c r="M207" s="35">
        <f t="shared" si="52"/>
        <v>1</v>
      </c>
      <c r="N207" s="33"/>
      <c r="O207" s="42"/>
      <c r="P207" s="42"/>
      <c r="Q207" s="42"/>
    </row>
    <row r="208" spans="1:17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>
        <v>50</v>
      </c>
      <c r="K208" s="40"/>
      <c r="L208" s="35">
        <f t="shared" si="53"/>
        <v>50</v>
      </c>
      <c r="M208" s="35">
        <f t="shared" si="52"/>
        <v>13</v>
      </c>
      <c r="N208" s="33"/>
      <c r="O208" s="42"/>
      <c r="P208" s="42"/>
      <c r="Q208" s="42"/>
    </row>
    <row r="209" spans="1:17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17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17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</row>
    <row r="212" spans="1:17" x14ac:dyDescent="0.25">
      <c r="A212" s="21"/>
      <c r="B212" s="22"/>
      <c r="C212" s="8" t="str">
        <f>+$C196</f>
        <v>April 2022</v>
      </c>
      <c r="D212" s="24"/>
      <c r="E212" s="24"/>
      <c r="F212" s="24"/>
      <c r="G212" s="10" t="str">
        <f>+$G$4</f>
        <v>Apr</v>
      </c>
      <c r="H212" s="10" t="str">
        <f>+G212</f>
        <v>Apr</v>
      </c>
      <c r="I212" s="10" t="str">
        <f t="shared" si="54"/>
        <v>Apr</v>
      </c>
      <c r="J212" s="10" t="str">
        <f t="shared" si="54"/>
        <v>Apr</v>
      </c>
      <c r="K212" s="10" t="str">
        <f t="shared" si="54"/>
        <v>Apr</v>
      </c>
      <c r="L212" s="10" t="str">
        <f t="shared" si="54"/>
        <v>Apr</v>
      </c>
      <c r="M212" s="10" t="str">
        <f t="shared" si="54"/>
        <v>Apr</v>
      </c>
      <c r="N212" s="25"/>
      <c r="O212" s="42"/>
      <c r="P212" s="42"/>
    </row>
    <row r="213" spans="1:17" ht="15.75" thickBot="1" x14ac:dyDescent="0.3">
      <c r="A213" s="21"/>
      <c r="B213" s="26"/>
      <c r="C213" s="27"/>
      <c r="D213" s="27"/>
      <c r="E213" s="27"/>
      <c r="F213" s="27"/>
      <c r="G213" s="7">
        <f>+$G$5</f>
        <v>3</v>
      </c>
      <c r="H213" s="7">
        <f>+$H$5</f>
        <v>10</v>
      </c>
      <c r="I213" s="7">
        <f>+$I$5</f>
        <v>17</v>
      </c>
      <c r="J213" s="7">
        <f>+$J$5</f>
        <v>24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17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17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36</v>
      </c>
      <c r="H215" s="32">
        <f t="shared" ref="H215:L215" si="55">SUM(H216:H219)</f>
        <v>22</v>
      </c>
      <c r="I215" s="32">
        <f t="shared" si="55"/>
        <v>34</v>
      </c>
      <c r="J215" s="32">
        <f t="shared" si="55"/>
        <v>49</v>
      </c>
      <c r="K215" s="32">
        <f t="shared" si="55"/>
        <v>0</v>
      </c>
      <c r="L215" s="32">
        <f t="shared" si="55"/>
        <v>141</v>
      </c>
      <c r="M215" s="32">
        <f>ROUND((L215/$E$1),0)</f>
        <v>35</v>
      </c>
      <c r="N215" s="33"/>
      <c r="O215" s="42"/>
      <c r="P215" s="42"/>
      <c r="Q215" s="42"/>
    </row>
    <row r="216" spans="1:17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4</v>
      </c>
      <c r="I216" s="40">
        <v>1</v>
      </c>
      <c r="J216" s="40">
        <v>3</v>
      </c>
      <c r="K216" s="40"/>
      <c r="L216" s="35">
        <f>SUM(G216:K216)</f>
        <v>9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17" x14ac:dyDescent="0.25">
      <c r="A217" s="21"/>
      <c r="B217" s="29"/>
      <c r="C217" s="30"/>
      <c r="D217" s="30" t="s">
        <v>2</v>
      </c>
      <c r="E217" s="30"/>
      <c r="F217" s="30"/>
      <c r="G217" s="40">
        <v>3</v>
      </c>
      <c r="H217" s="40">
        <v>5</v>
      </c>
      <c r="I217" s="40">
        <v>12</v>
      </c>
      <c r="J217" s="40">
        <v>7</v>
      </c>
      <c r="K217" s="40"/>
      <c r="L217" s="35">
        <f t="shared" ref="L217:L224" si="57">SUM(G217:K217)</f>
        <v>27</v>
      </c>
      <c r="M217" s="35">
        <f t="shared" si="56"/>
        <v>7</v>
      </c>
      <c r="N217" s="33"/>
      <c r="O217" s="42"/>
      <c r="P217" s="42"/>
      <c r="Q217" s="42"/>
    </row>
    <row r="218" spans="1:17" x14ac:dyDescent="0.25">
      <c r="A218" s="21"/>
      <c r="B218" s="29"/>
      <c r="C218" s="30"/>
      <c r="D218" s="30" t="s">
        <v>3</v>
      </c>
      <c r="E218" s="30"/>
      <c r="F218" s="30"/>
      <c r="G218" s="40">
        <v>19</v>
      </c>
      <c r="H218" s="40">
        <v>9</v>
      </c>
      <c r="I218" s="40">
        <v>14</v>
      </c>
      <c r="J218" s="40">
        <v>17</v>
      </c>
      <c r="K218" s="40"/>
      <c r="L218" s="35">
        <f t="shared" si="57"/>
        <v>59</v>
      </c>
      <c r="M218" s="35">
        <f t="shared" si="56"/>
        <v>15</v>
      </c>
      <c r="N218" s="33"/>
      <c r="O218" s="42"/>
      <c r="P218" s="42"/>
      <c r="Q218" s="42"/>
    </row>
    <row r="219" spans="1:17" x14ac:dyDescent="0.25">
      <c r="A219" s="21"/>
      <c r="B219" s="29"/>
      <c r="C219" s="30"/>
      <c r="D219" s="30" t="s">
        <v>4</v>
      </c>
      <c r="E219" s="30"/>
      <c r="F219" s="30"/>
      <c r="G219" s="41">
        <v>13</v>
      </c>
      <c r="H219" s="41">
        <v>4</v>
      </c>
      <c r="I219" s="41">
        <v>7</v>
      </c>
      <c r="J219" s="41">
        <v>22</v>
      </c>
      <c r="K219" s="41"/>
      <c r="L219" s="32">
        <f t="shared" si="57"/>
        <v>46</v>
      </c>
      <c r="M219" s="32">
        <f t="shared" si="56"/>
        <v>12</v>
      </c>
      <c r="N219" s="33"/>
      <c r="O219" s="42"/>
      <c r="P219" s="42"/>
      <c r="Q219" s="42"/>
    </row>
    <row r="220" spans="1:17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>
        <v>1</v>
      </c>
      <c r="J220" s="40">
        <v>2</v>
      </c>
      <c r="K220" s="40"/>
      <c r="L220" s="35">
        <f t="shared" si="57"/>
        <v>3</v>
      </c>
      <c r="M220" s="35">
        <f t="shared" si="56"/>
        <v>1</v>
      </c>
      <c r="N220" s="33"/>
      <c r="O220" s="42"/>
      <c r="P220" s="42"/>
      <c r="Q220" s="42"/>
    </row>
    <row r="221" spans="1:17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17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>
        <v>3</v>
      </c>
      <c r="I222" s="40">
        <v>6</v>
      </c>
      <c r="J222" s="40">
        <v>8</v>
      </c>
      <c r="K222" s="40"/>
      <c r="L222" s="35">
        <f t="shared" si="57"/>
        <v>23</v>
      </c>
      <c r="M222" s="35">
        <f t="shared" si="56"/>
        <v>6</v>
      </c>
      <c r="N222" s="33"/>
      <c r="O222" s="42"/>
      <c r="P222" s="42"/>
      <c r="Q222" s="42"/>
    </row>
    <row r="223" spans="1:17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144</v>
      </c>
      <c r="I223" s="40">
        <v>216</v>
      </c>
      <c r="J223" s="40">
        <v>44</v>
      </c>
      <c r="K223" s="40"/>
      <c r="L223" s="35">
        <f t="shared" si="57"/>
        <v>476</v>
      </c>
      <c r="M223" s="35">
        <f t="shared" si="56"/>
        <v>119</v>
      </c>
      <c r="N223" s="33"/>
      <c r="O223" s="42"/>
      <c r="P223" s="42"/>
      <c r="Q223" s="42"/>
    </row>
    <row r="224" spans="1:17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17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17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17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</row>
    <row r="228" spans="1:17" x14ac:dyDescent="0.25">
      <c r="A228" s="21"/>
      <c r="B228" s="22"/>
      <c r="C228" s="8" t="str">
        <f>+$C212</f>
        <v>April 2022</v>
      </c>
      <c r="D228" s="24"/>
      <c r="E228" s="24"/>
      <c r="F228" s="24"/>
      <c r="G228" s="10" t="str">
        <f>+$G$4</f>
        <v>Apr</v>
      </c>
      <c r="H228" s="10" t="str">
        <f>+G228</f>
        <v>Apr</v>
      </c>
      <c r="I228" s="10" t="str">
        <f t="shared" si="58"/>
        <v>Apr</v>
      </c>
      <c r="J228" s="10" t="str">
        <f t="shared" si="58"/>
        <v>Apr</v>
      </c>
      <c r="K228" s="10" t="str">
        <f t="shared" si="58"/>
        <v>Apr</v>
      </c>
      <c r="L228" s="10" t="str">
        <f t="shared" si="58"/>
        <v>Apr</v>
      </c>
      <c r="M228" s="10" t="str">
        <f t="shared" si="58"/>
        <v>Apr</v>
      </c>
      <c r="N228" s="25"/>
      <c r="O228" s="42"/>
      <c r="P228" s="42"/>
      <c r="Q228" s="42"/>
    </row>
    <row r="229" spans="1:17" ht="15.75" thickBot="1" x14ac:dyDescent="0.3">
      <c r="A229" s="21"/>
      <c r="B229" s="26"/>
      <c r="C229" s="27"/>
      <c r="D229" s="27"/>
      <c r="E229" s="27"/>
      <c r="F229" s="27"/>
      <c r="G229" s="7">
        <f>+$G$5</f>
        <v>3</v>
      </c>
      <c r="H229" s="7">
        <f>+$H$5</f>
        <v>10</v>
      </c>
      <c r="I229" s="7">
        <f>+$I$5</f>
        <v>17</v>
      </c>
      <c r="J229" s="7">
        <f>+$J$5</f>
        <v>24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17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17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97</v>
      </c>
      <c r="H231" s="32">
        <f t="shared" ref="H231:L231" si="59">SUM(H232:H235)</f>
        <v>0</v>
      </c>
      <c r="I231" s="32">
        <f t="shared" si="59"/>
        <v>0</v>
      </c>
      <c r="J231" s="32">
        <f t="shared" si="59"/>
        <v>90</v>
      </c>
      <c r="K231" s="32">
        <f t="shared" si="59"/>
        <v>0</v>
      </c>
      <c r="L231" s="32">
        <f t="shared" si="59"/>
        <v>187</v>
      </c>
      <c r="M231" s="32">
        <f>ROUND((L231/$E$1),0)</f>
        <v>47</v>
      </c>
      <c r="N231" s="33"/>
      <c r="O231" s="42"/>
      <c r="P231" s="42"/>
      <c r="Q231" s="42"/>
    </row>
    <row r="232" spans="1:17" x14ac:dyDescent="0.25">
      <c r="A232" s="21"/>
      <c r="B232" s="29"/>
      <c r="C232" s="30"/>
      <c r="D232" s="30" t="s">
        <v>1</v>
      </c>
      <c r="E232" s="30"/>
      <c r="F232" s="30"/>
      <c r="G232" s="40">
        <v>9</v>
      </c>
      <c r="H232" s="40"/>
      <c r="I232" s="40"/>
      <c r="J232" s="40">
        <v>10</v>
      </c>
      <c r="K232" s="40"/>
      <c r="L232" s="35">
        <f>SUM(G232:K232)</f>
        <v>19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17" x14ac:dyDescent="0.25">
      <c r="A233" s="21"/>
      <c r="B233" s="29"/>
      <c r="C233" s="30"/>
      <c r="D233" s="30" t="s">
        <v>2</v>
      </c>
      <c r="E233" s="30"/>
      <c r="F233" s="30"/>
      <c r="G233" s="40">
        <v>18</v>
      </c>
      <c r="H233" s="40"/>
      <c r="I233" s="40"/>
      <c r="J233" s="40">
        <v>25</v>
      </c>
      <c r="K233" s="40"/>
      <c r="L233" s="35">
        <f t="shared" ref="L233:L240" si="61">SUM(G233:K233)</f>
        <v>43</v>
      </c>
      <c r="M233" s="35">
        <f t="shared" si="60"/>
        <v>11</v>
      </c>
      <c r="N233" s="33"/>
      <c r="O233" s="42"/>
      <c r="P233" s="42"/>
      <c r="Q233" s="42"/>
    </row>
    <row r="234" spans="1:17" x14ac:dyDescent="0.25">
      <c r="A234" s="21"/>
      <c r="B234" s="29"/>
      <c r="C234" s="30"/>
      <c r="D234" s="30" t="s">
        <v>3</v>
      </c>
      <c r="E234" s="30"/>
      <c r="F234" s="30"/>
      <c r="G234" s="40">
        <v>20</v>
      </c>
      <c r="H234" s="40"/>
      <c r="I234" s="40"/>
      <c r="J234" s="40">
        <v>17</v>
      </c>
      <c r="K234" s="40"/>
      <c r="L234" s="35">
        <f t="shared" si="61"/>
        <v>37</v>
      </c>
      <c r="M234" s="35">
        <f t="shared" si="60"/>
        <v>9</v>
      </c>
      <c r="N234" s="33"/>
      <c r="O234" s="42"/>
      <c r="P234" s="42"/>
      <c r="Q234" s="42"/>
    </row>
    <row r="235" spans="1:17" x14ac:dyDescent="0.25">
      <c r="A235" s="21"/>
      <c r="B235" s="29"/>
      <c r="C235" s="30"/>
      <c r="D235" s="30" t="s">
        <v>4</v>
      </c>
      <c r="E235" s="30"/>
      <c r="F235" s="30"/>
      <c r="G235" s="41">
        <v>50</v>
      </c>
      <c r="H235" s="41"/>
      <c r="I235" s="41"/>
      <c r="J235" s="41">
        <v>38</v>
      </c>
      <c r="K235" s="41"/>
      <c r="L235" s="32">
        <f t="shared" si="61"/>
        <v>88</v>
      </c>
      <c r="M235" s="32">
        <f t="shared" si="60"/>
        <v>22</v>
      </c>
      <c r="N235" s="33"/>
      <c r="O235" s="42"/>
      <c r="P235" s="42"/>
      <c r="Q235" s="42"/>
    </row>
    <row r="236" spans="1:17" x14ac:dyDescent="0.25">
      <c r="A236" s="21"/>
      <c r="B236" s="29"/>
      <c r="C236" s="30" t="s">
        <v>5</v>
      </c>
      <c r="D236" s="30"/>
      <c r="E236" s="30"/>
      <c r="F236" s="30"/>
      <c r="G236" s="40">
        <v>6</v>
      </c>
      <c r="H236" s="40"/>
      <c r="I236" s="40"/>
      <c r="J236" s="40">
        <v>15</v>
      </c>
      <c r="K236" s="40"/>
      <c r="L236" s="35">
        <f t="shared" si="61"/>
        <v>21</v>
      </c>
      <c r="M236" s="35">
        <f t="shared" si="60"/>
        <v>5</v>
      </c>
      <c r="N236" s="33"/>
      <c r="O236" s="42"/>
      <c r="P236" s="42"/>
      <c r="Q236" s="42"/>
    </row>
    <row r="237" spans="1:17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17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17" x14ac:dyDescent="0.25">
      <c r="A239" s="21"/>
      <c r="B239" s="29"/>
      <c r="C239" s="30" t="s">
        <v>9</v>
      </c>
      <c r="D239" s="30"/>
      <c r="E239" s="30"/>
      <c r="F239" s="30"/>
      <c r="G239" s="40">
        <v>3</v>
      </c>
      <c r="H239" s="40"/>
      <c r="I239" s="40"/>
      <c r="J239" s="40">
        <v>5</v>
      </c>
      <c r="K239" s="40"/>
      <c r="L239" s="35">
        <f t="shared" si="61"/>
        <v>8</v>
      </c>
      <c r="M239" s="35">
        <f t="shared" si="60"/>
        <v>2</v>
      </c>
      <c r="N239" s="33"/>
      <c r="O239" s="42"/>
      <c r="P239" s="42"/>
      <c r="Q239" s="42"/>
    </row>
    <row r="240" spans="1:17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17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17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17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</row>
    <row r="244" spans="1:17" x14ac:dyDescent="0.25">
      <c r="A244" s="21"/>
      <c r="B244" s="22"/>
      <c r="C244" s="8" t="str">
        <f>+$C228</f>
        <v>April 2022</v>
      </c>
      <c r="D244" s="24"/>
      <c r="E244" s="24"/>
      <c r="F244" s="24"/>
      <c r="G244" s="10" t="str">
        <f>+$G$4</f>
        <v>Apr</v>
      </c>
      <c r="H244" s="10" t="str">
        <f>+G244</f>
        <v>Apr</v>
      </c>
      <c r="I244" s="10" t="str">
        <f t="shared" si="62"/>
        <v>Apr</v>
      </c>
      <c r="J244" s="10" t="str">
        <f t="shared" si="62"/>
        <v>Apr</v>
      </c>
      <c r="K244" s="10" t="str">
        <f t="shared" si="62"/>
        <v>Apr</v>
      </c>
      <c r="L244" s="10" t="str">
        <f t="shared" si="62"/>
        <v>Apr</v>
      </c>
      <c r="M244" s="10" t="str">
        <f t="shared" si="62"/>
        <v>Apr</v>
      </c>
      <c r="N244" s="25"/>
      <c r="O244" s="42"/>
      <c r="P244" s="42"/>
      <c r="Q244" s="42"/>
    </row>
    <row r="245" spans="1:17" ht="15.75" thickBot="1" x14ac:dyDescent="0.3">
      <c r="A245" s="21"/>
      <c r="B245" s="26"/>
      <c r="C245" s="27"/>
      <c r="D245" s="27"/>
      <c r="E245" s="27"/>
      <c r="F245" s="27"/>
      <c r="G245" s="7">
        <f>+$G$5</f>
        <v>3</v>
      </c>
      <c r="H245" s="7">
        <f>+$H$5</f>
        <v>10</v>
      </c>
      <c r="I245" s="7">
        <f>+$I$5</f>
        <v>17</v>
      </c>
      <c r="J245" s="7">
        <f>+$J$5</f>
        <v>24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17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17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59</v>
      </c>
      <c r="H247" s="32">
        <f t="shared" ref="H247:L247" si="63">SUM(H248:H251)</f>
        <v>60</v>
      </c>
      <c r="I247" s="32">
        <f t="shared" si="63"/>
        <v>84</v>
      </c>
      <c r="J247" s="32">
        <f t="shared" si="63"/>
        <v>60</v>
      </c>
      <c r="K247" s="32">
        <f t="shared" si="63"/>
        <v>0</v>
      </c>
      <c r="L247" s="32">
        <f t="shared" si="63"/>
        <v>263</v>
      </c>
      <c r="M247" s="32">
        <f>ROUND((L247/$E$1),0)</f>
        <v>66</v>
      </c>
      <c r="N247" s="33"/>
    </row>
    <row r="248" spans="1:17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>
        <v>9</v>
      </c>
      <c r="J248" s="40">
        <v>7</v>
      </c>
      <c r="K248" s="40"/>
      <c r="L248" s="35">
        <f>SUM(G248:K248)</f>
        <v>30</v>
      </c>
      <c r="M248" s="35">
        <f t="shared" ref="M248:M256" si="64">ROUND((L248/$E$1),0)</f>
        <v>8</v>
      </c>
      <c r="N248" s="33"/>
    </row>
    <row r="249" spans="1:17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7</v>
      </c>
      <c r="I249" s="40">
        <v>10</v>
      </c>
      <c r="J249" s="40">
        <v>8</v>
      </c>
      <c r="K249" s="40"/>
      <c r="L249" s="35">
        <f t="shared" ref="L249:L256" si="65">SUM(G249:K249)</f>
        <v>32</v>
      </c>
      <c r="M249" s="35">
        <f t="shared" si="64"/>
        <v>8</v>
      </c>
      <c r="N249" s="33"/>
    </row>
    <row r="250" spans="1:17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16</v>
      </c>
      <c r="I250" s="40">
        <v>18</v>
      </c>
      <c r="J250" s="40">
        <v>15</v>
      </c>
      <c r="K250" s="40"/>
      <c r="L250" s="35">
        <f t="shared" si="65"/>
        <v>64</v>
      </c>
      <c r="M250" s="35">
        <f t="shared" si="64"/>
        <v>16</v>
      </c>
      <c r="N250" s="33"/>
    </row>
    <row r="251" spans="1:17" x14ac:dyDescent="0.25">
      <c r="A251" s="21"/>
      <c r="B251" s="29"/>
      <c r="C251" s="30"/>
      <c r="D251" s="30" t="s">
        <v>4</v>
      </c>
      <c r="E251" s="30"/>
      <c r="F251" s="30"/>
      <c r="G251" s="41">
        <v>30</v>
      </c>
      <c r="H251" s="41">
        <v>30</v>
      </c>
      <c r="I251" s="41">
        <v>47</v>
      </c>
      <c r="J251" s="41">
        <v>30</v>
      </c>
      <c r="K251" s="41"/>
      <c r="L251" s="32">
        <f t="shared" si="65"/>
        <v>137</v>
      </c>
      <c r="M251" s="32">
        <f t="shared" si="64"/>
        <v>34</v>
      </c>
      <c r="N251" s="33"/>
    </row>
    <row r="252" spans="1:17" x14ac:dyDescent="0.25">
      <c r="A252" s="21"/>
      <c r="B252" s="29"/>
      <c r="C252" s="30" t="s">
        <v>5</v>
      </c>
      <c r="D252" s="30"/>
      <c r="E252" s="30"/>
      <c r="F252" s="30"/>
      <c r="G252" s="40">
        <v>20</v>
      </c>
      <c r="H252" s="40"/>
      <c r="I252" s="40">
        <v>19</v>
      </c>
      <c r="J252" s="40"/>
      <c r="K252" s="40"/>
      <c r="L252" s="35">
        <f t="shared" si="65"/>
        <v>39</v>
      </c>
      <c r="M252" s="35">
        <f t="shared" si="64"/>
        <v>10</v>
      </c>
      <c r="N252" s="33"/>
    </row>
    <row r="253" spans="1:17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>
        <v>9</v>
      </c>
      <c r="K253" s="40"/>
      <c r="L253" s="35">
        <f t="shared" si="65"/>
        <v>9</v>
      </c>
      <c r="M253" s="35">
        <f t="shared" si="64"/>
        <v>2</v>
      </c>
      <c r="N253" s="33"/>
    </row>
    <row r="254" spans="1:17" x14ac:dyDescent="0.25">
      <c r="A254" s="21"/>
      <c r="B254" s="29"/>
      <c r="C254" s="30" t="s">
        <v>7</v>
      </c>
      <c r="D254" s="30"/>
      <c r="E254" s="30"/>
      <c r="F254" s="30"/>
      <c r="G254" s="40">
        <v>6</v>
      </c>
      <c r="H254" s="40">
        <v>9</v>
      </c>
      <c r="I254" s="40">
        <v>3</v>
      </c>
      <c r="J254" s="40"/>
      <c r="K254" s="40"/>
      <c r="L254" s="35">
        <f t="shared" si="65"/>
        <v>18</v>
      </c>
      <c r="M254" s="35">
        <f t="shared" si="64"/>
        <v>5</v>
      </c>
      <c r="N254" s="33"/>
    </row>
    <row r="255" spans="1:17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17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1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1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1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</row>
    <row r="260" spans="1:14" x14ac:dyDescent="0.25">
      <c r="A260" s="21"/>
      <c r="B260" s="22"/>
      <c r="C260" s="8" t="str">
        <f>+$C244</f>
        <v>April 2022</v>
      </c>
      <c r="D260" s="24"/>
      <c r="E260" s="24"/>
      <c r="F260" s="24"/>
      <c r="G260" s="10" t="str">
        <f>+$G$4</f>
        <v>Apr</v>
      </c>
      <c r="H260" s="10" t="str">
        <f>+G260</f>
        <v>Apr</v>
      </c>
      <c r="I260" s="10" t="str">
        <f t="shared" si="66"/>
        <v>Apr</v>
      </c>
      <c r="J260" s="10" t="str">
        <f t="shared" si="66"/>
        <v>Apr</v>
      </c>
      <c r="K260" s="10" t="str">
        <f t="shared" si="66"/>
        <v>Apr</v>
      </c>
      <c r="L260" s="10" t="str">
        <f t="shared" si="66"/>
        <v>Apr</v>
      </c>
      <c r="M260" s="10" t="str">
        <f t="shared" si="66"/>
        <v>Apr</v>
      </c>
      <c r="N260" s="25"/>
    </row>
    <row r="261" spans="1:14" ht="15.75" thickBot="1" x14ac:dyDescent="0.3">
      <c r="A261" s="21"/>
      <c r="B261" s="26"/>
      <c r="C261" s="27"/>
      <c r="D261" s="27"/>
      <c r="E261" s="27"/>
      <c r="F261" s="27"/>
      <c r="G261" s="7">
        <f>+$G$5</f>
        <v>3</v>
      </c>
      <c r="H261" s="7">
        <f>+$H$5</f>
        <v>10</v>
      </c>
      <c r="I261" s="7">
        <f>+$I$5</f>
        <v>17</v>
      </c>
      <c r="J261" s="7">
        <f>+$J$5</f>
        <v>24</v>
      </c>
      <c r="K261" s="7">
        <f>+$K$5</f>
        <v>0</v>
      </c>
      <c r="L261" s="7" t="s">
        <v>11</v>
      </c>
      <c r="M261" s="7" t="s">
        <v>12</v>
      </c>
      <c r="N261" s="28"/>
    </row>
    <row r="262" spans="1:1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1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35</v>
      </c>
      <c r="H263" s="32">
        <f t="shared" ref="H263:L263" si="67">SUM(H264:H267)</f>
        <v>26</v>
      </c>
      <c r="I263" s="32">
        <f t="shared" si="67"/>
        <v>0</v>
      </c>
      <c r="J263" s="32">
        <f t="shared" si="67"/>
        <v>55</v>
      </c>
      <c r="K263" s="32">
        <f t="shared" si="67"/>
        <v>0</v>
      </c>
      <c r="L263" s="32">
        <f t="shared" si="67"/>
        <v>116</v>
      </c>
      <c r="M263" s="32">
        <f>ROUND((L263/$E$1),0)</f>
        <v>29</v>
      </c>
      <c r="N263" s="33"/>
    </row>
    <row r="264" spans="1:1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/>
      <c r="J264" s="40">
        <v>2</v>
      </c>
      <c r="K264" s="40"/>
      <c r="L264" s="35">
        <f>SUM(G264:K264)</f>
        <v>4</v>
      </c>
      <c r="M264" s="35">
        <f t="shared" ref="M264:M272" si="68">ROUND((L264/$E$1),0)</f>
        <v>1</v>
      </c>
      <c r="N264" s="33"/>
    </row>
    <row r="265" spans="1:14" x14ac:dyDescent="0.25">
      <c r="A265" s="21"/>
      <c r="B265" s="29"/>
      <c r="C265" s="30"/>
      <c r="D265" s="30" t="s">
        <v>2</v>
      </c>
      <c r="E265" s="30"/>
      <c r="F265" s="30"/>
      <c r="G265" s="40">
        <v>6</v>
      </c>
      <c r="H265" s="40">
        <v>4</v>
      </c>
      <c r="I265" s="40"/>
      <c r="J265" s="40">
        <v>6</v>
      </c>
      <c r="K265" s="40"/>
      <c r="L265" s="35">
        <f t="shared" ref="L265:L272" si="69">SUM(G265:K265)</f>
        <v>16</v>
      </c>
      <c r="M265" s="35">
        <f t="shared" si="68"/>
        <v>4</v>
      </c>
      <c r="N265" s="33"/>
    </row>
    <row r="266" spans="1:14" x14ac:dyDescent="0.25">
      <c r="A266" s="21"/>
      <c r="B266" s="29"/>
      <c r="C266" s="30"/>
      <c r="D266" s="30" t="s">
        <v>3</v>
      </c>
      <c r="E266" s="30"/>
      <c r="F266" s="30"/>
      <c r="G266" s="40">
        <v>8</v>
      </c>
      <c r="H266" s="40">
        <v>5</v>
      </c>
      <c r="I266" s="40"/>
      <c r="J266" s="40">
        <v>27</v>
      </c>
      <c r="K266" s="40"/>
      <c r="L266" s="35">
        <f t="shared" si="69"/>
        <v>40</v>
      </c>
      <c r="M266" s="35">
        <f t="shared" si="68"/>
        <v>10</v>
      </c>
      <c r="N266" s="33"/>
    </row>
    <row r="267" spans="1:14" x14ac:dyDescent="0.25">
      <c r="A267" s="21"/>
      <c r="B267" s="29"/>
      <c r="C267" s="30"/>
      <c r="D267" s="30" t="s">
        <v>4</v>
      </c>
      <c r="E267" s="30"/>
      <c r="F267" s="30"/>
      <c r="G267" s="41">
        <v>20</v>
      </c>
      <c r="H267" s="41">
        <v>16</v>
      </c>
      <c r="I267" s="41"/>
      <c r="J267" s="41">
        <v>20</v>
      </c>
      <c r="K267" s="41"/>
      <c r="L267" s="32">
        <f t="shared" si="69"/>
        <v>56</v>
      </c>
      <c r="M267" s="32">
        <f t="shared" si="68"/>
        <v>14</v>
      </c>
      <c r="N267" s="33"/>
    </row>
    <row r="268" spans="1:1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1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14" x14ac:dyDescent="0.25">
      <c r="A270" s="21"/>
      <c r="B270" s="29"/>
      <c r="C270" s="30" t="s">
        <v>7</v>
      </c>
      <c r="D270" s="30"/>
      <c r="E270" s="30"/>
      <c r="F270" s="30"/>
      <c r="G270" s="40">
        <v>1</v>
      </c>
      <c r="H270" s="40">
        <v>4</v>
      </c>
      <c r="I270" s="40"/>
      <c r="J270" s="40">
        <v>4</v>
      </c>
      <c r="K270" s="40"/>
      <c r="L270" s="35">
        <f t="shared" si="69"/>
        <v>9</v>
      </c>
      <c r="M270" s="35">
        <f t="shared" si="68"/>
        <v>2</v>
      </c>
      <c r="N270" s="33"/>
    </row>
    <row r="271" spans="1:14" x14ac:dyDescent="0.25">
      <c r="A271" s="21"/>
      <c r="B271" s="29"/>
      <c r="C271" s="30" t="s">
        <v>9</v>
      </c>
      <c r="D271" s="30"/>
      <c r="E271" s="30"/>
      <c r="F271" s="30"/>
      <c r="G271" s="40">
        <v>2</v>
      </c>
      <c r="H271" s="40">
        <v>1</v>
      </c>
      <c r="I271" s="40"/>
      <c r="J271" s="40">
        <v>2</v>
      </c>
      <c r="K271" s="40"/>
      <c r="L271" s="35">
        <f t="shared" si="69"/>
        <v>5</v>
      </c>
      <c r="M271" s="35">
        <f t="shared" si="68"/>
        <v>1</v>
      </c>
      <c r="N271" s="33"/>
    </row>
    <row r="272" spans="1:14" x14ac:dyDescent="0.25">
      <c r="A272" s="21"/>
      <c r="B272" s="29"/>
      <c r="C272" s="30" t="s">
        <v>8</v>
      </c>
      <c r="D272" s="30"/>
      <c r="E272" s="30"/>
      <c r="F272" s="30"/>
      <c r="G272" s="40">
        <v>40</v>
      </c>
      <c r="H272" s="40">
        <v>40</v>
      </c>
      <c r="I272" s="40"/>
      <c r="J272" s="40">
        <v>40</v>
      </c>
      <c r="K272" s="40"/>
      <c r="L272" s="35">
        <f t="shared" si="69"/>
        <v>120</v>
      </c>
      <c r="M272" s="35">
        <f t="shared" si="68"/>
        <v>30</v>
      </c>
      <c r="N272" s="33"/>
    </row>
    <row r="273" spans="1:1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1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1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</row>
    <row r="276" spans="1:14" x14ac:dyDescent="0.25">
      <c r="A276" s="21"/>
      <c r="B276" s="22"/>
      <c r="C276" s="8" t="str">
        <f>+$C260</f>
        <v>April 2022</v>
      </c>
      <c r="D276" s="24"/>
      <c r="E276" s="24"/>
      <c r="F276" s="24"/>
      <c r="G276" s="10" t="str">
        <f>+$G$4</f>
        <v>Apr</v>
      </c>
      <c r="H276" s="10" t="str">
        <f>+G276</f>
        <v>Apr</v>
      </c>
      <c r="I276" s="10" t="str">
        <f t="shared" si="70"/>
        <v>Apr</v>
      </c>
      <c r="J276" s="10" t="str">
        <f t="shared" si="70"/>
        <v>Apr</v>
      </c>
      <c r="K276" s="10" t="str">
        <f t="shared" si="70"/>
        <v>Apr</v>
      </c>
      <c r="L276" s="10" t="str">
        <f t="shared" si="70"/>
        <v>Apr</v>
      </c>
      <c r="M276" s="10" t="str">
        <f t="shared" si="70"/>
        <v>Apr</v>
      </c>
      <c r="N276" s="25"/>
    </row>
    <row r="277" spans="1:14" ht="15.75" thickBot="1" x14ac:dyDescent="0.3">
      <c r="A277" s="21"/>
      <c r="B277" s="26"/>
      <c r="C277" s="27"/>
      <c r="D277" s="27"/>
      <c r="E277" s="27"/>
      <c r="F277" s="27"/>
      <c r="G277" s="7">
        <f>+$G$5</f>
        <v>3</v>
      </c>
      <c r="H277" s="7">
        <f>+$H$5</f>
        <v>10</v>
      </c>
      <c r="I277" s="7">
        <f>+$I$5</f>
        <v>17</v>
      </c>
      <c r="J277" s="7">
        <f>+$J$5</f>
        <v>24</v>
      </c>
      <c r="K277" s="7">
        <f>+$K$5</f>
        <v>0</v>
      </c>
      <c r="L277" s="7" t="s">
        <v>11</v>
      </c>
      <c r="M277" s="7" t="s">
        <v>12</v>
      </c>
      <c r="N277" s="28"/>
    </row>
    <row r="278" spans="1:1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1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36</v>
      </c>
      <c r="H279" s="32">
        <f t="shared" ref="H279:L279" si="71">SUM(H280:H283)</f>
        <v>28</v>
      </c>
      <c r="I279" s="32">
        <f t="shared" si="71"/>
        <v>44</v>
      </c>
      <c r="J279" s="32">
        <f t="shared" si="71"/>
        <v>52</v>
      </c>
      <c r="K279" s="32">
        <f t="shared" si="71"/>
        <v>0</v>
      </c>
      <c r="L279" s="32">
        <f t="shared" si="71"/>
        <v>160</v>
      </c>
      <c r="M279" s="32">
        <f>ROUND((L279/$E$1),0)</f>
        <v>40</v>
      </c>
      <c r="N279" s="33"/>
    </row>
    <row r="280" spans="1:14" x14ac:dyDescent="0.25">
      <c r="A280" s="21"/>
      <c r="B280" s="29"/>
      <c r="C280" s="30"/>
      <c r="D280" s="30" t="s">
        <v>1</v>
      </c>
      <c r="E280" s="30"/>
      <c r="F280" s="30"/>
      <c r="G280" s="40">
        <v>1</v>
      </c>
      <c r="H280" s="40">
        <v>1</v>
      </c>
      <c r="I280" s="40">
        <v>3</v>
      </c>
      <c r="J280" s="40">
        <v>3</v>
      </c>
      <c r="K280" s="40"/>
      <c r="L280" s="35">
        <f>SUM(G280:K280)</f>
        <v>8</v>
      </c>
      <c r="M280" s="35">
        <f t="shared" ref="M280:M288" si="72">ROUND((L280/$E$1),0)</f>
        <v>2</v>
      </c>
      <c r="N280" s="33"/>
    </row>
    <row r="281" spans="1:1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1</v>
      </c>
      <c r="I281" s="40">
        <v>4</v>
      </c>
      <c r="J281" s="40">
        <v>5</v>
      </c>
      <c r="K281" s="40"/>
      <c r="L281" s="35">
        <f t="shared" ref="L281:L288" si="73">SUM(G281:K281)</f>
        <v>15</v>
      </c>
      <c r="M281" s="35">
        <f t="shared" si="72"/>
        <v>4</v>
      </c>
      <c r="N281" s="33"/>
    </row>
    <row r="282" spans="1:14" x14ac:dyDescent="0.25">
      <c r="A282" s="21"/>
      <c r="B282" s="29"/>
      <c r="C282" s="30"/>
      <c r="D282" s="30" t="s">
        <v>3</v>
      </c>
      <c r="E282" s="30"/>
      <c r="F282" s="30"/>
      <c r="G282" s="40">
        <v>12</v>
      </c>
      <c r="H282" s="40">
        <v>11</v>
      </c>
      <c r="I282" s="40">
        <v>20</v>
      </c>
      <c r="J282" s="40">
        <v>17</v>
      </c>
      <c r="K282" s="40"/>
      <c r="L282" s="35">
        <f t="shared" si="73"/>
        <v>60</v>
      </c>
      <c r="M282" s="35">
        <f t="shared" si="72"/>
        <v>15</v>
      </c>
      <c r="N282" s="33"/>
    </row>
    <row r="283" spans="1:14" x14ac:dyDescent="0.25">
      <c r="A283" s="21"/>
      <c r="B283" s="29"/>
      <c r="C283" s="30"/>
      <c r="D283" s="30" t="s">
        <v>4</v>
      </c>
      <c r="E283" s="30"/>
      <c r="F283" s="30"/>
      <c r="G283" s="41">
        <v>18</v>
      </c>
      <c r="H283" s="41">
        <v>15</v>
      </c>
      <c r="I283" s="41">
        <v>17</v>
      </c>
      <c r="J283" s="41">
        <v>27</v>
      </c>
      <c r="K283" s="41"/>
      <c r="L283" s="32">
        <f t="shared" si="73"/>
        <v>77</v>
      </c>
      <c r="M283" s="32">
        <f t="shared" si="72"/>
        <v>19</v>
      </c>
      <c r="N283" s="33"/>
    </row>
    <row r="284" spans="1:1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>
        <v>9</v>
      </c>
      <c r="J284" s="40"/>
      <c r="K284" s="40"/>
      <c r="L284" s="35">
        <f t="shared" si="73"/>
        <v>9</v>
      </c>
      <c r="M284" s="35">
        <f t="shared" si="72"/>
        <v>2</v>
      </c>
      <c r="N284" s="33"/>
    </row>
    <row r="285" spans="1:1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1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14" x14ac:dyDescent="0.25">
      <c r="A287" s="21"/>
      <c r="B287" s="29"/>
      <c r="C287" s="30" t="s">
        <v>9</v>
      </c>
      <c r="D287" s="30"/>
      <c r="E287" s="30"/>
      <c r="F287" s="30"/>
      <c r="G287" s="40">
        <v>12</v>
      </c>
      <c r="H287" s="40">
        <v>12</v>
      </c>
      <c r="I287" s="40">
        <v>8</v>
      </c>
      <c r="J287" s="40">
        <v>12</v>
      </c>
      <c r="K287" s="40"/>
      <c r="L287" s="35">
        <f t="shared" si="73"/>
        <v>44</v>
      </c>
      <c r="M287" s="35">
        <f t="shared" si="72"/>
        <v>11</v>
      </c>
      <c r="N287" s="33"/>
    </row>
    <row r="288" spans="1:1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70</v>
      </c>
      <c r="I288" s="40">
        <v>70</v>
      </c>
      <c r="J288" s="40">
        <v>70</v>
      </c>
      <c r="K288" s="40"/>
      <c r="L288" s="35">
        <f t="shared" si="73"/>
        <v>210</v>
      </c>
      <c r="M288" s="35">
        <f t="shared" si="72"/>
        <v>53</v>
      </c>
      <c r="N288" s="33"/>
    </row>
    <row r="289" spans="1:1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1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1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</row>
    <row r="292" spans="1:14" x14ac:dyDescent="0.25">
      <c r="A292" s="21"/>
      <c r="B292" s="22"/>
      <c r="C292" s="8" t="str">
        <f>+$C276</f>
        <v>April 2022</v>
      </c>
      <c r="D292" s="24"/>
      <c r="E292" s="24"/>
      <c r="F292" s="24"/>
      <c r="G292" s="10" t="str">
        <f>+$G$4</f>
        <v>Apr</v>
      </c>
      <c r="H292" s="10" t="str">
        <f>+G292</f>
        <v>Apr</v>
      </c>
      <c r="I292" s="10" t="str">
        <f t="shared" si="74"/>
        <v>Apr</v>
      </c>
      <c r="J292" s="10" t="str">
        <f t="shared" si="74"/>
        <v>Apr</v>
      </c>
      <c r="K292" s="10" t="str">
        <f t="shared" si="74"/>
        <v>Apr</v>
      </c>
      <c r="L292" s="10" t="str">
        <f t="shared" si="74"/>
        <v>Apr</v>
      </c>
      <c r="M292" s="10" t="str">
        <f t="shared" si="74"/>
        <v>Apr</v>
      </c>
      <c r="N292" s="25"/>
    </row>
    <row r="293" spans="1:14" ht="15.75" thickBot="1" x14ac:dyDescent="0.3">
      <c r="A293" s="21"/>
      <c r="B293" s="26"/>
      <c r="C293" s="27"/>
      <c r="D293" s="27"/>
      <c r="E293" s="27"/>
      <c r="F293" s="27"/>
      <c r="G293" s="7">
        <f>+$G$5</f>
        <v>3</v>
      </c>
      <c r="H293" s="7">
        <f>+$H$5</f>
        <v>10</v>
      </c>
      <c r="I293" s="7">
        <f>+$I$5</f>
        <v>17</v>
      </c>
      <c r="J293" s="7">
        <f>+$J$5</f>
        <v>24</v>
      </c>
      <c r="K293" s="7">
        <f>+$K$5</f>
        <v>0</v>
      </c>
      <c r="L293" s="7" t="s">
        <v>11</v>
      </c>
      <c r="M293" s="7" t="s">
        <v>12</v>
      </c>
      <c r="N293" s="28"/>
    </row>
    <row r="294" spans="1:1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1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38</v>
      </c>
      <c r="H295" s="32">
        <f t="shared" ref="H295:L295" si="75">SUM(H296:H299)</f>
        <v>0</v>
      </c>
      <c r="I295" s="32">
        <f t="shared" si="75"/>
        <v>0</v>
      </c>
      <c r="J295" s="32">
        <f t="shared" si="75"/>
        <v>55</v>
      </c>
      <c r="K295" s="32">
        <f t="shared" si="75"/>
        <v>0</v>
      </c>
      <c r="L295" s="32">
        <f t="shared" si="75"/>
        <v>93</v>
      </c>
      <c r="M295" s="32">
        <f>ROUND((L295/$E$1),0)</f>
        <v>23</v>
      </c>
      <c r="N295" s="33"/>
    </row>
    <row r="296" spans="1:1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/>
      <c r="I296" s="40"/>
      <c r="J296" s="40">
        <v>3</v>
      </c>
      <c r="K296" s="40"/>
      <c r="L296" s="35">
        <f>SUM(G296:K296)</f>
        <v>5</v>
      </c>
      <c r="M296" s="35">
        <f t="shared" ref="M296:M304" si="76">ROUND((L296/$E$1),0)</f>
        <v>1</v>
      </c>
      <c r="N296" s="33"/>
    </row>
    <row r="297" spans="1:14" x14ac:dyDescent="0.25">
      <c r="A297" s="21"/>
      <c r="B297" s="29"/>
      <c r="C297" s="30"/>
      <c r="D297" s="30" t="s">
        <v>2</v>
      </c>
      <c r="E297" s="30"/>
      <c r="F297" s="30"/>
      <c r="G297" s="40">
        <v>6</v>
      </c>
      <c r="H297" s="40"/>
      <c r="I297" s="40"/>
      <c r="J297" s="40">
        <v>7</v>
      </c>
      <c r="K297" s="40"/>
      <c r="L297" s="35">
        <f t="shared" ref="L297:L304" si="77">SUM(G297:K297)</f>
        <v>13</v>
      </c>
      <c r="M297" s="35">
        <f t="shared" si="76"/>
        <v>3</v>
      </c>
      <c r="N297" s="33"/>
    </row>
    <row r="298" spans="1:14" x14ac:dyDescent="0.25">
      <c r="A298" s="21"/>
      <c r="B298" s="29"/>
      <c r="C298" s="30"/>
      <c r="D298" s="30" t="s">
        <v>3</v>
      </c>
      <c r="E298" s="30"/>
      <c r="F298" s="30"/>
      <c r="G298" s="40">
        <v>12</v>
      </c>
      <c r="H298" s="40"/>
      <c r="I298" s="40"/>
      <c r="J298" s="40">
        <v>30</v>
      </c>
      <c r="K298" s="40"/>
      <c r="L298" s="35">
        <f t="shared" si="77"/>
        <v>42</v>
      </c>
      <c r="M298" s="35">
        <f t="shared" si="76"/>
        <v>11</v>
      </c>
      <c r="N298" s="33"/>
    </row>
    <row r="299" spans="1:14" x14ac:dyDescent="0.25">
      <c r="A299" s="21"/>
      <c r="B299" s="29"/>
      <c r="C299" s="30"/>
      <c r="D299" s="30" t="s">
        <v>4</v>
      </c>
      <c r="E299" s="30"/>
      <c r="F299" s="30"/>
      <c r="G299" s="41">
        <v>18</v>
      </c>
      <c r="H299" s="41"/>
      <c r="I299" s="41"/>
      <c r="J299" s="41">
        <v>15</v>
      </c>
      <c r="K299" s="41"/>
      <c r="L299" s="32">
        <f t="shared" si="77"/>
        <v>33</v>
      </c>
      <c r="M299" s="32">
        <f t="shared" si="76"/>
        <v>8</v>
      </c>
      <c r="N299" s="33"/>
    </row>
    <row r="300" spans="1:1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1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1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1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1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1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1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1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</row>
    <row r="308" spans="1:14" x14ac:dyDescent="0.25">
      <c r="A308" s="21"/>
      <c r="B308" s="22"/>
      <c r="C308" s="8" t="str">
        <f>+$C292</f>
        <v>April 2022</v>
      </c>
      <c r="D308" s="24"/>
      <c r="E308" s="24"/>
      <c r="F308" s="24"/>
      <c r="G308" s="10" t="str">
        <f>+$G$4</f>
        <v>Apr</v>
      </c>
      <c r="H308" s="10" t="str">
        <f>+G308</f>
        <v>Apr</v>
      </c>
      <c r="I308" s="10" t="str">
        <f t="shared" si="78"/>
        <v>Apr</v>
      </c>
      <c r="J308" s="10" t="str">
        <f t="shared" si="78"/>
        <v>Apr</v>
      </c>
      <c r="K308" s="10" t="str">
        <f t="shared" si="78"/>
        <v>Apr</v>
      </c>
      <c r="L308" s="10" t="str">
        <f t="shared" si="78"/>
        <v>Apr</v>
      </c>
      <c r="M308" s="10" t="str">
        <f t="shared" si="78"/>
        <v>Apr</v>
      </c>
      <c r="N308" s="25"/>
    </row>
    <row r="309" spans="1:14" ht="15.75" thickBot="1" x14ac:dyDescent="0.3">
      <c r="A309" s="21"/>
      <c r="B309" s="26"/>
      <c r="C309" s="27"/>
      <c r="D309" s="27"/>
      <c r="E309" s="27"/>
      <c r="F309" s="27"/>
      <c r="G309" s="7">
        <f>+$G$5</f>
        <v>3</v>
      </c>
      <c r="H309" s="7">
        <f>+$H$5</f>
        <v>10</v>
      </c>
      <c r="I309" s="7">
        <f>+$I$5</f>
        <v>17</v>
      </c>
      <c r="J309" s="7">
        <f>+$J$5</f>
        <v>24</v>
      </c>
      <c r="K309" s="7">
        <f>+$K$5</f>
        <v>0</v>
      </c>
      <c r="L309" s="7" t="s">
        <v>11</v>
      </c>
      <c r="M309" s="7" t="s">
        <v>12</v>
      </c>
      <c r="N309" s="28"/>
    </row>
    <row r="310" spans="1:1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1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59</v>
      </c>
      <c r="H311" s="32">
        <f t="shared" ref="H311:L311" si="79">SUM(H312:H315)</f>
        <v>8</v>
      </c>
      <c r="I311" s="32">
        <f t="shared" si="79"/>
        <v>0</v>
      </c>
      <c r="J311" s="32">
        <f t="shared" si="79"/>
        <v>45</v>
      </c>
      <c r="K311" s="32">
        <f t="shared" si="79"/>
        <v>0</v>
      </c>
      <c r="L311" s="32">
        <f t="shared" si="79"/>
        <v>112</v>
      </c>
      <c r="M311" s="32">
        <f>ROUND((L311/$E$1),0)</f>
        <v>28</v>
      </c>
      <c r="N311" s="33"/>
    </row>
    <row r="312" spans="1:14" x14ac:dyDescent="0.25">
      <c r="A312" s="21"/>
      <c r="B312" s="29"/>
      <c r="C312" s="30"/>
      <c r="D312" s="30" t="s">
        <v>1</v>
      </c>
      <c r="E312" s="30"/>
      <c r="F312" s="30"/>
      <c r="G312" s="40">
        <v>4</v>
      </c>
      <c r="H312" s="40">
        <v>2</v>
      </c>
      <c r="I312" s="40"/>
      <c r="J312" s="40">
        <v>2</v>
      </c>
      <c r="K312" s="40"/>
      <c r="L312" s="35">
        <f>SUM(G312:K312)</f>
        <v>8</v>
      </c>
      <c r="M312" s="35">
        <f t="shared" ref="M312:M320" si="80">ROUND((L312/$E$1),0)</f>
        <v>2</v>
      </c>
      <c r="N312" s="33"/>
    </row>
    <row r="313" spans="1:14" x14ac:dyDescent="0.25">
      <c r="A313" s="21"/>
      <c r="B313" s="29"/>
      <c r="C313" s="30"/>
      <c r="D313" s="30" t="s">
        <v>2</v>
      </c>
      <c r="E313" s="30"/>
      <c r="F313" s="30"/>
      <c r="G313" s="40">
        <v>6</v>
      </c>
      <c r="H313" s="40">
        <v>2</v>
      </c>
      <c r="I313" s="40"/>
      <c r="J313" s="40">
        <v>4</v>
      </c>
      <c r="K313" s="40"/>
      <c r="L313" s="35">
        <f t="shared" ref="L313:L320" si="81">SUM(G313:K313)</f>
        <v>12</v>
      </c>
      <c r="M313" s="35">
        <f t="shared" si="80"/>
        <v>3</v>
      </c>
      <c r="N313" s="33"/>
    </row>
    <row r="314" spans="1:14" x14ac:dyDescent="0.25">
      <c r="A314" s="21"/>
      <c r="B314" s="29"/>
      <c r="C314" s="30"/>
      <c r="D314" s="30" t="s">
        <v>3</v>
      </c>
      <c r="E314" s="30"/>
      <c r="F314" s="30"/>
      <c r="G314" s="40">
        <v>16</v>
      </c>
      <c r="H314" s="40">
        <v>3</v>
      </c>
      <c r="I314" s="40"/>
      <c r="J314" s="40">
        <v>16</v>
      </c>
      <c r="K314" s="40"/>
      <c r="L314" s="35">
        <f t="shared" si="81"/>
        <v>35</v>
      </c>
      <c r="M314" s="35">
        <f t="shared" si="80"/>
        <v>9</v>
      </c>
      <c r="N314" s="33"/>
    </row>
    <row r="315" spans="1:14" x14ac:dyDescent="0.25">
      <c r="A315" s="21"/>
      <c r="B315" s="29"/>
      <c r="C315" s="30"/>
      <c r="D315" s="30" t="s">
        <v>4</v>
      </c>
      <c r="E315" s="30"/>
      <c r="F315" s="30"/>
      <c r="G315" s="41">
        <v>33</v>
      </c>
      <c r="H315" s="41">
        <v>1</v>
      </c>
      <c r="I315" s="41"/>
      <c r="J315" s="41">
        <v>23</v>
      </c>
      <c r="K315" s="41"/>
      <c r="L315" s="32">
        <f t="shared" si="81"/>
        <v>57</v>
      </c>
      <c r="M315" s="32">
        <f t="shared" si="80"/>
        <v>14</v>
      </c>
      <c r="N315" s="33"/>
    </row>
    <row r="316" spans="1:14" x14ac:dyDescent="0.25">
      <c r="A316" s="21"/>
      <c r="B316" s="29"/>
      <c r="C316" s="30" t="s">
        <v>5</v>
      </c>
      <c r="D316" s="30"/>
      <c r="E316" s="30"/>
      <c r="F316" s="30"/>
      <c r="G316" s="40">
        <v>5</v>
      </c>
      <c r="H316" s="40"/>
      <c r="I316" s="40"/>
      <c r="J316" s="40"/>
      <c r="K316" s="40"/>
      <c r="L316" s="35">
        <f t="shared" si="81"/>
        <v>5</v>
      </c>
      <c r="M316" s="35">
        <f t="shared" si="80"/>
        <v>1</v>
      </c>
      <c r="N316" s="33"/>
    </row>
    <row r="317" spans="1:1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1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14" x14ac:dyDescent="0.25">
      <c r="A319" s="21"/>
      <c r="B319" s="29"/>
      <c r="C319" s="30" t="s">
        <v>9</v>
      </c>
      <c r="D319" s="30"/>
      <c r="E319" s="30"/>
      <c r="F319" s="30"/>
      <c r="G319" s="40">
        <v>247</v>
      </c>
      <c r="H319" s="40">
        <v>41</v>
      </c>
      <c r="I319" s="40"/>
      <c r="J319" s="40">
        <v>156</v>
      </c>
      <c r="K319" s="40"/>
      <c r="L319" s="35">
        <f t="shared" si="81"/>
        <v>444</v>
      </c>
      <c r="M319" s="35">
        <f t="shared" si="80"/>
        <v>111</v>
      </c>
      <c r="N319" s="33"/>
    </row>
    <row r="320" spans="1:1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1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1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1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</row>
    <row r="324" spans="1:14" x14ac:dyDescent="0.25">
      <c r="A324" s="21"/>
      <c r="B324" s="22"/>
      <c r="C324" s="8" t="str">
        <f>+$C308</f>
        <v>April 2022</v>
      </c>
      <c r="D324" s="24"/>
      <c r="E324" s="24"/>
      <c r="F324" s="24"/>
      <c r="G324" s="10" t="str">
        <f>+$G$4</f>
        <v>Apr</v>
      </c>
      <c r="H324" s="10" t="str">
        <f>+G324</f>
        <v>Apr</v>
      </c>
      <c r="I324" s="10" t="str">
        <f t="shared" si="82"/>
        <v>Apr</v>
      </c>
      <c r="J324" s="10" t="str">
        <f t="shared" si="82"/>
        <v>Apr</v>
      </c>
      <c r="K324" s="10" t="str">
        <f t="shared" si="82"/>
        <v>Apr</v>
      </c>
      <c r="L324" s="10" t="str">
        <f t="shared" si="82"/>
        <v>Apr</v>
      </c>
      <c r="M324" s="10" t="str">
        <f t="shared" si="82"/>
        <v>Apr</v>
      </c>
      <c r="N324" s="25"/>
    </row>
    <row r="325" spans="1:14" ht="15.75" thickBot="1" x14ac:dyDescent="0.3">
      <c r="A325" s="21"/>
      <c r="B325" s="26"/>
      <c r="C325" s="27"/>
      <c r="D325" s="27"/>
      <c r="E325" s="27"/>
      <c r="F325" s="27"/>
      <c r="G325" s="7">
        <f>+$G$5</f>
        <v>3</v>
      </c>
      <c r="H325" s="7">
        <f>+$H$5</f>
        <v>10</v>
      </c>
      <c r="I325" s="7">
        <f>+$I$5</f>
        <v>17</v>
      </c>
      <c r="J325" s="7">
        <f>+$J$5</f>
        <v>24</v>
      </c>
      <c r="K325" s="7">
        <f>+$K$5</f>
        <v>0</v>
      </c>
      <c r="L325" s="7" t="s">
        <v>11</v>
      </c>
      <c r="M325" s="7" t="s">
        <v>12</v>
      </c>
      <c r="N325" s="28"/>
    </row>
    <row r="326" spans="1:1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1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101</v>
      </c>
      <c r="H327" s="32">
        <f t="shared" ref="H327:L327" si="83">SUM(H328:H331)</f>
        <v>73</v>
      </c>
      <c r="I327" s="32">
        <f t="shared" si="83"/>
        <v>63</v>
      </c>
      <c r="J327" s="32">
        <f t="shared" si="83"/>
        <v>94</v>
      </c>
      <c r="K327" s="32">
        <f t="shared" si="83"/>
        <v>0</v>
      </c>
      <c r="L327" s="32">
        <f t="shared" si="83"/>
        <v>331</v>
      </c>
      <c r="M327" s="32">
        <f>ROUND((L327/$E$1),0)</f>
        <v>83</v>
      </c>
      <c r="N327" s="33"/>
    </row>
    <row r="328" spans="1:14" x14ac:dyDescent="0.25">
      <c r="A328" s="21"/>
      <c r="B328" s="29"/>
      <c r="C328" s="30"/>
      <c r="D328" s="30" t="s">
        <v>1</v>
      </c>
      <c r="E328" s="30"/>
      <c r="F328" s="30"/>
      <c r="G328" s="40">
        <v>11</v>
      </c>
      <c r="H328" s="40">
        <v>8</v>
      </c>
      <c r="I328" s="40">
        <v>8</v>
      </c>
      <c r="J328" s="40">
        <v>10</v>
      </c>
      <c r="K328" s="40"/>
      <c r="L328" s="35">
        <f>SUM(G328:K328)</f>
        <v>37</v>
      </c>
      <c r="M328" s="35">
        <f t="shared" ref="M328:M336" si="84">ROUND((L328/$E$1),0)</f>
        <v>9</v>
      </c>
      <c r="N328" s="33"/>
    </row>
    <row r="329" spans="1:14" x14ac:dyDescent="0.25">
      <c r="A329" s="21"/>
      <c r="B329" s="29"/>
      <c r="C329" s="30"/>
      <c r="D329" s="30" t="s">
        <v>2</v>
      </c>
      <c r="E329" s="30"/>
      <c r="F329" s="30"/>
      <c r="G329" s="40">
        <v>38</v>
      </c>
      <c r="H329" s="40">
        <v>26</v>
      </c>
      <c r="I329" s="40">
        <v>18</v>
      </c>
      <c r="J329" s="40">
        <v>25</v>
      </c>
      <c r="K329" s="40"/>
      <c r="L329" s="35">
        <f t="shared" ref="L329:L336" si="85">SUM(G329:K329)</f>
        <v>107</v>
      </c>
      <c r="M329" s="35">
        <f t="shared" si="84"/>
        <v>27</v>
      </c>
      <c r="N329" s="33"/>
    </row>
    <row r="330" spans="1:14" x14ac:dyDescent="0.25">
      <c r="A330" s="21"/>
      <c r="B330" s="29"/>
      <c r="C330" s="30"/>
      <c r="D330" s="30" t="s">
        <v>3</v>
      </c>
      <c r="E330" s="30"/>
      <c r="F330" s="30"/>
      <c r="G330" s="40">
        <v>12</v>
      </c>
      <c r="H330" s="40">
        <v>9</v>
      </c>
      <c r="I330" s="40">
        <v>12</v>
      </c>
      <c r="J330" s="40">
        <v>14</v>
      </c>
      <c r="K330" s="40"/>
      <c r="L330" s="35">
        <f t="shared" si="85"/>
        <v>47</v>
      </c>
      <c r="M330" s="35">
        <f t="shared" si="84"/>
        <v>12</v>
      </c>
      <c r="N330" s="33"/>
    </row>
    <row r="331" spans="1:14" x14ac:dyDescent="0.25">
      <c r="A331" s="21"/>
      <c r="B331" s="29"/>
      <c r="C331" s="30"/>
      <c r="D331" s="30" t="s">
        <v>4</v>
      </c>
      <c r="E331" s="30"/>
      <c r="F331" s="30"/>
      <c r="G331" s="41">
        <v>40</v>
      </c>
      <c r="H331" s="41">
        <v>30</v>
      </c>
      <c r="I331" s="41">
        <v>25</v>
      </c>
      <c r="J331" s="41">
        <v>45</v>
      </c>
      <c r="K331" s="41"/>
      <c r="L331" s="32">
        <f t="shared" si="85"/>
        <v>140</v>
      </c>
      <c r="M331" s="32">
        <f t="shared" si="84"/>
        <v>35</v>
      </c>
      <c r="N331" s="33"/>
    </row>
    <row r="332" spans="1:14" x14ac:dyDescent="0.25">
      <c r="A332" s="21"/>
      <c r="B332" s="29"/>
      <c r="C332" s="30" t="s">
        <v>5</v>
      </c>
      <c r="D332" s="30"/>
      <c r="E332" s="30"/>
      <c r="F332" s="30"/>
      <c r="G332" s="40">
        <v>5</v>
      </c>
      <c r="H332" s="40">
        <v>3</v>
      </c>
      <c r="I332" s="40">
        <v>1</v>
      </c>
      <c r="J332" s="40"/>
      <c r="K332" s="40"/>
      <c r="L332" s="35">
        <f t="shared" si="85"/>
        <v>9</v>
      </c>
      <c r="M332" s="35">
        <f t="shared" si="84"/>
        <v>2</v>
      </c>
      <c r="N332" s="33"/>
    </row>
    <row r="333" spans="1:1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14" x14ac:dyDescent="0.25">
      <c r="A334" s="21"/>
      <c r="B334" s="29"/>
      <c r="C334" s="30" t="s">
        <v>7</v>
      </c>
      <c r="D334" s="30"/>
      <c r="E334" s="30"/>
      <c r="F334" s="30"/>
      <c r="G334" s="40">
        <v>3</v>
      </c>
      <c r="H334" s="40">
        <v>2</v>
      </c>
      <c r="I334" s="40">
        <v>3</v>
      </c>
      <c r="J334" s="40"/>
      <c r="K334" s="40"/>
      <c r="L334" s="35">
        <f t="shared" si="85"/>
        <v>8</v>
      </c>
      <c r="M334" s="35">
        <f t="shared" si="84"/>
        <v>2</v>
      </c>
      <c r="N334" s="33"/>
    </row>
    <row r="335" spans="1:14" x14ac:dyDescent="0.25">
      <c r="A335" s="21"/>
      <c r="B335" s="29"/>
      <c r="C335" s="30" t="s">
        <v>9</v>
      </c>
      <c r="D335" s="30"/>
      <c r="E335" s="30"/>
      <c r="F335" s="30"/>
      <c r="G335" s="40">
        <v>2</v>
      </c>
      <c r="H335" s="40"/>
      <c r="I335" s="40"/>
      <c r="J335" s="40"/>
      <c r="K335" s="40"/>
      <c r="L335" s="35">
        <f t="shared" si="85"/>
        <v>2</v>
      </c>
      <c r="M335" s="35">
        <f t="shared" si="84"/>
        <v>1</v>
      </c>
      <c r="N335" s="33"/>
    </row>
    <row r="336" spans="1:14" x14ac:dyDescent="0.25">
      <c r="A336" s="21"/>
      <c r="B336" s="29"/>
      <c r="C336" s="30" t="s">
        <v>8</v>
      </c>
      <c r="D336" s="30"/>
      <c r="E336" s="30"/>
      <c r="F336" s="30"/>
      <c r="G336" s="40">
        <v>19</v>
      </c>
      <c r="H336" s="40">
        <v>14</v>
      </c>
      <c r="I336" s="40">
        <v>15</v>
      </c>
      <c r="J336" s="40"/>
      <c r="K336" s="40"/>
      <c r="L336" s="35">
        <f t="shared" si="85"/>
        <v>48</v>
      </c>
      <c r="M336" s="35">
        <f t="shared" si="84"/>
        <v>12</v>
      </c>
      <c r="N336" s="33"/>
    </row>
    <row r="337" spans="1:1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1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1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</row>
    <row r="340" spans="1:14" x14ac:dyDescent="0.25">
      <c r="A340" s="21"/>
      <c r="B340" s="22"/>
      <c r="C340" s="8" t="str">
        <f>+$C324</f>
        <v>April 2022</v>
      </c>
      <c r="D340" s="24"/>
      <c r="E340" s="24"/>
      <c r="F340" s="24"/>
      <c r="G340" s="10" t="str">
        <f>+$G$4</f>
        <v>Apr</v>
      </c>
      <c r="H340" s="10" t="str">
        <f>+G340</f>
        <v>Apr</v>
      </c>
      <c r="I340" s="10" t="str">
        <f t="shared" si="86"/>
        <v>Apr</v>
      </c>
      <c r="J340" s="10" t="str">
        <f t="shared" si="86"/>
        <v>Apr</v>
      </c>
      <c r="K340" s="10" t="str">
        <f t="shared" si="86"/>
        <v>Apr</v>
      </c>
      <c r="L340" s="10" t="str">
        <f t="shared" si="86"/>
        <v>Apr</v>
      </c>
      <c r="M340" s="10" t="str">
        <f t="shared" si="86"/>
        <v>Apr</v>
      </c>
      <c r="N340" s="25"/>
    </row>
    <row r="341" spans="1:14" ht="15.75" thickBot="1" x14ac:dyDescent="0.3">
      <c r="A341" s="21"/>
      <c r="B341" s="26"/>
      <c r="C341" s="27"/>
      <c r="D341" s="27"/>
      <c r="E341" s="27"/>
      <c r="F341" s="27"/>
      <c r="G341" s="7">
        <f>+$G$5</f>
        <v>3</v>
      </c>
      <c r="H341" s="7">
        <f>+$H$5</f>
        <v>10</v>
      </c>
      <c r="I341" s="7">
        <f>+$I$5</f>
        <v>17</v>
      </c>
      <c r="J341" s="7">
        <f>+$J$5</f>
        <v>24</v>
      </c>
      <c r="K341" s="7">
        <f>+$K$5</f>
        <v>0</v>
      </c>
      <c r="L341" s="7" t="s">
        <v>11</v>
      </c>
      <c r="M341" s="7" t="s">
        <v>12</v>
      </c>
      <c r="N341" s="28"/>
    </row>
    <row r="342" spans="1:1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1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124</v>
      </c>
      <c r="H343" s="32">
        <f t="shared" ref="H343:L343" si="87">SUM(H344:H347)</f>
        <v>96</v>
      </c>
      <c r="I343" s="32">
        <f t="shared" si="87"/>
        <v>310</v>
      </c>
      <c r="J343" s="32">
        <f t="shared" si="87"/>
        <v>121</v>
      </c>
      <c r="K343" s="32">
        <f t="shared" si="87"/>
        <v>0</v>
      </c>
      <c r="L343" s="32">
        <f t="shared" si="87"/>
        <v>651</v>
      </c>
      <c r="M343" s="32">
        <f>ROUND((L343/$E$1),0)</f>
        <v>163</v>
      </c>
      <c r="N343" s="33"/>
    </row>
    <row r="344" spans="1:14" x14ac:dyDescent="0.25">
      <c r="A344" s="21"/>
      <c r="B344" s="29"/>
      <c r="C344" s="30"/>
      <c r="D344" s="30" t="s">
        <v>1</v>
      </c>
      <c r="E344" s="30"/>
      <c r="F344" s="30"/>
      <c r="G344" s="40">
        <v>13</v>
      </c>
      <c r="H344" s="40">
        <v>17</v>
      </c>
      <c r="I344" s="40">
        <v>31</v>
      </c>
      <c r="J344" s="40">
        <v>19</v>
      </c>
      <c r="K344" s="40"/>
      <c r="L344" s="35">
        <f>SUM(G344:K344)</f>
        <v>80</v>
      </c>
      <c r="M344" s="35">
        <f t="shared" ref="M344:M352" si="88">ROUND((L344/$E$1),0)</f>
        <v>20</v>
      </c>
      <c r="N344" s="33"/>
    </row>
    <row r="345" spans="1:14" x14ac:dyDescent="0.25">
      <c r="A345" s="21"/>
      <c r="B345" s="29"/>
      <c r="C345" s="30"/>
      <c r="D345" s="30" t="s">
        <v>2</v>
      </c>
      <c r="E345" s="30"/>
      <c r="F345" s="30"/>
      <c r="G345" s="40">
        <v>48</v>
      </c>
      <c r="H345" s="40">
        <v>15</v>
      </c>
      <c r="I345" s="40">
        <v>94</v>
      </c>
      <c r="J345" s="40">
        <v>37</v>
      </c>
      <c r="K345" s="40"/>
      <c r="L345" s="35">
        <f t="shared" ref="L345:L352" si="89">SUM(G345:K345)</f>
        <v>194</v>
      </c>
      <c r="M345" s="35">
        <f t="shared" si="88"/>
        <v>49</v>
      </c>
      <c r="N345" s="33"/>
    </row>
    <row r="346" spans="1:14" x14ac:dyDescent="0.25">
      <c r="A346" s="21"/>
      <c r="B346" s="29"/>
      <c r="C346" s="30"/>
      <c r="D346" s="30" t="s">
        <v>3</v>
      </c>
      <c r="E346" s="30"/>
      <c r="F346" s="30"/>
      <c r="G346" s="40">
        <v>17</v>
      </c>
      <c r="H346" s="40">
        <v>18</v>
      </c>
      <c r="I346" s="40">
        <v>77</v>
      </c>
      <c r="J346" s="40">
        <v>22</v>
      </c>
      <c r="K346" s="40"/>
      <c r="L346" s="35">
        <f t="shared" si="89"/>
        <v>134</v>
      </c>
      <c r="M346" s="35">
        <f t="shared" si="88"/>
        <v>34</v>
      </c>
      <c r="N346" s="33"/>
    </row>
    <row r="347" spans="1:14" x14ac:dyDescent="0.25">
      <c r="A347" s="21"/>
      <c r="B347" s="29"/>
      <c r="C347" s="30"/>
      <c r="D347" s="30" t="s">
        <v>4</v>
      </c>
      <c r="E347" s="30"/>
      <c r="F347" s="30"/>
      <c r="G347" s="41">
        <v>46</v>
      </c>
      <c r="H347" s="41">
        <v>46</v>
      </c>
      <c r="I347" s="41">
        <v>108</v>
      </c>
      <c r="J347" s="41">
        <v>43</v>
      </c>
      <c r="K347" s="41"/>
      <c r="L347" s="32">
        <f t="shared" si="89"/>
        <v>243</v>
      </c>
      <c r="M347" s="32">
        <f t="shared" si="88"/>
        <v>61</v>
      </c>
      <c r="N347" s="33"/>
    </row>
    <row r="348" spans="1:14" x14ac:dyDescent="0.25">
      <c r="A348" s="21"/>
      <c r="B348" s="29"/>
      <c r="C348" s="30" t="s">
        <v>5</v>
      </c>
      <c r="D348" s="30"/>
      <c r="E348" s="30"/>
      <c r="F348" s="30"/>
      <c r="G348" s="40">
        <v>7</v>
      </c>
      <c r="H348" s="40">
        <v>11</v>
      </c>
      <c r="I348" s="40">
        <v>47</v>
      </c>
      <c r="J348" s="40">
        <v>13</v>
      </c>
      <c r="K348" s="40"/>
      <c r="L348" s="35">
        <f t="shared" si="89"/>
        <v>78</v>
      </c>
      <c r="M348" s="35">
        <f t="shared" si="88"/>
        <v>20</v>
      </c>
      <c r="N348" s="33"/>
    </row>
    <row r="349" spans="1:1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14" x14ac:dyDescent="0.25">
      <c r="A350" s="21"/>
      <c r="B350" s="29"/>
      <c r="C350" s="30" t="s">
        <v>7</v>
      </c>
      <c r="D350" s="30"/>
      <c r="E350" s="30"/>
      <c r="F350" s="30"/>
      <c r="G350" s="40">
        <v>8</v>
      </c>
      <c r="H350" s="40">
        <v>6</v>
      </c>
      <c r="I350" s="40">
        <v>19</v>
      </c>
      <c r="J350" s="40">
        <v>21</v>
      </c>
      <c r="K350" s="40"/>
      <c r="L350" s="35">
        <f t="shared" si="89"/>
        <v>54</v>
      </c>
      <c r="M350" s="35">
        <f t="shared" si="88"/>
        <v>14</v>
      </c>
      <c r="N350" s="33"/>
    </row>
    <row r="351" spans="1:14" x14ac:dyDescent="0.25">
      <c r="A351" s="21"/>
      <c r="B351" s="29"/>
      <c r="C351" s="30" t="s">
        <v>9</v>
      </c>
      <c r="D351" s="30"/>
      <c r="E351" s="30"/>
      <c r="F351" s="30"/>
      <c r="G351" s="40">
        <v>3</v>
      </c>
      <c r="H351" s="40">
        <v>2</v>
      </c>
      <c r="I351" s="40">
        <v>8</v>
      </c>
      <c r="J351" s="40">
        <v>2</v>
      </c>
      <c r="K351" s="40"/>
      <c r="L351" s="35">
        <f t="shared" si="89"/>
        <v>15</v>
      </c>
      <c r="M351" s="35">
        <f t="shared" si="88"/>
        <v>4</v>
      </c>
      <c r="N351" s="33"/>
    </row>
    <row r="352" spans="1:14" x14ac:dyDescent="0.25">
      <c r="A352" s="21"/>
      <c r="B352" s="29"/>
      <c r="C352" s="30" t="s">
        <v>8</v>
      </c>
      <c r="D352" s="30"/>
      <c r="E352" s="30"/>
      <c r="F352" s="30"/>
      <c r="G352" s="40">
        <v>42</v>
      </c>
      <c r="H352" s="40">
        <v>24</v>
      </c>
      <c r="I352" s="40">
        <v>42</v>
      </c>
      <c r="J352" s="40">
        <v>42</v>
      </c>
      <c r="K352" s="40"/>
      <c r="L352" s="35">
        <f t="shared" si="89"/>
        <v>150</v>
      </c>
      <c r="M352" s="35">
        <f t="shared" si="88"/>
        <v>38</v>
      </c>
      <c r="N352" s="33"/>
    </row>
    <row r="353" spans="1:1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1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1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</row>
    <row r="356" spans="1:14" x14ac:dyDescent="0.25">
      <c r="A356" s="21"/>
      <c r="B356" s="22"/>
      <c r="C356" s="8" t="str">
        <f>+$C340</f>
        <v>April 2022</v>
      </c>
      <c r="D356" s="24"/>
      <c r="E356" s="24"/>
      <c r="F356" s="24"/>
      <c r="G356" s="10" t="str">
        <f>+$G$4</f>
        <v>Apr</v>
      </c>
      <c r="H356" s="10" t="str">
        <f>+G356</f>
        <v>Apr</v>
      </c>
      <c r="I356" s="10" t="str">
        <f t="shared" si="90"/>
        <v>Apr</v>
      </c>
      <c r="J356" s="10" t="str">
        <f t="shared" si="90"/>
        <v>Apr</v>
      </c>
      <c r="K356" s="10" t="str">
        <f t="shared" si="90"/>
        <v>Apr</v>
      </c>
      <c r="L356" s="10" t="str">
        <f t="shared" si="90"/>
        <v>Apr</v>
      </c>
      <c r="M356" s="10" t="str">
        <f t="shared" si="90"/>
        <v>Apr</v>
      </c>
      <c r="N356" s="25"/>
    </row>
    <row r="357" spans="1:14" ht="15.75" thickBot="1" x14ac:dyDescent="0.3">
      <c r="A357" s="21"/>
      <c r="B357" s="26"/>
      <c r="C357" s="27"/>
      <c r="D357" s="27"/>
      <c r="E357" s="27"/>
      <c r="F357" s="27"/>
      <c r="G357" s="7">
        <f>+$G$5</f>
        <v>3</v>
      </c>
      <c r="H357" s="7">
        <f>+$H$5</f>
        <v>10</v>
      </c>
      <c r="I357" s="7">
        <f>+$I$5</f>
        <v>17</v>
      </c>
      <c r="J357" s="7">
        <f>+$J$5</f>
        <v>24</v>
      </c>
      <c r="K357" s="7">
        <f>+$K$5</f>
        <v>0</v>
      </c>
      <c r="L357" s="7" t="s">
        <v>11</v>
      </c>
      <c r="M357" s="7" t="s">
        <v>12</v>
      </c>
      <c r="N357" s="28"/>
    </row>
    <row r="358" spans="1:1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1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23</v>
      </c>
      <c r="H359" s="32">
        <f t="shared" ref="H359:L359" si="91">SUM(H360:H363)</f>
        <v>26</v>
      </c>
      <c r="I359" s="32">
        <f t="shared" si="91"/>
        <v>0</v>
      </c>
      <c r="J359" s="32">
        <f t="shared" si="91"/>
        <v>33</v>
      </c>
      <c r="K359" s="32">
        <f t="shared" si="91"/>
        <v>0</v>
      </c>
      <c r="L359" s="32">
        <f t="shared" si="91"/>
        <v>82</v>
      </c>
      <c r="M359" s="32">
        <f>ROUND((L359/$E$1),0)</f>
        <v>21</v>
      </c>
      <c r="N359" s="33"/>
    </row>
    <row r="360" spans="1:1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/>
      <c r="J360" s="40">
        <v>1</v>
      </c>
      <c r="K360" s="40"/>
      <c r="L360" s="35">
        <f>SUM(G360:K360)</f>
        <v>3</v>
      </c>
      <c r="M360" s="35">
        <f t="shared" ref="M360:M368" si="92">ROUND((L360/$E$1),0)</f>
        <v>1</v>
      </c>
      <c r="N360" s="33"/>
    </row>
    <row r="361" spans="1:1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3</v>
      </c>
      <c r="I361" s="40"/>
      <c r="J361" s="40">
        <v>4</v>
      </c>
      <c r="K361" s="40"/>
      <c r="L361" s="35">
        <f t="shared" ref="L361:L368" si="93">SUM(G361:K361)</f>
        <v>9</v>
      </c>
      <c r="M361" s="35">
        <f t="shared" si="92"/>
        <v>2</v>
      </c>
      <c r="N361" s="33"/>
    </row>
    <row r="362" spans="1:14" x14ac:dyDescent="0.25">
      <c r="A362" s="21"/>
      <c r="B362" s="29"/>
      <c r="C362" s="30"/>
      <c r="D362" s="30" t="s">
        <v>3</v>
      </c>
      <c r="E362" s="30"/>
      <c r="F362" s="30"/>
      <c r="G362" s="40">
        <v>11</v>
      </c>
      <c r="H362" s="40">
        <v>7</v>
      </c>
      <c r="I362" s="40"/>
      <c r="J362" s="40">
        <v>6</v>
      </c>
      <c r="K362" s="40"/>
      <c r="L362" s="35">
        <f t="shared" si="93"/>
        <v>24</v>
      </c>
      <c r="M362" s="35">
        <f t="shared" si="92"/>
        <v>6</v>
      </c>
      <c r="N362" s="33"/>
    </row>
    <row r="363" spans="1:14" x14ac:dyDescent="0.25">
      <c r="A363" s="21"/>
      <c r="B363" s="29"/>
      <c r="C363" s="30"/>
      <c r="D363" s="30" t="s">
        <v>4</v>
      </c>
      <c r="E363" s="30"/>
      <c r="F363" s="30"/>
      <c r="G363" s="41">
        <v>9</v>
      </c>
      <c r="H363" s="41">
        <v>15</v>
      </c>
      <c r="I363" s="41"/>
      <c r="J363" s="41">
        <v>22</v>
      </c>
      <c r="K363" s="41"/>
      <c r="L363" s="32">
        <f t="shared" si="93"/>
        <v>46</v>
      </c>
      <c r="M363" s="32">
        <f t="shared" si="92"/>
        <v>12</v>
      </c>
      <c r="N363" s="33"/>
    </row>
    <row r="364" spans="1:14" x14ac:dyDescent="0.25">
      <c r="A364" s="21"/>
      <c r="B364" s="29"/>
      <c r="C364" s="30" t="s">
        <v>5</v>
      </c>
      <c r="D364" s="30"/>
      <c r="E364" s="30"/>
      <c r="F364" s="30"/>
      <c r="G364" s="40">
        <v>7</v>
      </c>
      <c r="H364" s="40"/>
      <c r="I364" s="40"/>
      <c r="J364" s="40"/>
      <c r="K364" s="40"/>
      <c r="L364" s="35">
        <f t="shared" si="93"/>
        <v>7</v>
      </c>
      <c r="M364" s="35">
        <f t="shared" si="92"/>
        <v>2</v>
      </c>
      <c r="N364" s="33"/>
    </row>
    <row r="365" spans="1:1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1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>
        <f t="shared" si="92"/>
        <v>0</v>
      </c>
      <c r="N366" s="33"/>
    </row>
    <row r="367" spans="1:14" x14ac:dyDescent="0.25">
      <c r="A367" s="21"/>
      <c r="B367" s="29"/>
      <c r="C367" s="30" t="s">
        <v>9</v>
      </c>
      <c r="D367" s="30"/>
      <c r="E367" s="30"/>
      <c r="F367" s="30"/>
      <c r="G367" s="40">
        <v>15</v>
      </c>
      <c r="H367" s="40">
        <v>2</v>
      </c>
      <c r="I367" s="40"/>
      <c r="J367" s="40">
        <v>12</v>
      </c>
      <c r="K367" s="40"/>
      <c r="L367" s="35">
        <f t="shared" si="93"/>
        <v>29</v>
      </c>
      <c r="M367" s="35">
        <f t="shared" si="92"/>
        <v>7</v>
      </c>
      <c r="N367" s="33"/>
    </row>
    <row r="368" spans="1:14" x14ac:dyDescent="0.25">
      <c r="A368" s="21"/>
      <c r="B368" s="29"/>
      <c r="C368" s="30" t="s">
        <v>8</v>
      </c>
      <c r="D368" s="30"/>
      <c r="E368" s="30"/>
      <c r="F368" s="30"/>
      <c r="G368" s="40">
        <v>22</v>
      </c>
      <c r="H368" s="40">
        <v>22</v>
      </c>
      <c r="I368" s="40"/>
      <c r="J368" s="40">
        <v>22</v>
      </c>
      <c r="K368" s="40"/>
      <c r="L368" s="35">
        <f t="shared" si="93"/>
        <v>66</v>
      </c>
      <c r="M368" s="35">
        <f t="shared" si="92"/>
        <v>17</v>
      </c>
      <c r="N368" s="33"/>
    </row>
    <row r="369" spans="1:1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1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1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</row>
    <row r="372" spans="1:14" x14ac:dyDescent="0.25">
      <c r="A372" s="21"/>
      <c r="B372" s="22"/>
      <c r="C372" s="8" t="str">
        <f>+$C356</f>
        <v>April 2022</v>
      </c>
      <c r="D372" s="24"/>
      <c r="E372" s="24"/>
      <c r="F372" s="24"/>
      <c r="G372" s="10" t="str">
        <f>+$G$4</f>
        <v>Apr</v>
      </c>
      <c r="H372" s="10" t="str">
        <f>+G372</f>
        <v>Apr</v>
      </c>
      <c r="I372" s="10" t="str">
        <f t="shared" si="94"/>
        <v>Apr</v>
      </c>
      <c r="J372" s="10" t="str">
        <f t="shared" si="94"/>
        <v>Apr</v>
      </c>
      <c r="K372" s="10" t="str">
        <f t="shared" si="94"/>
        <v>Apr</v>
      </c>
      <c r="L372" s="10" t="str">
        <f t="shared" si="94"/>
        <v>Apr</v>
      </c>
      <c r="M372" s="10" t="str">
        <f t="shared" si="94"/>
        <v>Apr</v>
      </c>
      <c r="N372" s="25"/>
    </row>
    <row r="373" spans="1:14" ht="15.75" thickBot="1" x14ac:dyDescent="0.3">
      <c r="A373" s="21"/>
      <c r="B373" s="26"/>
      <c r="C373" s="27"/>
      <c r="D373" s="27"/>
      <c r="E373" s="27"/>
      <c r="F373" s="27"/>
      <c r="G373" s="7">
        <f>+$G$5</f>
        <v>3</v>
      </c>
      <c r="H373" s="7">
        <f>+$H$5</f>
        <v>10</v>
      </c>
      <c r="I373" s="7">
        <f>+$I$5</f>
        <v>17</v>
      </c>
      <c r="J373" s="7">
        <f>+$J$5</f>
        <v>24</v>
      </c>
      <c r="K373" s="7">
        <f>+$K$5</f>
        <v>0</v>
      </c>
      <c r="L373" s="7" t="s">
        <v>11</v>
      </c>
      <c r="M373" s="7" t="s">
        <v>12</v>
      </c>
      <c r="N373" s="28"/>
    </row>
    <row r="374" spans="1:1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1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22</v>
      </c>
      <c r="H375" s="32">
        <f t="shared" ref="H375:L375" si="95">SUM(H376:H379)</f>
        <v>23</v>
      </c>
      <c r="I375" s="32">
        <f t="shared" si="95"/>
        <v>28</v>
      </c>
      <c r="J375" s="32">
        <f t="shared" si="95"/>
        <v>32</v>
      </c>
      <c r="K375" s="32">
        <f t="shared" si="95"/>
        <v>0</v>
      </c>
      <c r="L375" s="32">
        <f t="shared" si="95"/>
        <v>105</v>
      </c>
      <c r="M375" s="32">
        <f>ROUND((L375/$E$1),0)</f>
        <v>26</v>
      </c>
      <c r="N375" s="33"/>
    </row>
    <row r="376" spans="1:1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2</v>
      </c>
      <c r="I376" s="40">
        <v>1</v>
      </c>
      <c r="J376" s="40">
        <v>2</v>
      </c>
      <c r="K376" s="40"/>
      <c r="L376" s="35">
        <f>SUM(G376:K376)</f>
        <v>7</v>
      </c>
      <c r="M376" s="35">
        <f t="shared" ref="M376:M384" si="96">ROUND((L376/$E$1),0)</f>
        <v>2</v>
      </c>
      <c r="N376" s="33"/>
    </row>
    <row r="377" spans="1:14" x14ac:dyDescent="0.25">
      <c r="A377" s="21"/>
      <c r="B377" s="29"/>
      <c r="C377" s="30"/>
      <c r="D377" s="30" t="s">
        <v>2</v>
      </c>
      <c r="E377" s="30"/>
      <c r="F377" s="30"/>
      <c r="G377" s="40">
        <v>5</v>
      </c>
      <c r="H377" s="40">
        <v>6</v>
      </c>
      <c r="I377" s="40">
        <v>4</v>
      </c>
      <c r="J377" s="40">
        <v>5</v>
      </c>
      <c r="K377" s="40"/>
      <c r="L377" s="35">
        <f t="shared" ref="L377:L384" si="97">SUM(G377:K377)</f>
        <v>20</v>
      </c>
      <c r="M377" s="35">
        <f t="shared" si="96"/>
        <v>5</v>
      </c>
      <c r="N377" s="33"/>
    </row>
    <row r="378" spans="1:14" x14ac:dyDescent="0.25">
      <c r="A378" s="21"/>
      <c r="B378" s="29"/>
      <c r="C378" s="30"/>
      <c r="D378" s="30" t="s">
        <v>3</v>
      </c>
      <c r="E378" s="30"/>
      <c r="F378" s="30"/>
      <c r="G378" s="40">
        <v>4</v>
      </c>
      <c r="H378" s="40">
        <v>10</v>
      </c>
      <c r="I378" s="40">
        <v>8</v>
      </c>
      <c r="J378" s="40">
        <v>5</v>
      </c>
      <c r="K378" s="40"/>
      <c r="L378" s="35">
        <f t="shared" si="97"/>
        <v>27</v>
      </c>
      <c r="M378" s="35">
        <f t="shared" si="96"/>
        <v>7</v>
      </c>
      <c r="N378" s="33"/>
    </row>
    <row r="379" spans="1:14" x14ac:dyDescent="0.25">
      <c r="A379" s="21"/>
      <c r="B379" s="29"/>
      <c r="C379" s="30"/>
      <c r="D379" s="30" t="s">
        <v>4</v>
      </c>
      <c r="E379" s="30"/>
      <c r="F379" s="30"/>
      <c r="G379" s="41">
        <v>11</v>
      </c>
      <c r="H379" s="41">
        <v>5</v>
      </c>
      <c r="I379" s="41">
        <v>15</v>
      </c>
      <c r="J379" s="41">
        <v>20</v>
      </c>
      <c r="K379" s="41"/>
      <c r="L379" s="32">
        <f t="shared" si="97"/>
        <v>51</v>
      </c>
      <c r="M379" s="32">
        <f t="shared" si="96"/>
        <v>13</v>
      </c>
      <c r="N379" s="33"/>
    </row>
    <row r="380" spans="1:1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1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14" x14ac:dyDescent="0.25">
      <c r="A382" s="21"/>
      <c r="B382" s="29"/>
      <c r="C382" s="30" t="s">
        <v>7</v>
      </c>
      <c r="D382" s="30"/>
      <c r="E382" s="30"/>
      <c r="F382" s="30"/>
      <c r="G382" s="40"/>
      <c r="H382" s="40">
        <v>3</v>
      </c>
      <c r="I382" s="40">
        <v>1</v>
      </c>
      <c r="J382" s="40">
        <v>3</v>
      </c>
      <c r="K382" s="40"/>
      <c r="L382" s="35">
        <f t="shared" si="97"/>
        <v>7</v>
      </c>
      <c r="M382" s="35">
        <f t="shared" si="96"/>
        <v>2</v>
      </c>
      <c r="N382" s="33"/>
    </row>
    <row r="383" spans="1:14" x14ac:dyDescent="0.25">
      <c r="A383" s="21"/>
      <c r="B383" s="29"/>
      <c r="C383" s="30" t="s">
        <v>9</v>
      </c>
      <c r="D383" s="30"/>
      <c r="E383" s="30"/>
      <c r="F383" s="30"/>
      <c r="G383" s="40">
        <v>6</v>
      </c>
      <c r="H383" s="40">
        <v>4</v>
      </c>
      <c r="I383" s="40">
        <v>2</v>
      </c>
      <c r="J383" s="40">
        <v>2</v>
      </c>
      <c r="K383" s="40"/>
      <c r="L383" s="35">
        <f t="shared" si="97"/>
        <v>14</v>
      </c>
      <c r="M383" s="35">
        <f t="shared" si="96"/>
        <v>4</v>
      </c>
      <c r="N383" s="33"/>
    </row>
    <row r="384" spans="1:1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1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1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1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</row>
    <row r="388" spans="1:14" x14ac:dyDescent="0.25">
      <c r="A388" s="21"/>
      <c r="B388" s="22"/>
      <c r="C388" s="8" t="str">
        <f>+$C372</f>
        <v>April 2022</v>
      </c>
      <c r="D388" s="24"/>
      <c r="E388" s="24"/>
      <c r="F388" s="24"/>
      <c r="G388" s="10" t="str">
        <f>+$G$4</f>
        <v>Apr</v>
      </c>
      <c r="H388" s="10" t="str">
        <f>+G388</f>
        <v>Apr</v>
      </c>
      <c r="I388" s="10" t="str">
        <f t="shared" si="98"/>
        <v>Apr</v>
      </c>
      <c r="J388" s="10" t="str">
        <f t="shared" si="98"/>
        <v>Apr</v>
      </c>
      <c r="K388" s="10" t="str">
        <f t="shared" si="98"/>
        <v>Apr</v>
      </c>
      <c r="L388" s="10" t="str">
        <f t="shared" si="98"/>
        <v>Apr</v>
      </c>
      <c r="M388" s="10" t="str">
        <f t="shared" si="98"/>
        <v>Apr</v>
      </c>
      <c r="N388" s="25"/>
    </row>
    <row r="389" spans="1:14" ht="15.75" thickBot="1" x14ac:dyDescent="0.3">
      <c r="A389" s="21"/>
      <c r="B389" s="26"/>
      <c r="C389" s="27"/>
      <c r="D389" s="27"/>
      <c r="E389" s="27"/>
      <c r="F389" s="27"/>
      <c r="G389" s="7">
        <f>+$G$5</f>
        <v>3</v>
      </c>
      <c r="H389" s="7">
        <f>+$H$5</f>
        <v>10</v>
      </c>
      <c r="I389" s="7">
        <f>+$I$5</f>
        <v>17</v>
      </c>
      <c r="J389" s="7">
        <f>+$J$5</f>
        <v>24</v>
      </c>
      <c r="K389" s="7">
        <f>+$K$5</f>
        <v>0</v>
      </c>
      <c r="L389" s="7" t="s">
        <v>11</v>
      </c>
      <c r="M389" s="7" t="s">
        <v>12</v>
      </c>
      <c r="N389" s="28"/>
    </row>
    <row r="390" spans="1:1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1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53</v>
      </c>
      <c r="H391" s="32">
        <f t="shared" ref="H391:L391" si="99">SUM(H392:H395)</f>
        <v>14</v>
      </c>
      <c r="I391" s="32">
        <f t="shared" si="99"/>
        <v>10</v>
      </c>
      <c r="J391" s="32">
        <f t="shared" si="99"/>
        <v>50</v>
      </c>
      <c r="K391" s="32">
        <f t="shared" si="99"/>
        <v>0</v>
      </c>
      <c r="L391" s="32">
        <f t="shared" si="99"/>
        <v>127</v>
      </c>
      <c r="M391" s="32">
        <f>ROUND((L391/$E$1),0)</f>
        <v>32</v>
      </c>
      <c r="N391" s="33"/>
    </row>
    <row r="392" spans="1:1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3</v>
      </c>
      <c r="I392" s="40">
        <v>3</v>
      </c>
      <c r="J392" s="40">
        <v>5</v>
      </c>
      <c r="K392" s="40"/>
      <c r="L392" s="35">
        <f>SUM(G392:K392)</f>
        <v>16</v>
      </c>
      <c r="M392" s="35">
        <f t="shared" ref="M392:M400" si="100">ROUND((L392/$E$1),0)</f>
        <v>4</v>
      </c>
      <c r="N392" s="33"/>
    </row>
    <row r="393" spans="1:14" x14ac:dyDescent="0.25">
      <c r="A393" s="21"/>
      <c r="B393" s="29"/>
      <c r="C393" s="30"/>
      <c r="D393" s="30" t="s">
        <v>2</v>
      </c>
      <c r="E393" s="30"/>
      <c r="F393" s="30"/>
      <c r="G393" s="40">
        <v>9</v>
      </c>
      <c r="H393" s="40">
        <v>3</v>
      </c>
      <c r="I393" s="40">
        <v>2</v>
      </c>
      <c r="J393" s="40">
        <v>5</v>
      </c>
      <c r="K393" s="40"/>
      <c r="L393" s="35">
        <f t="shared" ref="L393:L400" si="101">SUM(G393:K393)</f>
        <v>19</v>
      </c>
      <c r="M393" s="35">
        <f t="shared" si="100"/>
        <v>5</v>
      </c>
      <c r="N393" s="33"/>
    </row>
    <row r="394" spans="1:14" x14ac:dyDescent="0.25">
      <c r="A394" s="21"/>
      <c r="B394" s="29"/>
      <c r="C394" s="30"/>
      <c r="D394" s="30" t="s">
        <v>3</v>
      </c>
      <c r="E394" s="30"/>
      <c r="F394" s="30"/>
      <c r="G394" s="40">
        <v>17</v>
      </c>
      <c r="H394" s="40">
        <v>5</v>
      </c>
      <c r="I394" s="40">
        <v>2</v>
      </c>
      <c r="J394" s="40">
        <v>12</v>
      </c>
      <c r="K394" s="40"/>
      <c r="L394" s="35">
        <f t="shared" si="101"/>
        <v>36</v>
      </c>
      <c r="M394" s="35">
        <f t="shared" si="100"/>
        <v>9</v>
      </c>
      <c r="N394" s="33"/>
    </row>
    <row r="395" spans="1:14" x14ac:dyDescent="0.25">
      <c r="A395" s="21"/>
      <c r="B395" s="29"/>
      <c r="C395" s="30"/>
      <c r="D395" s="30" t="s">
        <v>4</v>
      </c>
      <c r="E395" s="30"/>
      <c r="F395" s="30"/>
      <c r="G395" s="41">
        <v>22</v>
      </c>
      <c r="H395" s="41">
        <v>3</v>
      </c>
      <c r="I395" s="41">
        <v>3</v>
      </c>
      <c r="J395" s="41">
        <v>28</v>
      </c>
      <c r="K395" s="41"/>
      <c r="L395" s="32">
        <f t="shared" si="101"/>
        <v>56</v>
      </c>
      <c r="M395" s="32">
        <f t="shared" si="100"/>
        <v>14</v>
      </c>
      <c r="N395" s="33"/>
    </row>
    <row r="396" spans="1:1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1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1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1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1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1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14" ht="15.75" thickBot="1" x14ac:dyDescent="0.3"/>
    <row r="403" spans="1:1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</row>
    <row r="404" spans="1:14" x14ac:dyDescent="0.25">
      <c r="A404" s="21"/>
      <c r="B404" s="22"/>
      <c r="C404" s="8" t="str">
        <f>+$C388</f>
        <v>April 2022</v>
      </c>
      <c r="D404" s="24"/>
      <c r="E404" s="24"/>
      <c r="F404" s="24"/>
      <c r="G404" s="10" t="str">
        <f>+$G$4</f>
        <v>Apr</v>
      </c>
      <c r="H404" s="10" t="str">
        <f>+G404</f>
        <v>Apr</v>
      </c>
      <c r="I404" s="10" t="str">
        <f t="shared" si="102"/>
        <v>Apr</v>
      </c>
      <c r="J404" s="10" t="str">
        <f t="shared" si="102"/>
        <v>Apr</v>
      </c>
      <c r="K404" s="10" t="str">
        <f t="shared" si="102"/>
        <v>Apr</v>
      </c>
      <c r="L404" s="10" t="str">
        <f t="shared" si="102"/>
        <v>Apr</v>
      </c>
      <c r="M404" s="10" t="str">
        <f t="shared" si="102"/>
        <v>Apr</v>
      </c>
      <c r="N404" s="25"/>
    </row>
    <row r="405" spans="1:14" ht="15.75" thickBot="1" x14ac:dyDescent="0.3">
      <c r="A405" s="21"/>
      <c r="B405" s="26"/>
      <c r="C405" s="27"/>
      <c r="D405" s="27"/>
      <c r="E405" s="27"/>
      <c r="F405" s="27"/>
      <c r="G405" s="7">
        <f>+$G$5</f>
        <v>3</v>
      </c>
      <c r="H405" s="7">
        <f>+$H$5</f>
        <v>10</v>
      </c>
      <c r="I405" s="7">
        <f>+$I$5</f>
        <v>17</v>
      </c>
      <c r="J405" s="7">
        <f>+$J$5</f>
        <v>24</v>
      </c>
      <c r="K405" s="7">
        <f>+$K$5</f>
        <v>0</v>
      </c>
      <c r="L405" s="7" t="s">
        <v>11</v>
      </c>
      <c r="M405" s="7" t="s">
        <v>12</v>
      </c>
      <c r="N405" s="28"/>
    </row>
    <row r="406" spans="1:1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1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52</v>
      </c>
      <c r="H407" s="32">
        <f t="shared" ref="H407:L407" si="103">SUM(H408:H411)</f>
        <v>64</v>
      </c>
      <c r="I407" s="32">
        <f t="shared" si="103"/>
        <v>0</v>
      </c>
      <c r="J407" s="32">
        <f t="shared" si="103"/>
        <v>44</v>
      </c>
      <c r="K407" s="32">
        <f t="shared" si="103"/>
        <v>0</v>
      </c>
      <c r="L407" s="32">
        <f t="shared" si="103"/>
        <v>160</v>
      </c>
      <c r="M407" s="32">
        <f>ROUND((L407/$E$1),0)</f>
        <v>40</v>
      </c>
      <c r="N407" s="33"/>
    </row>
    <row r="408" spans="1:14" x14ac:dyDescent="0.25">
      <c r="A408" s="21"/>
      <c r="B408" s="29"/>
      <c r="C408" s="30"/>
      <c r="D408" s="30" t="s">
        <v>1</v>
      </c>
      <c r="E408" s="30"/>
      <c r="F408" s="30"/>
      <c r="G408" s="40">
        <v>5</v>
      </c>
      <c r="H408" s="40">
        <v>6</v>
      </c>
      <c r="I408" s="40"/>
      <c r="J408" s="40">
        <v>4</v>
      </c>
      <c r="K408" s="40"/>
      <c r="L408" s="35">
        <f>SUM(G408:K408)</f>
        <v>15</v>
      </c>
      <c r="M408" s="35">
        <f t="shared" ref="M408:M416" si="104">ROUND((L408/$E$1),0)</f>
        <v>4</v>
      </c>
      <c r="N408" s="33"/>
    </row>
    <row r="409" spans="1:14" x14ac:dyDescent="0.25">
      <c r="A409" s="21"/>
      <c r="B409" s="29"/>
      <c r="C409" s="30"/>
      <c r="D409" s="30" t="s">
        <v>2</v>
      </c>
      <c r="E409" s="30"/>
      <c r="F409" s="30"/>
      <c r="G409" s="40">
        <v>11</v>
      </c>
      <c r="H409" s="40">
        <v>12</v>
      </c>
      <c r="I409" s="40"/>
      <c r="J409" s="40">
        <v>8</v>
      </c>
      <c r="K409" s="40"/>
      <c r="L409" s="35">
        <f t="shared" ref="L409:L416" si="105">SUM(G409:K409)</f>
        <v>31</v>
      </c>
      <c r="M409" s="35">
        <f t="shared" si="104"/>
        <v>8</v>
      </c>
      <c r="N409" s="33"/>
    </row>
    <row r="410" spans="1:14" x14ac:dyDescent="0.25">
      <c r="A410" s="21"/>
      <c r="B410" s="29"/>
      <c r="C410" s="30"/>
      <c r="D410" s="30" t="s">
        <v>3</v>
      </c>
      <c r="E410" s="30"/>
      <c r="F410" s="30"/>
      <c r="G410" s="40">
        <v>9</v>
      </c>
      <c r="H410" s="40">
        <v>16</v>
      </c>
      <c r="I410" s="40"/>
      <c r="J410" s="40">
        <v>16</v>
      </c>
      <c r="K410" s="40"/>
      <c r="L410" s="35">
        <f t="shared" si="105"/>
        <v>41</v>
      </c>
      <c r="M410" s="35">
        <f t="shared" si="104"/>
        <v>10</v>
      </c>
      <c r="N410" s="33"/>
    </row>
    <row r="411" spans="1:14" x14ac:dyDescent="0.25">
      <c r="A411" s="21"/>
      <c r="B411" s="29"/>
      <c r="C411" s="30"/>
      <c r="D411" s="30" t="s">
        <v>4</v>
      </c>
      <c r="E411" s="30"/>
      <c r="F411" s="30"/>
      <c r="G411" s="41">
        <v>27</v>
      </c>
      <c r="H411" s="41">
        <v>30</v>
      </c>
      <c r="I411" s="41"/>
      <c r="J411" s="41">
        <v>16</v>
      </c>
      <c r="K411" s="41"/>
      <c r="L411" s="32">
        <f t="shared" si="105"/>
        <v>73</v>
      </c>
      <c r="M411" s="32">
        <f t="shared" si="104"/>
        <v>18</v>
      </c>
      <c r="N411" s="33"/>
    </row>
    <row r="412" spans="1:1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1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14" x14ac:dyDescent="0.25">
      <c r="A414" s="21"/>
      <c r="B414" s="29"/>
      <c r="C414" s="30" t="s">
        <v>7</v>
      </c>
      <c r="D414" s="30"/>
      <c r="E414" s="30"/>
      <c r="F414" s="30"/>
      <c r="G414" s="40"/>
      <c r="H414" s="40">
        <v>1</v>
      </c>
      <c r="I414" s="40"/>
      <c r="J414" s="40"/>
      <c r="K414" s="40"/>
      <c r="L414" s="35">
        <f t="shared" si="105"/>
        <v>1</v>
      </c>
      <c r="M414" s="35">
        <f t="shared" si="104"/>
        <v>0</v>
      </c>
      <c r="N414" s="33"/>
    </row>
    <row r="415" spans="1:1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14" x14ac:dyDescent="0.25">
      <c r="A416" s="21"/>
      <c r="B416" s="29"/>
      <c r="C416" s="30" t="s">
        <v>8</v>
      </c>
      <c r="D416" s="30"/>
      <c r="E416" s="30"/>
      <c r="F416" s="30"/>
      <c r="G416" s="40"/>
      <c r="H416" s="40">
        <v>25</v>
      </c>
      <c r="I416" s="40"/>
      <c r="J416" s="40"/>
      <c r="K416" s="40"/>
      <c r="L416" s="35">
        <f t="shared" si="105"/>
        <v>25</v>
      </c>
      <c r="M416" s="35">
        <f t="shared" si="104"/>
        <v>6</v>
      </c>
      <c r="N416" s="33"/>
    </row>
    <row r="417" spans="1:14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14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14" x14ac:dyDescent="0.25">
      <c r="A419" s="2">
        <f>+A403+1</f>
        <v>26</v>
      </c>
      <c r="B419" s="17"/>
      <c r="C419" s="5" t="s">
        <v>53</v>
      </c>
      <c r="D419" s="1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</row>
    <row r="420" spans="1:14" x14ac:dyDescent="0.25">
      <c r="A420" s="21"/>
      <c r="B420" s="22"/>
      <c r="C420" s="8" t="str">
        <f>+$C404</f>
        <v>April 2022</v>
      </c>
      <c r="D420" s="24"/>
      <c r="E420" s="24"/>
      <c r="F420" s="24"/>
      <c r="G420" s="10" t="str">
        <f>+$G$4</f>
        <v>Apr</v>
      </c>
      <c r="H420" s="10" t="str">
        <f>+G420</f>
        <v>Apr</v>
      </c>
      <c r="I420" s="10" t="str">
        <f t="shared" si="106"/>
        <v>Apr</v>
      </c>
      <c r="J420" s="10" t="str">
        <f t="shared" si="106"/>
        <v>Apr</v>
      </c>
      <c r="K420" s="10" t="str">
        <f t="shared" si="106"/>
        <v>Apr</v>
      </c>
      <c r="L420" s="10" t="str">
        <f t="shared" si="106"/>
        <v>Apr</v>
      </c>
      <c r="M420" s="10" t="str">
        <f t="shared" si="106"/>
        <v>Apr</v>
      </c>
      <c r="N420" s="25"/>
    </row>
    <row r="421" spans="1:14" ht="15.75" thickBot="1" x14ac:dyDescent="0.3">
      <c r="A421" s="21"/>
      <c r="B421" s="26"/>
      <c r="C421" s="27"/>
      <c r="D421" s="27"/>
      <c r="E421" s="27"/>
      <c r="F421" s="27"/>
      <c r="G421" s="7">
        <f>+$G$5</f>
        <v>3</v>
      </c>
      <c r="H421" s="7">
        <f>+$H$5</f>
        <v>10</v>
      </c>
      <c r="I421" s="7">
        <f>+$I$5</f>
        <v>17</v>
      </c>
      <c r="J421" s="7">
        <f>+$J$5</f>
        <v>24</v>
      </c>
      <c r="K421" s="7">
        <f>+$K$5</f>
        <v>0</v>
      </c>
      <c r="L421" s="7" t="s">
        <v>11</v>
      </c>
      <c r="M421" s="7" t="s">
        <v>12</v>
      </c>
      <c r="N421" s="28"/>
    </row>
    <row r="422" spans="1:14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14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22</v>
      </c>
      <c r="H423" s="32">
        <f t="shared" ref="H423:L423" si="107">SUM(H424:H427)</f>
        <v>19</v>
      </c>
      <c r="I423" s="32">
        <f t="shared" si="107"/>
        <v>0</v>
      </c>
      <c r="J423" s="32">
        <f t="shared" si="107"/>
        <v>29</v>
      </c>
      <c r="K423" s="32">
        <f t="shared" si="107"/>
        <v>0</v>
      </c>
      <c r="L423" s="32">
        <f t="shared" si="107"/>
        <v>70</v>
      </c>
      <c r="M423" s="32">
        <f>ROUND((L423/$E$1),0)</f>
        <v>18</v>
      </c>
      <c r="N423" s="33"/>
    </row>
    <row r="424" spans="1:14" x14ac:dyDescent="0.25">
      <c r="A424" s="21"/>
      <c r="B424" s="29"/>
      <c r="C424" s="30"/>
      <c r="D424" s="30" t="s">
        <v>1</v>
      </c>
      <c r="E424" s="30"/>
      <c r="F424" s="30"/>
      <c r="G424" s="40">
        <v>1</v>
      </c>
      <c r="H424" s="40">
        <v>1</v>
      </c>
      <c r="I424" s="40"/>
      <c r="J424" s="40">
        <v>1</v>
      </c>
      <c r="K424" s="40"/>
      <c r="L424" s="35">
        <f>SUM(G424:K424)</f>
        <v>3</v>
      </c>
      <c r="M424" s="35">
        <f t="shared" ref="M424:M432" si="108">ROUND((L424/$E$1),0)</f>
        <v>1</v>
      </c>
      <c r="N424" s="33"/>
    </row>
    <row r="425" spans="1:14" x14ac:dyDescent="0.25">
      <c r="A425" s="21"/>
      <c r="B425" s="29"/>
      <c r="C425" s="30"/>
      <c r="D425" s="30" t="s">
        <v>2</v>
      </c>
      <c r="E425" s="30"/>
      <c r="F425" s="30"/>
      <c r="G425" s="40">
        <v>5</v>
      </c>
      <c r="H425" s="40">
        <v>3</v>
      </c>
      <c r="I425" s="40"/>
      <c r="J425" s="40">
        <v>5</v>
      </c>
      <c r="K425" s="40"/>
      <c r="L425" s="35">
        <f t="shared" ref="L425:L432" si="109">SUM(G425:K425)</f>
        <v>13</v>
      </c>
      <c r="M425" s="35">
        <f t="shared" si="108"/>
        <v>3</v>
      </c>
      <c r="N425" s="33"/>
    </row>
    <row r="426" spans="1:14" x14ac:dyDescent="0.25">
      <c r="A426" s="21"/>
      <c r="B426" s="29"/>
      <c r="C426" s="30"/>
      <c r="D426" s="30" t="s">
        <v>3</v>
      </c>
      <c r="E426" s="30"/>
      <c r="F426" s="30"/>
      <c r="G426" s="40">
        <v>9</v>
      </c>
      <c r="H426" s="40">
        <v>10</v>
      </c>
      <c r="I426" s="40"/>
      <c r="J426" s="40">
        <v>10</v>
      </c>
      <c r="K426" s="40"/>
      <c r="L426" s="35">
        <f t="shared" si="109"/>
        <v>29</v>
      </c>
      <c r="M426" s="35">
        <f t="shared" si="108"/>
        <v>7</v>
      </c>
      <c r="N426" s="33"/>
    </row>
    <row r="427" spans="1:14" x14ac:dyDescent="0.25">
      <c r="A427" s="21"/>
      <c r="B427" s="29"/>
      <c r="C427" s="30"/>
      <c r="D427" s="30" t="s">
        <v>4</v>
      </c>
      <c r="E427" s="30"/>
      <c r="F427" s="30"/>
      <c r="G427" s="41">
        <v>7</v>
      </c>
      <c r="H427" s="41">
        <v>5</v>
      </c>
      <c r="I427" s="41"/>
      <c r="J427" s="41">
        <v>13</v>
      </c>
      <c r="K427" s="41"/>
      <c r="L427" s="32">
        <f t="shared" si="109"/>
        <v>25</v>
      </c>
      <c r="M427" s="32">
        <f t="shared" si="108"/>
        <v>6</v>
      </c>
      <c r="N427" s="33"/>
    </row>
    <row r="428" spans="1:14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</row>
    <row r="429" spans="1:14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</row>
    <row r="430" spans="1:14" x14ac:dyDescent="0.25">
      <c r="A430" s="21"/>
      <c r="B430" s="29"/>
      <c r="C430" s="30" t="s">
        <v>7</v>
      </c>
      <c r="D430" s="30"/>
      <c r="E430" s="30"/>
      <c r="F430" s="30"/>
      <c r="G430" s="40">
        <v>5</v>
      </c>
      <c r="H430" s="40"/>
      <c r="I430" s="40"/>
      <c r="J430" s="40"/>
      <c r="K430" s="40"/>
      <c r="L430" s="35">
        <f t="shared" si="109"/>
        <v>5</v>
      </c>
      <c r="M430" s="35">
        <f t="shared" si="108"/>
        <v>1</v>
      </c>
      <c r="N430" s="33"/>
    </row>
    <row r="431" spans="1:14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</row>
    <row r="432" spans="1:14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</row>
    <row r="433" spans="1:1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1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14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</row>
    <row r="436" spans="1:14" x14ac:dyDescent="0.25">
      <c r="A436" s="21"/>
      <c r="B436" s="22"/>
      <c r="C436" s="8" t="str">
        <f>+$C420</f>
        <v>April 2022</v>
      </c>
      <c r="D436" s="24"/>
      <c r="E436" s="24"/>
      <c r="F436" s="24"/>
      <c r="G436" s="10" t="str">
        <f>+$G$4</f>
        <v>Apr</v>
      </c>
      <c r="H436" s="10" t="str">
        <f>+G436</f>
        <v>Apr</v>
      </c>
      <c r="I436" s="10" t="str">
        <f t="shared" si="110"/>
        <v>Apr</v>
      </c>
      <c r="J436" s="10" t="str">
        <f t="shared" si="110"/>
        <v>Apr</v>
      </c>
      <c r="K436" s="10" t="str">
        <f t="shared" si="110"/>
        <v>Apr</v>
      </c>
      <c r="L436" s="10" t="str">
        <f t="shared" si="110"/>
        <v>Apr</v>
      </c>
      <c r="M436" s="10" t="str">
        <f t="shared" si="110"/>
        <v>Apr</v>
      </c>
      <c r="N436" s="25"/>
    </row>
    <row r="437" spans="1:14" ht="15.75" thickBot="1" x14ac:dyDescent="0.3">
      <c r="A437" s="21"/>
      <c r="B437" s="26"/>
      <c r="C437" s="27"/>
      <c r="D437" s="27"/>
      <c r="E437" s="27"/>
      <c r="F437" s="27"/>
      <c r="G437" s="7">
        <f>+$G$5</f>
        <v>3</v>
      </c>
      <c r="H437" s="7">
        <f>+$H$5</f>
        <v>10</v>
      </c>
      <c r="I437" s="7">
        <f>+$I$5</f>
        <v>17</v>
      </c>
      <c r="J437" s="7">
        <f>+$J$5</f>
        <v>24</v>
      </c>
      <c r="K437" s="7">
        <f>+$K$5</f>
        <v>0</v>
      </c>
      <c r="L437" s="7" t="s">
        <v>11</v>
      </c>
      <c r="M437" s="7" t="s">
        <v>12</v>
      </c>
      <c r="N437" s="28"/>
    </row>
    <row r="438" spans="1:1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1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>
        <f>ROUND((L439/$E$1),0)</f>
        <v>0</v>
      </c>
      <c r="N439" s="33"/>
    </row>
    <row r="440" spans="1:1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2">ROUND((L440/$E$1),0)</f>
        <v>0</v>
      </c>
      <c r="N440" s="33"/>
    </row>
    <row r="441" spans="1:1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>
        <f t="shared" si="112"/>
        <v>0</v>
      </c>
      <c r="N441" s="33"/>
    </row>
    <row r="442" spans="1:1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>
        <f t="shared" si="112"/>
        <v>0</v>
      </c>
      <c r="N442" s="33"/>
    </row>
    <row r="443" spans="1:1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>
        <f t="shared" si="112"/>
        <v>0</v>
      </c>
      <c r="N443" s="33"/>
    </row>
    <row r="444" spans="1:1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1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1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1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1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1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14" ht="15.75" thickBot="1" x14ac:dyDescent="0.3"/>
    <row r="451" spans="1:14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</row>
    <row r="452" spans="1:14" x14ac:dyDescent="0.25">
      <c r="A452" s="21"/>
      <c r="B452" s="22"/>
      <c r="C452" s="8" t="str">
        <f>+$C436</f>
        <v>April 2022</v>
      </c>
      <c r="D452" s="24"/>
      <c r="E452" s="24"/>
      <c r="F452" s="24"/>
      <c r="G452" s="10" t="str">
        <f>+$G$4</f>
        <v>Apr</v>
      </c>
      <c r="H452" s="10" t="str">
        <f>+G452</f>
        <v>Apr</v>
      </c>
      <c r="I452" s="10" t="str">
        <f t="shared" si="114"/>
        <v>Apr</v>
      </c>
      <c r="J452" s="10" t="str">
        <f t="shared" si="114"/>
        <v>Apr</v>
      </c>
      <c r="K452" s="10" t="str">
        <f t="shared" si="114"/>
        <v>Apr</v>
      </c>
      <c r="L452" s="10" t="str">
        <f t="shared" si="114"/>
        <v>Apr</v>
      </c>
      <c r="M452" s="10" t="str">
        <f t="shared" si="114"/>
        <v>Apr</v>
      </c>
      <c r="N452" s="25"/>
    </row>
    <row r="453" spans="1:14" ht="15.75" thickBot="1" x14ac:dyDescent="0.3">
      <c r="A453" s="21"/>
      <c r="B453" s="26"/>
      <c r="C453" s="27"/>
      <c r="D453" s="27"/>
      <c r="E453" s="27"/>
      <c r="F453" s="27"/>
      <c r="G453" s="7">
        <f>+$G$5</f>
        <v>3</v>
      </c>
      <c r="H453" s="7">
        <f>+$H$5</f>
        <v>10</v>
      </c>
      <c r="I453" s="7">
        <f>+$I$5</f>
        <v>17</v>
      </c>
      <c r="J453" s="7">
        <f>+$J$5</f>
        <v>24</v>
      </c>
      <c r="K453" s="7">
        <f>+$K$5</f>
        <v>0</v>
      </c>
      <c r="L453" s="7" t="s">
        <v>11</v>
      </c>
      <c r="M453" s="7" t="s">
        <v>12</v>
      </c>
      <c r="N453" s="28"/>
    </row>
    <row r="454" spans="1:1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1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>
        <f>ROUND((L455/$E$1),0)</f>
        <v>0</v>
      </c>
      <c r="N455" s="33"/>
    </row>
    <row r="456" spans="1:1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6">ROUND((L456/$E$1),0)</f>
        <v>0</v>
      </c>
      <c r="N456" s="33"/>
    </row>
    <row r="457" spans="1:1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>
        <f t="shared" si="116"/>
        <v>0</v>
      </c>
      <c r="N457" s="33"/>
    </row>
    <row r="458" spans="1:1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>
        <f t="shared" si="116"/>
        <v>0</v>
      </c>
      <c r="N458" s="33"/>
    </row>
    <row r="459" spans="1:1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>
        <f t="shared" si="116"/>
        <v>0</v>
      </c>
      <c r="N459" s="33"/>
    </row>
    <row r="460" spans="1:1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1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1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1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1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1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1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1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</row>
    <row r="468" spans="1:14" x14ac:dyDescent="0.25">
      <c r="A468" s="21"/>
      <c r="B468" s="22"/>
      <c r="C468" s="8" t="str">
        <f>+$C452</f>
        <v>April 2022</v>
      </c>
      <c r="D468" s="24"/>
      <c r="E468" s="24"/>
      <c r="F468" s="24"/>
      <c r="G468" s="10" t="str">
        <f>+$G$4</f>
        <v>Apr</v>
      </c>
      <c r="H468" s="10" t="str">
        <f>+G468</f>
        <v>Apr</v>
      </c>
      <c r="I468" s="10" t="str">
        <f t="shared" si="118"/>
        <v>Apr</v>
      </c>
      <c r="J468" s="10" t="str">
        <f t="shared" si="118"/>
        <v>Apr</v>
      </c>
      <c r="K468" s="10" t="str">
        <f t="shared" si="118"/>
        <v>Apr</v>
      </c>
      <c r="L468" s="10" t="str">
        <f t="shared" si="118"/>
        <v>Apr</v>
      </c>
      <c r="M468" s="10" t="str">
        <f t="shared" si="118"/>
        <v>Apr</v>
      </c>
      <c r="N468" s="25"/>
    </row>
    <row r="469" spans="1:14" ht="15.75" thickBot="1" x14ac:dyDescent="0.3">
      <c r="A469" s="21"/>
      <c r="B469" s="26"/>
      <c r="C469" s="27"/>
      <c r="D469" s="27"/>
      <c r="E469" s="27"/>
      <c r="F469" s="27"/>
      <c r="G469" s="7">
        <f>+$G$5</f>
        <v>3</v>
      </c>
      <c r="H469" s="7">
        <f>+$H$5</f>
        <v>10</v>
      </c>
      <c r="I469" s="7">
        <f>+$I$5</f>
        <v>17</v>
      </c>
      <c r="J469" s="7">
        <f>+$J$5</f>
        <v>24</v>
      </c>
      <c r="K469" s="7">
        <f>+$K$5</f>
        <v>0</v>
      </c>
      <c r="L469" s="7" t="s">
        <v>11</v>
      </c>
      <c r="M469" s="7" t="s">
        <v>12</v>
      </c>
      <c r="N469" s="28"/>
    </row>
    <row r="470" spans="1:1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1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1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1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1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1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1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1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1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1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1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1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14" ht="15.75" thickBot="1" x14ac:dyDescent="0.3"/>
    <row r="483" spans="1:1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</row>
    <row r="484" spans="1:14" x14ac:dyDescent="0.25">
      <c r="A484" s="21"/>
      <c r="B484" s="22"/>
      <c r="C484" s="8" t="str">
        <f>+$C468</f>
        <v>April 2022</v>
      </c>
      <c r="D484" s="24"/>
      <c r="E484" s="24"/>
      <c r="F484" s="24"/>
      <c r="G484" s="10" t="str">
        <f>+$G$4</f>
        <v>Apr</v>
      </c>
      <c r="H484" s="10" t="str">
        <f>+G484</f>
        <v>Apr</v>
      </c>
      <c r="I484" s="10" t="str">
        <f t="shared" si="122"/>
        <v>Apr</v>
      </c>
      <c r="J484" s="10" t="str">
        <f t="shared" si="122"/>
        <v>Apr</v>
      </c>
      <c r="K484" s="10" t="str">
        <f t="shared" si="122"/>
        <v>Apr</v>
      </c>
      <c r="L484" s="10" t="str">
        <f t="shared" si="122"/>
        <v>Apr</v>
      </c>
      <c r="M484" s="10" t="str">
        <f t="shared" si="122"/>
        <v>Apr</v>
      </c>
      <c r="N484" s="25"/>
    </row>
    <row r="485" spans="1:14" ht="15.75" thickBot="1" x14ac:dyDescent="0.3">
      <c r="A485" s="21"/>
      <c r="B485" s="26"/>
      <c r="C485" s="27"/>
      <c r="D485" s="27"/>
      <c r="E485" s="27"/>
      <c r="F485" s="27"/>
      <c r="G485" s="7">
        <f>+$G$5</f>
        <v>3</v>
      </c>
      <c r="H485" s="7">
        <f>+$H$5</f>
        <v>10</v>
      </c>
      <c r="I485" s="7">
        <f>+$I$5</f>
        <v>17</v>
      </c>
      <c r="J485" s="7">
        <f>+$J$5</f>
        <v>24</v>
      </c>
      <c r="K485" s="7">
        <f>+$K$5</f>
        <v>0</v>
      </c>
      <c r="L485" s="7" t="s">
        <v>11</v>
      </c>
      <c r="M485" s="7" t="s">
        <v>12</v>
      </c>
      <c r="N485" s="28"/>
    </row>
    <row r="486" spans="1:1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1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1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1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1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1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1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1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1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1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1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" right="0.7" top="0.75" bottom="0.75" header="0.3" footer="0.3"/>
  <pageSetup paperSize="9" orientation="portrait" verticalDpi="0" r:id="rId1"/>
  <ignoredErrors>
    <ignoredError sqref="G39:K3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97"/>
  <sheetViews>
    <sheetView workbookViewId="0"/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6384" width="9.140625" style="16"/>
  </cols>
  <sheetData>
    <row r="1" spans="1:23" x14ac:dyDescent="0.25">
      <c r="D1" s="1" t="s">
        <v>14</v>
      </c>
      <c r="E1" s="15">
        <v>5</v>
      </c>
      <c r="S1" s="16" t="s">
        <v>67</v>
      </c>
      <c r="T1" s="16" t="s">
        <v>68</v>
      </c>
      <c r="U1" s="16" t="s">
        <v>69</v>
      </c>
    </row>
    <row r="2" spans="1:23" ht="15.75" thickBot="1" x14ac:dyDescent="0.3">
      <c r="D2" s="1"/>
    </row>
    <row r="3" spans="1:23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</row>
    <row r="4" spans="1:23" x14ac:dyDescent="0.25">
      <c r="A4" s="21"/>
      <c r="B4" s="22"/>
      <c r="C4" s="13" t="s">
        <v>58</v>
      </c>
      <c r="D4" s="23"/>
      <c r="E4" s="24"/>
      <c r="F4" s="24"/>
      <c r="G4" s="9" t="s">
        <v>60</v>
      </c>
      <c r="H4" s="10" t="str">
        <f>+G4</f>
        <v>May</v>
      </c>
      <c r="I4" s="10" t="str">
        <f t="shared" si="0"/>
        <v>May</v>
      </c>
      <c r="J4" s="10" t="str">
        <f t="shared" si="0"/>
        <v>May</v>
      </c>
      <c r="K4" s="10" t="str">
        <f t="shared" si="0"/>
        <v>May</v>
      </c>
      <c r="L4" s="10" t="str">
        <f t="shared" si="0"/>
        <v>May</v>
      </c>
      <c r="M4" s="10" t="str">
        <f t="shared" si="0"/>
        <v>May</v>
      </c>
      <c r="N4" s="25"/>
    </row>
    <row r="5" spans="1:23" ht="15.75" thickBot="1" x14ac:dyDescent="0.3">
      <c r="A5" s="21"/>
      <c r="B5" s="26"/>
      <c r="C5" s="27"/>
      <c r="D5" s="27"/>
      <c r="E5" s="27"/>
      <c r="F5" s="27"/>
      <c r="G5" s="4">
        <v>1</v>
      </c>
      <c r="H5" s="4">
        <v>8</v>
      </c>
      <c r="I5" s="4">
        <v>15</v>
      </c>
      <c r="J5" s="4">
        <v>22</v>
      </c>
      <c r="K5" s="4">
        <v>29</v>
      </c>
      <c r="L5" s="7" t="s">
        <v>11</v>
      </c>
      <c r="M5" s="7" t="s">
        <v>12</v>
      </c>
      <c r="N5" s="28"/>
    </row>
    <row r="6" spans="1:23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3" x14ac:dyDescent="0.25">
      <c r="A7" s="21"/>
      <c r="B7" s="29"/>
      <c r="C7" s="30" t="s">
        <v>0</v>
      </c>
      <c r="D7" s="30"/>
      <c r="E7" s="30"/>
      <c r="F7" s="30"/>
      <c r="G7" s="32">
        <f>SUM(G8:G11)</f>
        <v>1614</v>
      </c>
      <c r="H7" s="32">
        <f t="shared" ref="H7:L7" si="1">SUM(H8:H11)</f>
        <v>1873</v>
      </c>
      <c r="I7" s="32">
        <f t="shared" si="1"/>
        <v>1514</v>
      </c>
      <c r="J7" s="32">
        <f t="shared" si="1"/>
        <v>1588</v>
      </c>
      <c r="K7" s="32">
        <f t="shared" si="1"/>
        <v>1784</v>
      </c>
      <c r="L7" s="32">
        <f t="shared" si="1"/>
        <v>8373</v>
      </c>
      <c r="M7" s="32">
        <f>ROUND((L7/$E$1),0)</f>
        <v>1675</v>
      </c>
      <c r="N7" s="33"/>
      <c r="O7" s="34"/>
      <c r="P7" s="34"/>
      <c r="Q7" s="43"/>
      <c r="R7" s="34"/>
      <c r="S7" s="34"/>
      <c r="T7" s="34"/>
      <c r="U7" s="34"/>
      <c r="V7" s="34"/>
      <c r="W7" s="34"/>
    </row>
    <row r="8" spans="1:23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114</v>
      </c>
      <c r="H8" s="35">
        <f t="shared" ref="H8:K8" si="2">+H24+H40+H56+H72+H88+H104+H120+H136+H152+H168+H184+H200+H216+H232+H248+H264+H280+H296+H312+H328+H344+H360+H376+H392+H408+H424+H440+H456+H472+H488</f>
        <v>129</v>
      </c>
      <c r="I8" s="35">
        <f t="shared" si="2"/>
        <v>117</v>
      </c>
      <c r="J8" s="35">
        <f t="shared" si="2"/>
        <v>146</v>
      </c>
      <c r="K8" s="35">
        <f t="shared" si="2"/>
        <v>135</v>
      </c>
      <c r="L8" s="35">
        <f>SUM(G8:K8)</f>
        <v>641</v>
      </c>
      <c r="M8" s="35">
        <f t="shared" ref="M8:M16" si="3">ROUND((L8/$E$1),0)</f>
        <v>128</v>
      </c>
      <c r="N8" s="33"/>
      <c r="O8" s="34"/>
      <c r="P8" s="34"/>
      <c r="Q8" s="43"/>
      <c r="R8" s="34"/>
      <c r="S8" s="34"/>
      <c r="T8" s="34"/>
      <c r="U8" s="34"/>
      <c r="V8" s="34"/>
      <c r="W8" s="34"/>
    </row>
    <row r="9" spans="1:23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300</v>
      </c>
      <c r="H9" s="35">
        <f t="shared" si="4"/>
        <v>328</v>
      </c>
      <c r="I9" s="35">
        <f t="shared" si="4"/>
        <v>276</v>
      </c>
      <c r="J9" s="35">
        <f t="shared" si="4"/>
        <v>311</v>
      </c>
      <c r="K9" s="35">
        <f t="shared" si="4"/>
        <v>350</v>
      </c>
      <c r="L9" s="35">
        <f t="shared" ref="L9:L16" si="5">SUM(G9:K9)</f>
        <v>1565</v>
      </c>
      <c r="M9" s="35">
        <f t="shared" si="3"/>
        <v>313</v>
      </c>
      <c r="N9" s="33"/>
      <c r="O9" s="34"/>
      <c r="P9" s="34"/>
      <c r="Q9" s="43"/>
      <c r="R9" s="34"/>
      <c r="S9" s="34"/>
      <c r="T9" s="34"/>
      <c r="U9" s="34"/>
      <c r="V9" s="34"/>
      <c r="W9" s="34"/>
    </row>
    <row r="10" spans="1:23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448</v>
      </c>
      <c r="H10" s="35">
        <f t="shared" si="4"/>
        <v>497</v>
      </c>
      <c r="I10" s="35">
        <f t="shared" si="4"/>
        <v>430</v>
      </c>
      <c r="J10" s="35">
        <f t="shared" si="4"/>
        <v>425</v>
      </c>
      <c r="K10" s="35">
        <f t="shared" si="4"/>
        <v>469</v>
      </c>
      <c r="L10" s="35">
        <f t="shared" si="5"/>
        <v>2269</v>
      </c>
      <c r="M10" s="35">
        <f t="shared" si="3"/>
        <v>454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</row>
    <row r="11" spans="1:23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752</v>
      </c>
      <c r="H11" s="32">
        <f t="shared" si="4"/>
        <v>919</v>
      </c>
      <c r="I11" s="32">
        <f t="shared" si="4"/>
        <v>691</v>
      </c>
      <c r="J11" s="32">
        <f t="shared" si="4"/>
        <v>706</v>
      </c>
      <c r="K11" s="32">
        <f t="shared" si="4"/>
        <v>830</v>
      </c>
      <c r="L11" s="32">
        <f t="shared" si="5"/>
        <v>3898</v>
      </c>
      <c r="M11" s="32">
        <f t="shared" si="3"/>
        <v>780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</row>
    <row r="12" spans="1:23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27</v>
      </c>
      <c r="H12" s="35">
        <f t="shared" si="4"/>
        <v>34</v>
      </c>
      <c r="I12" s="35">
        <f t="shared" si="4"/>
        <v>28</v>
      </c>
      <c r="J12" s="35">
        <f t="shared" si="4"/>
        <v>19</v>
      </c>
      <c r="K12" s="35">
        <f t="shared" si="4"/>
        <v>12</v>
      </c>
      <c r="L12" s="35">
        <f t="shared" si="5"/>
        <v>120</v>
      </c>
      <c r="M12" s="35">
        <f t="shared" si="3"/>
        <v>24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</row>
    <row r="13" spans="1:23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</row>
    <row r="14" spans="1:23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77</v>
      </c>
      <c r="H14" s="35">
        <f t="shared" si="4"/>
        <v>70</v>
      </c>
      <c r="I14" s="35">
        <f t="shared" si="4"/>
        <v>67</v>
      </c>
      <c r="J14" s="35">
        <f t="shared" si="4"/>
        <v>46</v>
      </c>
      <c r="K14" s="35">
        <f t="shared" si="4"/>
        <v>69</v>
      </c>
      <c r="L14" s="35">
        <f t="shared" si="5"/>
        <v>329</v>
      </c>
      <c r="M14" s="35">
        <f t="shared" si="3"/>
        <v>66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</row>
    <row r="15" spans="1:23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809</v>
      </c>
      <c r="H15" s="35">
        <f t="shared" si="4"/>
        <v>431</v>
      </c>
      <c r="I15" s="35">
        <f t="shared" si="4"/>
        <v>567</v>
      </c>
      <c r="J15" s="35">
        <f t="shared" si="4"/>
        <v>525</v>
      </c>
      <c r="K15" s="35">
        <f t="shared" si="4"/>
        <v>451</v>
      </c>
      <c r="L15" s="35">
        <f t="shared" si="5"/>
        <v>2783</v>
      </c>
      <c r="M15" s="35">
        <f t="shared" si="3"/>
        <v>557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</row>
    <row r="16" spans="1:23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214</v>
      </c>
      <c r="H16" s="35">
        <f t="shared" si="4"/>
        <v>209</v>
      </c>
      <c r="I16" s="35">
        <f t="shared" si="4"/>
        <v>312</v>
      </c>
      <c r="J16" s="35">
        <f t="shared" si="4"/>
        <v>212</v>
      </c>
      <c r="K16" s="35">
        <f t="shared" si="4"/>
        <v>257</v>
      </c>
      <c r="L16" s="35">
        <f t="shared" si="5"/>
        <v>1204</v>
      </c>
      <c r="M16" s="35">
        <f t="shared" si="3"/>
        <v>241</v>
      </c>
      <c r="N16" s="33"/>
      <c r="O16" s="34"/>
      <c r="P16" s="34"/>
      <c r="Q16" s="43"/>
      <c r="R16" s="34"/>
      <c r="S16" s="34"/>
      <c r="T16" s="34"/>
      <c r="U16" s="34"/>
      <c r="V16" s="34"/>
      <c r="W16" s="34"/>
    </row>
    <row r="17" spans="1:23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</row>
    <row r="18" spans="1:23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44" t="str">
        <f>+C19</f>
        <v>Hawane CLC Church</v>
      </c>
      <c r="T19" s="43">
        <f>+L23</f>
        <v>658</v>
      </c>
      <c r="U19" s="43">
        <f>+L30</f>
        <v>0</v>
      </c>
      <c r="V19" s="34"/>
      <c r="W19" s="34"/>
    </row>
    <row r="20" spans="1:23" x14ac:dyDescent="0.25">
      <c r="A20" s="21"/>
      <c r="B20" s="22"/>
      <c r="C20" s="8" t="str">
        <f>+$C4</f>
        <v>May 2022</v>
      </c>
      <c r="D20" s="24"/>
      <c r="E20" s="24"/>
      <c r="F20" s="24"/>
      <c r="G20" s="10" t="str">
        <f>+$G$4</f>
        <v>May</v>
      </c>
      <c r="H20" s="10" t="str">
        <f>+G20</f>
        <v>May</v>
      </c>
      <c r="I20" s="10" t="str">
        <f t="shared" si="6"/>
        <v>May</v>
      </c>
      <c r="J20" s="10" t="str">
        <f t="shared" si="6"/>
        <v>May</v>
      </c>
      <c r="K20" s="10" t="str">
        <f t="shared" si="6"/>
        <v>May</v>
      </c>
      <c r="L20" s="10" t="str">
        <f t="shared" si="6"/>
        <v>May</v>
      </c>
      <c r="M20" s="10" t="str">
        <f t="shared" si="6"/>
        <v>May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</row>
    <row r="21" spans="1:23" ht="15.75" thickBot="1" x14ac:dyDescent="0.3">
      <c r="A21" s="21"/>
      <c r="B21" s="26"/>
      <c r="C21" s="27"/>
      <c r="D21" s="27"/>
      <c r="E21" s="27"/>
      <c r="F21" s="27"/>
      <c r="G21" s="7">
        <f>+$G$5</f>
        <v>1</v>
      </c>
      <c r="H21" s="7">
        <f>+$H$5</f>
        <v>8</v>
      </c>
      <c r="I21" s="7">
        <f>+$I$5</f>
        <v>15</v>
      </c>
      <c r="J21" s="7">
        <f>+$J$5</f>
        <v>22</v>
      </c>
      <c r="K21" s="7">
        <f>+$K$5</f>
        <v>29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146</v>
      </c>
      <c r="H23" s="32">
        <f t="shared" ref="H23:L23" si="7">SUM(H24:H27)</f>
        <v>167</v>
      </c>
      <c r="I23" s="32">
        <f t="shared" si="7"/>
        <v>107</v>
      </c>
      <c r="J23" s="32">
        <f t="shared" si="7"/>
        <v>114</v>
      </c>
      <c r="K23" s="32">
        <f t="shared" si="7"/>
        <v>124</v>
      </c>
      <c r="L23" s="32">
        <f t="shared" si="7"/>
        <v>658</v>
      </c>
      <c r="M23" s="32">
        <f>ROUND((L23/$E$1),0)</f>
        <v>132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5">
      <c r="A24" s="21"/>
      <c r="B24" s="29"/>
      <c r="C24" s="30"/>
      <c r="D24" s="30" t="s">
        <v>1</v>
      </c>
      <c r="E24" s="30"/>
      <c r="F24" s="30"/>
      <c r="G24" s="40">
        <v>9</v>
      </c>
      <c r="H24" s="40">
        <v>14</v>
      </c>
      <c r="I24" s="40">
        <v>9</v>
      </c>
      <c r="J24" s="40">
        <v>8</v>
      </c>
      <c r="K24" s="40">
        <v>7</v>
      </c>
      <c r="L24" s="35">
        <f>SUM(G24:K24)</f>
        <v>47</v>
      </c>
      <c r="M24" s="35">
        <f t="shared" ref="M24:M32" si="8">ROUND((L24/$E$1),0)</f>
        <v>9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5">
      <c r="A25" s="21"/>
      <c r="B25" s="29"/>
      <c r="C25" s="30"/>
      <c r="D25" s="30" t="s">
        <v>2</v>
      </c>
      <c r="E25" s="30"/>
      <c r="F25" s="30"/>
      <c r="G25" s="40">
        <v>25</v>
      </c>
      <c r="H25" s="40">
        <v>20</v>
      </c>
      <c r="I25" s="40">
        <v>18</v>
      </c>
      <c r="J25" s="40">
        <v>21</v>
      </c>
      <c r="K25" s="40">
        <v>25</v>
      </c>
      <c r="L25" s="35">
        <f t="shared" ref="L25:L32" si="9">SUM(G25:K25)</f>
        <v>109</v>
      </c>
      <c r="M25" s="35">
        <f t="shared" si="8"/>
        <v>22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</row>
    <row r="26" spans="1:23" x14ac:dyDescent="0.25">
      <c r="A26" s="21"/>
      <c r="B26" s="29"/>
      <c r="C26" s="30"/>
      <c r="D26" s="30" t="s">
        <v>3</v>
      </c>
      <c r="E26" s="30"/>
      <c r="F26" s="30"/>
      <c r="G26" s="40">
        <v>46</v>
      </c>
      <c r="H26" s="40">
        <v>63</v>
      </c>
      <c r="I26" s="40">
        <v>42</v>
      </c>
      <c r="J26" s="40">
        <v>43</v>
      </c>
      <c r="K26" s="40">
        <v>50</v>
      </c>
      <c r="L26" s="35">
        <f t="shared" si="9"/>
        <v>244</v>
      </c>
      <c r="M26" s="35">
        <f t="shared" si="8"/>
        <v>49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</row>
    <row r="27" spans="1:23" x14ac:dyDescent="0.25">
      <c r="A27" s="21"/>
      <c r="B27" s="29"/>
      <c r="C27" s="30"/>
      <c r="D27" s="30" t="s">
        <v>4</v>
      </c>
      <c r="E27" s="30"/>
      <c r="F27" s="30"/>
      <c r="G27" s="41">
        <v>66</v>
      </c>
      <c r="H27" s="41">
        <v>70</v>
      </c>
      <c r="I27" s="41">
        <v>38</v>
      </c>
      <c r="J27" s="41">
        <v>42</v>
      </c>
      <c r="K27" s="41">
        <v>42</v>
      </c>
      <c r="L27" s="32">
        <f t="shared" si="9"/>
        <v>258</v>
      </c>
      <c r="M27" s="32">
        <f t="shared" si="8"/>
        <v>52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</row>
    <row r="28" spans="1:23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</row>
    <row r="29" spans="1:23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</row>
    <row r="30" spans="1:23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</row>
    <row r="31" spans="1:23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</row>
    <row r="32" spans="1:23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</row>
    <row r="33" spans="1:23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</row>
    <row r="34" spans="1:23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</row>
    <row r="35" spans="1:23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  <c r="S35" s="44" t="str">
        <f>+C35</f>
        <v>Ngwenya</v>
      </c>
      <c r="T35" s="43">
        <f>+L39</f>
        <v>261</v>
      </c>
      <c r="U35" s="43">
        <f>+L46</f>
        <v>13</v>
      </c>
    </row>
    <row r="36" spans="1:23" x14ac:dyDescent="0.25">
      <c r="A36" s="21"/>
      <c r="B36" s="22"/>
      <c r="C36" s="8" t="str">
        <f>+$C20</f>
        <v>May 2022</v>
      </c>
      <c r="D36" s="24"/>
      <c r="E36" s="24"/>
      <c r="F36" s="24"/>
      <c r="G36" s="10" t="str">
        <f>+$G$4</f>
        <v>May</v>
      </c>
      <c r="H36" s="10" t="str">
        <f>+G36</f>
        <v>May</v>
      </c>
      <c r="I36" s="10" t="str">
        <f t="shared" si="10"/>
        <v>May</v>
      </c>
      <c r="J36" s="10" t="str">
        <f t="shared" si="10"/>
        <v>May</v>
      </c>
      <c r="K36" s="10" t="str">
        <f t="shared" si="10"/>
        <v>May</v>
      </c>
      <c r="L36" s="10" t="str">
        <f t="shared" si="10"/>
        <v>May</v>
      </c>
      <c r="M36" s="10" t="str">
        <f t="shared" si="10"/>
        <v>May</v>
      </c>
      <c r="N36" s="25"/>
      <c r="O36" s="42"/>
      <c r="P36" s="42"/>
      <c r="Q36" s="42"/>
    </row>
    <row r="37" spans="1:23" ht="15.75" thickBot="1" x14ac:dyDescent="0.3">
      <c r="A37" s="21"/>
      <c r="B37" s="26"/>
      <c r="C37" s="27"/>
      <c r="D37" s="27"/>
      <c r="E37" s="27"/>
      <c r="F37" s="27"/>
      <c r="G37" s="7">
        <f>+$G$5</f>
        <v>1</v>
      </c>
      <c r="H37" s="7">
        <f>+$H$5</f>
        <v>8</v>
      </c>
      <c r="I37" s="7">
        <f>+$I$5</f>
        <v>15</v>
      </c>
      <c r="J37" s="7">
        <f>+$J$5</f>
        <v>22</v>
      </c>
      <c r="K37" s="7">
        <f>+$K$5</f>
        <v>29</v>
      </c>
      <c r="L37" s="7" t="s">
        <v>11</v>
      </c>
      <c r="M37" s="7" t="s">
        <v>12</v>
      </c>
      <c r="N37" s="28"/>
      <c r="O37" s="42"/>
      <c r="P37" s="42"/>
      <c r="Q37" s="42"/>
    </row>
    <row r="38" spans="1:23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3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45</v>
      </c>
      <c r="H39" s="32">
        <f t="shared" ref="H39:L39" si="11">SUM(H40:H43)</f>
        <v>68</v>
      </c>
      <c r="I39" s="32">
        <f t="shared" si="11"/>
        <v>45</v>
      </c>
      <c r="J39" s="32">
        <f t="shared" si="11"/>
        <v>46</v>
      </c>
      <c r="K39" s="32">
        <f t="shared" si="11"/>
        <v>57</v>
      </c>
      <c r="L39" s="32">
        <f t="shared" si="11"/>
        <v>261</v>
      </c>
      <c r="M39" s="32">
        <f>ROUND((L39/$E$1),0)</f>
        <v>52</v>
      </c>
      <c r="N39" s="33"/>
      <c r="O39" s="42"/>
      <c r="P39" s="42"/>
      <c r="Q39" s="42"/>
    </row>
    <row r="40" spans="1:23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6</v>
      </c>
      <c r="I40" s="40">
        <v>4</v>
      </c>
      <c r="J40" s="40">
        <v>3</v>
      </c>
      <c r="K40" s="40">
        <v>4</v>
      </c>
      <c r="L40" s="35">
        <f>SUM(G40:K40)</f>
        <v>21</v>
      </c>
      <c r="M40" s="35">
        <f t="shared" ref="M40:M48" si="12">ROUND((L40/$E$1),0)</f>
        <v>4</v>
      </c>
      <c r="N40" s="33"/>
      <c r="O40" s="42"/>
      <c r="P40" s="42"/>
      <c r="Q40" s="42"/>
    </row>
    <row r="41" spans="1:23" x14ac:dyDescent="0.25">
      <c r="A41" s="21"/>
      <c r="B41" s="29"/>
      <c r="C41" s="30"/>
      <c r="D41" s="30" t="s">
        <v>2</v>
      </c>
      <c r="E41" s="30"/>
      <c r="F41" s="30"/>
      <c r="G41" s="40">
        <v>8</v>
      </c>
      <c r="H41" s="40">
        <v>14</v>
      </c>
      <c r="I41" s="40">
        <v>8</v>
      </c>
      <c r="J41" s="40">
        <v>10</v>
      </c>
      <c r="K41" s="40">
        <v>14</v>
      </c>
      <c r="L41" s="35">
        <f t="shared" ref="L41:L48" si="13">SUM(G41:K41)</f>
        <v>54</v>
      </c>
      <c r="M41" s="35">
        <f t="shared" si="12"/>
        <v>11</v>
      </c>
      <c r="N41" s="33"/>
      <c r="O41" s="42"/>
      <c r="P41" s="42"/>
      <c r="Q41" s="42"/>
    </row>
    <row r="42" spans="1:23" x14ac:dyDescent="0.25">
      <c r="A42" s="21"/>
      <c r="B42" s="29"/>
      <c r="C42" s="30"/>
      <c r="D42" s="30" t="s">
        <v>3</v>
      </c>
      <c r="E42" s="30"/>
      <c r="F42" s="30"/>
      <c r="G42" s="40">
        <v>13</v>
      </c>
      <c r="H42" s="40">
        <v>20</v>
      </c>
      <c r="I42" s="40">
        <v>13</v>
      </c>
      <c r="J42" s="40">
        <v>13</v>
      </c>
      <c r="K42" s="40">
        <v>15</v>
      </c>
      <c r="L42" s="35">
        <f t="shared" si="13"/>
        <v>74</v>
      </c>
      <c r="M42" s="35">
        <f t="shared" si="12"/>
        <v>15</v>
      </c>
      <c r="N42" s="33"/>
      <c r="O42" s="42"/>
      <c r="P42" s="42"/>
      <c r="Q42" s="42"/>
    </row>
    <row r="43" spans="1:23" x14ac:dyDescent="0.25">
      <c r="A43" s="21"/>
      <c r="B43" s="29"/>
      <c r="C43" s="30"/>
      <c r="D43" s="30" t="s">
        <v>4</v>
      </c>
      <c r="E43" s="30"/>
      <c r="F43" s="30"/>
      <c r="G43" s="41">
        <v>20</v>
      </c>
      <c r="H43" s="41">
        <v>28</v>
      </c>
      <c r="I43" s="41">
        <v>20</v>
      </c>
      <c r="J43" s="41">
        <v>20</v>
      </c>
      <c r="K43" s="41">
        <v>24</v>
      </c>
      <c r="L43" s="32">
        <f t="shared" si="13"/>
        <v>112</v>
      </c>
      <c r="M43" s="32">
        <f t="shared" si="12"/>
        <v>22</v>
      </c>
      <c r="N43" s="33"/>
      <c r="O43" s="42"/>
      <c r="P43" s="42"/>
      <c r="Q43" s="42"/>
    </row>
    <row r="44" spans="1:23" x14ac:dyDescent="0.25">
      <c r="A44" s="21"/>
      <c r="B44" s="29"/>
      <c r="C44" s="30" t="s">
        <v>5</v>
      </c>
      <c r="D44" s="30"/>
      <c r="E44" s="30"/>
      <c r="F44" s="30"/>
      <c r="G44" s="40"/>
      <c r="H44" s="40">
        <v>3</v>
      </c>
      <c r="I44" s="40">
        <v>1</v>
      </c>
      <c r="J44" s="40">
        <v>3</v>
      </c>
      <c r="K44" s="40"/>
      <c r="L44" s="35">
        <f t="shared" si="13"/>
        <v>7</v>
      </c>
      <c r="M44" s="35">
        <f t="shared" si="12"/>
        <v>1</v>
      </c>
      <c r="N44" s="33"/>
      <c r="O44" s="42"/>
      <c r="P44" s="42"/>
      <c r="Q44" s="42"/>
    </row>
    <row r="45" spans="1:23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3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4</v>
      </c>
      <c r="I46" s="40">
        <v>2</v>
      </c>
      <c r="J46" s="40">
        <v>2</v>
      </c>
      <c r="K46" s="40">
        <v>1</v>
      </c>
      <c r="L46" s="35">
        <f t="shared" si="13"/>
        <v>13</v>
      </c>
      <c r="M46" s="35">
        <f t="shared" si="12"/>
        <v>3</v>
      </c>
      <c r="N46" s="33"/>
      <c r="O46" s="42"/>
      <c r="P46" s="42"/>
      <c r="Q46" s="42"/>
    </row>
    <row r="47" spans="1:23" x14ac:dyDescent="0.25">
      <c r="A47" s="21"/>
      <c r="B47" s="29"/>
      <c r="C47" s="30" t="s">
        <v>9</v>
      </c>
      <c r="D47" s="30"/>
      <c r="E47" s="30"/>
      <c r="F47" s="30"/>
      <c r="G47" s="40">
        <v>3</v>
      </c>
      <c r="H47" s="40">
        <v>2</v>
      </c>
      <c r="I47" s="40">
        <v>3</v>
      </c>
      <c r="J47" s="40">
        <v>3</v>
      </c>
      <c r="K47" s="40">
        <v>3</v>
      </c>
      <c r="L47" s="35">
        <f t="shared" si="13"/>
        <v>14</v>
      </c>
      <c r="M47" s="35">
        <f t="shared" si="12"/>
        <v>3</v>
      </c>
      <c r="N47" s="33"/>
      <c r="O47" s="42"/>
      <c r="P47" s="42"/>
      <c r="Q47" s="42"/>
    </row>
    <row r="48" spans="1:23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1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1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1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  <c r="S51" s="44" t="str">
        <f>+C51</f>
        <v>Lavumisa</v>
      </c>
      <c r="T51" s="43">
        <f>+L55</f>
        <v>317</v>
      </c>
      <c r="U51" s="43">
        <f>+L62</f>
        <v>0</v>
      </c>
    </row>
    <row r="52" spans="1:21" x14ac:dyDescent="0.25">
      <c r="A52" s="21"/>
      <c r="B52" s="22"/>
      <c r="C52" s="8" t="str">
        <f>+$C36</f>
        <v>May 2022</v>
      </c>
      <c r="D52" s="24"/>
      <c r="E52" s="24"/>
      <c r="F52" s="24"/>
      <c r="G52" s="10" t="str">
        <f>+$G$4</f>
        <v>May</v>
      </c>
      <c r="H52" s="10" t="str">
        <f>+G52</f>
        <v>May</v>
      </c>
      <c r="I52" s="10" t="str">
        <f t="shared" si="14"/>
        <v>May</v>
      </c>
      <c r="J52" s="10" t="str">
        <f t="shared" si="14"/>
        <v>May</v>
      </c>
      <c r="K52" s="10" t="str">
        <f t="shared" si="14"/>
        <v>May</v>
      </c>
      <c r="L52" s="10" t="str">
        <f t="shared" si="14"/>
        <v>May</v>
      </c>
      <c r="M52" s="10" t="str">
        <f t="shared" si="14"/>
        <v>May</v>
      </c>
      <c r="N52" s="25"/>
      <c r="O52" s="42"/>
      <c r="P52" s="42"/>
      <c r="Q52" s="42"/>
    </row>
    <row r="53" spans="1:21" ht="15.75" thickBot="1" x14ac:dyDescent="0.3">
      <c r="A53" s="21"/>
      <c r="B53" s="26"/>
      <c r="C53" s="27"/>
      <c r="D53" s="27"/>
      <c r="E53" s="27"/>
      <c r="F53" s="27"/>
      <c r="G53" s="7">
        <f>+$G$5</f>
        <v>1</v>
      </c>
      <c r="H53" s="7">
        <f>+$H$5</f>
        <v>8</v>
      </c>
      <c r="I53" s="7">
        <f>+$I$5</f>
        <v>15</v>
      </c>
      <c r="J53" s="7">
        <f>+$J$5</f>
        <v>22</v>
      </c>
      <c r="K53" s="7">
        <f>+$K$5</f>
        <v>29</v>
      </c>
      <c r="L53" s="7" t="s">
        <v>11</v>
      </c>
      <c r="M53" s="7" t="s">
        <v>12</v>
      </c>
      <c r="N53" s="28"/>
      <c r="O53" s="42"/>
      <c r="P53" s="42"/>
      <c r="Q53" s="42"/>
    </row>
    <row r="54" spans="1:21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1" x14ac:dyDescent="0.25">
      <c r="A55" s="21"/>
      <c r="B55" s="29"/>
      <c r="C55" s="30" t="s">
        <v>0</v>
      </c>
      <c r="D55" s="30"/>
      <c r="E55" s="30"/>
      <c r="F55" s="30"/>
      <c r="G55" s="32">
        <f>SUM(G56:G59)</f>
        <v>53</v>
      </c>
      <c r="H55" s="32">
        <f t="shared" ref="H55:L55" si="15">SUM(H56:H59)</f>
        <v>55</v>
      </c>
      <c r="I55" s="32">
        <f t="shared" si="15"/>
        <v>56</v>
      </c>
      <c r="J55" s="32">
        <f t="shared" si="15"/>
        <v>81</v>
      </c>
      <c r="K55" s="32">
        <f t="shared" si="15"/>
        <v>72</v>
      </c>
      <c r="L55" s="32">
        <f t="shared" si="15"/>
        <v>317</v>
      </c>
      <c r="M55" s="32">
        <f>ROUND((L55/$E$1),0)</f>
        <v>63</v>
      </c>
      <c r="N55" s="33"/>
      <c r="O55" s="42"/>
      <c r="P55" s="42"/>
      <c r="Q55" s="42"/>
    </row>
    <row r="56" spans="1:21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2</v>
      </c>
      <c r="I56" s="40">
        <v>3</v>
      </c>
      <c r="J56" s="40">
        <v>4</v>
      </c>
      <c r="K56" s="40">
        <v>3</v>
      </c>
      <c r="L56" s="35">
        <f>SUM(G56:K56)</f>
        <v>15</v>
      </c>
      <c r="M56" s="35">
        <f t="shared" ref="M56:M64" si="16">ROUND((L56/$E$1),0)</f>
        <v>3</v>
      </c>
      <c r="N56" s="33"/>
      <c r="O56" s="42"/>
      <c r="P56" s="42"/>
      <c r="Q56" s="42"/>
    </row>
    <row r="57" spans="1:21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13</v>
      </c>
      <c r="I57" s="40">
        <v>14</v>
      </c>
      <c r="J57" s="40">
        <v>27</v>
      </c>
      <c r="K57" s="40">
        <v>15</v>
      </c>
      <c r="L57" s="35">
        <f t="shared" ref="L57:L64" si="17">SUM(G57:K57)</f>
        <v>83</v>
      </c>
      <c r="M57" s="35">
        <f t="shared" si="16"/>
        <v>17</v>
      </c>
      <c r="N57" s="33"/>
      <c r="O57" s="42"/>
      <c r="P57" s="42"/>
      <c r="Q57" s="42"/>
    </row>
    <row r="58" spans="1:21" x14ac:dyDescent="0.25">
      <c r="A58" s="21"/>
      <c r="B58" s="29"/>
      <c r="C58" s="30"/>
      <c r="D58" s="30" t="s">
        <v>3</v>
      </c>
      <c r="E58" s="30"/>
      <c r="F58" s="30"/>
      <c r="G58" s="40">
        <v>12</v>
      </c>
      <c r="H58" s="40">
        <v>16</v>
      </c>
      <c r="I58" s="40">
        <v>21</v>
      </c>
      <c r="J58" s="40">
        <v>16</v>
      </c>
      <c r="K58" s="40">
        <v>20</v>
      </c>
      <c r="L58" s="35">
        <f t="shared" si="17"/>
        <v>85</v>
      </c>
      <c r="M58" s="35">
        <f t="shared" si="16"/>
        <v>17</v>
      </c>
      <c r="N58" s="33"/>
      <c r="O58" s="42"/>
      <c r="P58" s="42"/>
      <c r="Q58" s="42"/>
    </row>
    <row r="59" spans="1:21" x14ac:dyDescent="0.25">
      <c r="A59" s="21"/>
      <c r="B59" s="29"/>
      <c r="C59" s="30"/>
      <c r="D59" s="30" t="s">
        <v>4</v>
      </c>
      <c r="E59" s="30"/>
      <c r="F59" s="30"/>
      <c r="G59" s="41">
        <v>24</v>
      </c>
      <c r="H59" s="41">
        <v>24</v>
      </c>
      <c r="I59" s="41">
        <v>18</v>
      </c>
      <c r="J59" s="41">
        <v>34</v>
      </c>
      <c r="K59" s="41">
        <v>34</v>
      </c>
      <c r="L59" s="32">
        <f t="shared" si="17"/>
        <v>134</v>
      </c>
      <c r="M59" s="32">
        <f t="shared" si="16"/>
        <v>27</v>
      </c>
      <c r="N59" s="33"/>
      <c r="O59" s="42"/>
      <c r="P59" s="42"/>
      <c r="Q59" s="42"/>
    </row>
    <row r="60" spans="1:21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1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1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1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1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1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1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1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 t="s">
        <v>61</v>
      </c>
      <c r="Q67" s="42"/>
      <c r="S67" s="44" t="str">
        <f>+C67</f>
        <v>Engcamini</v>
      </c>
      <c r="T67" s="43">
        <f>+L71</f>
        <v>323</v>
      </c>
      <c r="U67" s="43">
        <f>+L78</f>
        <v>0</v>
      </c>
    </row>
    <row r="68" spans="1:21" x14ac:dyDescent="0.25">
      <c r="A68" s="21"/>
      <c r="B68" s="22"/>
      <c r="C68" s="8" t="str">
        <f>+$C52</f>
        <v>May 2022</v>
      </c>
      <c r="D68" s="24"/>
      <c r="E68" s="24"/>
      <c r="F68" s="24"/>
      <c r="G68" s="10" t="str">
        <f>+$G$4</f>
        <v>May</v>
      </c>
      <c r="H68" s="10" t="str">
        <f>+G68</f>
        <v>May</v>
      </c>
      <c r="I68" s="10" t="str">
        <f t="shared" si="18"/>
        <v>May</v>
      </c>
      <c r="J68" s="10" t="str">
        <f t="shared" si="18"/>
        <v>May</v>
      </c>
      <c r="K68" s="10" t="str">
        <f t="shared" si="18"/>
        <v>May</v>
      </c>
      <c r="L68" s="10" t="str">
        <f t="shared" si="18"/>
        <v>May</v>
      </c>
      <c r="M68" s="10" t="str">
        <f t="shared" si="18"/>
        <v>May</v>
      </c>
      <c r="N68" s="25"/>
      <c r="O68" s="42"/>
      <c r="P68" s="42"/>
      <c r="Q68" s="42"/>
    </row>
    <row r="69" spans="1:21" ht="15.75" thickBot="1" x14ac:dyDescent="0.3">
      <c r="A69" s="21"/>
      <c r="B69" s="26"/>
      <c r="C69" s="27"/>
      <c r="D69" s="27"/>
      <c r="E69" s="27"/>
      <c r="F69" s="27"/>
      <c r="G69" s="7">
        <f>+$G$5</f>
        <v>1</v>
      </c>
      <c r="H69" s="7">
        <f>+$H$5</f>
        <v>8</v>
      </c>
      <c r="I69" s="7">
        <f>+$I$5</f>
        <v>15</v>
      </c>
      <c r="J69" s="7">
        <f>+$J$5</f>
        <v>22</v>
      </c>
      <c r="K69" s="7">
        <f>+$K$5</f>
        <v>29</v>
      </c>
      <c r="L69" s="7" t="s">
        <v>11</v>
      </c>
      <c r="M69" s="7" t="s">
        <v>12</v>
      </c>
      <c r="N69" s="28"/>
      <c r="O69" s="42"/>
      <c r="P69" s="42"/>
      <c r="Q69" s="42"/>
    </row>
    <row r="70" spans="1:21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1" x14ac:dyDescent="0.25">
      <c r="A71" s="21"/>
      <c r="B71" s="29"/>
      <c r="C71" s="30" t="s">
        <v>0</v>
      </c>
      <c r="D71" s="30"/>
      <c r="E71" s="30"/>
      <c r="F71" s="30"/>
      <c r="G71" s="32">
        <f>SUM(G72:G75)</f>
        <v>78</v>
      </c>
      <c r="H71" s="32">
        <f t="shared" ref="H71:L71" si="19">SUM(H72:H75)</f>
        <v>78</v>
      </c>
      <c r="I71" s="32">
        <f t="shared" si="19"/>
        <v>82</v>
      </c>
      <c r="J71" s="32">
        <f t="shared" si="19"/>
        <v>85</v>
      </c>
      <c r="K71" s="32">
        <f t="shared" si="19"/>
        <v>0</v>
      </c>
      <c r="L71" s="32">
        <f t="shared" si="19"/>
        <v>323</v>
      </c>
      <c r="M71" s="32">
        <f>ROUND((L71/$E$1),0)</f>
        <v>65</v>
      </c>
      <c r="N71" s="33"/>
      <c r="O71" s="42"/>
      <c r="P71" s="42"/>
      <c r="Q71" s="42"/>
    </row>
    <row r="72" spans="1:21" x14ac:dyDescent="0.25">
      <c r="A72" s="21"/>
      <c r="B72" s="29"/>
      <c r="C72" s="30"/>
      <c r="D72" s="30" t="s">
        <v>1</v>
      </c>
      <c r="E72" s="30"/>
      <c r="F72" s="30"/>
      <c r="G72" s="40">
        <v>3</v>
      </c>
      <c r="H72" s="40">
        <v>5</v>
      </c>
      <c r="I72" s="40">
        <v>6</v>
      </c>
      <c r="J72" s="40">
        <v>5</v>
      </c>
      <c r="K72" s="40"/>
      <c r="L72" s="35">
        <f>SUM(G72:K72)</f>
        <v>19</v>
      </c>
      <c r="M72" s="35">
        <f t="shared" ref="M72:M80" si="20">ROUND((L72/$E$1),0)</f>
        <v>4</v>
      </c>
      <c r="N72" s="33"/>
      <c r="O72" s="42"/>
      <c r="P72" s="42"/>
      <c r="Q72" s="42"/>
    </row>
    <row r="73" spans="1:21" x14ac:dyDescent="0.25">
      <c r="A73" s="21"/>
      <c r="B73" s="29"/>
      <c r="C73" s="30"/>
      <c r="D73" s="30" t="s">
        <v>2</v>
      </c>
      <c r="E73" s="30"/>
      <c r="F73" s="30"/>
      <c r="G73" s="40">
        <v>13</v>
      </c>
      <c r="H73" s="40">
        <v>9</v>
      </c>
      <c r="I73" s="40">
        <v>9</v>
      </c>
      <c r="J73" s="40">
        <v>13</v>
      </c>
      <c r="K73" s="40"/>
      <c r="L73" s="35">
        <f t="shared" ref="L73:L80" si="21">SUM(G73:K73)</f>
        <v>44</v>
      </c>
      <c r="M73" s="35">
        <f t="shared" si="20"/>
        <v>9</v>
      </c>
      <c r="N73" s="33"/>
      <c r="O73" s="42"/>
      <c r="P73" s="42"/>
      <c r="Q73" s="42"/>
    </row>
    <row r="74" spans="1:21" x14ac:dyDescent="0.25">
      <c r="A74" s="21"/>
      <c r="B74" s="29"/>
      <c r="C74" s="30"/>
      <c r="D74" s="30" t="s">
        <v>3</v>
      </c>
      <c r="E74" s="30"/>
      <c r="F74" s="30"/>
      <c r="G74" s="40">
        <v>19</v>
      </c>
      <c r="H74" s="40">
        <v>14</v>
      </c>
      <c r="I74" s="40">
        <v>14</v>
      </c>
      <c r="J74" s="40">
        <v>12</v>
      </c>
      <c r="K74" s="40"/>
      <c r="L74" s="35">
        <f t="shared" si="21"/>
        <v>59</v>
      </c>
      <c r="M74" s="35">
        <f t="shared" si="20"/>
        <v>12</v>
      </c>
      <c r="N74" s="33"/>
      <c r="O74" s="42"/>
      <c r="P74" s="42"/>
      <c r="Q74" s="42"/>
    </row>
    <row r="75" spans="1:21" x14ac:dyDescent="0.25">
      <c r="A75" s="21"/>
      <c r="B75" s="29"/>
      <c r="C75" s="30"/>
      <c r="D75" s="30" t="s">
        <v>4</v>
      </c>
      <c r="E75" s="30"/>
      <c r="F75" s="30"/>
      <c r="G75" s="41">
        <v>43</v>
      </c>
      <c r="H75" s="41">
        <v>50</v>
      </c>
      <c r="I75" s="41">
        <v>53</v>
      </c>
      <c r="J75" s="41">
        <v>55</v>
      </c>
      <c r="K75" s="41"/>
      <c r="L75" s="32">
        <f t="shared" si="21"/>
        <v>201</v>
      </c>
      <c r="M75" s="32">
        <f t="shared" si="20"/>
        <v>40</v>
      </c>
      <c r="N75" s="33"/>
      <c r="O75" s="42"/>
      <c r="P75" s="42"/>
      <c r="Q75" s="42"/>
    </row>
    <row r="76" spans="1:21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>
        <v>1</v>
      </c>
      <c r="K76" s="40"/>
      <c r="L76" s="35">
        <f t="shared" si="21"/>
        <v>1</v>
      </c>
      <c r="M76" s="35">
        <f t="shared" si="20"/>
        <v>0</v>
      </c>
      <c r="N76" s="33"/>
      <c r="O76" s="42"/>
      <c r="P76" s="42"/>
      <c r="Q76" s="42"/>
    </row>
    <row r="77" spans="1:21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1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1" x14ac:dyDescent="0.25">
      <c r="A79" s="21"/>
      <c r="B79" s="29"/>
      <c r="C79" s="30" t="s">
        <v>9</v>
      </c>
      <c r="D79" s="30"/>
      <c r="E79" s="30"/>
      <c r="F79" s="30"/>
      <c r="G79" s="40">
        <v>144</v>
      </c>
      <c r="H79" s="40">
        <v>180</v>
      </c>
      <c r="I79" s="40">
        <v>144</v>
      </c>
      <c r="J79" s="40">
        <v>90</v>
      </c>
      <c r="K79" s="40"/>
      <c r="L79" s="35">
        <f t="shared" si="21"/>
        <v>558</v>
      </c>
      <c r="M79" s="35">
        <f t="shared" si="20"/>
        <v>112</v>
      </c>
      <c r="N79" s="33"/>
      <c r="O79" s="42"/>
      <c r="P79" s="42"/>
      <c r="Q79" s="42"/>
    </row>
    <row r="80" spans="1:21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1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1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1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  <c r="S83" s="44" t="str">
        <f>+C83</f>
        <v>Pine Valley</v>
      </c>
      <c r="T83" s="43">
        <f>+L87</f>
        <v>459</v>
      </c>
      <c r="U83" s="43">
        <f>+L94</f>
        <v>0</v>
      </c>
    </row>
    <row r="84" spans="1:21" x14ac:dyDescent="0.25">
      <c r="A84" s="21"/>
      <c r="B84" s="22"/>
      <c r="C84" s="8" t="str">
        <f>+$C68</f>
        <v>May 2022</v>
      </c>
      <c r="D84" s="24"/>
      <c r="E84" s="24"/>
      <c r="F84" s="24"/>
      <c r="G84" s="10" t="str">
        <f>+$G$4</f>
        <v>May</v>
      </c>
      <c r="H84" s="10" t="str">
        <f>+G84</f>
        <v>May</v>
      </c>
      <c r="I84" s="10" t="str">
        <f t="shared" si="22"/>
        <v>May</v>
      </c>
      <c r="J84" s="10" t="str">
        <f t="shared" si="22"/>
        <v>May</v>
      </c>
      <c r="K84" s="10" t="str">
        <f t="shared" si="22"/>
        <v>May</v>
      </c>
      <c r="L84" s="10" t="str">
        <f t="shared" si="22"/>
        <v>May</v>
      </c>
      <c r="M84" s="10" t="str">
        <f t="shared" si="22"/>
        <v>May</v>
      </c>
      <c r="N84" s="25"/>
      <c r="O84" s="42"/>
      <c r="P84" s="42"/>
      <c r="Q84" s="42"/>
    </row>
    <row r="85" spans="1:21" ht="15.75" thickBot="1" x14ac:dyDescent="0.3">
      <c r="A85" s="21"/>
      <c r="B85" s="26"/>
      <c r="C85" s="27"/>
      <c r="D85" s="27"/>
      <c r="E85" s="27"/>
      <c r="F85" s="27"/>
      <c r="G85" s="7">
        <f>+$G$5</f>
        <v>1</v>
      </c>
      <c r="H85" s="7">
        <f>+$H$5</f>
        <v>8</v>
      </c>
      <c r="I85" s="7">
        <f>+$I$5</f>
        <v>15</v>
      </c>
      <c r="J85" s="7">
        <f>+$J$5</f>
        <v>22</v>
      </c>
      <c r="K85" s="7">
        <f>+$K$5</f>
        <v>29</v>
      </c>
      <c r="L85" s="7" t="s">
        <v>11</v>
      </c>
      <c r="M85" s="7" t="s">
        <v>12</v>
      </c>
      <c r="N85" s="28"/>
      <c r="O85" s="42"/>
      <c r="P85" s="42"/>
      <c r="Q85" s="42"/>
    </row>
    <row r="86" spans="1:21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1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102</v>
      </c>
      <c r="H87" s="32">
        <f t="shared" ref="H87:L87" si="23">SUM(H88:H91)</f>
        <v>116</v>
      </c>
      <c r="I87" s="32">
        <f t="shared" si="23"/>
        <v>64</v>
      </c>
      <c r="J87" s="32">
        <f t="shared" si="23"/>
        <v>65</v>
      </c>
      <c r="K87" s="32">
        <f t="shared" si="23"/>
        <v>112</v>
      </c>
      <c r="L87" s="32">
        <f t="shared" si="23"/>
        <v>459</v>
      </c>
      <c r="M87" s="32">
        <f>ROUND((L87/$E$1),0)</f>
        <v>92</v>
      </c>
      <c r="N87" s="33"/>
      <c r="O87" s="42"/>
      <c r="P87" s="42"/>
      <c r="Q87" s="42"/>
    </row>
    <row r="88" spans="1:21" x14ac:dyDescent="0.25">
      <c r="A88" s="21"/>
      <c r="B88" s="29"/>
      <c r="C88" s="30"/>
      <c r="D88" s="30" t="s">
        <v>1</v>
      </c>
      <c r="E88" s="30"/>
      <c r="F88" s="30"/>
      <c r="G88" s="40">
        <v>7</v>
      </c>
      <c r="H88" s="40">
        <v>8</v>
      </c>
      <c r="I88" s="40">
        <v>8</v>
      </c>
      <c r="J88" s="40">
        <v>7</v>
      </c>
      <c r="K88" s="40">
        <v>9</v>
      </c>
      <c r="L88" s="35">
        <f>SUM(G88:K88)</f>
        <v>39</v>
      </c>
      <c r="M88" s="35">
        <f t="shared" ref="M88:M96" si="24">ROUND((L88/$E$1),0)</f>
        <v>8</v>
      </c>
      <c r="N88" s="33"/>
      <c r="O88" s="42"/>
      <c r="P88" s="42"/>
      <c r="Q88" s="42"/>
    </row>
    <row r="89" spans="1:21" x14ac:dyDescent="0.25">
      <c r="A89" s="21"/>
      <c r="B89" s="29"/>
      <c r="C89" s="30"/>
      <c r="D89" s="30" t="s">
        <v>2</v>
      </c>
      <c r="E89" s="30"/>
      <c r="F89" s="30"/>
      <c r="G89" s="40">
        <v>12</v>
      </c>
      <c r="H89" s="40">
        <v>12</v>
      </c>
      <c r="I89" s="40">
        <v>19</v>
      </c>
      <c r="J89" s="40">
        <v>12</v>
      </c>
      <c r="K89" s="40">
        <v>30</v>
      </c>
      <c r="L89" s="35">
        <f t="shared" ref="L89:L96" si="25">SUM(G89:K89)</f>
        <v>85</v>
      </c>
      <c r="M89" s="35">
        <f t="shared" si="24"/>
        <v>17</v>
      </c>
      <c r="N89" s="33"/>
      <c r="O89" s="42"/>
      <c r="P89" s="42"/>
      <c r="Q89" s="42"/>
    </row>
    <row r="90" spans="1:21" x14ac:dyDescent="0.25">
      <c r="A90" s="21"/>
      <c r="B90" s="29"/>
      <c r="C90" s="30"/>
      <c r="D90" s="30" t="s">
        <v>3</v>
      </c>
      <c r="E90" s="30"/>
      <c r="F90" s="30"/>
      <c r="G90" s="40">
        <v>44</v>
      </c>
      <c r="H90" s="40">
        <v>40</v>
      </c>
      <c r="I90" s="40">
        <v>37</v>
      </c>
      <c r="J90" s="40">
        <v>26</v>
      </c>
      <c r="K90" s="40">
        <v>40</v>
      </c>
      <c r="L90" s="35">
        <f t="shared" si="25"/>
        <v>187</v>
      </c>
      <c r="M90" s="35">
        <f t="shared" si="24"/>
        <v>37</v>
      </c>
      <c r="N90" s="33"/>
      <c r="O90" s="42"/>
      <c r="P90" s="42"/>
      <c r="Q90" s="42"/>
    </row>
    <row r="91" spans="1:21" x14ac:dyDescent="0.25">
      <c r="A91" s="21"/>
      <c r="B91" s="29"/>
      <c r="C91" s="30"/>
      <c r="D91" s="30" t="s">
        <v>4</v>
      </c>
      <c r="E91" s="30"/>
      <c r="F91" s="30"/>
      <c r="G91" s="41">
        <v>39</v>
      </c>
      <c r="H91" s="41">
        <v>56</v>
      </c>
      <c r="I91" s="41"/>
      <c r="J91" s="41">
        <v>20</v>
      </c>
      <c r="K91" s="41">
        <v>33</v>
      </c>
      <c r="L91" s="32">
        <f t="shared" si="25"/>
        <v>148</v>
      </c>
      <c r="M91" s="32">
        <f t="shared" si="24"/>
        <v>30</v>
      </c>
      <c r="N91" s="33"/>
      <c r="O91" s="42"/>
      <c r="P91" s="42"/>
      <c r="Q91" s="42"/>
    </row>
    <row r="92" spans="1:21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1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1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1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1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1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1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1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  <c r="S99" s="44" t="str">
        <f>+C99</f>
        <v>Ngwempisi</v>
      </c>
      <c r="T99" s="43">
        <f>+L103</f>
        <v>347</v>
      </c>
      <c r="U99" s="43">
        <f>+L110</f>
        <v>0</v>
      </c>
    </row>
    <row r="100" spans="1:21" x14ac:dyDescent="0.25">
      <c r="A100" s="21"/>
      <c r="B100" s="22"/>
      <c r="C100" s="8" t="str">
        <f>+$C84</f>
        <v>May 2022</v>
      </c>
      <c r="D100" s="24"/>
      <c r="E100" s="24"/>
      <c r="F100" s="24"/>
      <c r="G100" s="10" t="str">
        <f>+$G$4</f>
        <v>May</v>
      </c>
      <c r="H100" s="10" t="str">
        <f>+G100</f>
        <v>May</v>
      </c>
      <c r="I100" s="10" t="str">
        <f t="shared" si="26"/>
        <v>May</v>
      </c>
      <c r="J100" s="10" t="str">
        <f t="shared" si="26"/>
        <v>May</v>
      </c>
      <c r="K100" s="10" t="str">
        <f t="shared" si="26"/>
        <v>May</v>
      </c>
      <c r="L100" s="10" t="str">
        <f t="shared" si="26"/>
        <v>May</v>
      </c>
      <c r="M100" s="10" t="str">
        <f t="shared" si="26"/>
        <v>May</v>
      </c>
      <c r="N100" s="25"/>
      <c r="O100" s="42"/>
      <c r="P100" s="42"/>
      <c r="Q100" s="42"/>
    </row>
    <row r="101" spans="1:21" ht="15.75" thickBot="1" x14ac:dyDescent="0.3">
      <c r="A101" s="21"/>
      <c r="B101" s="26"/>
      <c r="C101" s="27"/>
      <c r="D101" s="27"/>
      <c r="E101" s="27"/>
      <c r="F101" s="27"/>
      <c r="G101" s="7">
        <f>+$G$5</f>
        <v>1</v>
      </c>
      <c r="H101" s="7">
        <f>+$H$5</f>
        <v>8</v>
      </c>
      <c r="I101" s="7">
        <f>+$I$5</f>
        <v>15</v>
      </c>
      <c r="J101" s="7">
        <f>+$J$5</f>
        <v>22</v>
      </c>
      <c r="K101" s="7">
        <f>+$K$5</f>
        <v>29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1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1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67</v>
      </c>
      <c r="H103" s="32">
        <f t="shared" ref="H103:L103" si="27">SUM(H104:H107)</f>
        <v>76</v>
      </c>
      <c r="I103" s="32">
        <f t="shared" si="27"/>
        <v>58</v>
      </c>
      <c r="J103" s="32">
        <f t="shared" si="27"/>
        <v>65</v>
      </c>
      <c r="K103" s="32">
        <f t="shared" si="27"/>
        <v>81</v>
      </c>
      <c r="L103" s="32">
        <f t="shared" si="27"/>
        <v>347</v>
      </c>
      <c r="M103" s="32">
        <f>ROUND((L103/$E$1),0)</f>
        <v>69</v>
      </c>
      <c r="N103" s="33"/>
      <c r="O103" s="42"/>
      <c r="P103" s="42"/>
      <c r="Q103" s="42"/>
    </row>
    <row r="104" spans="1:21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2</v>
      </c>
      <c r="I104" s="40">
        <v>1</v>
      </c>
      <c r="J104" s="40">
        <v>2</v>
      </c>
      <c r="K104" s="40">
        <v>2</v>
      </c>
      <c r="L104" s="35">
        <f>SUM(G104:K104)</f>
        <v>8</v>
      </c>
      <c r="M104" s="35">
        <f t="shared" ref="M104:M112" si="28">ROUND((L104/$E$1),0)</f>
        <v>2</v>
      </c>
      <c r="N104" s="33"/>
      <c r="O104" s="42"/>
      <c r="P104" s="42"/>
      <c r="Q104" s="42"/>
    </row>
    <row r="105" spans="1:21" x14ac:dyDescent="0.25">
      <c r="A105" s="21"/>
      <c r="B105" s="29"/>
      <c r="C105" s="30"/>
      <c r="D105" s="30" t="s">
        <v>2</v>
      </c>
      <c r="E105" s="30"/>
      <c r="F105" s="30"/>
      <c r="G105" s="40">
        <v>13</v>
      </c>
      <c r="H105" s="40">
        <v>18</v>
      </c>
      <c r="I105" s="40">
        <v>13</v>
      </c>
      <c r="J105" s="40">
        <v>18</v>
      </c>
      <c r="K105" s="40">
        <v>18</v>
      </c>
      <c r="L105" s="35">
        <f t="shared" ref="L105:L112" si="29">SUM(G105:K105)</f>
        <v>80</v>
      </c>
      <c r="M105" s="35">
        <f t="shared" si="28"/>
        <v>16</v>
      </c>
      <c r="N105" s="33"/>
      <c r="O105" s="42"/>
      <c r="P105" s="42"/>
      <c r="Q105" s="42"/>
    </row>
    <row r="106" spans="1:21" x14ac:dyDescent="0.25">
      <c r="A106" s="21"/>
      <c r="B106" s="29"/>
      <c r="C106" s="30"/>
      <c r="D106" s="30" t="s">
        <v>3</v>
      </c>
      <c r="E106" s="30"/>
      <c r="F106" s="30"/>
      <c r="G106" s="40">
        <v>17</v>
      </c>
      <c r="H106" s="40">
        <v>18</v>
      </c>
      <c r="I106" s="40">
        <v>20</v>
      </c>
      <c r="J106" s="40">
        <v>17</v>
      </c>
      <c r="K106" s="40">
        <v>27</v>
      </c>
      <c r="L106" s="35">
        <f t="shared" si="29"/>
        <v>99</v>
      </c>
      <c r="M106" s="35">
        <f t="shared" si="28"/>
        <v>20</v>
      </c>
      <c r="N106" s="33"/>
      <c r="O106" s="42"/>
      <c r="P106" s="42"/>
      <c r="Q106" s="42"/>
    </row>
    <row r="107" spans="1:21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>
        <v>38</v>
      </c>
      <c r="I107" s="41">
        <v>24</v>
      </c>
      <c r="J107" s="41">
        <v>28</v>
      </c>
      <c r="K107" s="41">
        <v>34</v>
      </c>
      <c r="L107" s="32">
        <f t="shared" si="29"/>
        <v>160</v>
      </c>
      <c r="M107" s="32">
        <f t="shared" si="28"/>
        <v>32</v>
      </c>
      <c r="N107" s="33"/>
      <c r="O107" s="42"/>
      <c r="P107" s="42"/>
      <c r="Q107" s="42"/>
    </row>
    <row r="108" spans="1:21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1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1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1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1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1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1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1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  <c r="S115" s="44" t="str">
        <f>+C115</f>
        <v>Gebeni</v>
      </c>
      <c r="T115" s="43">
        <f>+L119</f>
        <v>239</v>
      </c>
      <c r="U115" s="43">
        <f>+L126</f>
        <v>0</v>
      </c>
    </row>
    <row r="116" spans="1:21" x14ac:dyDescent="0.25">
      <c r="A116" s="21"/>
      <c r="B116" s="22"/>
      <c r="C116" s="8" t="str">
        <f>+$C100</f>
        <v>May 2022</v>
      </c>
      <c r="D116" s="24"/>
      <c r="E116" s="24"/>
      <c r="F116" s="24"/>
      <c r="G116" s="10" t="str">
        <f>+$G$4</f>
        <v>May</v>
      </c>
      <c r="H116" s="10" t="str">
        <f>+G116</f>
        <v>May</v>
      </c>
      <c r="I116" s="10" t="str">
        <f t="shared" si="30"/>
        <v>May</v>
      </c>
      <c r="J116" s="10" t="str">
        <f t="shared" si="30"/>
        <v>May</v>
      </c>
      <c r="K116" s="10" t="str">
        <f t="shared" si="30"/>
        <v>May</v>
      </c>
      <c r="L116" s="10" t="str">
        <f t="shared" si="30"/>
        <v>May</v>
      </c>
      <c r="M116" s="10" t="str">
        <f t="shared" si="30"/>
        <v>May</v>
      </c>
      <c r="N116" s="25"/>
      <c r="O116" s="42"/>
      <c r="P116" s="42"/>
      <c r="Q116" s="42"/>
    </row>
    <row r="117" spans="1:21" ht="15.75" thickBot="1" x14ac:dyDescent="0.3">
      <c r="A117" s="21"/>
      <c r="B117" s="26"/>
      <c r="C117" s="27"/>
      <c r="D117" s="27"/>
      <c r="E117" s="27"/>
      <c r="F117" s="27"/>
      <c r="G117" s="7">
        <f>+$G$5</f>
        <v>1</v>
      </c>
      <c r="H117" s="7">
        <f>+$H$5</f>
        <v>8</v>
      </c>
      <c r="I117" s="7">
        <f>+$I$5</f>
        <v>15</v>
      </c>
      <c r="J117" s="7">
        <f>+$J$5</f>
        <v>22</v>
      </c>
      <c r="K117" s="7">
        <f>+$K$5</f>
        <v>29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1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1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43</v>
      </c>
      <c r="H119" s="32">
        <f t="shared" ref="H119:L119" si="31">SUM(H120:H123)</f>
        <v>54</v>
      </c>
      <c r="I119" s="32">
        <f t="shared" si="31"/>
        <v>34</v>
      </c>
      <c r="J119" s="32">
        <f t="shared" si="31"/>
        <v>55</v>
      </c>
      <c r="K119" s="32">
        <f t="shared" si="31"/>
        <v>53</v>
      </c>
      <c r="L119" s="32">
        <f t="shared" si="31"/>
        <v>239</v>
      </c>
      <c r="M119" s="32">
        <f>ROUND((L119/$E$1),0)</f>
        <v>48</v>
      </c>
      <c r="N119" s="33"/>
      <c r="O119" s="42"/>
      <c r="P119" s="42"/>
      <c r="Q119" s="42"/>
    </row>
    <row r="120" spans="1:21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3</v>
      </c>
      <c r="I120" s="40">
        <v>3</v>
      </c>
      <c r="J120" s="40">
        <v>3</v>
      </c>
      <c r="K120" s="40">
        <v>2</v>
      </c>
      <c r="L120" s="35">
        <f>SUM(G120:K120)</f>
        <v>13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1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9</v>
      </c>
      <c r="I121" s="40">
        <v>9</v>
      </c>
      <c r="J121" s="40">
        <v>14</v>
      </c>
      <c r="K121" s="40">
        <v>11</v>
      </c>
      <c r="L121" s="35">
        <f t="shared" ref="L121:L128" si="33">SUM(G121:K121)</f>
        <v>53</v>
      </c>
      <c r="M121" s="35">
        <f t="shared" si="32"/>
        <v>11</v>
      </c>
      <c r="N121" s="33"/>
      <c r="O121" s="42"/>
      <c r="P121" s="42"/>
      <c r="Q121" s="42"/>
    </row>
    <row r="122" spans="1:21" x14ac:dyDescent="0.25">
      <c r="A122" s="21"/>
      <c r="B122" s="29"/>
      <c r="C122" s="30"/>
      <c r="D122" s="30" t="s">
        <v>3</v>
      </c>
      <c r="E122" s="30"/>
      <c r="F122" s="30"/>
      <c r="G122" s="40">
        <v>12</v>
      </c>
      <c r="H122" s="40">
        <v>14</v>
      </c>
      <c r="I122" s="40">
        <v>9</v>
      </c>
      <c r="J122" s="40">
        <v>14</v>
      </c>
      <c r="K122" s="40">
        <v>16</v>
      </c>
      <c r="L122" s="35">
        <f t="shared" si="33"/>
        <v>65</v>
      </c>
      <c r="M122" s="35">
        <f t="shared" si="32"/>
        <v>13</v>
      </c>
      <c r="N122" s="33"/>
      <c r="O122" s="42"/>
      <c r="P122" s="42"/>
      <c r="Q122" s="42"/>
    </row>
    <row r="123" spans="1:21" x14ac:dyDescent="0.25">
      <c r="A123" s="21"/>
      <c r="B123" s="29"/>
      <c r="C123" s="30"/>
      <c r="D123" s="30" t="s">
        <v>4</v>
      </c>
      <c r="E123" s="30"/>
      <c r="F123" s="30"/>
      <c r="G123" s="41">
        <v>19</v>
      </c>
      <c r="H123" s="41">
        <v>28</v>
      </c>
      <c r="I123" s="41">
        <v>13</v>
      </c>
      <c r="J123" s="41">
        <v>24</v>
      </c>
      <c r="K123" s="41">
        <v>24</v>
      </c>
      <c r="L123" s="32">
        <f t="shared" si="33"/>
        <v>108</v>
      </c>
      <c r="M123" s="32">
        <f t="shared" si="32"/>
        <v>22</v>
      </c>
      <c r="N123" s="33"/>
      <c r="O123" s="42"/>
      <c r="P123" s="42"/>
      <c r="Q123" s="42"/>
    </row>
    <row r="124" spans="1:21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21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1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>
        <f t="shared" si="32"/>
        <v>0</v>
      </c>
      <c r="N126" s="33"/>
      <c r="O126" s="42"/>
      <c r="P126" s="42"/>
      <c r="Q126" s="42"/>
    </row>
    <row r="127" spans="1:21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1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1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1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1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  <c r="S131" s="44" t="str">
        <f>+C131</f>
        <v>Mpolonjeni CLC</v>
      </c>
      <c r="T131" s="43">
        <f>+L135</f>
        <v>317</v>
      </c>
      <c r="U131" s="43">
        <f>+L142</f>
        <v>2</v>
      </c>
    </row>
    <row r="132" spans="1:21" x14ac:dyDescent="0.25">
      <c r="A132" s="21"/>
      <c r="B132" s="22"/>
      <c r="C132" s="8" t="str">
        <f>+$C116</f>
        <v>May 2022</v>
      </c>
      <c r="D132" s="24"/>
      <c r="E132" s="24"/>
      <c r="F132" s="24"/>
      <c r="G132" s="10" t="str">
        <f>+$G$4</f>
        <v>May</v>
      </c>
      <c r="H132" s="10" t="str">
        <f>+G132</f>
        <v>May</v>
      </c>
      <c r="I132" s="10" t="str">
        <f t="shared" si="34"/>
        <v>May</v>
      </c>
      <c r="J132" s="10" t="str">
        <f t="shared" si="34"/>
        <v>May</v>
      </c>
      <c r="K132" s="10" t="str">
        <f t="shared" si="34"/>
        <v>May</v>
      </c>
      <c r="L132" s="10" t="str">
        <f t="shared" si="34"/>
        <v>May</v>
      </c>
      <c r="M132" s="10" t="str">
        <f t="shared" si="34"/>
        <v>May</v>
      </c>
      <c r="N132" s="25"/>
      <c r="O132" s="42"/>
      <c r="P132" s="42"/>
      <c r="Q132" s="42"/>
    </row>
    <row r="133" spans="1:21" ht="15.75" thickBot="1" x14ac:dyDescent="0.3">
      <c r="A133" s="21"/>
      <c r="B133" s="26"/>
      <c r="C133" s="27"/>
      <c r="D133" s="27"/>
      <c r="E133" s="27"/>
      <c r="F133" s="27"/>
      <c r="G133" s="7">
        <f>+$G$5</f>
        <v>1</v>
      </c>
      <c r="H133" s="7">
        <f>+$H$5</f>
        <v>8</v>
      </c>
      <c r="I133" s="7">
        <f>+$I$5</f>
        <v>15</v>
      </c>
      <c r="J133" s="7">
        <f>+$J$5</f>
        <v>22</v>
      </c>
      <c r="K133" s="7">
        <f>+$K$5</f>
        <v>29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1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1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79</v>
      </c>
      <c r="H135" s="32">
        <f t="shared" ref="H135:L135" si="35">SUM(H136:H139)</f>
        <v>76</v>
      </c>
      <c r="I135" s="32">
        <f t="shared" si="35"/>
        <v>52</v>
      </c>
      <c r="J135" s="32">
        <f t="shared" si="35"/>
        <v>52</v>
      </c>
      <c r="K135" s="32">
        <f t="shared" si="35"/>
        <v>58</v>
      </c>
      <c r="L135" s="32">
        <f t="shared" si="35"/>
        <v>317</v>
      </c>
      <c r="M135" s="32">
        <f>ROUND((L135/$E$1),0)</f>
        <v>63</v>
      </c>
      <c r="N135" s="33"/>
      <c r="O135" s="42"/>
      <c r="P135" s="42"/>
      <c r="Q135" s="42"/>
    </row>
    <row r="136" spans="1:21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7</v>
      </c>
      <c r="I136" s="40">
        <v>3</v>
      </c>
      <c r="J136" s="40">
        <v>5</v>
      </c>
      <c r="K136" s="40">
        <v>6</v>
      </c>
      <c r="L136" s="35">
        <f>SUM(G136:K136)</f>
        <v>26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1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23</v>
      </c>
      <c r="I137" s="40">
        <v>15</v>
      </c>
      <c r="J137" s="40">
        <v>17</v>
      </c>
      <c r="K137" s="40">
        <v>20</v>
      </c>
      <c r="L137" s="35">
        <f t="shared" ref="L137:L144" si="37">SUM(G137:K137)</f>
        <v>97</v>
      </c>
      <c r="M137" s="35">
        <f t="shared" si="36"/>
        <v>19</v>
      </c>
      <c r="N137" s="33"/>
      <c r="O137" s="42"/>
      <c r="P137" s="42"/>
      <c r="Q137" s="42"/>
    </row>
    <row r="138" spans="1:21" x14ac:dyDescent="0.25">
      <c r="A138" s="21"/>
      <c r="B138" s="29"/>
      <c r="C138" s="30"/>
      <c r="D138" s="30" t="s">
        <v>3</v>
      </c>
      <c r="E138" s="30"/>
      <c r="F138" s="30"/>
      <c r="G138" s="40">
        <v>16</v>
      </c>
      <c r="H138" s="40">
        <v>16</v>
      </c>
      <c r="I138" s="40">
        <v>11</v>
      </c>
      <c r="J138" s="40">
        <v>10</v>
      </c>
      <c r="K138" s="40">
        <v>12</v>
      </c>
      <c r="L138" s="35">
        <f t="shared" si="37"/>
        <v>65</v>
      </c>
      <c r="M138" s="35">
        <f t="shared" si="36"/>
        <v>13</v>
      </c>
      <c r="N138" s="33"/>
      <c r="O138" s="42"/>
      <c r="P138" s="42"/>
      <c r="Q138" s="42"/>
    </row>
    <row r="139" spans="1:21" x14ac:dyDescent="0.25">
      <c r="A139" s="21"/>
      <c r="B139" s="29"/>
      <c r="C139" s="30"/>
      <c r="D139" s="30" t="s">
        <v>4</v>
      </c>
      <c r="E139" s="30"/>
      <c r="F139" s="30"/>
      <c r="G139" s="41">
        <v>36</v>
      </c>
      <c r="H139" s="41">
        <v>30</v>
      </c>
      <c r="I139" s="41">
        <v>23</v>
      </c>
      <c r="J139" s="41">
        <v>20</v>
      </c>
      <c r="K139" s="41">
        <v>20</v>
      </c>
      <c r="L139" s="32">
        <f t="shared" si="37"/>
        <v>129</v>
      </c>
      <c r="M139" s="32">
        <f t="shared" si="36"/>
        <v>26</v>
      </c>
      <c r="N139" s="33"/>
      <c r="O139" s="42"/>
      <c r="P139" s="42"/>
      <c r="Q139" s="42"/>
    </row>
    <row r="140" spans="1:21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1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1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>
        <v>2</v>
      </c>
      <c r="L142" s="35">
        <f t="shared" si="37"/>
        <v>2</v>
      </c>
      <c r="M142" s="35">
        <f t="shared" si="36"/>
        <v>0</v>
      </c>
      <c r="N142" s="33"/>
      <c r="O142" s="42"/>
      <c r="P142" s="42"/>
      <c r="Q142" s="42"/>
    </row>
    <row r="143" spans="1:21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4</v>
      </c>
      <c r="I143" s="40">
        <v>6</v>
      </c>
      <c r="J143" s="40">
        <v>1</v>
      </c>
      <c r="K143" s="40">
        <v>7</v>
      </c>
      <c r="L143" s="35">
        <f t="shared" si="37"/>
        <v>28</v>
      </c>
      <c r="M143" s="35">
        <f t="shared" si="36"/>
        <v>6</v>
      </c>
      <c r="N143" s="33"/>
      <c r="O143" s="42"/>
      <c r="P143" s="42"/>
      <c r="Q143" s="42"/>
    </row>
    <row r="144" spans="1:21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1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1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1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 t="s">
        <v>62</v>
      </c>
      <c r="Q147" s="42"/>
      <c r="S147" s="44" t="str">
        <f>+C147</f>
        <v>Msahweni CLC</v>
      </c>
      <c r="T147" s="43">
        <f>+L151</f>
        <v>541</v>
      </c>
      <c r="U147" s="43">
        <f>+L158</f>
        <v>0</v>
      </c>
    </row>
    <row r="148" spans="1:21" x14ac:dyDescent="0.25">
      <c r="A148" s="21"/>
      <c r="B148" s="22"/>
      <c r="C148" s="8" t="str">
        <f>+$C132</f>
        <v>May 2022</v>
      </c>
      <c r="D148" s="24"/>
      <c r="E148" s="24"/>
      <c r="F148" s="24"/>
      <c r="G148" s="10" t="str">
        <f>+$G$4</f>
        <v>May</v>
      </c>
      <c r="H148" s="10" t="str">
        <f>+G148</f>
        <v>May</v>
      </c>
      <c r="I148" s="10" t="str">
        <f t="shared" si="38"/>
        <v>May</v>
      </c>
      <c r="J148" s="10" t="str">
        <f t="shared" si="38"/>
        <v>May</v>
      </c>
      <c r="K148" s="10" t="str">
        <f t="shared" si="38"/>
        <v>May</v>
      </c>
      <c r="L148" s="10" t="str">
        <f t="shared" si="38"/>
        <v>May</v>
      </c>
      <c r="M148" s="10" t="str">
        <f t="shared" si="38"/>
        <v>May</v>
      </c>
      <c r="N148" s="25"/>
      <c r="O148" s="42"/>
      <c r="P148" s="42"/>
      <c r="Q148" s="42"/>
    </row>
    <row r="149" spans="1:21" ht="15.75" thickBot="1" x14ac:dyDescent="0.3">
      <c r="A149" s="21"/>
      <c r="B149" s="26"/>
      <c r="C149" s="27"/>
      <c r="D149" s="27"/>
      <c r="E149" s="27"/>
      <c r="F149" s="27"/>
      <c r="G149" s="7">
        <f>+$G$5</f>
        <v>1</v>
      </c>
      <c r="H149" s="7">
        <f>+$H$5</f>
        <v>8</v>
      </c>
      <c r="I149" s="7">
        <f>+$I$5</f>
        <v>15</v>
      </c>
      <c r="J149" s="7">
        <f>+$J$5</f>
        <v>22</v>
      </c>
      <c r="K149" s="7">
        <f>+$K$5</f>
        <v>29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1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1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0</v>
      </c>
      <c r="H151" s="32">
        <f t="shared" ref="H151:L151" si="39">SUM(H152:H155)</f>
        <v>163</v>
      </c>
      <c r="I151" s="32">
        <f t="shared" si="39"/>
        <v>111</v>
      </c>
      <c r="J151" s="32">
        <f t="shared" si="39"/>
        <v>97</v>
      </c>
      <c r="K151" s="32">
        <f t="shared" si="39"/>
        <v>170</v>
      </c>
      <c r="L151" s="32">
        <f t="shared" si="39"/>
        <v>541</v>
      </c>
      <c r="M151" s="32">
        <f>ROUND((L151/$E$1),0)</f>
        <v>108</v>
      </c>
      <c r="N151" s="33"/>
      <c r="O151" s="42"/>
      <c r="P151" s="42"/>
      <c r="Q151" s="42"/>
    </row>
    <row r="152" spans="1:21" x14ac:dyDescent="0.25">
      <c r="A152" s="21"/>
      <c r="B152" s="29"/>
      <c r="C152" s="30"/>
      <c r="D152" s="30" t="s">
        <v>1</v>
      </c>
      <c r="E152" s="30"/>
      <c r="F152" s="30"/>
      <c r="G152" s="40"/>
      <c r="H152" s="40">
        <v>7</v>
      </c>
      <c r="I152" s="40">
        <v>14</v>
      </c>
      <c r="J152" s="40">
        <v>8</v>
      </c>
      <c r="K152" s="40">
        <v>7</v>
      </c>
      <c r="L152" s="35">
        <f>SUM(G152:K152)</f>
        <v>36</v>
      </c>
      <c r="M152" s="35">
        <f t="shared" ref="M152:M160" si="40">ROUND((L152/$E$1),0)</f>
        <v>7</v>
      </c>
      <c r="N152" s="33"/>
      <c r="O152" s="42"/>
      <c r="P152" s="42"/>
      <c r="Q152" s="42"/>
    </row>
    <row r="153" spans="1:21" x14ac:dyDescent="0.25">
      <c r="A153" s="21"/>
      <c r="B153" s="29"/>
      <c r="C153" s="30"/>
      <c r="D153" s="30" t="s">
        <v>2</v>
      </c>
      <c r="E153" s="30"/>
      <c r="F153" s="30"/>
      <c r="G153" s="40"/>
      <c r="H153" s="40">
        <v>29</v>
      </c>
      <c r="I153" s="40">
        <v>26</v>
      </c>
      <c r="J153" s="40">
        <v>19</v>
      </c>
      <c r="K153" s="40">
        <v>43</v>
      </c>
      <c r="L153" s="35">
        <f t="shared" ref="L153:L160" si="41">SUM(G153:K153)</f>
        <v>117</v>
      </c>
      <c r="M153" s="35">
        <f t="shared" si="40"/>
        <v>23</v>
      </c>
      <c r="N153" s="33"/>
      <c r="O153" s="42"/>
      <c r="P153" s="42"/>
      <c r="Q153" s="42"/>
    </row>
    <row r="154" spans="1:21" x14ac:dyDescent="0.25">
      <c r="A154" s="21"/>
      <c r="B154" s="29"/>
      <c r="C154" s="30"/>
      <c r="D154" s="30" t="s">
        <v>3</v>
      </c>
      <c r="E154" s="30"/>
      <c r="F154" s="30"/>
      <c r="G154" s="40"/>
      <c r="H154" s="40">
        <v>36</v>
      </c>
      <c r="I154" s="40">
        <v>31</v>
      </c>
      <c r="J154" s="40">
        <v>29</v>
      </c>
      <c r="K154" s="40">
        <v>29</v>
      </c>
      <c r="L154" s="35">
        <f t="shared" si="41"/>
        <v>125</v>
      </c>
      <c r="M154" s="35">
        <f t="shared" si="40"/>
        <v>25</v>
      </c>
      <c r="N154" s="33"/>
      <c r="O154" s="42"/>
      <c r="P154" s="42"/>
      <c r="Q154" s="42"/>
    </row>
    <row r="155" spans="1:21" x14ac:dyDescent="0.25">
      <c r="A155" s="21"/>
      <c r="B155" s="29"/>
      <c r="C155" s="30"/>
      <c r="D155" s="30" t="s">
        <v>4</v>
      </c>
      <c r="E155" s="30"/>
      <c r="F155" s="30"/>
      <c r="G155" s="41"/>
      <c r="H155" s="41">
        <v>91</v>
      </c>
      <c r="I155" s="41">
        <v>40</v>
      </c>
      <c r="J155" s="41">
        <v>41</v>
      </c>
      <c r="K155" s="41">
        <v>91</v>
      </c>
      <c r="L155" s="32">
        <f t="shared" si="41"/>
        <v>263</v>
      </c>
      <c r="M155" s="32">
        <f t="shared" si="40"/>
        <v>53</v>
      </c>
      <c r="N155" s="33"/>
      <c r="O155" s="42"/>
      <c r="P155" s="42"/>
      <c r="Q155" s="42"/>
    </row>
    <row r="156" spans="1:21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2</v>
      </c>
      <c r="I156" s="40"/>
      <c r="J156" s="40"/>
      <c r="K156" s="40"/>
      <c r="L156" s="35">
        <f t="shared" si="41"/>
        <v>2</v>
      </c>
      <c r="M156" s="35">
        <f t="shared" si="40"/>
        <v>0</v>
      </c>
      <c r="N156" s="33"/>
      <c r="O156" s="42"/>
      <c r="P156" s="42"/>
      <c r="Q156" s="42"/>
    </row>
    <row r="157" spans="1:21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1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21" x14ac:dyDescent="0.25">
      <c r="A159" s="21"/>
      <c r="B159" s="29"/>
      <c r="C159" s="30" t="s">
        <v>9</v>
      </c>
      <c r="D159" s="30"/>
      <c r="E159" s="30"/>
      <c r="F159" s="30"/>
      <c r="G159" s="40"/>
      <c r="H159" s="40">
        <v>1</v>
      </c>
      <c r="I159" s="40">
        <v>3</v>
      </c>
      <c r="J159" s="40">
        <v>3</v>
      </c>
      <c r="K159" s="40">
        <v>2</v>
      </c>
      <c r="L159" s="35">
        <f t="shared" si="41"/>
        <v>9</v>
      </c>
      <c r="M159" s="35">
        <f t="shared" si="40"/>
        <v>2</v>
      </c>
      <c r="N159" s="33"/>
      <c r="O159" s="42"/>
      <c r="P159" s="42"/>
      <c r="Q159" s="42"/>
    </row>
    <row r="160" spans="1:21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1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1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1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  <c r="S163" s="44" t="str">
        <f>+C163</f>
        <v>Mhlangatane</v>
      </c>
      <c r="T163" s="43">
        <f>+L167</f>
        <v>176</v>
      </c>
      <c r="U163" s="43">
        <f>+L174</f>
        <v>19</v>
      </c>
    </row>
    <row r="164" spans="1:21" x14ac:dyDescent="0.25">
      <c r="A164" s="21"/>
      <c r="B164" s="22"/>
      <c r="C164" s="8" t="str">
        <f>+$C148</f>
        <v>May 2022</v>
      </c>
      <c r="D164" s="24"/>
      <c r="E164" s="24"/>
      <c r="F164" s="24"/>
      <c r="G164" s="10" t="str">
        <f>+$G$4</f>
        <v>May</v>
      </c>
      <c r="H164" s="10" t="str">
        <f>+G164</f>
        <v>May</v>
      </c>
      <c r="I164" s="10" t="str">
        <f t="shared" si="42"/>
        <v>May</v>
      </c>
      <c r="J164" s="10" t="str">
        <f t="shared" si="42"/>
        <v>May</v>
      </c>
      <c r="K164" s="10" t="str">
        <f t="shared" si="42"/>
        <v>May</v>
      </c>
      <c r="L164" s="10" t="str">
        <f t="shared" si="42"/>
        <v>May</v>
      </c>
      <c r="M164" s="10" t="str">
        <f t="shared" si="42"/>
        <v>May</v>
      </c>
      <c r="N164" s="25"/>
      <c r="O164" s="42"/>
      <c r="P164" s="42"/>
      <c r="Q164" s="42"/>
    </row>
    <row r="165" spans="1:21" ht="15.75" thickBot="1" x14ac:dyDescent="0.3">
      <c r="A165" s="21"/>
      <c r="B165" s="26"/>
      <c r="C165" s="27"/>
      <c r="D165" s="27"/>
      <c r="E165" s="27"/>
      <c r="F165" s="27"/>
      <c r="G165" s="7">
        <f>+$G$5</f>
        <v>1</v>
      </c>
      <c r="H165" s="7">
        <f>+$H$5</f>
        <v>8</v>
      </c>
      <c r="I165" s="7">
        <f>+$I$5</f>
        <v>15</v>
      </c>
      <c r="J165" s="7">
        <f>+$J$5</f>
        <v>22</v>
      </c>
      <c r="K165" s="7">
        <f>+$K$5</f>
        <v>29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1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1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25</v>
      </c>
      <c r="H167" s="32">
        <f t="shared" ref="H167:L167" si="43">SUM(H168:H171)</f>
        <v>35</v>
      </c>
      <c r="I167" s="32">
        <f t="shared" si="43"/>
        <v>32</v>
      </c>
      <c r="J167" s="32">
        <f t="shared" si="43"/>
        <v>37</v>
      </c>
      <c r="K167" s="32">
        <f t="shared" si="43"/>
        <v>47</v>
      </c>
      <c r="L167" s="32">
        <f t="shared" si="43"/>
        <v>176</v>
      </c>
      <c r="M167" s="32">
        <f>ROUND((L167/$E$1),0)</f>
        <v>35</v>
      </c>
      <c r="N167" s="33"/>
      <c r="O167" s="42"/>
      <c r="P167" s="42"/>
      <c r="Q167" s="42"/>
    </row>
    <row r="168" spans="1:21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2</v>
      </c>
      <c r="J168" s="40">
        <v>3</v>
      </c>
      <c r="K168" s="40">
        <v>2</v>
      </c>
      <c r="L168" s="35">
        <f>SUM(G168:K168)</f>
        <v>10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1" x14ac:dyDescent="0.25">
      <c r="A169" s="21"/>
      <c r="B169" s="29"/>
      <c r="C169" s="30"/>
      <c r="D169" s="30" t="s">
        <v>2</v>
      </c>
      <c r="E169" s="30"/>
      <c r="F169" s="30"/>
      <c r="G169" s="40">
        <v>2</v>
      </c>
      <c r="H169" s="40">
        <v>5</v>
      </c>
      <c r="I169" s="40">
        <v>5</v>
      </c>
      <c r="J169" s="40">
        <v>6</v>
      </c>
      <c r="K169" s="40">
        <v>9</v>
      </c>
      <c r="L169" s="35">
        <f t="shared" ref="L169:L176" si="45">SUM(G169:K169)</f>
        <v>27</v>
      </c>
      <c r="M169" s="35">
        <f t="shared" si="44"/>
        <v>5</v>
      </c>
      <c r="N169" s="33"/>
      <c r="O169" s="42"/>
      <c r="P169" s="42"/>
      <c r="Q169" s="42"/>
    </row>
    <row r="170" spans="1:21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8</v>
      </c>
      <c r="I170" s="40">
        <v>10</v>
      </c>
      <c r="J170" s="40">
        <v>10</v>
      </c>
      <c r="K170" s="40">
        <v>9</v>
      </c>
      <c r="L170" s="35">
        <f t="shared" si="45"/>
        <v>43</v>
      </c>
      <c r="M170" s="35">
        <f t="shared" si="44"/>
        <v>9</v>
      </c>
      <c r="N170" s="33"/>
      <c r="O170" s="42"/>
      <c r="P170" s="42"/>
      <c r="Q170" s="42"/>
    </row>
    <row r="171" spans="1:21" x14ac:dyDescent="0.25">
      <c r="A171" s="21"/>
      <c r="B171" s="29"/>
      <c r="C171" s="30"/>
      <c r="D171" s="30" t="s">
        <v>4</v>
      </c>
      <c r="E171" s="30"/>
      <c r="F171" s="30"/>
      <c r="G171" s="41">
        <v>16</v>
      </c>
      <c r="H171" s="41">
        <v>20</v>
      </c>
      <c r="I171" s="41">
        <v>15</v>
      </c>
      <c r="J171" s="41">
        <v>18</v>
      </c>
      <c r="K171" s="41">
        <v>27</v>
      </c>
      <c r="L171" s="32">
        <f t="shared" si="45"/>
        <v>96</v>
      </c>
      <c r="M171" s="32">
        <f t="shared" si="44"/>
        <v>19</v>
      </c>
      <c r="N171" s="33"/>
      <c r="O171" s="42"/>
      <c r="P171" s="42"/>
      <c r="Q171" s="42"/>
    </row>
    <row r="172" spans="1:21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1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1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3</v>
      </c>
      <c r="J174" s="40">
        <v>2</v>
      </c>
      <c r="K174" s="40">
        <v>9</v>
      </c>
      <c r="L174" s="35">
        <f t="shared" si="45"/>
        <v>19</v>
      </c>
      <c r="M174" s="35">
        <f t="shared" si="44"/>
        <v>4</v>
      </c>
      <c r="N174" s="33"/>
      <c r="O174" s="42"/>
      <c r="P174" s="42"/>
      <c r="Q174" s="42"/>
    </row>
    <row r="175" spans="1:21" x14ac:dyDescent="0.25">
      <c r="A175" s="21"/>
      <c r="B175" s="29"/>
      <c r="C175" s="30" t="s">
        <v>9</v>
      </c>
      <c r="D175" s="30"/>
      <c r="E175" s="30"/>
      <c r="F175" s="30"/>
      <c r="G175" s="40">
        <v>184</v>
      </c>
      <c r="H175" s="40">
        <v>42</v>
      </c>
      <c r="I175" s="40">
        <v>74</v>
      </c>
      <c r="J175" s="40">
        <v>172</v>
      </c>
      <c r="K175" s="40">
        <v>71</v>
      </c>
      <c r="L175" s="35">
        <f t="shared" si="45"/>
        <v>543</v>
      </c>
      <c r="M175" s="35">
        <f t="shared" si="44"/>
        <v>109</v>
      </c>
      <c r="N175" s="33"/>
      <c r="O175" s="42"/>
      <c r="P175" s="42"/>
      <c r="Q175" s="42"/>
    </row>
    <row r="176" spans="1:21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1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1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1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  <c r="S179" s="44" t="str">
        <f>+C179</f>
        <v>Tibane</v>
      </c>
      <c r="T179" s="43">
        <f>+L183</f>
        <v>297</v>
      </c>
      <c r="U179" s="43">
        <f>+L190</f>
        <v>70</v>
      </c>
    </row>
    <row r="180" spans="1:21" x14ac:dyDescent="0.25">
      <c r="A180" s="21"/>
      <c r="B180" s="22"/>
      <c r="C180" s="8" t="str">
        <f>+$C164</f>
        <v>May 2022</v>
      </c>
      <c r="D180" s="24"/>
      <c r="E180" s="24"/>
      <c r="F180" s="24"/>
      <c r="G180" s="10" t="str">
        <f>+$G$4</f>
        <v>May</v>
      </c>
      <c r="H180" s="10" t="str">
        <f>+G180</f>
        <v>May</v>
      </c>
      <c r="I180" s="10" t="str">
        <f t="shared" si="46"/>
        <v>May</v>
      </c>
      <c r="J180" s="10" t="str">
        <f t="shared" si="46"/>
        <v>May</v>
      </c>
      <c r="K180" s="10" t="str">
        <f t="shared" si="46"/>
        <v>May</v>
      </c>
      <c r="L180" s="10" t="str">
        <f t="shared" si="46"/>
        <v>May</v>
      </c>
      <c r="M180" s="10" t="str">
        <f t="shared" si="46"/>
        <v>May</v>
      </c>
      <c r="N180" s="25"/>
      <c r="O180" s="42"/>
      <c r="P180" s="42"/>
      <c r="Q180" s="42"/>
    </row>
    <row r="181" spans="1:21" ht="15.75" thickBot="1" x14ac:dyDescent="0.3">
      <c r="A181" s="21"/>
      <c r="B181" s="26"/>
      <c r="C181" s="27"/>
      <c r="D181" s="27"/>
      <c r="E181" s="27"/>
      <c r="F181" s="27"/>
      <c r="G181" s="7">
        <f>+$G$5</f>
        <v>1</v>
      </c>
      <c r="H181" s="7">
        <f>+$H$5</f>
        <v>8</v>
      </c>
      <c r="I181" s="7">
        <f>+$I$5</f>
        <v>15</v>
      </c>
      <c r="J181" s="7">
        <f>+$J$5</f>
        <v>22</v>
      </c>
      <c r="K181" s="7">
        <f>+$K$5</f>
        <v>29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1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1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56</v>
      </c>
      <c r="H183" s="32">
        <f t="shared" ref="H183:L183" si="47">SUM(H184:H187)</f>
        <v>50</v>
      </c>
      <c r="I183" s="32">
        <f t="shared" si="47"/>
        <v>62</v>
      </c>
      <c r="J183" s="32">
        <f t="shared" si="47"/>
        <v>59</v>
      </c>
      <c r="K183" s="32">
        <f t="shared" si="47"/>
        <v>70</v>
      </c>
      <c r="L183" s="32">
        <f t="shared" si="47"/>
        <v>297</v>
      </c>
      <c r="M183" s="32">
        <f>ROUND((L183/$E$1),0)</f>
        <v>59</v>
      </c>
      <c r="N183" s="33"/>
      <c r="O183" s="42"/>
      <c r="P183" s="42"/>
      <c r="Q183" s="42"/>
    </row>
    <row r="184" spans="1:21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3</v>
      </c>
      <c r="I184" s="40">
        <v>2</v>
      </c>
      <c r="J184" s="40">
        <v>2</v>
      </c>
      <c r="K184" s="40">
        <v>2</v>
      </c>
      <c r="L184" s="35">
        <f>SUM(G184:K184)</f>
        <v>11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1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12</v>
      </c>
      <c r="I185" s="40">
        <v>14</v>
      </c>
      <c r="J185" s="40">
        <v>13</v>
      </c>
      <c r="K185" s="40">
        <v>14</v>
      </c>
      <c r="L185" s="35">
        <f t="shared" ref="L185:L192" si="49">SUM(G185:K185)</f>
        <v>67</v>
      </c>
      <c r="M185" s="35">
        <f t="shared" si="48"/>
        <v>13</v>
      </c>
      <c r="N185" s="33"/>
      <c r="O185" s="42"/>
      <c r="P185" s="42"/>
      <c r="Q185" s="42"/>
    </row>
    <row r="186" spans="1:21" x14ac:dyDescent="0.25">
      <c r="A186" s="21"/>
      <c r="B186" s="29"/>
      <c r="C186" s="30"/>
      <c r="D186" s="30" t="s">
        <v>3</v>
      </c>
      <c r="E186" s="30"/>
      <c r="F186" s="30"/>
      <c r="G186" s="40">
        <v>14</v>
      </c>
      <c r="H186" s="40">
        <v>15</v>
      </c>
      <c r="I186" s="40">
        <v>20</v>
      </c>
      <c r="J186" s="40">
        <v>18</v>
      </c>
      <c r="K186" s="40">
        <v>20</v>
      </c>
      <c r="L186" s="35">
        <f t="shared" si="49"/>
        <v>87</v>
      </c>
      <c r="M186" s="35">
        <f t="shared" si="48"/>
        <v>17</v>
      </c>
      <c r="N186" s="33"/>
      <c r="O186" s="42"/>
      <c r="P186" s="42"/>
      <c r="Q186" s="42"/>
    </row>
    <row r="187" spans="1:21" x14ac:dyDescent="0.25">
      <c r="A187" s="21"/>
      <c r="B187" s="29"/>
      <c r="C187" s="30"/>
      <c r="D187" s="30" t="s">
        <v>4</v>
      </c>
      <c r="E187" s="30"/>
      <c r="F187" s="30"/>
      <c r="G187" s="41">
        <v>26</v>
      </c>
      <c r="H187" s="41">
        <v>20</v>
      </c>
      <c r="I187" s="41">
        <v>26</v>
      </c>
      <c r="J187" s="41">
        <v>26</v>
      </c>
      <c r="K187" s="41">
        <v>34</v>
      </c>
      <c r="L187" s="32">
        <f t="shared" si="49"/>
        <v>132</v>
      </c>
      <c r="M187" s="32">
        <f t="shared" si="48"/>
        <v>26</v>
      </c>
      <c r="N187" s="33"/>
      <c r="O187" s="42"/>
      <c r="P187" s="42"/>
      <c r="Q187" s="42"/>
    </row>
    <row r="188" spans="1:21" x14ac:dyDescent="0.25">
      <c r="A188" s="21"/>
      <c r="B188" s="29"/>
      <c r="C188" s="30" t="s">
        <v>5</v>
      </c>
      <c r="D188" s="30"/>
      <c r="E188" s="30"/>
      <c r="F188" s="30"/>
      <c r="G188" s="40">
        <v>2</v>
      </c>
      <c r="H188" s="40">
        <v>2</v>
      </c>
      <c r="I188" s="40">
        <v>1</v>
      </c>
      <c r="J188" s="40">
        <v>1</v>
      </c>
      <c r="K188" s="40">
        <v>2</v>
      </c>
      <c r="L188" s="35">
        <f t="shared" si="49"/>
        <v>8</v>
      </c>
      <c r="M188" s="35">
        <f t="shared" si="48"/>
        <v>2</v>
      </c>
      <c r="N188" s="33"/>
      <c r="O188" s="42"/>
      <c r="P188" s="42"/>
      <c r="Q188" s="42"/>
    </row>
    <row r="189" spans="1:21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1" x14ac:dyDescent="0.25">
      <c r="A190" s="21"/>
      <c r="B190" s="29"/>
      <c r="C190" s="30" t="s">
        <v>7</v>
      </c>
      <c r="D190" s="30"/>
      <c r="E190" s="30"/>
      <c r="F190" s="30"/>
      <c r="G190" s="40">
        <v>6</v>
      </c>
      <c r="H190" s="40">
        <v>6</v>
      </c>
      <c r="I190" s="40">
        <v>26</v>
      </c>
      <c r="J190" s="40">
        <v>14</v>
      </c>
      <c r="K190" s="40">
        <v>18</v>
      </c>
      <c r="L190" s="35">
        <f t="shared" si="49"/>
        <v>70</v>
      </c>
      <c r="M190" s="35">
        <f t="shared" si="48"/>
        <v>14</v>
      </c>
      <c r="N190" s="33"/>
      <c r="O190" s="42"/>
      <c r="P190" s="42"/>
      <c r="Q190" s="42"/>
    </row>
    <row r="191" spans="1:21" x14ac:dyDescent="0.25">
      <c r="A191" s="21"/>
      <c r="B191" s="29"/>
      <c r="C191" s="30" t="s">
        <v>9</v>
      </c>
      <c r="D191" s="30"/>
      <c r="E191" s="30"/>
      <c r="F191" s="30"/>
      <c r="G191" s="40">
        <v>1</v>
      </c>
      <c r="H191" s="40">
        <v>1</v>
      </c>
      <c r="I191" s="40">
        <v>12</v>
      </c>
      <c r="J191" s="40">
        <v>5</v>
      </c>
      <c r="K191" s="40">
        <v>6</v>
      </c>
      <c r="L191" s="35">
        <f t="shared" si="49"/>
        <v>25</v>
      </c>
      <c r="M191" s="35">
        <f t="shared" si="48"/>
        <v>5</v>
      </c>
      <c r="N191" s="33"/>
      <c r="O191" s="42"/>
      <c r="P191" s="42"/>
      <c r="Q191" s="42"/>
    </row>
    <row r="192" spans="1:21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1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1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1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  <c r="S195" s="44" t="str">
        <f>+C195</f>
        <v>Nyathela</v>
      </c>
      <c r="T195" s="43">
        <f>+L199</f>
        <v>327</v>
      </c>
      <c r="U195" s="43">
        <f>+L206</f>
        <v>18</v>
      </c>
    </row>
    <row r="196" spans="1:21" x14ac:dyDescent="0.25">
      <c r="A196" s="21"/>
      <c r="B196" s="22"/>
      <c r="C196" s="8" t="str">
        <f>+$C180</f>
        <v>May 2022</v>
      </c>
      <c r="D196" s="24"/>
      <c r="E196" s="24"/>
      <c r="F196" s="24"/>
      <c r="G196" s="10" t="str">
        <f>+$G$4</f>
        <v>May</v>
      </c>
      <c r="H196" s="10" t="str">
        <f>+G196</f>
        <v>May</v>
      </c>
      <c r="I196" s="10" t="str">
        <f t="shared" si="50"/>
        <v>May</v>
      </c>
      <c r="J196" s="10" t="str">
        <f t="shared" si="50"/>
        <v>May</v>
      </c>
      <c r="K196" s="10" t="str">
        <f t="shared" si="50"/>
        <v>May</v>
      </c>
      <c r="L196" s="10" t="str">
        <f t="shared" si="50"/>
        <v>May</v>
      </c>
      <c r="M196" s="10" t="str">
        <f t="shared" si="50"/>
        <v>May</v>
      </c>
      <c r="N196" s="25"/>
      <c r="O196" s="42"/>
      <c r="P196" s="42"/>
      <c r="Q196" s="42"/>
    </row>
    <row r="197" spans="1:21" ht="15.75" thickBot="1" x14ac:dyDescent="0.3">
      <c r="A197" s="21"/>
      <c r="B197" s="26"/>
      <c r="C197" s="27"/>
      <c r="D197" s="27"/>
      <c r="E197" s="27"/>
      <c r="F197" s="27"/>
      <c r="G197" s="7">
        <f>+$G$5</f>
        <v>1</v>
      </c>
      <c r="H197" s="7">
        <f>+$H$5</f>
        <v>8</v>
      </c>
      <c r="I197" s="7">
        <f>+$I$5</f>
        <v>15</v>
      </c>
      <c r="J197" s="7">
        <f>+$J$5</f>
        <v>22</v>
      </c>
      <c r="K197" s="7">
        <f>+$K$5</f>
        <v>29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1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1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49</v>
      </c>
      <c r="H199" s="32">
        <f t="shared" ref="H199:L199" si="51">SUM(H200:H203)</f>
        <v>46</v>
      </c>
      <c r="I199" s="32">
        <f t="shared" si="51"/>
        <v>138</v>
      </c>
      <c r="J199" s="32">
        <f t="shared" si="51"/>
        <v>46</v>
      </c>
      <c r="K199" s="32">
        <f t="shared" si="51"/>
        <v>48</v>
      </c>
      <c r="L199" s="32">
        <f t="shared" si="51"/>
        <v>327</v>
      </c>
      <c r="M199" s="32">
        <f>ROUND((L199/$E$1),0)</f>
        <v>65</v>
      </c>
      <c r="N199" s="33"/>
      <c r="O199" s="42"/>
      <c r="P199" s="42"/>
      <c r="Q199" s="42"/>
    </row>
    <row r="200" spans="1:21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4</v>
      </c>
      <c r="K200" s="40">
        <v>3</v>
      </c>
      <c r="L200" s="35">
        <f>SUM(G200:K200)</f>
        <v>16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1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8</v>
      </c>
      <c r="I201" s="40">
        <v>8</v>
      </c>
      <c r="J201" s="40">
        <v>7</v>
      </c>
      <c r="K201" s="40">
        <v>8</v>
      </c>
      <c r="L201" s="35">
        <f t="shared" ref="L201:L208" si="53">SUM(G201:K201)</f>
        <v>41</v>
      </c>
      <c r="M201" s="35">
        <f t="shared" si="52"/>
        <v>8</v>
      </c>
      <c r="N201" s="33"/>
      <c r="O201" s="42"/>
      <c r="P201" s="42"/>
      <c r="Q201" s="42"/>
    </row>
    <row r="202" spans="1:21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15</v>
      </c>
      <c r="I202" s="40">
        <v>15</v>
      </c>
      <c r="J202" s="40">
        <v>17</v>
      </c>
      <c r="K202" s="40">
        <v>17</v>
      </c>
      <c r="L202" s="35">
        <f t="shared" si="53"/>
        <v>77</v>
      </c>
      <c r="M202" s="35">
        <f t="shared" si="52"/>
        <v>15</v>
      </c>
      <c r="N202" s="33"/>
      <c r="O202" s="42"/>
      <c r="P202" s="42"/>
      <c r="Q202" s="42"/>
    </row>
    <row r="203" spans="1:21" x14ac:dyDescent="0.25">
      <c r="A203" s="21"/>
      <c r="B203" s="29"/>
      <c r="C203" s="30"/>
      <c r="D203" s="30" t="s">
        <v>4</v>
      </c>
      <c r="E203" s="30"/>
      <c r="F203" s="30"/>
      <c r="G203" s="41">
        <v>23</v>
      </c>
      <c r="H203" s="41">
        <v>20</v>
      </c>
      <c r="I203" s="41">
        <v>112</v>
      </c>
      <c r="J203" s="41">
        <v>18</v>
      </c>
      <c r="K203" s="41">
        <v>20</v>
      </c>
      <c r="L203" s="32">
        <f t="shared" si="53"/>
        <v>193</v>
      </c>
      <c r="M203" s="32">
        <f t="shared" si="52"/>
        <v>39</v>
      </c>
      <c r="N203" s="33"/>
      <c r="O203" s="42"/>
      <c r="P203" s="42"/>
      <c r="Q203" s="42"/>
    </row>
    <row r="204" spans="1:21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>
        <v>1</v>
      </c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21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1" x14ac:dyDescent="0.25">
      <c r="A206" s="21"/>
      <c r="B206" s="29"/>
      <c r="C206" s="30" t="s">
        <v>7</v>
      </c>
      <c r="D206" s="30"/>
      <c r="E206" s="30"/>
      <c r="F206" s="30"/>
      <c r="G206" s="40">
        <v>5</v>
      </c>
      <c r="H206" s="40">
        <v>3</v>
      </c>
      <c r="I206" s="40">
        <v>4</v>
      </c>
      <c r="J206" s="40">
        <v>3</v>
      </c>
      <c r="K206" s="40">
        <v>3</v>
      </c>
      <c r="L206" s="35">
        <f t="shared" si="53"/>
        <v>18</v>
      </c>
      <c r="M206" s="35">
        <f t="shared" si="52"/>
        <v>4</v>
      </c>
      <c r="N206" s="33"/>
      <c r="O206" s="42"/>
      <c r="P206" s="42"/>
      <c r="Q206" s="42"/>
    </row>
    <row r="207" spans="1:21" x14ac:dyDescent="0.25">
      <c r="A207" s="21"/>
      <c r="B207" s="29"/>
      <c r="C207" s="30" t="s">
        <v>9</v>
      </c>
      <c r="D207" s="30"/>
      <c r="E207" s="30"/>
      <c r="F207" s="30"/>
      <c r="G207" s="40">
        <v>5</v>
      </c>
      <c r="H207" s="40">
        <v>3</v>
      </c>
      <c r="I207" s="40">
        <v>2</v>
      </c>
      <c r="J207" s="40">
        <v>1</v>
      </c>
      <c r="K207" s="40">
        <v>2</v>
      </c>
      <c r="L207" s="35">
        <f t="shared" si="53"/>
        <v>13</v>
      </c>
      <c r="M207" s="35">
        <f t="shared" si="52"/>
        <v>3</v>
      </c>
      <c r="N207" s="33"/>
      <c r="O207" s="42"/>
      <c r="P207" s="42"/>
      <c r="Q207" s="42"/>
    </row>
    <row r="208" spans="1:21" x14ac:dyDescent="0.25">
      <c r="A208" s="21"/>
      <c r="B208" s="29"/>
      <c r="C208" s="30" t="s">
        <v>8</v>
      </c>
      <c r="D208" s="30"/>
      <c r="E208" s="30"/>
      <c r="F208" s="30"/>
      <c r="G208" s="40">
        <v>50</v>
      </c>
      <c r="H208" s="40">
        <v>50</v>
      </c>
      <c r="I208" s="40">
        <v>50</v>
      </c>
      <c r="J208" s="40">
        <v>50</v>
      </c>
      <c r="K208" s="40">
        <v>50</v>
      </c>
      <c r="L208" s="35">
        <f t="shared" si="53"/>
        <v>250</v>
      </c>
      <c r="M208" s="35">
        <f t="shared" si="52"/>
        <v>50</v>
      </c>
      <c r="N208" s="33"/>
      <c r="O208" s="42"/>
      <c r="P208" s="42"/>
      <c r="Q208" s="42"/>
    </row>
    <row r="209" spans="1:21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1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1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  <c r="S211" s="44" t="str">
        <f>+C211</f>
        <v>Mlindazwe</v>
      </c>
      <c r="T211" s="43">
        <f>+L215</f>
        <v>260</v>
      </c>
      <c r="U211" s="43">
        <f>+L222</f>
        <v>38</v>
      </c>
    </row>
    <row r="212" spans="1:21" x14ac:dyDescent="0.25">
      <c r="A212" s="21"/>
      <c r="B212" s="22"/>
      <c r="C212" s="8" t="str">
        <f>+$C196</f>
        <v>May 2022</v>
      </c>
      <c r="D212" s="24"/>
      <c r="E212" s="24"/>
      <c r="F212" s="24"/>
      <c r="G212" s="10" t="str">
        <f>+$G$4</f>
        <v>May</v>
      </c>
      <c r="H212" s="10" t="str">
        <f>+G212</f>
        <v>May</v>
      </c>
      <c r="I212" s="10" t="str">
        <f t="shared" si="54"/>
        <v>May</v>
      </c>
      <c r="J212" s="10" t="str">
        <f t="shared" si="54"/>
        <v>May</v>
      </c>
      <c r="K212" s="10" t="str">
        <f t="shared" si="54"/>
        <v>May</v>
      </c>
      <c r="L212" s="10" t="str">
        <f t="shared" si="54"/>
        <v>May</v>
      </c>
      <c r="M212" s="10" t="str">
        <f t="shared" si="54"/>
        <v>May</v>
      </c>
      <c r="N212" s="25"/>
      <c r="O212" s="42"/>
      <c r="P212" s="42"/>
    </row>
    <row r="213" spans="1:21" ht="15.75" thickBot="1" x14ac:dyDescent="0.3">
      <c r="A213" s="21"/>
      <c r="B213" s="26"/>
      <c r="C213" s="27"/>
      <c r="D213" s="27"/>
      <c r="E213" s="27"/>
      <c r="F213" s="27"/>
      <c r="G213" s="7">
        <f>+$G$5</f>
        <v>1</v>
      </c>
      <c r="H213" s="7">
        <f>+$H$5</f>
        <v>8</v>
      </c>
      <c r="I213" s="7">
        <f>+$I$5</f>
        <v>15</v>
      </c>
      <c r="J213" s="7">
        <f>+$J$5</f>
        <v>22</v>
      </c>
      <c r="K213" s="7">
        <f>+$K$5</f>
        <v>29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1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1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58</v>
      </c>
      <c r="H215" s="32">
        <f t="shared" ref="H215:L215" si="55">SUM(H216:H219)</f>
        <v>74</v>
      </c>
      <c r="I215" s="32">
        <f t="shared" si="55"/>
        <v>40</v>
      </c>
      <c r="J215" s="32">
        <f t="shared" si="55"/>
        <v>34</v>
      </c>
      <c r="K215" s="32">
        <f t="shared" si="55"/>
        <v>54</v>
      </c>
      <c r="L215" s="32">
        <f t="shared" si="55"/>
        <v>260</v>
      </c>
      <c r="M215" s="32">
        <f>ROUND((L215/$E$1),0)</f>
        <v>52</v>
      </c>
      <c r="N215" s="33"/>
      <c r="O215" s="42"/>
      <c r="P215" s="42"/>
      <c r="Q215" s="42"/>
    </row>
    <row r="216" spans="1:21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4</v>
      </c>
      <c r="I216" s="40">
        <v>3</v>
      </c>
      <c r="J216" s="40">
        <v>0</v>
      </c>
      <c r="K216" s="40">
        <v>0</v>
      </c>
      <c r="L216" s="35">
        <f>SUM(G216:K216)</f>
        <v>8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1" x14ac:dyDescent="0.25">
      <c r="A217" s="21"/>
      <c r="B217" s="29"/>
      <c r="C217" s="30"/>
      <c r="D217" s="30" t="s">
        <v>2</v>
      </c>
      <c r="E217" s="30"/>
      <c r="F217" s="30"/>
      <c r="G217" s="40">
        <v>8</v>
      </c>
      <c r="H217" s="40">
        <v>7</v>
      </c>
      <c r="I217" s="40">
        <v>7</v>
      </c>
      <c r="J217" s="40">
        <v>6</v>
      </c>
      <c r="K217" s="40">
        <v>5</v>
      </c>
      <c r="L217" s="35">
        <f t="shared" ref="L217:L224" si="57">SUM(G217:K217)</f>
        <v>33</v>
      </c>
      <c r="M217" s="35">
        <f t="shared" si="56"/>
        <v>7</v>
      </c>
      <c r="N217" s="33"/>
      <c r="O217" s="42"/>
      <c r="P217" s="42"/>
      <c r="Q217" s="42"/>
    </row>
    <row r="218" spans="1:21" x14ac:dyDescent="0.25">
      <c r="A218" s="21"/>
      <c r="B218" s="29"/>
      <c r="C218" s="30"/>
      <c r="D218" s="30" t="s">
        <v>3</v>
      </c>
      <c r="E218" s="30"/>
      <c r="F218" s="30"/>
      <c r="G218" s="40">
        <v>18</v>
      </c>
      <c r="H218" s="40">
        <v>19</v>
      </c>
      <c r="I218" s="40">
        <v>12</v>
      </c>
      <c r="J218" s="40">
        <v>15</v>
      </c>
      <c r="K218" s="40">
        <v>17</v>
      </c>
      <c r="L218" s="35">
        <f t="shared" si="57"/>
        <v>81</v>
      </c>
      <c r="M218" s="35">
        <f t="shared" si="56"/>
        <v>16</v>
      </c>
      <c r="N218" s="33"/>
      <c r="O218" s="42"/>
      <c r="P218" s="42"/>
      <c r="Q218" s="42"/>
    </row>
    <row r="219" spans="1:21" x14ac:dyDescent="0.25">
      <c r="A219" s="21"/>
      <c r="B219" s="29"/>
      <c r="C219" s="30"/>
      <c r="D219" s="30" t="s">
        <v>4</v>
      </c>
      <c r="E219" s="30"/>
      <c r="F219" s="30"/>
      <c r="G219" s="41">
        <v>31</v>
      </c>
      <c r="H219" s="41">
        <v>44</v>
      </c>
      <c r="I219" s="41">
        <v>18</v>
      </c>
      <c r="J219" s="41">
        <v>13</v>
      </c>
      <c r="K219" s="41">
        <v>32</v>
      </c>
      <c r="L219" s="32">
        <f t="shared" si="57"/>
        <v>138</v>
      </c>
      <c r="M219" s="32">
        <f t="shared" si="56"/>
        <v>28</v>
      </c>
      <c r="N219" s="33"/>
      <c r="O219" s="42"/>
      <c r="P219" s="42"/>
      <c r="Q219" s="42"/>
    </row>
    <row r="220" spans="1:21" x14ac:dyDescent="0.25">
      <c r="A220" s="21"/>
      <c r="B220" s="29"/>
      <c r="C220" s="30" t="s">
        <v>5</v>
      </c>
      <c r="D220" s="30"/>
      <c r="E220" s="30"/>
      <c r="F220" s="30"/>
      <c r="G220" s="40"/>
      <c r="H220" s="40">
        <v>1</v>
      </c>
      <c r="I220" s="40">
        <v>1</v>
      </c>
      <c r="J220" s="40"/>
      <c r="K220" s="40"/>
      <c r="L220" s="35">
        <f t="shared" si="57"/>
        <v>2</v>
      </c>
      <c r="M220" s="35">
        <f t="shared" si="56"/>
        <v>0</v>
      </c>
      <c r="N220" s="33"/>
      <c r="O220" s="42"/>
      <c r="P220" s="42"/>
      <c r="Q220" s="42"/>
    </row>
    <row r="221" spans="1:21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1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>
        <v>6</v>
      </c>
      <c r="I222" s="40">
        <v>8</v>
      </c>
      <c r="J222" s="40">
        <v>8</v>
      </c>
      <c r="K222" s="40">
        <v>10</v>
      </c>
      <c r="L222" s="35">
        <f t="shared" si="57"/>
        <v>38</v>
      </c>
      <c r="M222" s="35">
        <f t="shared" si="56"/>
        <v>8</v>
      </c>
      <c r="N222" s="33"/>
      <c r="O222" s="42"/>
      <c r="P222" s="42"/>
      <c r="Q222" s="42"/>
    </row>
    <row r="223" spans="1:21" x14ac:dyDescent="0.25">
      <c r="A223" s="21"/>
      <c r="B223" s="29"/>
      <c r="C223" s="30" t="s">
        <v>9</v>
      </c>
      <c r="D223" s="30"/>
      <c r="E223" s="30"/>
      <c r="F223" s="30"/>
      <c r="G223" s="40">
        <v>252</v>
      </c>
      <c r="H223" s="40">
        <v>48</v>
      </c>
      <c r="I223" s="40">
        <v>216</v>
      </c>
      <c r="J223" s="40">
        <v>144</v>
      </c>
      <c r="K223" s="40">
        <v>216</v>
      </c>
      <c r="L223" s="35">
        <f t="shared" si="57"/>
        <v>876</v>
      </c>
      <c r="M223" s="35">
        <f t="shared" si="56"/>
        <v>175</v>
      </c>
      <c r="N223" s="33"/>
      <c r="O223" s="42"/>
      <c r="P223" s="42"/>
      <c r="Q223" s="42"/>
    </row>
    <row r="224" spans="1:21" x14ac:dyDescent="0.25">
      <c r="A224" s="21"/>
      <c r="B224" s="29"/>
      <c r="C224" s="30" t="s">
        <v>8</v>
      </c>
      <c r="D224" s="30"/>
      <c r="E224" s="30"/>
      <c r="F224" s="30"/>
      <c r="G224" s="40">
        <v>33</v>
      </c>
      <c r="H224" s="40">
        <v>33</v>
      </c>
      <c r="I224" s="40">
        <v>33</v>
      </c>
      <c r="J224" s="40">
        <v>33</v>
      </c>
      <c r="K224" s="40">
        <v>33</v>
      </c>
      <c r="L224" s="35">
        <f t="shared" si="57"/>
        <v>165</v>
      </c>
      <c r="M224" s="35">
        <f t="shared" si="56"/>
        <v>33</v>
      </c>
      <c r="N224" s="33"/>
      <c r="O224" s="42"/>
      <c r="P224" s="42"/>
      <c r="Q224" s="42"/>
    </row>
    <row r="225" spans="1:21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1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1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  <c r="S227" s="44" t="str">
        <f>+C227</f>
        <v>Lundzi</v>
      </c>
      <c r="T227" s="43">
        <f>+L231</f>
        <v>349</v>
      </c>
      <c r="U227" s="43">
        <f>+L238</f>
        <v>0</v>
      </c>
    </row>
    <row r="228" spans="1:21" x14ac:dyDescent="0.25">
      <c r="A228" s="21"/>
      <c r="B228" s="22"/>
      <c r="C228" s="8" t="str">
        <f>+$C212</f>
        <v>May 2022</v>
      </c>
      <c r="D228" s="24"/>
      <c r="E228" s="24"/>
      <c r="F228" s="24"/>
      <c r="G228" s="10" t="str">
        <f>+$G$4</f>
        <v>May</v>
      </c>
      <c r="H228" s="10" t="str">
        <f>+G228</f>
        <v>May</v>
      </c>
      <c r="I228" s="10" t="str">
        <f t="shared" si="58"/>
        <v>May</v>
      </c>
      <c r="J228" s="10" t="str">
        <f t="shared" si="58"/>
        <v>May</v>
      </c>
      <c r="K228" s="10" t="str">
        <f t="shared" si="58"/>
        <v>May</v>
      </c>
      <c r="L228" s="10" t="str">
        <f t="shared" si="58"/>
        <v>May</v>
      </c>
      <c r="M228" s="10" t="str">
        <f t="shared" si="58"/>
        <v>May</v>
      </c>
      <c r="N228" s="25"/>
      <c r="O228" s="42"/>
      <c r="P228" s="42"/>
      <c r="Q228" s="42"/>
    </row>
    <row r="229" spans="1:21" ht="15.75" thickBot="1" x14ac:dyDescent="0.3">
      <c r="A229" s="21"/>
      <c r="B229" s="26"/>
      <c r="C229" s="27"/>
      <c r="D229" s="27"/>
      <c r="E229" s="27"/>
      <c r="F229" s="27"/>
      <c r="G229" s="7">
        <f>+$G$5</f>
        <v>1</v>
      </c>
      <c r="H229" s="7">
        <f>+$H$5</f>
        <v>8</v>
      </c>
      <c r="I229" s="7">
        <f>+$I$5</f>
        <v>15</v>
      </c>
      <c r="J229" s="7">
        <f>+$J$5</f>
        <v>22</v>
      </c>
      <c r="K229" s="7">
        <f>+$K$5</f>
        <v>29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1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1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107</v>
      </c>
      <c r="H231" s="32">
        <f t="shared" ref="H231:L231" si="59">SUM(H232:H235)</f>
        <v>62</v>
      </c>
      <c r="I231" s="32">
        <f t="shared" si="59"/>
        <v>64</v>
      </c>
      <c r="J231" s="32">
        <f t="shared" si="59"/>
        <v>80</v>
      </c>
      <c r="K231" s="32">
        <f t="shared" si="59"/>
        <v>36</v>
      </c>
      <c r="L231" s="32">
        <f t="shared" si="59"/>
        <v>349</v>
      </c>
      <c r="M231" s="32">
        <f>ROUND((L231/$E$1),0)</f>
        <v>70</v>
      </c>
      <c r="N231" s="33"/>
      <c r="O231" s="42"/>
      <c r="P231" s="42"/>
      <c r="Q231" s="42"/>
    </row>
    <row r="232" spans="1:21" x14ac:dyDescent="0.25">
      <c r="A232" s="21"/>
      <c r="B232" s="29"/>
      <c r="C232" s="30"/>
      <c r="D232" s="30" t="s">
        <v>1</v>
      </c>
      <c r="E232" s="30"/>
      <c r="F232" s="30"/>
      <c r="G232" s="40">
        <v>11</v>
      </c>
      <c r="H232" s="40">
        <v>5</v>
      </c>
      <c r="I232" s="40">
        <v>7</v>
      </c>
      <c r="J232" s="40">
        <v>9</v>
      </c>
      <c r="K232" s="40">
        <v>4</v>
      </c>
      <c r="L232" s="35">
        <f>SUM(G232:K232)</f>
        <v>36</v>
      </c>
      <c r="M232" s="35">
        <f t="shared" ref="M232:M240" si="60">ROUND((L232/$E$1),0)</f>
        <v>7</v>
      </c>
      <c r="N232" s="33"/>
      <c r="O232" s="42"/>
      <c r="P232" s="42"/>
      <c r="Q232" s="42"/>
    </row>
    <row r="233" spans="1:21" x14ac:dyDescent="0.25">
      <c r="A233" s="21"/>
      <c r="B233" s="29"/>
      <c r="C233" s="30"/>
      <c r="D233" s="30" t="s">
        <v>2</v>
      </c>
      <c r="E233" s="30"/>
      <c r="F233" s="30"/>
      <c r="G233" s="40">
        <v>23</v>
      </c>
      <c r="H233" s="40">
        <v>10</v>
      </c>
      <c r="I233" s="40">
        <v>12</v>
      </c>
      <c r="J233" s="40">
        <v>15</v>
      </c>
      <c r="K233" s="40">
        <v>10</v>
      </c>
      <c r="L233" s="35">
        <f t="shared" ref="L233:L240" si="61">SUM(G233:K233)</f>
        <v>70</v>
      </c>
      <c r="M233" s="35">
        <f t="shared" si="60"/>
        <v>14</v>
      </c>
      <c r="N233" s="33"/>
      <c r="O233" s="42"/>
      <c r="P233" s="42"/>
      <c r="Q233" s="42"/>
    </row>
    <row r="234" spans="1:21" x14ac:dyDescent="0.25">
      <c r="A234" s="21"/>
      <c r="B234" s="29"/>
      <c r="C234" s="30"/>
      <c r="D234" s="30" t="s">
        <v>3</v>
      </c>
      <c r="E234" s="30"/>
      <c r="F234" s="30"/>
      <c r="G234" s="40">
        <v>25</v>
      </c>
      <c r="H234" s="40">
        <v>7</v>
      </c>
      <c r="I234" s="40">
        <v>16</v>
      </c>
      <c r="J234" s="40">
        <v>18</v>
      </c>
      <c r="K234" s="40">
        <v>7</v>
      </c>
      <c r="L234" s="35">
        <f t="shared" si="61"/>
        <v>73</v>
      </c>
      <c r="M234" s="35">
        <f t="shared" si="60"/>
        <v>15</v>
      </c>
      <c r="N234" s="33"/>
      <c r="O234" s="42"/>
      <c r="P234" s="42"/>
      <c r="Q234" s="42"/>
    </row>
    <row r="235" spans="1:21" x14ac:dyDescent="0.25">
      <c r="A235" s="21"/>
      <c r="B235" s="29"/>
      <c r="C235" s="30"/>
      <c r="D235" s="30" t="s">
        <v>4</v>
      </c>
      <c r="E235" s="30"/>
      <c r="F235" s="30"/>
      <c r="G235" s="41">
        <v>48</v>
      </c>
      <c r="H235" s="41">
        <v>40</v>
      </c>
      <c r="I235" s="41">
        <v>29</v>
      </c>
      <c r="J235" s="41">
        <v>38</v>
      </c>
      <c r="K235" s="41">
        <v>15</v>
      </c>
      <c r="L235" s="32">
        <f t="shared" si="61"/>
        <v>170</v>
      </c>
      <c r="M235" s="32">
        <f t="shared" si="60"/>
        <v>34</v>
      </c>
      <c r="N235" s="33"/>
      <c r="O235" s="42"/>
      <c r="P235" s="42"/>
      <c r="Q235" s="42"/>
    </row>
    <row r="236" spans="1:21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2</v>
      </c>
      <c r="I236" s="40"/>
      <c r="J236" s="40"/>
      <c r="K236" s="40">
        <v>2</v>
      </c>
      <c r="L236" s="35">
        <f t="shared" si="61"/>
        <v>4</v>
      </c>
      <c r="M236" s="35">
        <f t="shared" si="60"/>
        <v>1</v>
      </c>
      <c r="N236" s="33"/>
      <c r="O236" s="42"/>
      <c r="P236" s="42"/>
      <c r="Q236" s="42"/>
    </row>
    <row r="237" spans="1:21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1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21" x14ac:dyDescent="0.25">
      <c r="A239" s="21"/>
      <c r="B239" s="29"/>
      <c r="C239" s="30" t="s">
        <v>9</v>
      </c>
      <c r="D239" s="30"/>
      <c r="E239" s="30"/>
      <c r="F239" s="30"/>
      <c r="G239" s="40">
        <v>5</v>
      </c>
      <c r="H239" s="40">
        <v>8</v>
      </c>
      <c r="I239" s="40">
        <v>5</v>
      </c>
      <c r="J239" s="40">
        <v>7</v>
      </c>
      <c r="K239" s="40"/>
      <c r="L239" s="35">
        <f t="shared" si="61"/>
        <v>25</v>
      </c>
      <c r="M239" s="35">
        <f t="shared" si="60"/>
        <v>5</v>
      </c>
      <c r="N239" s="33"/>
      <c r="O239" s="42"/>
      <c r="P239" s="42"/>
      <c r="Q239" s="42"/>
    </row>
    <row r="240" spans="1:21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1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1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1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  <c r="S243" s="44" t="str">
        <f>+C243</f>
        <v>Esigcaweni</v>
      </c>
      <c r="T243" s="43">
        <f>+L247</f>
        <v>333</v>
      </c>
      <c r="U243" s="43">
        <f>+L254</f>
        <v>34</v>
      </c>
    </row>
    <row r="244" spans="1:21" x14ac:dyDescent="0.25">
      <c r="A244" s="21"/>
      <c r="B244" s="22"/>
      <c r="C244" s="8" t="str">
        <f>+$C228</f>
        <v>May 2022</v>
      </c>
      <c r="D244" s="24"/>
      <c r="E244" s="24"/>
      <c r="F244" s="24"/>
      <c r="G244" s="10" t="str">
        <f>+$G$4</f>
        <v>May</v>
      </c>
      <c r="H244" s="10" t="str">
        <f>+G244</f>
        <v>May</v>
      </c>
      <c r="I244" s="10" t="str">
        <f t="shared" si="62"/>
        <v>May</v>
      </c>
      <c r="J244" s="10" t="str">
        <f t="shared" si="62"/>
        <v>May</v>
      </c>
      <c r="K244" s="10" t="str">
        <f t="shared" si="62"/>
        <v>May</v>
      </c>
      <c r="L244" s="10" t="str">
        <f t="shared" si="62"/>
        <v>May</v>
      </c>
      <c r="M244" s="10" t="str">
        <f t="shared" si="62"/>
        <v>May</v>
      </c>
      <c r="N244" s="25"/>
      <c r="O244" s="42"/>
      <c r="P244" s="42"/>
      <c r="Q244" s="42"/>
    </row>
    <row r="245" spans="1:21" ht="15.75" thickBot="1" x14ac:dyDescent="0.3">
      <c r="A245" s="21"/>
      <c r="B245" s="26"/>
      <c r="C245" s="27"/>
      <c r="D245" s="27"/>
      <c r="E245" s="27"/>
      <c r="F245" s="27"/>
      <c r="G245" s="7">
        <f>+$G$5</f>
        <v>1</v>
      </c>
      <c r="H245" s="7">
        <f>+$H$5</f>
        <v>8</v>
      </c>
      <c r="I245" s="7">
        <f>+$I$5</f>
        <v>15</v>
      </c>
      <c r="J245" s="7">
        <f>+$J$5</f>
        <v>22</v>
      </c>
      <c r="K245" s="7">
        <f>+$K$5</f>
        <v>29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1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1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60</v>
      </c>
      <c r="H247" s="32">
        <f t="shared" ref="H247:L247" si="63">SUM(H248:H251)</f>
        <v>62</v>
      </c>
      <c r="I247" s="32">
        <f t="shared" si="63"/>
        <v>67</v>
      </c>
      <c r="J247" s="32">
        <f t="shared" si="63"/>
        <v>75</v>
      </c>
      <c r="K247" s="32">
        <f t="shared" si="63"/>
        <v>69</v>
      </c>
      <c r="L247" s="32">
        <f t="shared" si="63"/>
        <v>333</v>
      </c>
      <c r="M247" s="32">
        <f>ROUND((L247/$E$1),0)</f>
        <v>67</v>
      </c>
      <c r="N247" s="33"/>
    </row>
    <row r="248" spans="1:21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>
        <v>8</v>
      </c>
      <c r="J248" s="40">
        <v>7</v>
      </c>
      <c r="K248" s="40">
        <v>7</v>
      </c>
      <c r="L248" s="35">
        <f>SUM(G248:K248)</f>
        <v>36</v>
      </c>
      <c r="M248" s="35">
        <f t="shared" ref="M248:M256" si="64">ROUND((L248/$E$1),0)</f>
        <v>7</v>
      </c>
      <c r="N248" s="33"/>
    </row>
    <row r="249" spans="1:21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7</v>
      </c>
      <c r="I249" s="40">
        <v>8</v>
      </c>
      <c r="J249" s="40">
        <v>8</v>
      </c>
      <c r="K249" s="40">
        <v>7</v>
      </c>
      <c r="L249" s="35">
        <f t="shared" ref="L249:L256" si="65">SUM(G249:K249)</f>
        <v>38</v>
      </c>
      <c r="M249" s="35">
        <f t="shared" si="64"/>
        <v>8</v>
      </c>
      <c r="N249" s="33"/>
    </row>
    <row r="250" spans="1:21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13</v>
      </c>
      <c r="I250" s="40">
        <v>16</v>
      </c>
      <c r="J250" s="40">
        <v>15</v>
      </c>
      <c r="K250" s="40">
        <v>15</v>
      </c>
      <c r="L250" s="35">
        <f t="shared" si="65"/>
        <v>74</v>
      </c>
      <c r="M250" s="35">
        <f t="shared" si="64"/>
        <v>15</v>
      </c>
      <c r="N250" s="33"/>
    </row>
    <row r="251" spans="1:21" x14ac:dyDescent="0.25">
      <c r="A251" s="21"/>
      <c r="B251" s="29"/>
      <c r="C251" s="30"/>
      <c r="D251" s="30" t="s">
        <v>4</v>
      </c>
      <c r="E251" s="30"/>
      <c r="F251" s="30"/>
      <c r="G251" s="41">
        <v>30</v>
      </c>
      <c r="H251" s="41">
        <v>35</v>
      </c>
      <c r="I251" s="41">
        <v>35</v>
      </c>
      <c r="J251" s="41">
        <v>45</v>
      </c>
      <c r="K251" s="41">
        <v>40</v>
      </c>
      <c r="L251" s="32">
        <f t="shared" si="65"/>
        <v>185</v>
      </c>
      <c r="M251" s="32">
        <f t="shared" si="64"/>
        <v>37</v>
      </c>
      <c r="N251" s="33"/>
    </row>
    <row r="252" spans="1:21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>
        <v>10</v>
      </c>
      <c r="J252" s="40"/>
      <c r="K252" s="40"/>
      <c r="L252" s="35">
        <f t="shared" si="65"/>
        <v>10</v>
      </c>
      <c r="M252" s="35">
        <f t="shared" si="64"/>
        <v>2</v>
      </c>
      <c r="N252" s="33"/>
    </row>
    <row r="253" spans="1:21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1" x14ac:dyDescent="0.25">
      <c r="A254" s="21"/>
      <c r="B254" s="29"/>
      <c r="C254" s="30" t="s">
        <v>7</v>
      </c>
      <c r="D254" s="30"/>
      <c r="E254" s="30"/>
      <c r="F254" s="30"/>
      <c r="G254" s="40">
        <v>8</v>
      </c>
      <c r="H254" s="40">
        <v>15</v>
      </c>
      <c r="I254" s="40">
        <v>3</v>
      </c>
      <c r="J254" s="40">
        <v>5</v>
      </c>
      <c r="K254" s="40">
        <v>3</v>
      </c>
      <c r="L254" s="35">
        <f t="shared" si="65"/>
        <v>34</v>
      </c>
      <c r="M254" s="35">
        <f t="shared" si="64"/>
        <v>7</v>
      </c>
      <c r="N254" s="33"/>
    </row>
    <row r="255" spans="1:21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1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1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1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1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  <c r="S259" s="44" t="str">
        <f>+C259</f>
        <v>Lonhlalane</v>
      </c>
      <c r="T259" s="43">
        <f>+L263</f>
        <v>147</v>
      </c>
      <c r="U259" s="43">
        <f>+L270</f>
        <v>11</v>
      </c>
    </row>
    <row r="260" spans="1:21" x14ac:dyDescent="0.25">
      <c r="A260" s="21"/>
      <c r="B260" s="22"/>
      <c r="C260" s="8" t="str">
        <f>+$C244</f>
        <v>May 2022</v>
      </c>
      <c r="D260" s="24"/>
      <c r="E260" s="24"/>
      <c r="F260" s="24"/>
      <c r="G260" s="10" t="str">
        <f>+$G$4</f>
        <v>May</v>
      </c>
      <c r="H260" s="10" t="str">
        <f>+G260</f>
        <v>May</v>
      </c>
      <c r="I260" s="10" t="str">
        <f t="shared" si="66"/>
        <v>May</v>
      </c>
      <c r="J260" s="10" t="str">
        <f t="shared" si="66"/>
        <v>May</v>
      </c>
      <c r="K260" s="10" t="str">
        <f t="shared" si="66"/>
        <v>May</v>
      </c>
      <c r="L260" s="10" t="str">
        <f t="shared" si="66"/>
        <v>May</v>
      </c>
      <c r="M260" s="10" t="str">
        <f t="shared" si="66"/>
        <v>May</v>
      </c>
      <c r="N260" s="25"/>
    </row>
    <row r="261" spans="1:21" ht="15.75" thickBot="1" x14ac:dyDescent="0.3">
      <c r="A261" s="21"/>
      <c r="B261" s="26"/>
      <c r="C261" s="27"/>
      <c r="D261" s="27"/>
      <c r="E261" s="27"/>
      <c r="F261" s="27"/>
      <c r="G261" s="7">
        <f>+$G$5</f>
        <v>1</v>
      </c>
      <c r="H261" s="7">
        <f>+$H$5</f>
        <v>8</v>
      </c>
      <c r="I261" s="7">
        <f>+$I$5</f>
        <v>15</v>
      </c>
      <c r="J261" s="7">
        <f>+$J$5</f>
        <v>22</v>
      </c>
      <c r="K261" s="7">
        <f>+$K$5</f>
        <v>29</v>
      </c>
      <c r="L261" s="7" t="s">
        <v>11</v>
      </c>
      <c r="M261" s="7" t="s">
        <v>12</v>
      </c>
      <c r="N261" s="28"/>
    </row>
    <row r="262" spans="1:21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1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29</v>
      </c>
      <c r="H263" s="32">
        <f t="shared" ref="H263:L263" si="67">SUM(H264:H267)</f>
        <v>26</v>
      </c>
      <c r="I263" s="32">
        <f t="shared" si="67"/>
        <v>37</v>
      </c>
      <c r="J263" s="32">
        <f t="shared" si="67"/>
        <v>25</v>
      </c>
      <c r="K263" s="32">
        <f t="shared" si="67"/>
        <v>30</v>
      </c>
      <c r="L263" s="32">
        <f t="shared" si="67"/>
        <v>147</v>
      </c>
      <c r="M263" s="32">
        <f>ROUND((L263/$E$1),0)</f>
        <v>29</v>
      </c>
      <c r="N263" s="33"/>
    </row>
    <row r="264" spans="1:21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1</v>
      </c>
      <c r="J264" s="40">
        <v>1</v>
      </c>
      <c r="K264" s="40">
        <v>1</v>
      </c>
      <c r="L264" s="35">
        <f>SUM(G264:K264)</f>
        <v>6</v>
      </c>
      <c r="M264" s="35">
        <f t="shared" ref="M264:M272" si="68">ROUND((L264/$E$1),0)</f>
        <v>1</v>
      </c>
      <c r="N264" s="33"/>
    </row>
    <row r="265" spans="1:21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4</v>
      </c>
      <c r="I265" s="40">
        <v>5</v>
      </c>
      <c r="J265" s="40">
        <v>2</v>
      </c>
      <c r="K265" s="40">
        <v>3</v>
      </c>
      <c r="L265" s="35">
        <f t="shared" ref="L265:L272" si="69">SUM(G265:K265)</f>
        <v>18</v>
      </c>
      <c r="M265" s="35">
        <f t="shared" si="68"/>
        <v>4</v>
      </c>
      <c r="N265" s="33"/>
    </row>
    <row r="266" spans="1:21" x14ac:dyDescent="0.25">
      <c r="A266" s="21"/>
      <c r="B266" s="29"/>
      <c r="C266" s="30"/>
      <c r="D266" s="30" t="s">
        <v>3</v>
      </c>
      <c r="E266" s="30"/>
      <c r="F266" s="30"/>
      <c r="G266" s="40">
        <v>10</v>
      </c>
      <c r="H266" s="40">
        <v>5</v>
      </c>
      <c r="I266" s="40">
        <v>8</v>
      </c>
      <c r="J266" s="40">
        <v>9</v>
      </c>
      <c r="K266" s="40">
        <v>10</v>
      </c>
      <c r="L266" s="35">
        <f t="shared" si="69"/>
        <v>42</v>
      </c>
      <c r="M266" s="35">
        <f t="shared" si="68"/>
        <v>8</v>
      </c>
      <c r="N266" s="33"/>
    </row>
    <row r="267" spans="1:21" x14ac:dyDescent="0.25">
      <c r="A267" s="21"/>
      <c r="B267" s="29"/>
      <c r="C267" s="30"/>
      <c r="D267" s="30" t="s">
        <v>4</v>
      </c>
      <c r="E267" s="30"/>
      <c r="F267" s="30"/>
      <c r="G267" s="41">
        <v>13</v>
      </c>
      <c r="H267" s="41">
        <v>16</v>
      </c>
      <c r="I267" s="41">
        <v>23</v>
      </c>
      <c r="J267" s="41">
        <v>13</v>
      </c>
      <c r="K267" s="41">
        <v>16</v>
      </c>
      <c r="L267" s="32">
        <f t="shared" si="69"/>
        <v>81</v>
      </c>
      <c r="M267" s="32">
        <f t="shared" si="68"/>
        <v>16</v>
      </c>
      <c r="N267" s="33"/>
    </row>
    <row r="268" spans="1:21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1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1" x14ac:dyDescent="0.25">
      <c r="A270" s="21"/>
      <c r="B270" s="29"/>
      <c r="C270" s="30" t="s">
        <v>7</v>
      </c>
      <c r="D270" s="30"/>
      <c r="E270" s="30"/>
      <c r="F270" s="30"/>
      <c r="G270" s="40">
        <v>2</v>
      </c>
      <c r="H270" s="40">
        <v>4</v>
      </c>
      <c r="I270" s="40"/>
      <c r="J270" s="40">
        <v>2</v>
      </c>
      <c r="K270" s="40">
        <v>3</v>
      </c>
      <c r="L270" s="35">
        <f t="shared" si="69"/>
        <v>11</v>
      </c>
      <c r="M270" s="35">
        <f t="shared" si="68"/>
        <v>2</v>
      </c>
      <c r="N270" s="33"/>
    </row>
    <row r="271" spans="1:21" x14ac:dyDescent="0.25">
      <c r="A271" s="21"/>
      <c r="B271" s="29"/>
      <c r="C271" s="30" t="s">
        <v>9</v>
      </c>
      <c r="D271" s="30"/>
      <c r="E271" s="30"/>
      <c r="F271" s="30"/>
      <c r="G271" s="40">
        <v>3</v>
      </c>
      <c r="H271" s="40">
        <v>1</v>
      </c>
      <c r="I271" s="40">
        <v>4</v>
      </c>
      <c r="J271" s="40">
        <v>1</v>
      </c>
      <c r="K271" s="40">
        <v>2</v>
      </c>
      <c r="L271" s="35">
        <f t="shared" si="69"/>
        <v>11</v>
      </c>
      <c r="M271" s="35">
        <f t="shared" si="68"/>
        <v>2</v>
      </c>
      <c r="N271" s="33"/>
    </row>
    <row r="272" spans="1:21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>
        <v>40</v>
      </c>
      <c r="J272" s="40"/>
      <c r="K272" s="40">
        <v>40</v>
      </c>
      <c r="L272" s="35">
        <f t="shared" si="69"/>
        <v>80</v>
      </c>
      <c r="M272" s="35">
        <f t="shared" si="68"/>
        <v>16</v>
      </c>
      <c r="N272" s="33"/>
    </row>
    <row r="273" spans="1:21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1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1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  <c r="S275" s="44" t="str">
        <f>+C275</f>
        <v>Zondwako</v>
      </c>
      <c r="T275" s="43">
        <f>+L279</f>
        <v>248</v>
      </c>
      <c r="U275" s="43">
        <f>+L286</f>
        <v>3</v>
      </c>
    </row>
    <row r="276" spans="1:21" x14ac:dyDescent="0.25">
      <c r="A276" s="21"/>
      <c r="B276" s="22"/>
      <c r="C276" s="8" t="str">
        <f>+$C260</f>
        <v>May 2022</v>
      </c>
      <c r="D276" s="24"/>
      <c r="E276" s="24"/>
      <c r="F276" s="24"/>
      <c r="G276" s="10" t="str">
        <f>+$G$4</f>
        <v>May</v>
      </c>
      <c r="H276" s="10" t="str">
        <f>+G276</f>
        <v>May</v>
      </c>
      <c r="I276" s="10" t="str">
        <f t="shared" si="70"/>
        <v>May</v>
      </c>
      <c r="J276" s="10" t="str">
        <f t="shared" si="70"/>
        <v>May</v>
      </c>
      <c r="K276" s="10" t="str">
        <f t="shared" si="70"/>
        <v>May</v>
      </c>
      <c r="L276" s="10" t="str">
        <f t="shared" si="70"/>
        <v>May</v>
      </c>
      <c r="M276" s="10" t="str">
        <f t="shared" si="70"/>
        <v>May</v>
      </c>
      <c r="N276" s="25"/>
    </row>
    <row r="277" spans="1:21" ht="15.75" thickBot="1" x14ac:dyDescent="0.3">
      <c r="A277" s="21"/>
      <c r="B277" s="26"/>
      <c r="C277" s="27"/>
      <c r="D277" s="27"/>
      <c r="E277" s="27"/>
      <c r="F277" s="27"/>
      <c r="G277" s="7">
        <f>+$G$5</f>
        <v>1</v>
      </c>
      <c r="H277" s="7">
        <f>+$H$5</f>
        <v>8</v>
      </c>
      <c r="I277" s="7">
        <f>+$I$5</f>
        <v>15</v>
      </c>
      <c r="J277" s="7">
        <f>+$J$5</f>
        <v>22</v>
      </c>
      <c r="K277" s="7">
        <f>+$K$5</f>
        <v>29</v>
      </c>
      <c r="L277" s="7" t="s">
        <v>11</v>
      </c>
      <c r="M277" s="7" t="s">
        <v>12</v>
      </c>
      <c r="N277" s="28"/>
    </row>
    <row r="278" spans="1:21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1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41</v>
      </c>
      <c r="H279" s="32">
        <f t="shared" ref="H279:L279" si="71">SUM(H280:H283)</f>
        <v>43</v>
      </c>
      <c r="I279" s="32">
        <f t="shared" si="71"/>
        <v>38</v>
      </c>
      <c r="J279" s="32">
        <f t="shared" si="71"/>
        <v>62</v>
      </c>
      <c r="K279" s="32">
        <f t="shared" si="71"/>
        <v>64</v>
      </c>
      <c r="L279" s="32">
        <f t="shared" si="71"/>
        <v>248</v>
      </c>
      <c r="M279" s="32">
        <f>ROUND((L279/$E$1),0)</f>
        <v>50</v>
      </c>
      <c r="N279" s="33"/>
    </row>
    <row r="280" spans="1:21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2</v>
      </c>
      <c r="I280" s="40">
        <v>2</v>
      </c>
      <c r="J280" s="40">
        <v>2</v>
      </c>
      <c r="K280" s="40">
        <v>2</v>
      </c>
      <c r="L280" s="35">
        <f>SUM(G280:K280)</f>
        <v>11</v>
      </c>
      <c r="M280" s="35">
        <f t="shared" ref="M280:M288" si="72">ROUND((L280/$E$1),0)</f>
        <v>2</v>
      </c>
      <c r="N280" s="33"/>
    </row>
    <row r="281" spans="1:21" x14ac:dyDescent="0.25">
      <c r="A281" s="21"/>
      <c r="B281" s="29"/>
      <c r="C281" s="30"/>
      <c r="D281" s="30" t="s">
        <v>2</v>
      </c>
      <c r="E281" s="30"/>
      <c r="F281" s="30"/>
      <c r="G281" s="40">
        <v>4</v>
      </c>
      <c r="H281" s="40">
        <v>4</v>
      </c>
      <c r="I281" s="40">
        <v>2</v>
      </c>
      <c r="J281" s="40">
        <v>1</v>
      </c>
      <c r="K281" s="40">
        <v>5</v>
      </c>
      <c r="L281" s="35">
        <f t="shared" ref="L281:L288" si="73">SUM(G281:K281)</f>
        <v>16</v>
      </c>
      <c r="M281" s="35">
        <f t="shared" si="72"/>
        <v>3</v>
      </c>
      <c r="N281" s="33"/>
    </row>
    <row r="282" spans="1:21" x14ac:dyDescent="0.25">
      <c r="A282" s="21"/>
      <c r="B282" s="29"/>
      <c r="C282" s="30"/>
      <c r="D282" s="30" t="s">
        <v>3</v>
      </c>
      <c r="E282" s="30"/>
      <c r="F282" s="30"/>
      <c r="G282" s="40">
        <v>13</v>
      </c>
      <c r="H282" s="40">
        <v>16</v>
      </c>
      <c r="I282" s="40">
        <v>12</v>
      </c>
      <c r="J282" s="40">
        <v>24</v>
      </c>
      <c r="K282" s="40">
        <v>25</v>
      </c>
      <c r="L282" s="35">
        <f t="shared" si="73"/>
        <v>90</v>
      </c>
      <c r="M282" s="35">
        <f t="shared" si="72"/>
        <v>18</v>
      </c>
      <c r="N282" s="33"/>
    </row>
    <row r="283" spans="1:21" x14ac:dyDescent="0.25">
      <c r="A283" s="21"/>
      <c r="B283" s="29"/>
      <c r="C283" s="30"/>
      <c r="D283" s="30" t="s">
        <v>4</v>
      </c>
      <c r="E283" s="30"/>
      <c r="F283" s="30"/>
      <c r="G283" s="41">
        <v>21</v>
      </c>
      <c r="H283" s="41">
        <v>21</v>
      </c>
      <c r="I283" s="41">
        <v>22</v>
      </c>
      <c r="J283" s="41">
        <v>35</v>
      </c>
      <c r="K283" s="41">
        <v>32</v>
      </c>
      <c r="L283" s="32">
        <f t="shared" si="73"/>
        <v>131</v>
      </c>
      <c r="M283" s="32">
        <f t="shared" si="72"/>
        <v>26</v>
      </c>
      <c r="N283" s="33"/>
    </row>
    <row r="284" spans="1:21" x14ac:dyDescent="0.25">
      <c r="A284" s="21"/>
      <c r="B284" s="29"/>
      <c r="C284" s="30" t="s">
        <v>5</v>
      </c>
      <c r="D284" s="30"/>
      <c r="E284" s="30"/>
      <c r="F284" s="30"/>
      <c r="G284" s="40">
        <v>4</v>
      </c>
      <c r="H284" s="40">
        <v>4</v>
      </c>
      <c r="I284" s="40"/>
      <c r="J284" s="40"/>
      <c r="K284" s="40"/>
      <c r="L284" s="35">
        <f t="shared" si="73"/>
        <v>8</v>
      </c>
      <c r="M284" s="35">
        <f t="shared" si="72"/>
        <v>2</v>
      </c>
      <c r="N284" s="33"/>
    </row>
    <row r="285" spans="1:21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1" x14ac:dyDescent="0.25">
      <c r="A286" s="21"/>
      <c r="B286" s="29"/>
      <c r="C286" s="30" t="s">
        <v>7</v>
      </c>
      <c r="D286" s="30"/>
      <c r="E286" s="30"/>
      <c r="F286" s="30"/>
      <c r="G286" s="40">
        <v>2</v>
      </c>
      <c r="H286" s="40">
        <v>1</v>
      </c>
      <c r="I286" s="40"/>
      <c r="J286" s="40"/>
      <c r="K286" s="40"/>
      <c r="L286" s="35">
        <f t="shared" si="73"/>
        <v>3</v>
      </c>
      <c r="M286" s="35">
        <f t="shared" si="72"/>
        <v>1</v>
      </c>
      <c r="N286" s="33"/>
    </row>
    <row r="287" spans="1:21" x14ac:dyDescent="0.25">
      <c r="A287" s="21"/>
      <c r="B287" s="29"/>
      <c r="C287" s="30" t="s">
        <v>9</v>
      </c>
      <c r="D287" s="30"/>
      <c r="E287" s="30"/>
      <c r="F287" s="30"/>
      <c r="G287" s="40">
        <v>12</v>
      </c>
      <c r="H287" s="40">
        <v>12</v>
      </c>
      <c r="I287" s="40">
        <v>9</v>
      </c>
      <c r="J287" s="40">
        <v>12</v>
      </c>
      <c r="K287" s="40">
        <v>12</v>
      </c>
      <c r="L287" s="35">
        <f t="shared" si="73"/>
        <v>57</v>
      </c>
      <c r="M287" s="35">
        <f t="shared" si="72"/>
        <v>11</v>
      </c>
      <c r="N287" s="33"/>
    </row>
    <row r="288" spans="1:21" x14ac:dyDescent="0.25">
      <c r="A288" s="21"/>
      <c r="B288" s="29"/>
      <c r="C288" s="30" t="s">
        <v>8</v>
      </c>
      <c r="D288" s="30"/>
      <c r="E288" s="30"/>
      <c r="F288" s="30"/>
      <c r="G288" s="40">
        <v>70</v>
      </c>
      <c r="H288" s="40">
        <v>70</v>
      </c>
      <c r="I288" s="40">
        <v>70</v>
      </c>
      <c r="J288" s="40">
        <v>70</v>
      </c>
      <c r="K288" s="40">
        <v>69</v>
      </c>
      <c r="L288" s="35">
        <f t="shared" si="73"/>
        <v>349</v>
      </c>
      <c r="M288" s="35">
        <f t="shared" si="72"/>
        <v>70</v>
      </c>
      <c r="N288" s="33"/>
    </row>
    <row r="289" spans="1:21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1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1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  <c r="S291" s="44" t="str">
        <f>+C291</f>
        <v>Mangcongco</v>
      </c>
      <c r="T291" s="43">
        <f>+L295</f>
        <v>282</v>
      </c>
      <c r="U291" s="43">
        <f>+L302</f>
        <v>0</v>
      </c>
    </row>
    <row r="292" spans="1:21" x14ac:dyDescent="0.25">
      <c r="A292" s="21"/>
      <c r="B292" s="22"/>
      <c r="C292" s="8" t="str">
        <f>+$C276</f>
        <v>May 2022</v>
      </c>
      <c r="D292" s="24"/>
      <c r="E292" s="24"/>
      <c r="F292" s="24"/>
      <c r="G292" s="10" t="str">
        <f>+$G$4</f>
        <v>May</v>
      </c>
      <c r="H292" s="10" t="str">
        <f>+G292</f>
        <v>May</v>
      </c>
      <c r="I292" s="10" t="str">
        <f t="shared" si="74"/>
        <v>May</v>
      </c>
      <c r="J292" s="10" t="str">
        <f t="shared" si="74"/>
        <v>May</v>
      </c>
      <c r="K292" s="10" t="str">
        <f t="shared" si="74"/>
        <v>May</v>
      </c>
      <c r="L292" s="10" t="str">
        <f t="shared" si="74"/>
        <v>May</v>
      </c>
      <c r="M292" s="10" t="str">
        <f t="shared" si="74"/>
        <v>May</v>
      </c>
      <c r="N292" s="25"/>
    </row>
    <row r="293" spans="1:21" ht="15.75" thickBot="1" x14ac:dyDescent="0.3">
      <c r="A293" s="21"/>
      <c r="B293" s="26"/>
      <c r="C293" s="27"/>
      <c r="D293" s="27"/>
      <c r="E293" s="27"/>
      <c r="F293" s="27"/>
      <c r="G293" s="7">
        <f>+$G$5</f>
        <v>1</v>
      </c>
      <c r="H293" s="7">
        <f>+$H$5</f>
        <v>8</v>
      </c>
      <c r="I293" s="7">
        <f>+$I$5</f>
        <v>15</v>
      </c>
      <c r="J293" s="7">
        <f>+$J$5</f>
        <v>22</v>
      </c>
      <c r="K293" s="7">
        <f>+$K$5</f>
        <v>29</v>
      </c>
      <c r="L293" s="7" t="s">
        <v>11</v>
      </c>
      <c r="M293" s="7" t="s">
        <v>12</v>
      </c>
      <c r="N293" s="28"/>
    </row>
    <row r="294" spans="1:21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1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48</v>
      </c>
      <c r="H295" s="32">
        <f t="shared" ref="H295:L295" si="75">SUM(H296:H299)</f>
        <v>64</v>
      </c>
      <c r="I295" s="32">
        <f t="shared" si="75"/>
        <v>55</v>
      </c>
      <c r="J295" s="32">
        <f t="shared" si="75"/>
        <v>55</v>
      </c>
      <c r="K295" s="32">
        <f t="shared" si="75"/>
        <v>60</v>
      </c>
      <c r="L295" s="32">
        <f t="shared" si="75"/>
        <v>282</v>
      </c>
      <c r="M295" s="32">
        <f>ROUND((L295/$E$1),0)</f>
        <v>56</v>
      </c>
      <c r="N295" s="33"/>
    </row>
    <row r="296" spans="1:21" x14ac:dyDescent="0.25">
      <c r="A296" s="21"/>
      <c r="B296" s="29"/>
      <c r="C296" s="30"/>
      <c r="D296" s="30" t="s">
        <v>1</v>
      </c>
      <c r="E296" s="30"/>
      <c r="F296" s="30"/>
      <c r="G296" s="40">
        <v>4</v>
      </c>
      <c r="H296" s="40">
        <v>5</v>
      </c>
      <c r="I296" s="40">
        <v>2</v>
      </c>
      <c r="J296" s="40">
        <v>2</v>
      </c>
      <c r="K296" s="40">
        <v>3</v>
      </c>
      <c r="L296" s="35">
        <f>SUM(G296:K296)</f>
        <v>16</v>
      </c>
      <c r="M296" s="35">
        <f t="shared" ref="M296:M304" si="76">ROUND((L296/$E$1),0)</f>
        <v>3</v>
      </c>
      <c r="N296" s="33"/>
    </row>
    <row r="297" spans="1:21" x14ac:dyDescent="0.25">
      <c r="A297" s="21"/>
      <c r="B297" s="29"/>
      <c r="C297" s="30"/>
      <c r="D297" s="30" t="s">
        <v>2</v>
      </c>
      <c r="E297" s="30"/>
      <c r="F297" s="30"/>
      <c r="G297" s="40">
        <v>8</v>
      </c>
      <c r="H297" s="40">
        <v>7</v>
      </c>
      <c r="I297" s="40">
        <v>5</v>
      </c>
      <c r="J297" s="40">
        <v>5</v>
      </c>
      <c r="K297" s="40">
        <v>6</v>
      </c>
      <c r="L297" s="35">
        <f t="shared" ref="L297:L304" si="77">SUM(G297:K297)</f>
        <v>31</v>
      </c>
      <c r="M297" s="35">
        <f t="shared" si="76"/>
        <v>6</v>
      </c>
      <c r="N297" s="33"/>
    </row>
    <row r="298" spans="1:21" x14ac:dyDescent="0.25">
      <c r="A298" s="21"/>
      <c r="B298" s="29"/>
      <c r="C298" s="30"/>
      <c r="D298" s="30" t="s">
        <v>3</v>
      </c>
      <c r="E298" s="30"/>
      <c r="F298" s="30"/>
      <c r="G298" s="40">
        <v>8</v>
      </c>
      <c r="H298" s="40">
        <v>12</v>
      </c>
      <c r="I298" s="40">
        <v>12</v>
      </c>
      <c r="J298" s="40">
        <v>12</v>
      </c>
      <c r="K298" s="40">
        <v>12</v>
      </c>
      <c r="L298" s="35">
        <f t="shared" si="77"/>
        <v>56</v>
      </c>
      <c r="M298" s="35">
        <f t="shared" si="76"/>
        <v>11</v>
      </c>
      <c r="N298" s="33"/>
    </row>
    <row r="299" spans="1:21" x14ac:dyDescent="0.25">
      <c r="A299" s="21"/>
      <c r="B299" s="29"/>
      <c r="C299" s="30"/>
      <c r="D299" s="30" t="s">
        <v>4</v>
      </c>
      <c r="E299" s="30"/>
      <c r="F299" s="30"/>
      <c r="G299" s="41">
        <v>28</v>
      </c>
      <c r="H299" s="41">
        <v>40</v>
      </c>
      <c r="I299" s="41">
        <v>36</v>
      </c>
      <c r="J299" s="41">
        <v>36</v>
      </c>
      <c r="K299" s="41">
        <v>39</v>
      </c>
      <c r="L299" s="32">
        <f t="shared" si="77"/>
        <v>179</v>
      </c>
      <c r="M299" s="32">
        <f t="shared" si="76"/>
        <v>36</v>
      </c>
      <c r="N299" s="33"/>
    </row>
    <row r="300" spans="1:21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1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1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1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1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1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1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1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  <c r="S307" s="44" t="str">
        <f>+C307</f>
        <v>Kaliba</v>
      </c>
      <c r="T307" s="43">
        <f>+L311</f>
        <v>326</v>
      </c>
      <c r="U307" s="43">
        <f>+L318</f>
        <v>0</v>
      </c>
    </row>
    <row r="308" spans="1:21" x14ac:dyDescent="0.25">
      <c r="A308" s="21"/>
      <c r="B308" s="22"/>
      <c r="C308" s="8" t="str">
        <f>+$C292</f>
        <v>May 2022</v>
      </c>
      <c r="D308" s="24"/>
      <c r="E308" s="24"/>
      <c r="F308" s="24"/>
      <c r="G308" s="10" t="str">
        <f>+$G$4</f>
        <v>May</v>
      </c>
      <c r="H308" s="10" t="str">
        <f>+G308</f>
        <v>May</v>
      </c>
      <c r="I308" s="10" t="str">
        <f t="shared" si="78"/>
        <v>May</v>
      </c>
      <c r="J308" s="10" t="str">
        <f t="shared" si="78"/>
        <v>May</v>
      </c>
      <c r="K308" s="10" t="str">
        <f t="shared" si="78"/>
        <v>May</v>
      </c>
      <c r="L308" s="10" t="str">
        <f t="shared" si="78"/>
        <v>May</v>
      </c>
      <c r="M308" s="10" t="str">
        <f t="shared" si="78"/>
        <v>May</v>
      </c>
      <c r="N308" s="25"/>
    </row>
    <row r="309" spans="1:21" ht="15.75" thickBot="1" x14ac:dyDescent="0.3">
      <c r="A309" s="21"/>
      <c r="B309" s="26"/>
      <c r="C309" s="27"/>
      <c r="D309" s="27"/>
      <c r="E309" s="27"/>
      <c r="F309" s="27"/>
      <c r="G309" s="7">
        <f>+$G$5</f>
        <v>1</v>
      </c>
      <c r="H309" s="7">
        <f>+$H$5</f>
        <v>8</v>
      </c>
      <c r="I309" s="7">
        <f>+$I$5</f>
        <v>15</v>
      </c>
      <c r="J309" s="7">
        <f>+$J$5</f>
        <v>22</v>
      </c>
      <c r="K309" s="7">
        <f>+$K$5</f>
        <v>29</v>
      </c>
      <c r="L309" s="7" t="s">
        <v>11</v>
      </c>
      <c r="M309" s="7" t="s">
        <v>12</v>
      </c>
      <c r="N309" s="28"/>
    </row>
    <row r="310" spans="1:21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1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73</v>
      </c>
      <c r="H311" s="32">
        <f t="shared" ref="H311:L311" si="79">SUM(H312:H315)</f>
        <v>60</v>
      </c>
      <c r="I311" s="32">
        <f t="shared" si="79"/>
        <v>33</v>
      </c>
      <c r="J311" s="32">
        <f t="shared" si="79"/>
        <v>56</v>
      </c>
      <c r="K311" s="32">
        <f t="shared" si="79"/>
        <v>104</v>
      </c>
      <c r="L311" s="32">
        <f t="shared" si="79"/>
        <v>326</v>
      </c>
      <c r="M311" s="32">
        <f>ROUND((L311/$E$1),0)</f>
        <v>65</v>
      </c>
      <c r="N311" s="33"/>
    </row>
    <row r="312" spans="1:21" x14ac:dyDescent="0.25">
      <c r="A312" s="21"/>
      <c r="B312" s="29"/>
      <c r="C312" s="30"/>
      <c r="D312" s="30" t="s">
        <v>1</v>
      </c>
      <c r="E312" s="30"/>
      <c r="F312" s="30"/>
      <c r="G312" s="40">
        <v>1</v>
      </c>
      <c r="H312" s="40">
        <v>1</v>
      </c>
      <c r="I312" s="40">
        <v>2</v>
      </c>
      <c r="J312" s="40">
        <v>2</v>
      </c>
      <c r="K312" s="40">
        <v>1</v>
      </c>
      <c r="L312" s="35">
        <f>SUM(G312:K312)</f>
        <v>7</v>
      </c>
      <c r="M312" s="35">
        <f t="shared" ref="M312:M320" si="80">ROUND((L312/$E$1),0)</f>
        <v>1</v>
      </c>
      <c r="N312" s="33"/>
    </row>
    <row r="313" spans="1:21" x14ac:dyDescent="0.25">
      <c r="A313" s="21"/>
      <c r="B313" s="29"/>
      <c r="C313" s="30"/>
      <c r="D313" s="30" t="s">
        <v>2</v>
      </c>
      <c r="E313" s="30"/>
      <c r="F313" s="30"/>
      <c r="G313" s="40">
        <v>10</v>
      </c>
      <c r="H313" s="40">
        <v>5</v>
      </c>
      <c r="I313" s="40">
        <v>6</v>
      </c>
      <c r="J313" s="40">
        <v>4</v>
      </c>
      <c r="K313" s="40">
        <v>6</v>
      </c>
      <c r="L313" s="35">
        <f t="shared" ref="L313:L320" si="81">SUM(G313:K313)</f>
        <v>31</v>
      </c>
      <c r="M313" s="35">
        <f t="shared" si="80"/>
        <v>6</v>
      </c>
      <c r="N313" s="33"/>
    </row>
    <row r="314" spans="1:21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18</v>
      </c>
      <c r="I314" s="40">
        <v>14</v>
      </c>
      <c r="J314" s="40">
        <v>15</v>
      </c>
      <c r="K314" s="40">
        <v>23</v>
      </c>
      <c r="L314" s="35">
        <f t="shared" si="81"/>
        <v>89</v>
      </c>
      <c r="M314" s="35">
        <f t="shared" si="80"/>
        <v>18</v>
      </c>
      <c r="N314" s="33"/>
    </row>
    <row r="315" spans="1:21" x14ac:dyDescent="0.25">
      <c r="A315" s="21"/>
      <c r="B315" s="29"/>
      <c r="C315" s="30"/>
      <c r="D315" s="30" t="s">
        <v>4</v>
      </c>
      <c r="E315" s="30"/>
      <c r="F315" s="30"/>
      <c r="G315" s="41">
        <v>43</v>
      </c>
      <c r="H315" s="41">
        <v>36</v>
      </c>
      <c r="I315" s="41">
        <v>11</v>
      </c>
      <c r="J315" s="41">
        <v>35</v>
      </c>
      <c r="K315" s="41">
        <v>74</v>
      </c>
      <c r="L315" s="32">
        <f t="shared" si="81"/>
        <v>199</v>
      </c>
      <c r="M315" s="32">
        <f t="shared" si="80"/>
        <v>40</v>
      </c>
      <c r="N315" s="33"/>
    </row>
    <row r="316" spans="1:21" x14ac:dyDescent="0.25">
      <c r="A316" s="21"/>
      <c r="B316" s="29"/>
      <c r="C316" s="30" t="s">
        <v>5</v>
      </c>
      <c r="D316" s="30"/>
      <c r="E316" s="30"/>
      <c r="F316" s="30"/>
      <c r="G316" s="40">
        <v>1</v>
      </c>
      <c r="H316" s="40">
        <v>2</v>
      </c>
      <c r="I316" s="40">
        <v>1</v>
      </c>
      <c r="J316" s="40"/>
      <c r="K316" s="40">
        <v>2</v>
      </c>
      <c r="L316" s="35">
        <f t="shared" si="81"/>
        <v>6</v>
      </c>
      <c r="M316" s="35">
        <f t="shared" si="80"/>
        <v>1</v>
      </c>
      <c r="N316" s="33"/>
    </row>
    <row r="317" spans="1:21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1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1" x14ac:dyDescent="0.25">
      <c r="A319" s="21"/>
      <c r="B319" s="29"/>
      <c r="C319" s="30" t="s">
        <v>9</v>
      </c>
      <c r="D319" s="30"/>
      <c r="E319" s="30"/>
      <c r="F319" s="30"/>
      <c r="G319" s="40">
        <v>172</v>
      </c>
      <c r="H319" s="40">
        <v>126</v>
      </c>
      <c r="I319" s="40">
        <v>86</v>
      </c>
      <c r="J319" s="40">
        <v>77</v>
      </c>
      <c r="K319" s="40">
        <v>108</v>
      </c>
      <c r="L319" s="35">
        <f t="shared" si="81"/>
        <v>569</v>
      </c>
      <c r="M319" s="35">
        <f t="shared" si="80"/>
        <v>114</v>
      </c>
      <c r="N319" s="33"/>
    </row>
    <row r="320" spans="1:21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1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1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1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  <c r="S323" s="44" t="str">
        <f>+C323</f>
        <v>Kancesi</v>
      </c>
      <c r="T323" s="43">
        <f>+L327</f>
        <v>416</v>
      </c>
      <c r="U323" s="43">
        <f>+L334</f>
        <v>20</v>
      </c>
    </row>
    <row r="324" spans="1:21" x14ac:dyDescent="0.25">
      <c r="A324" s="21"/>
      <c r="B324" s="22"/>
      <c r="C324" s="8" t="str">
        <f>+$C308</f>
        <v>May 2022</v>
      </c>
      <c r="D324" s="24"/>
      <c r="E324" s="24"/>
      <c r="F324" s="24"/>
      <c r="G324" s="10" t="str">
        <f>+$G$4</f>
        <v>May</v>
      </c>
      <c r="H324" s="10" t="str">
        <f>+G324</f>
        <v>May</v>
      </c>
      <c r="I324" s="10" t="str">
        <f t="shared" si="82"/>
        <v>May</v>
      </c>
      <c r="J324" s="10" t="str">
        <f t="shared" si="82"/>
        <v>May</v>
      </c>
      <c r="K324" s="10" t="str">
        <f t="shared" si="82"/>
        <v>May</v>
      </c>
      <c r="L324" s="10" t="str">
        <f t="shared" si="82"/>
        <v>May</v>
      </c>
      <c r="M324" s="10" t="str">
        <f t="shared" si="82"/>
        <v>May</v>
      </c>
      <c r="N324" s="25"/>
    </row>
    <row r="325" spans="1:21" ht="15.75" thickBot="1" x14ac:dyDescent="0.3">
      <c r="A325" s="21"/>
      <c r="B325" s="26"/>
      <c r="C325" s="27"/>
      <c r="D325" s="27"/>
      <c r="E325" s="27"/>
      <c r="F325" s="27"/>
      <c r="G325" s="7">
        <f>+$G$5</f>
        <v>1</v>
      </c>
      <c r="H325" s="7">
        <f>+$H$5</f>
        <v>8</v>
      </c>
      <c r="I325" s="7">
        <f>+$I$5</f>
        <v>15</v>
      </c>
      <c r="J325" s="7">
        <f>+$J$5</f>
        <v>22</v>
      </c>
      <c r="K325" s="7">
        <f>+$K$5</f>
        <v>29</v>
      </c>
      <c r="L325" s="7" t="s">
        <v>11</v>
      </c>
      <c r="M325" s="7" t="s">
        <v>12</v>
      </c>
      <c r="N325" s="28"/>
    </row>
    <row r="326" spans="1:21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1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85</v>
      </c>
      <c r="H327" s="32">
        <f t="shared" ref="H327:L327" si="83">SUM(H328:H331)</f>
        <v>79</v>
      </c>
      <c r="I327" s="32">
        <f t="shared" si="83"/>
        <v>71</v>
      </c>
      <c r="J327" s="32">
        <f t="shared" si="83"/>
        <v>86</v>
      </c>
      <c r="K327" s="32">
        <f t="shared" si="83"/>
        <v>95</v>
      </c>
      <c r="L327" s="32">
        <f t="shared" si="83"/>
        <v>416</v>
      </c>
      <c r="M327" s="32">
        <f>ROUND((L327/$E$1),0)</f>
        <v>83</v>
      </c>
      <c r="N327" s="33"/>
    </row>
    <row r="328" spans="1:21" x14ac:dyDescent="0.25">
      <c r="A328" s="21"/>
      <c r="B328" s="29"/>
      <c r="C328" s="30"/>
      <c r="D328" s="30" t="s">
        <v>1</v>
      </c>
      <c r="E328" s="30"/>
      <c r="F328" s="30"/>
      <c r="G328" s="40">
        <v>10</v>
      </c>
      <c r="H328" s="40">
        <v>6</v>
      </c>
      <c r="I328" s="40">
        <v>8</v>
      </c>
      <c r="J328" s="40">
        <v>8</v>
      </c>
      <c r="K328" s="40">
        <v>7</v>
      </c>
      <c r="L328" s="35">
        <f>SUM(G328:K328)</f>
        <v>39</v>
      </c>
      <c r="M328" s="35">
        <f t="shared" ref="M328:M336" si="84">ROUND((L328/$E$1),0)</f>
        <v>8</v>
      </c>
      <c r="N328" s="33"/>
    </row>
    <row r="329" spans="1:21" x14ac:dyDescent="0.25">
      <c r="A329" s="21"/>
      <c r="B329" s="29"/>
      <c r="C329" s="30"/>
      <c r="D329" s="30" t="s">
        <v>2</v>
      </c>
      <c r="E329" s="30"/>
      <c r="F329" s="30"/>
      <c r="G329" s="40">
        <v>26</v>
      </c>
      <c r="H329" s="40">
        <v>34</v>
      </c>
      <c r="I329" s="40">
        <v>18</v>
      </c>
      <c r="J329" s="40">
        <v>31</v>
      </c>
      <c r="K329" s="40">
        <v>34</v>
      </c>
      <c r="L329" s="35">
        <f t="shared" ref="L329:L336" si="85">SUM(G329:K329)</f>
        <v>143</v>
      </c>
      <c r="M329" s="35">
        <f t="shared" si="84"/>
        <v>29</v>
      </c>
      <c r="N329" s="33"/>
    </row>
    <row r="330" spans="1:21" x14ac:dyDescent="0.25">
      <c r="A330" s="21"/>
      <c r="B330" s="29"/>
      <c r="C330" s="30"/>
      <c r="D330" s="30" t="s">
        <v>3</v>
      </c>
      <c r="E330" s="30"/>
      <c r="F330" s="30"/>
      <c r="G330" s="40">
        <v>14</v>
      </c>
      <c r="H330" s="40">
        <v>8</v>
      </c>
      <c r="I330" s="40">
        <v>15</v>
      </c>
      <c r="J330" s="40">
        <v>9</v>
      </c>
      <c r="K330" s="40">
        <v>12</v>
      </c>
      <c r="L330" s="35">
        <f t="shared" si="85"/>
        <v>58</v>
      </c>
      <c r="M330" s="35">
        <f t="shared" si="84"/>
        <v>12</v>
      </c>
      <c r="N330" s="33"/>
    </row>
    <row r="331" spans="1:21" x14ac:dyDescent="0.25">
      <c r="A331" s="21"/>
      <c r="B331" s="29"/>
      <c r="C331" s="30"/>
      <c r="D331" s="30" t="s">
        <v>4</v>
      </c>
      <c r="E331" s="30"/>
      <c r="F331" s="30"/>
      <c r="G331" s="41">
        <v>35</v>
      </c>
      <c r="H331" s="41">
        <v>31</v>
      </c>
      <c r="I331" s="41">
        <v>30</v>
      </c>
      <c r="J331" s="41">
        <v>38</v>
      </c>
      <c r="K331" s="41">
        <v>42</v>
      </c>
      <c r="L331" s="32">
        <f t="shared" si="85"/>
        <v>176</v>
      </c>
      <c r="M331" s="32">
        <f t="shared" si="84"/>
        <v>35</v>
      </c>
      <c r="N331" s="33"/>
    </row>
    <row r="332" spans="1:21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>
        <v>5</v>
      </c>
      <c r="I332" s="40">
        <v>2</v>
      </c>
      <c r="J332" s="40"/>
      <c r="K332" s="40">
        <v>1</v>
      </c>
      <c r="L332" s="35">
        <f t="shared" si="85"/>
        <v>9</v>
      </c>
      <c r="M332" s="35">
        <f t="shared" si="84"/>
        <v>2</v>
      </c>
      <c r="N332" s="33"/>
    </row>
    <row r="333" spans="1:21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1" x14ac:dyDescent="0.25">
      <c r="A334" s="21"/>
      <c r="B334" s="29"/>
      <c r="C334" s="30" t="s">
        <v>7</v>
      </c>
      <c r="D334" s="30"/>
      <c r="E334" s="30"/>
      <c r="F334" s="30"/>
      <c r="G334" s="40">
        <v>4</v>
      </c>
      <c r="H334" s="40">
        <v>4</v>
      </c>
      <c r="I334" s="40">
        <v>3</v>
      </c>
      <c r="J334" s="40">
        <v>4</v>
      </c>
      <c r="K334" s="40">
        <v>5</v>
      </c>
      <c r="L334" s="35">
        <f t="shared" si="85"/>
        <v>20</v>
      </c>
      <c r="M334" s="35">
        <f t="shared" si="84"/>
        <v>4</v>
      </c>
      <c r="N334" s="33"/>
    </row>
    <row r="335" spans="1:21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>
        <v>9</v>
      </c>
      <c r="L335" s="35">
        <f t="shared" si="85"/>
        <v>9</v>
      </c>
      <c r="M335" s="35">
        <f t="shared" si="84"/>
        <v>2</v>
      </c>
      <c r="N335" s="33"/>
    </row>
    <row r="336" spans="1:21" x14ac:dyDescent="0.25">
      <c r="A336" s="21"/>
      <c r="B336" s="29"/>
      <c r="C336" s="30" t="s">
        <v>8</v>
      </c>
      <c r="D336" s="30"/>
      <c r="E336" s="30"/>
      <c r="F336" s="30"/>
      <c r="G336" s="40">
        <v>19</v>
      </c>
      <c r="H336" s="40">
        <v>14</v>
      </c>
      <c r="I336" s="40">
        <v>77</v>
      </c>
      <c r="J336" s="40">
        <v>17</v>
      </c>
      <c r="K336" s="40">
        <v>23</v>
      </c>
      <c r="L336" s="35">
        <f t="shared" si="85"/>
        <v>150</v>
      </c>
      <c r="M336" s="35">
        <f t="shared" si="84"/>
        <v>30</v>
      </c>
      <c r="N336" s="33"/>
    </row>
    <row r="337" spans="1:21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1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1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  <c r="S339" s="44" t="str">
        <f>+C339</f>
        <v>Mpuluzi</v>
      </c>
      <c r="T339" s="43">
        <f>+L343</f>
        <v>884</v>
      </c>
      <c r="U339" s="43">
        <f>+L350</f>
        <v>99</v>
      </c>
    </row>
    <row r="340" spans="1:21" x14ac:dyDescent="0.25">
      <c r="A340" s="21"/>
      <c r="B340" s="22"/>
      <c r="C340" s="8" t="str">
        <f>+$C324</f>
        <v>May 2022</v>
      </c>
      <c r="D340" s="24"/>
      <c r="E340" s="24"/>
      <c r="F340" s="24"/>
      <c r="G340" s="10" t="str">
        <f>+$G$4</f>
        <v>May</v>
      </c>
      <c r="H340" s="10" t="str">
        <f>+G340</f>
        <v>May</v>
      </c>
      <c r="I340" s="10" t="str">
        <f t="shared" si="86"/>
        <v>May</v>
      </c>
      <c r="J340" s="10" t="str">
        <f t="shared" si="86"/>
        <v>May</v>
      </c>
      <c r="K340" s="10" t="str">
        <f t="shared" si="86"/>
        <v>May</v>
      </c>
      <c r="L340" s="10" t="str">
        <f t="shared" si="86"/>
        <v>May</v>
      </c>
      <c r="M340" s="10" t="str">
        <f t="shared" si="86"/>
        <v>May</v>
      </c>
      <c r="N340" s="25"/>
    </row>
    <row r="341" spans="1:21" ht="15.75" thickBot="1" x14ac:dyDescent="0.3">
      <c r="A341" s="21"/>
      <c r="B341" s="26"/>
      <c r="C341" s="27"/>
      <c r="D341" s="27"/>
      <c r="E341" s="27"/>
      <c r="F341" s="27"/>
      <c r="G341" s="7">
        <f>+$G$5</f>
        <v>1</v>
      </c>
      <c r="H341" s="7">
        <f>+$H$5</f>
        <v>8</v>
      </c>
      <c r="I341" s="7">
        <f>+$I$5</f>
        <v>15</v>
      </c>
      <c r="J341" s="7">
        <f>+$J$5</f>
        <v>22</v>
      </c>
      <c r="K341" s="7">
        <f>+$K$5</f>
        <v>29</v>
      </c>
      <c r="L341" s="7" t="s">
        <v>11</v>
      </c>
      <c r="M341" s="7" t="s">
        <v>12</v>
      </c>
      <c r="N341" s="28"/>
    </row>
    <row r="342" spans="1:21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1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189</v>
      </c>
      <c r="H343" s="32">
        <f t="shared" ref="H343:L343" si="87">SUM(H344:H347)</f>
        <v>204</v>
      </c>
      <c r="I343" s="32">
        <f t="shared" si="87"/>
        <v>175</v>
      </c>
      <c r="J343" s="32">
        <f t="shared" si="87"/>
        <v>171</v>
      </c>
      <c r="K343" s="32">
        <f t="shared" si="87"/>
        <v>145</v>
      </c>
      <c r="L343" s="32">
        <f t="shared" si="87"/>
        <v>884</v>
      </c>
      <c r="M343" s="32">
        <f>ROUND((L343/$E$1),0)</f>
        <v>177</v>
      </c>
      <c r="N343" s="33"/>
    </row>
    <row r="344" spans="1:21" x14ac:dyDescent="0.25">
      <c r="A344" s="21"/>
      <c r="B344" s="29"/>
      <c r="C344" s="30"/>
      <c r="D344" s="30" t="s">
        <v>1</v>
      </c>
      <c r="E344" s="30"/>
      <c r="F344" s="30"/>
      <c r="G344" s="40">
        <v>23</v>
      </c>
      <c r="H344" s="40">
        <v>21</v>
      </c>
      <c r="I344" s="40">
        <v>21</v>
      </c>
      <c r="J344" s="40">
        <v>19</v>
      </c>
      <c r="K344" s="40">
        <v>15</v>
      </c>
      <c r="L344" s="35">
        <f>SUM(G344:K344)</f>
        <v>99</v>
      </c>
      <c r="M344" s="35">
        <f t="shared" ref="M344:M352" si="88">ROUND((L344/$E$1),0)</f>
        <v>20</v>
      </c>
      <c r="N344" s="33"/>
    </row>
    <row r="345" spans="1:21" x14ac:dyDescent="0.25">
      <c r="A345" s="21"/>
      <c r="B345" s="29"/>
      <c r="C345" s="30"/>
      <c r="D345" s="30" t="s">
        <v>2</v>
      </c>
      <c r="E345" s="30"/>
      <c r="F345" s="30"/>
      <c r="G345" s="40">
        <v>41</v>
      </c>
      <c r="H345" s="40">
        <v>44</v>
      </c>
      <c r="I345" s="40">
        <v>43</v>
      </c>
      <c r="J345" s="40">
        <v>47</v>
      </c>
      <c r="K345" s="40">
        <v>43</v>
      </c>
      <c r="L345" s="35">
        <f t="shared" ref="L345:L352" si="89">SUM(G345:K345)</f>
        <v>218</v>
      </c>
      <c r="M345" s="35">
        <f t="shared" si="88"/>
        <v>44</v>
      </c>
      <c r="N345" s="33"/>
    </row>
    <row r="346" spans="1:21" x14ac:dyDescent="0.25">
      <c r="A346" s="21"/>
      <c r="B346" s="29"/>
      <c r="C346" s="30"/>
      <c r="D346" s="30" t="s">
        <v>3</v>
      </c>
      <c r="E346" s="30"/>
      <c r="F346" s="30"/>
      <c r="G346" s="40">
        <v>66</v>
      </c>
      <c r="H346" s="40">
        <v>72</v>
      </c>
      <c r="I346" s="40">
        <v>57</v>
      </c>
      <c r="J346" s="40">
        <v>44</v>
      </c>
      <c r="K346" s="40">
        <v>33</v>
      </c>
      <c r="L346" s="35">
        <f t="shared" si="89"/>
        <v>272</v>
      </c>
      <c r="M346" s="35">
        <f t="shared" si="88"/>
        <v>54</v>
      </c>
      <c r="N346" s="33"/>
    </row>
    <row r="347" spans="1:21" x14ac:dyDescent="0.25">
      <c r="A347" s="21"/>
      <c r="B347" s="29"/>
      <c r="C347" s="30"/>
      <c r="D347" s="30" t="s">
        <v>4</v>
      </c>
      <c r="E347" s="30"/>
      <c r="F347" s="30"/>
      <c r="G347" s="41">
        <v>59</v>
      </c>
      <c r="H347" s="41">
        <v>67</v>
      </c>
      <c r="I347" s="41">
        <v>54</v>
      </c>
      <c r="J347" s="41">
        <v>61</v>
      </c>
      <c r="K347" s="41">
        <v>54</v>
      </c>
      <c r="L347" s="32">
        <f t="shared" si="89"/>
        <v>295</v>
      </c>
      <c r="M347" s="32">
        <f t="shared" si="88"/>
        <v>59</v>
      </c>
      <c r="N347" s="33"/>
    </row>
    <row r="348" spans="1:21" x14ac:dyDescent="0.25">
      <c r="A348" s="21"/>
      <c r="B348" s="29"/>
      <c r="C348" s="30" t="s">
        <v>5</v>
      </c>
      <c r="D348" s="30"/>
      <c r="E348" s="30"/>
      <c r="F348" s="30"/>
      <c r="G348" s="40">
        <v>19</v>
      </c>
      <c r="H348" s="40">
        <v>13</v>
      </c>
      <c r="I348" s="40">
        <v>12</v>
      </c>
      <c r="J348" s="40">
        <v>14</v>
      </c>
      <c r="K348" s="40"/>
      <c r="L348" s="35">
        <f t="shared" si="89"/>
        <v>58</v>
      </c>
      <c r="M348" s="35">
        <f t="shared" si="88"/>
        <v>12</v>
      </c>
      <c r="N348" s="33"/>
    </row>
    <row r="349" spans="1:21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1" x14ac:dyDescent="0.25">
      <c r="A350" s="21"/>
      <c r="B350" s="29"/>
      <c r="C350" s="30" t="s">
        <v>7</v>
      </c>
      <c r="D350" s="30"/>
      <c r="E350" s="30"/>
      <c r="F350" s="30"/>
      <c r="G350" s="40">
        <v>37</v>
      </c>
      <c r="H350" s="40">
        <v>25</v>
      </c>
      <c r="I350" s="40">
        <v>18</v>
      </c>
      <c r="J350" s="40">
        <v>6</v>
      </c>
      <c r="K350" s="40">
        <v>13</v>
      </c>
      <c r="L350" s="35">
        <f t="shared" si="89"/>
        <v>99</v>
      </c>
      <c r="M350" s="35">
        <f t="shared" si="88"/>
        <v>20</v>
      </c>
      <c r="N350" s="33"/>
    </row>
    <row r="351" spans="1:21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>
        <v>2</v>
      </c>
      <c r="J351" s="40">
        <v>3</v>
      </c>
      <c r="K351" s="40">
        <v>1</v>
      </c>
      <c r="L351" s="35">
        <f t="shared" si="89"/>
        <v>6</v>
      </c>
      <c r="M351" s="35">
        <f t="shared" si="88"/>
        <v>1</v>
      </c>
      <c r="N351" s="33"/>
    </row>
    <row r="352" spans="1:21" x14ac:dyDescent="0.25">
      <c r="A352" s="21"/>
      <c r="B352" s="29"/>
      <c r="C352" s="30" t="s">
        <v>8</v>
      </c>
      <c r="D352" s="30"/>
      <c r="E352" s="30"/>
      <c r="F352" s="30"/>
      <c r="G352" s="40">
        <v>42</v>
      </c>
      <c r="H352" s="40">
        <v>42</v>
      </c>
      <c r="I352" s="40">
        <v>42</v>
      </c>
      <c r="J352" s="40">
        <v>42</v>
      </c>
      <c r="K352" s="40">
        <v>42</v>
      </c>
      <c r="L352" s="35">
        <f t="shared" si="89"/>
        <v>210</v>
      </c>
      <c r="M352" s="35">
        <f t="shared" si="88"/>
        <v>42</v>
      </c>
      <c r="N352" s="33"/>
    </row>
    <row r="353" spans="1:21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1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1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  <c r="S355" s="44" t="str">
        <f>+C355</f>
        <v>Bulunga</v>
      </c>
      <c r="T355" s="43">
        <f>+L359</f>
        <v>157</v>
      </c>
      <c r="U355" s="43">
        <f>+L366</f>
        <v>0</v>
      </c>
    </row>
    <row r="356" spans="1:21" x14ac:dyDescent="0.25">
      <c r="A356" s="21"/>
      <c r="B356" s="22"/>
      <c r="C356" s="8" t="str">
        <f>+$C340</f>
        <v>May 2022</v>
      </c>
      <c r="D356" s="24"/>
      <c r="E356" s="24"/>
      <c r="F356" s="24"/>
      <c r="G356" s="10" t="str">
        <f>+$G$4</f>
        <v>May</v>
      </c>
      <c r="H356" s="10" t="str">
        <f>+G356</f>
        <v>May</v>
      </c>
      <c r="I356" s="10" t="str">
        <f t="shared" si="90"/>
        <v>May</v>
      </c>
      <c r="J356" s="10" t="str">
        <f t="shared" si="90"/>
        <v>May</v>
      </c>
      <c r="K356" s="10" t="str">
        <f t="shared" si="90"/>
        <v>May</v>
      </c>
      <c r="L356" s="10" t="str">
        <f t="shared" si="90"/>
        <v>May</v>
      </c>
      <c r="M356" s="10" t="str">
        <f t="shared" si="90"/>
        <v>May</v>
      </c>
      <c r="N356" s="25"/>
    </row>
    <row r="357" spans="1:21" ht="15.75" thickBot="1" x14ac:dyDescent="0.3">
      <c r="A357" s="21"/>
      <c r="B357" s="26"/>
      <c r="C357" s="27"/>
      <c r="D357" s="27"/>
      <c r="E357" s="27"/>
      <c r="F357" s="27"/>
      <c r="G357" s="7">
        <f>+$G$5</f>
        <v>1</v>
      </c>
      <c r="H357" s="7">
        <f>+$H$5</f>
        <v>8</v>
      </c>
      <c r="I357" s="7">
        <f>+$I$5</f>
        <v>15</v>
      </c>
      <c r="J357" s="7">
        <f>+$J$5</f>
        <v>22</v>
      </c>
      <c r="K357" s="7">
        <f>+$K$5</f>
        <v>29</v>
      </c>
      <c r="L357" s="7" t="s">
        <v>11</v>
      </c>
      <c r="M357" s="7" t="s">
        <v>12</v>
      </c>
      <c r="N357" s="28"/>
    </row>
    <row r="358" spans="1:21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1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16</v>
      </c>
      <c r="H359" s="32">
        <f t="shared" ref="H359:L359" si="91">SUM(H360:H363)</f>
        <v>44</v>
      </c>
      <c r="I359" s="32">
        <f t="shared" si="91"/>
        <v>33</v>
      </c>
      <c r="J359" s="32">
        <f t="shared" si="91"/>
        <v>26</v>
      </c>
      <c r="K359" s="32">
        <f t="shared" si="91"/>
        <v>38</v>
      </c>
      <c r="L359" s="32">
        <f t="shared" si="91"/>
        <v>157</v>
      </c>
      <c r="M359" s="32">
        <f>ROUND((L359/$E$1),0)</f>
        <v>31</v>
      </c>
      <c r="N359" s="33"/>
    </row>
    <row r="360" spans="1:21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>
        <v>1</v>
      </c>
      <c r="L360" s="35">
        <f>SUM(G360:K360)</f>
        <v>5</v>
      </c>
      <c r="M360" s="35">
        <f t="shared" ref="M360:M368" si="92">ROUND((L360/$E$1),0)</f>
        <v>1</v>
      </c>
      <c r="N360" s="33"/>
    </row>
    <row r="361" spans="1:21" x14ac:dyDescent="0.25">
      <c r="A361" s="21"/>
      <c r="B361" s="29"/>
      <c r="C361" s="30"/>
      <c r="D361" s="30" t="s">
        <v>2</v>
      </c>
      <c r="E361" s="30"/>
      <c r="F361" s="30"/>
      <c r="G361" s="40">
        <v>1</v>
      </c>
      <c r="H361" s="40">
        <v>2</v>
      </c>
      <c r="I361" s="40">
        <v>3</v>
      </c>
      <c r="J361" s="40">
        <v>2</v>
      </c>
      <c r="K361" s="40">
        <v>0</v>
      </c>
      <c r="L361" s="35">
        <f t="shared" ref="L361:L368" si="93">SUM(G361:K361)</f>
        <v>8</v>
      </c>
      <c r="M361" s="35">
        <f t="shared" si="92"/>
        <v>2</v>
      </c>
      <c r="N361" s="33"/>
    </row>
    <row r="362" spans="1:21" x14ac:dyDescent="0.25">
      <c r="A362" s="21"/>
      <c r="B362" s="29"/>
      <c r="C362" s="30"/>
      <c r="D362" s="30" t="s">
        <v>3</v>
      </c>
      <c r="E362" s="30"/>
      <c r="F362" s="30"/>
      <c r="G362" s="40">
        <v>3</v>
      </c>
      <c r="H362" s="40">
        <v>11</v>
      </c>
      <c r="I362" s="40">
        <v>12</v>
      </c>
      <c r="J362" s="40">
        <v>10</v>
      </c>
      <c r="K362" s="40">
        <v>13</v>
      </c>
      <c r="L362" s="35">
        <f t="shared" si="93"/>
        <v>49</v>
      </c>
      <c r="M362" s="35">
        <f t="shared" si="92"/>
        <v>10</v>
      </c>
      <c r="N362" s="33"/>
    </row>
    <row r="363" spans="1:21" x14ac:dyDescent="0.25">
      <c r="A363" s="21"/>
      <c r="B363" s="29"/>
      <c r="C363" s="30"/>
      <c r="D363" s="30" t="s">
        <v>4</v>
      </c>
      <c r="E363" s="30"/>
      <c r="F363" s="30"/>
      <c r="G363" s="41">
        <v>11</v>
      </c>
      <c r="H363" s="41">
        <v>30</v>
      </c>
      <c r="I363" s="41">
        <v>17</v>
      </c>
      <c r="J363" s="41">
        <v>13</v>
      </c>
      <c r="K363" s="41">
        <v>24</v>
      </c>
      <c r="L363" s="32">
        <f t="shared" si="93"/>
        <v>95</v>
      </c>
      <c r="M363" s="32">
        <f t="shared" si="92"/>
        <v>19</v>
      </c>
      <c r="N363" s="33"/>
    </row>
    <row r="364" spans="1:21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>
        <v>4</v>
      </c>
      <c r="L364" s="35">
        <f t="shared" si="93"/>
        <v>4</v>
      </c>
      <c r="M364" s="35">
        <f t="shared" si="92"/>
        <v>1</v>
      </c>
      <c r="N364" s="33"/>
    </row>
    <row r="365" spans="1:21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1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>
        <f t="shared" si="92"/>
        <v>0</v>
      </c>
      <c r="N366" s="33"/>
    </row>
    <row r="367" spans="1:21" x14ac:dyDescent="0.25">
      <c r="A367" s="21"/>
      <c r="B367" s="29"/>
      <c r="C367" s="30" t="s">
        <v>9</v>
      </c>
      <c r="D367" s="30"/>
      <c r="E367" s="30"/>
      <c r="F367" s="30"/>
      <c r="G367" s="40">
        <v>14</v>
      </c>
      <c r="H367" s="40"/>
      <c r="I367" s="40">
        <v>1</v>
      </c>
      <c r="J367" s="40">
        <v>3</v>
      </c>
      <c r="K367" s="40">
        <v>9</v>
      </c>
      <c r="L367" s="35">
        <f t="shared" si="93"/>
        <v>27</v>
      </c>
      <c r="M367" s="35">
        <f t="shared" si="92"/>
        <v>5</v>
      </c>
      <c r="N367" s="33"/>
    </row>
    <row r="368" spans="1:21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1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1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1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  <c r="P371" s="42" t="s">
        <v>63</v>
      </c>
      <c r="S371" s="44" t="str">
        <f>+C371</f>
        <v>Mbowane</v>
      </c>
      <c r="T371" s="43">
        <f>+L375</f>
        <v>147</v>
      </c>
      <c r="U371" s="43">
        <f>+L382</f>
        <v>0</v>
      </c>
    </row>
    <row r="372" spans="1:21" x14ac:dyDescent="0.25">
      <c r="A372" s="21"/>
      <c r="B372" s="22"/>
      <c r="C372" s="8" t="str">
        <f>+$C356</f>
        <v>May 2022</v>
      </c>
      <c r="D372" s="24"/>
      <c r="E372" s="24"/>
      <c r="F372" s="24"/>
      <c r="G372" s="10" t="str">
        <f>+$G$4</f>
        <v>May</v>
      </c>
      <c r="H372" s="10" t="str">
        <f>+G372</f>
        <v>May</v>
      </c>
      <c r="I372" s="10" t="str">
        <f t="shared" si="94"/>
        <v>May</v>
      </c>
      <c r="J372" s="10" t="str">
        <f t="shared" si="94"/>
        <v>May</v>
      </c>
      <c r="K372" s="10" t="str">
        <f t="shared" si="94"/>
        <v>May</v>
      </c>
      <c r="L372" s="10" t="str">
        <f t="shared" si="94"/>
        <v>May</v>
      </c>
      <c r="M372" s="10" t="str">
        <f t="shared" si="94"/>
        <v>May</v>
      </c>
      <c r="N372" s="25"/>
    </row>
    <row r="373" spans="1:21" ht="15.75" thickBot="1" x14ac:dyDescent="0.3">
      <c r="A373" s="21"/>
      <c r="B373" s="26"/>
      <c r="C373" s="27"/>
      <c r="D373" s="27"/>
      <c r="E373" s="27"/>
      <c r="F373" s="27"/>
      <c r="G373" s="7">
        <f>+$G$5</f>
        <v>1</v>
      </c>
      <c r="H373" s="7">
        <f>+$H$5</f>
        <v>8</v>
      </c>
      <c r="I373" s="7">
        <f>+$I$5</f>
        <v>15</v>
      </c>
      <c r="J373" s="7">
        <f>+$J$5</f>
        <v>22</v>
      </c>
      <c r="K373" s="7">
        <f>+$K$5</f>
        <v>29</v>
      </c>
      <c r="L373" s="7" t="s">
        <v>11</v>
      </c>
      <c r="M373" s="7" t="s">
        <v>12</v>
      </c>
      <c r="N373" s="28"/>
    </row>
    <row r="374" spans="1:21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1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43</v>
      </c>
      <c r="H375" s="32">
        <f t="shared" ref="H375:L375" si="95">SUM(H376:H379)</f>
        <v>41</v>
      </c>
      <c r="I375" s="32">
        <f t="shared" si="95"/>
        <v>0</v>
      </c>
      <c r="J375" s="32">
        <f t="shared" si="95"/>
        <v>29</v>
      </c>
      <c r="K375" s="32">
        <f t="shared" si="95"/>
        <v>34</v>
      </c>
      <c r="L375" s="32">
        <f t="shared" si="95"/>
        <v>147</v>
      </c>
      <c r="M375" s="32">
        <f>ROUND((L375/$E$1),0)</f>
        <v>29</v>
      </c>
      <c r="N375" s="33"/>
    </row>
    <row r="376" spans="1:21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2</v>
      </c>
      <c r="I376" s="40"/>
      <c r="J376" s="40">
        <v>5</v>
      </c>
      <c r="K376" s="40">
        <v>2</v>
      </c>
      <c r="L376" s="35">
        <f>SUM(G376:K376)</f>
        <v>11</v>
      </c>
      <c r="M376" s="35">
        <f t="shared" ref="M376:M384" si="96">ROUND((L376/$E$1),0)</f>
        <v>2</v>
      </c>
      <c r="N376" s="33"/>
    </row>
    <row r="377" spans="1:21" x14ac:dyDescent="0.25">
      <c r="A377" s="21"/>
      <c r="B377" s="29"/>
      <c r="C377" s="30"/>
      <c r="D377" s="30" t="s">
        <v>2</v>
      </c>
      <c r="E377" s="30"/>
      <c r="F377" s="30"/>
      <c r="G377" s="40">
        <v>8</v>
      </c>
      <c r="H377" s="40">
        <v>6</v>
      </c>
      <c r="I377" s="40"/>
      <c r="J377" s="40">
        <v>5</v>
      </c>
      <c r="K377" s="40">
        <v>5</v>
      </c>
      <c r="L377" s="35">
        <f t="shared" ref="L377:L384" si="97">SUM(G377:K377)</f>
        <v>24</v>
      </c>
      <c r="M377" s="35">
        <f t="shared" si="96"/>
        <v>5</v>
      </c>
      <c r="N377" s="33"/>
    </row>
    <row r="378" spans="1:21" x14ac:dyDescent="0.25">
      <c r="A378" s="21"/>
      <c r="B378" s="29"/>
      <c r="C378" s="30"/>
      <c r="D378" s="30" t="s">
        <v>3</v>
      </c>
      <c r="E378" s="30"/>
      <c r="F378" s="30"/>
      <c r="G378" s="40">
        <v>13</v>
      </c>
      <c r="H378" s="40">
        <v>10</v>
      </c>
      <c r="I378" s="40"/>
      <c r="J378" s="40">
        <v>9</v>
      </c>
      <c r="K378" s="40">
        <v>10</v>
      </c>
      <c r="L378" s="35">
        <f t="shared" si="97"/>
        <v>42</v>
      </c>
      <c r="M378" s="35">
        <f t="shared" si="96"/>
        <v>8</v>
      </c>
      <c r="N378" s="33"/>
    </row>
    <row r="379" spans="1:21" x14ac:dyDescent="0.25">
      <c r="A379" s="21"/>
      <c r="B379" s="29"/>
      <c r="C379" s="30"/>
      <c r="D379" s="30" t="s">
        <v>4</v>
      </c>
      <c r="E379" s="30"/>
      <c r="F379" s="30"/>
      <c r="G379" s="41">
        <v>20</v>
      </c>
      <c r="H379" s="41">
        <v>23</v>
      </c>
      <c r="I379" s="41"/>
      <c r="J379" s="41">
        <v>10</v>
      </c>
      <c r="K379" s="41">
        <v>17</v>
      </c>
      <c r="L379" s="32">
        <f t="shared" si="97"/>
        <v>70</v>
      </c>
      <c r="M379" s="32">
        <f t="shared" si="96"/>
        <v>14</v>
      </c>
      <c r="N379" s="33"/>
    </row>
    <row r="380" spans="1:21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1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1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>
        <f t="shared" si="96"/>
        <v>0</v>
      </c>
      <c r="N382" s="33"/>
    </row>
    <row r="383" spans="1:21" x14ac:dyDescent="0.25">
      <c r="A383" s="21"/>
      <c r="B383" s="29"/>
      <c r="C383" s="30" t="s">
        <v>9</v>
      </c>
      <c r="D383" s="30"/>
      <c r="E383" s="30"/>
      <c r="F383" s="30"/>
      <c r="G383" s="40">
        <v>4</v>
      </c>
      <c r="H383" s="40">
        <v>3</v>
      </c>
      <c r="I383" s="40"/>
      <c r="J383" s="40">
        <v>3</v>
      </c>
      <c r="K383" s="40">
        <v>3</v>
      </c>
      <c r="L383" s="35">
        <f t="shared" si="97"/>
        <v>13</v>
      </c>
      <c r="M383" s="35">
        <f t="shared" si="96"/>
        <v>3</v>
      </c>
      <c r="N383" s="33"/>
    </row>
    <row r="384" spans="1:21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1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1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1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  <c r="P387" s="42" t="s">
        <v>63</v>
      </c>
      <c r="S387" s="44" t="str">
        <f>+C387</f>
        <v>Sibovini</v>
      </c>
      <c r="T387" s="43">
        <f>+L391</f>
        <v>150</v>
      </c>
      <c r="U387" s="43">
        <f>+L398</f>
        <v>0</v>
      </c>
    </row>
    <row r="388" spans="1:21" x14ac:dyDescent="0.25">
      <c r="A388" s="21"/>
      <c r="B388" s="22"/>
      <c r="C388" s="8" t="str">
        <f>+$C372</f>
        <v>May 2022</v>
      </c>
      <c r="D388" s="24"/>
      <c r="E388" s="24"/>
      <c r="F388" s="24"/>
      <c r="G388" s="10" t="str">
        <f>+$G$4</f>
        <v>May</v>
      </c>
      <c r="H388" s="10" t="str">
        <f>+G388</f>
        <v>May</v>
      </c>
      <c r="I388" s="10" t="str">
        <f t="shared" si="98"/>
        <v>May</v>
      </c>
      <c r="J388" s="10" t="str">
        <f t="shared" si="98"/>
        <v>May</v>
      </c>
      <c r="K388" s="10" t="str">
        <f t="shared" si="98"/>
        <v>May</v>
      </c>
      <c r="L388" s="10" t="str">
        <f t="shared" si="98"/>
        <v>May</v>
      </c>
      <c r="M388" s="10" t="str">
        <f t="shared" si="98"/>
        <v>May</v>
      </c>
      <c r="N388" s="25"/>
    </row>
    <row r="389" spans="1:21" ht="15.75" thickBot="1" x14ac:dyDescent="0.3">
      <c r="A389" s="21"/>
      <c r="B389" s="26"/>
      <c r="C389" s="27"/>
      <c r="D389" s="27"/>
      <c r="E389" s="27"/>
      <c r="F389" s="27"/>
      <c r="G389" s="7">
        <f>+$G$5</f>
        <v>1</v>
      </c>
      <c r="H389" s="7">
        <f>+$H$5</f>
        <v>8</v>
      </c>
      <c r="I389" s="7">
        <f>+$I$5</f>
        <v>15</v>
      </c>
      <c r="J389" s="7">
        <f>+$J$5</f>
        <v>22</v>
      </c>
      <c r="K389" s="7">
        <f>+$K$5</f>
        <v>29</v>
      </c>
      <c r="L389" s="7" t="s">
        <v>11</v>
      </c>
      <c r="M389" s="7" t="s">
        <v>12</v>
      </c>
      <c r="N389" s="28"/>
    </row>
    <row r="390" spans="1:21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1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48</v>
      </c>
      <c r="H391" s="32">
        <f t="shared" ref="H391:L391" si="99">SUM(H392:H395)</f>
        <v>43</v>
      </c>
      <c r="I391" s="32">
        <f t="shared" si="99"/>
        <v>0</v>
      </c>
      <c r="J391" s="32">
        <f t="shared" si="99"/>
        <v>30</v>
      </c>
      <c r="K391" s="32">
        <f t="shared" si="99"/>
        <v>29</v>
      </c>
      <c r="L391" s="32">
        <f t="shared" si="99"/>
        <v>150</v>
      </c>
      <c r="M391" s="32">
        <f>ROUND((L391/$E$1),0)</f>
        <v>30</v>
      </c>
      <c r="N391" s="33"/>
    </row>
    <row r="392" spans="1:21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5</v>
      </c>
      <c r="I392" s="40"/>
      <c r="J392" s="40">
        <v>5</v>
      </c>
      <c r="K392" s="40">
        <v>4</v>
      </c>
      <c r="L392" s="35">
        <f>SUM(G392:K392)</f>
        <v>19</v>
      </c>
      <c r="M392" s="35">
        <f t="shared" ref="M392:M400" si="100">ROUND((L392/$E$1),0)</f>
        <v>4</v>
      </c>
      <c r="N392" s="33"/>
    </row>
    <row r="393" spans="1:21" x14ac:dyDescent="0.25">
      <c r="A393" s="21"/>
      <c r="B393" s="29"/>
      <c r="C393" s="30"/>
      <c r="D393" s="30" t="s">
        <v>2</v>
      </c>
      <c r="E393" s="30"/>
      <c r="F393" s="30"/>
      <c r="G393" s="40">
        <v>5</v>
      </c>
      <c r="H393" s="40">
        <v>8</v>
      </c>
      <c r="I393" s="40"/>
      <c r="J393" s="40">
        <v>5</v>
      </c>
      <c r="K393" s="40">
        <v>6</v>
      </c>
      <c r="L393" s="35">
        <f t="shared" ref="L393:L400" si="101">SUM(G393:K393)</f>
        <v>24</v>
      </c>
      <c r="M393" s="35">
        <f t="shared" si="100"/>
        <v>5</v>
      </c>
      <c r="N393" s="33"/>
    </row>
    <row r="394" spans="1:21" x14ac:dyDescent="0.25">
      <c r="A394" s="21"/>
      <c r="B394" s="29"/>
      <c r="C394" s="30"/>
      <c r="D394" s="30" t="s">
        <v>3</v>
      </c>
      <c r="E394" s="30"/>
      <c r="F394" s="30"/>
      <c r="G394" s="40">
        <v>12</v>
      </c>
      <c r="H394" s="40">
        <v>10</v>
      </c>
      <c r="I394" s="40"/>
      <c r="J394" s="40">
        <v>8</v>
      </c>
      <c r="K394" s="40">
        <v>7</v>
      </c>
      <c r="L394" s="35">
        <f t="shared" si="101"/>
        <v>37</v>
      </c>
      <c r="M394" s="35">
        <f t="shared" si="100"/>
        <v>7</v>
      </c>
      <c r="N394" s="33"/>
    </row>
    <row r="395" spans="1:21" x14ac:dyDescent="0.25">
      <c r="A395" s="21"/>
      <c r="B395" s="29"/>
      <c r="C395" s="30"/>
      <c r="D395" s="30" t="s">
        <v>4</v>
      </c>
      <c r="E395" s="30"/>
      <c r="F395" s="30"/>
      <c r="G395" s="41">
        <v>26</v>
      </c>
      <c r="H395" s="41">
        <v>20</v>
      </c>
      <c r="I395" s="41"/>
      <c r="J395" s="41">
        <v>12</v>
      </c>
      <c r="K395" s="41">
        <v>12</v>
      </c>
      <c r="L395" s="32">
        <f t="shared" si="101"/>
        <v>70</v>
      </c>
      <c r="M395" s="32">
        <f t="shared" si="100"/>
        <v>14</v>
      </c>
      <c r="N395" s="33"/>
    </row>
    <row r="396" spans="1:21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1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1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1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1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1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1" ht="15.75" thickBot="1" x14ac:dyDescent="0.3"/>
    <row r="403" spans="1:21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  <c r="P403" s="42" t="s">
        <v>64</v>
      </c>
      <c r="S403" s="44" t="str">
        <f>+C403</f>
        <v>Nsubani</v>
      </c>
      <c r="T403" s="43">
        <f>+L407</f>
        <v>260</v>
      </c>
      <c r="U403" s="43">
        <f>+L414</f>
        <v>2</v>
      </c>
    </row>
    <row r="404" spans="1:21" x14ac:dyDescent="0.25">
      <c r="A404" s="21"/>
      <c r="B404" s="22"/>
      <c r="C404" s="8" t="str">
        <f>+$C388</f>
        <v>May 2022</v>
      </c>
      <c r="D404" s="24"/>
      <c r="E404" s="24"/>
      <c r="F404" s="24"/>
      <c r="G404" s="10" t="str">
        <f>+$G$4</f>
        <v>May</v>
      </c>
      <c r="H404" s="10" t="str">
        <f>+G404</f>
        <v>May</v>
      </c>
      <c r="I404" s="10" t="str">
        <f t="shared" si="102"/>
        <v>May</v>
      </c>
      <c r="J404" s="10" t="str">
        <f t="shared" si="102"/>
        <v>May</v>
      </c>
      <c r="K404" s="10" t="str">
        <f t="shared" si="102"/>
        <v>May</v>
      </c>
      <c r="L404" s="10" t="str">
        <f t="shared" si="102"/>
        <v>May</v>
      </c>
      <c r="M404" s="10" t="str">
        <f t="shared" si="102"/>
        <v>May</v>
      </c>
      <c r="N404" s="25"/>
    </row>
    <row r="405" spans="1:21" ht="15.75" thickBot="1" x14ac:dyDescent="0.3">
      <c r="A405" s="21"/>
      <c r="B405" s="26"/>
      <c r="C405" s="27"/>
      <c r="D405" s="27"/>
      <c r="E405" s="27"/>
      <c r="F405" s="27"/>
      <c r="G405" s="7">
        <f>+$G$5</f>
        <v>1</v>
      </c>
      <c r="H405" s="7">
        <f>+$H$5</f>
        <v>8</v>
      </c>
      <c r="I405" s="7">
        <f>+$I$5</f>
        <v>15</v>
      </c>
      <c r="J405" s="7">
        <f>+$J$5</f>
        <v>22</v>
      </c>
      <c r="K405" s="7">
        <f>+$K$5</f>
        <v>29</v>
      </c>
      <c r="L405" s="7" t="s">
        <v>11</v>
      </c>
      <c r="M405" s="7" t="s">
        <v>12</v>
      </c>
      <c r="N405" s="28"/>
    </row>
    <row r="406" spans="1:21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1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74</v>
      </c>
      <c r="H407" s="32">
        <f t="shared" ref="H407:L407" si="103">SUM(H408:H411)</f>
        <v>53</v>
      </c>
      <c r="I407" s="32">
        <f t="shared" si="103"/>
        <v>60</v>
      </c>
      <c r="J407" s="32">
        <f t="shared" si="103"/>
        <v>0</v>
      </c>
      <c r="K407" s="32">
        <f t="shared" si="103"/>
        <v>73</v>
      </c>
      <c r="L407" s="32">
        <f t="shared" si="103"/>
        <v>260</v>
      </c>
      <c r="M407" s="32">
        <f>ROUND((L407/$E$1),0)</f>
        <v>52</v>
      </c>
      <c r="N407" s="33"/>
    </row>
    <row r="408" spans="1:21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5</v>
      </c>
      <c r="I408" s="40">
        <v>4</v>
      </c>
      <c r="J408" s="40"/>
      <c r="K408" s="40">
        <v>7</v>
      </c>
      <c r="L408" s="35">
        <f>SUM(G408:K408)</f>
        <v>20</v>
      </c>
      <c r="M408" s="35">
        <f t="shared" ref="M408:M416" si="104">ROUND((L408/$E$1),0)</f>
        <v>4</v>
      </c>
      <c r="N408" s="33"/>
    </row>
    <row r="409" spans="1:21" x14ac:dyDescent="0.25">
      <c r="A409" s="21"/>
      <c r="B409" s="29"/>
      <c r="C409" s="30"/>
      <c r="D409" s="30" t="s">
        <v>2</v>
      </c>
      <c r="E409" s="30"/>
      <c r="F409" s="30"/>
      <c r="G409" s="40">
        <v>11</v>
      </c>
      <c r="H409" s="40">
        <v>11</v>
      </c>
      <c r="I409" s="40">
        <v>9</v>
      </c>
      <c r="J409" s="40"/>
      <c r="K409" s="40">
        <v>12</v>
      </c>
      <c r="L409" s="35">
        <f t="shared" ref="L409:L416" si="105">SUM(G409:K409)</f>
        <v>43</v>
      </c>
      <c r="M409" s="35">
        <f t="shared" si="104"/>
        <v>9</v>
      </c>
      <c r="N409" s="33"/>
    </row>
    <row r="410" spans="1:21" x14ac:dyDescent="0.25">
      <c r="A410" s="21"/>
      <c r="B410" s="29"/>
      <c r="C410" s="30"/>
      <c r="D410" s="30" t="s">
        <v>3</v>
      </c>
      <c r="E410" s="30"/>
      <c r="F410" s="30"/>
      <c r="G410" s="40">
        <v>20</v>
      </c>
      <c r="H410" s="40">
        <v>9</v>
      </c>
      <c r="I410" s="40">
        <v>13</v>
      </c>
      <c r="J410" s="40"/>
      <c r="K410" s="40">
        <v>16</v>
      </c>
      <c r="L410" s="35">
        <f t="shared" si="105"/>
        <v>58</v>
      </c>
      <c r="M410" s="35">
        <f t="shared" si="104"/>
        <v>12</v>
      </c>
      <c r="N410" s="33"/>
    </row>
    <row r="411" spans="1:21" x14ac:dyDescent="0.25">
      <c r="A411" s="21"/>
      <c r="B411" s="29"/>
      <c r="C411" s="30"/>
      <c r="D411" s="30" t="s">
        <v>4</v>
      </c>
      <c r="E411" s="30"/>
      <c r="F411" s="30"/>
      <c r="G411" s="41">
        <v>39</v>
      </c>
      <c r="H411" s="41">
        <v>28</v>
      </c>
      <c r="I411" s="41">
        <v>34</v>
      </c>
      <c r="J411" s="41"/>
      <c r="K411" s="41">
        <v>38</v>
      </c>
      <c r="L411" s="32">
        <f t="shared" si="105"/>
        <v>139</v>
      </c>
      <c r="M411" s="32">
        <f t="shared" si="104"/>
        <v>28</v>
      </c>
      <c r="N411" s="33"/>
    </row>
    <row r="412" spans="1:21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1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1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>
        <v>2</v>
      </c>
      <c r="L414" s="35">
        <f t="shared" si="105"/>
        <v>2</v>
      </c>
      <c r="M414" s="35">
        <f t="shared" si="104"/>
        <v>0</v>
      </c>
      <c r="N414" s="33"/>
    </row>
    <row r="415" spans="1:21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1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21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21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21" x14ac:dyDescent="0.25">
      <c r="A419" s="2">
        <f>+A403+1</f>
        <v>26</v>
      </c>
      <c r="B419" s="17"/>
      <c r="C419" s="5" t="s">
        <v>53</v>
      </c>
      <c r="D419" s="1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  <c r="P419" s="42" t="s">
        <v>63</v>
      </c>
      <c r="S419" s="44" t="str">
        <f>+C419</f>
        <v>Mhlabubovu</v>
      </c>
      <c r="T419" s="43">
        <f>+L423</f>
        <v>152</v>
      </c>
      <c r="U419" s="43">
        <f>+L430</f>
        <v>0</v>
      </c>
    </row>
    <row r="420" spans="1:21" x14ac:dyDescent="0.25">
      <c r="A420" s="21"/>
      <c r="B420" s="22"/>
      <c r="C420" s="8" t="str">
        <f>+$C404</f>
        <v>May 2022</v>
      </c>
      <c r="D420" s="24"/>
      <c r="E420" s="24"/>
      <c r="F420" s="24"/>
      <c r="G420" s="10" t="str">
        <f>+$G$4</f>
        <v>May</v>
      </c>
      <c r="H420" s="10" t="str">
        <f>+G420</f>
        <v>May</v>
      </c>
      <c r="I420" s="10" t="str">
        <f t="shared" si="106"/>
        <v>May</v>
      </c>
      <c r="J420" s="10" t="str">
        <f t="shared" si="106"/>
        <v>May</v>
      </c>
      <c r="K420" s="10" t="str">
        <f t="shared" si="106"/>
        <v>May</v>
      </c>
      <c r="L420" s="10" t="str">
        <f t="shared" si="106"/>
        <v>May</v>
      </c>
      <c r="M420" s="10" t="str">
        <f t="shared" si="106"/>
        <v>May</v>
      </c>
      <c r="N420" s="25"/>
    </row>
    <row r="421" spans="1:21" ht="15.75" thickBot="1" x14ac:dyDescent="0.3">
      <c r="A421" s="21"/>
      <c r="B421" s="26"/>
      <c r="C421" s="27"/>
      <c r="D421" s="27"/>
      <c r="E421" s="27"/>
      <c r="F421" s="27"/>
      <c r="G421" s="7">
        <f>+$G$5</f>
        <v>1</v>
      </c>
      <c r="H421" s="7">
        <f>+$H$5</f>
        <v>8</v>
      </c>
      <c r="I421" s="7">
        <f>+$I$5</f>
        <v>15</v>
      </c>
      <c r="J421" s="7">
        <f>+$J$5</f>
        <v>22</v>
      </c>
      <c r="K421" s="7">
        <f>+$K$5</f>
        <v>29</v>
      </c>
      <c r="L421" s="7" t="s">
        <v>11</v>
      </c>
      <c r="M421" s="7" t="s">
        <v>12</v>
      </c>
      <c r="N421" s="28"/>
    </row>
    <row r="422" spans="1:21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21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34</v>
      </c>
      <c r="I423" s="32">
        <f t="shared" si="107"/>
        <v>0</v>
      </c>
      <c r="J423" s="32">
        <f t="shared" si="107"/>
        <v>57</v>
      </c>
      <c r="K423" s="32">
        <f t="shared" si="107"/>
        <v>61</v>
      </c>
      <c r="L423" s="32">
        <f t="shared" si="107"/>
        <v>152</v>
      </c>
      <c r="M423" s="32">
        <f>ROUND((L423/$E$1),0)</f>
        <v>30</v>
      </c>
      <c r="N423" s="33"/>
    </row>
    <row r="424" spans="1:21" x14ac:dyDescent="0.25">
      <c r="A424" s="21"/>
      <c r="B424" s="29"/>
      <c r="C424" s="30"/>
      <c r="D424" s="30" t="s">
        <v>1</v>
      </c>
      <c r="E424" s="30"/>
      <c r="F424" s="30"/>
      <c r="G424" s="40"/>
      <c r="H424" s="40">
        <v>2</v>
      </c>
      <c r="I424" s="40"/>
      <c r="J424" s="40">
        <v>31</v>
      </c>
      <c r="K424" s="40">
        <v>34</v>
      </c>
      <c r="L424" s="35">
        <f>SUM(G424:K424)</f>
        <v>67</v>
      </c>
      <c r="M424" s="35">
        <f t="shared" ref="M424:M432" si="108">ROUND((L424/$E$1),0)</f>
        <v>13</v>
      </c>
      <c r="N424" s="33"/>
    </row>
    <row r="425" spans="1:21" x14ac:dyDescent="0.25">
      <c r="A425" s="21"/>
      <c r="B425" s="29"/>
      <c r="C425" s="30"/>
      <c r="D425" s="30" t="s">
        <v>2</v>
      </c>
      <c r="E425" s="30"/>
      <c r="F425" s="30"/>
      <c r="G425" s="40"/>
      <c r="H425" s="40">
        <v>7</v>
      </c>
      <c r="I425" s="40"/>
      <c r="J425" s="40">
        <v>3</v>
      </c>
      <c r="K425" s="40">
        <v>1</v>
      </c>
      <c r="L425" s="35">
        <f t="shared" ref="L425:L432" si="109">SUM(G425:K425)</f>
        <v>11</v>
      </c>
      <c r="M425" s="35">
        <f t="shared" si="108"/>
        <v>2</v>
      </c>
      <c r="N425" s="33"/>
    </row>
    <row r="426" spans="1:21" x14ac:dyDescent="0.25">
      <c r="A426" s="21"/>
      <c r="B426" s="29"/>
      <c r="C426" s="30"/>
      <c r="D426" s="30" t="s">
        <v>3</v>
      </c>
      <c r="E426" s="30"/>
      <c r="F426" s="30"/>
      <c r="G426" s="40"/>
      <c r="H426" s="40">
        <v>12</v>
      </c>
      <c r="I426" s="40"/>
      <c r="J426" s="40">
        <v>12</v>
      </c>
      <c r="K426" s="40">
        <v>14</v>
      </c>
      <c r="L426" s="35">
        <f t="shared" si="109"/>
        <v>38</v>
      </c>
      <c r="M426" s="35">
        <f t="shared" si="108"/>
        <v>8</v>
      </c>
      <c r="N426" s="33"/>
    </row>
    <row r="427" spans="1:21" x14ac:dyDescent="0.25">
      <c r="A427" s="21"/>
      <c r="B427" s="29"/>
      <c r="C427" s="30"/>
      <c r="D427" s="30" t="s">
        <v>4</v>
      </c>
      <c r="E427" s="30"/>
      <c r="F427" s="30"/>
      <c r="G427" s="41"/>
      <c r="H427" s="41">
        <v>13</v>
      </c>
      <c r="I427" s="41"/>
      <c r="J427" s="41">
        <v>11</v>
      </c>
      <c r="K427" s="41">
        <v>12</v>
      </c>
      <c r="L427" s="32">
        <f t="shared" si="109"/>
        <v>36</v>
      </c>
      <c r="M427" s="32">
        <f t="shared" si="108"/>
        <v>7</v>
      </c>
      <c r="N427" s="33"/>
    </row>
    <row r="428" spans="1:21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</row>
    <row r="429" spans="1:21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</row>
    <row r="430" spans="1:21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</row>
    <row r="431" spans="1:21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</row>
    <row r="432" spans="1:21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</row>
    <row r="433" spans="1:21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1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1" x14ac:dyDescent="0.25">
      <c r="A435" s="2">
        <f>+A419+1</f>
        <v>27</v>
      </c>
      <c r="B435" s="12"/>
      <c r="C435" s="5" t="s">
        <v>16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  <c r="S435" s="44" t="str">
        <f>+C435</f>
        <v>ICBC - Details</v>
      </c>
      <c r="T435" s="43">
        <f>+L439</f>
        <v>0</v>
      </c>
      <c r="U435" s="43">
        <f>+L446</f>
        <v>0</v>
      </c>
    </row>
    <row r="436" spans="1:21" x14ac:dyDescent="0.25">
      <c r="A436" s="21"/>
      <c r="B436" s="22"/>
      <c r="C436" s="8" t="str">
        <f>+$C420</f>
        <v>May 2022</v>
      </c>
      <c r="D436" s="24"/>
      <c r="E436" s="24"/>
      <c r="F436" s="24"/>
      <c r="G436" s="10" t="str">
        <f>+$G$4</f>
        <v>May</v>
      </c>
      <c r="H436" s="10" t="str">
        <f>+G436</f>
        <v>May</v>
      </c>
      <c r="I436" s="10" t="str">
        <f t="shared" si="110"/>
        <v>May</v>
      </c>
      <c r="J436" s="10" t="str">
        <f t="shared" si="110"/>
        <v>May</v>
      </c>
      <c r="K436" s="10" t="str">
        <f t="shared" si="110"/>
        <v>May</v>
      </c>
      <c r="L436" s="10" t="str">
        <f t="shared" si="110"/>
        <v>May</v>
      </c>
      <c r="M436" s="10" t="str">
        <f t="shared" si="110"/>
        <v>May</v>
      </c>
      <c r="N436" s="25"/>
    </row>
    <row r="437" spans="1:21" ht="15.75" thickBot="1" x14ac:dyDescent="0.3">
      <c r="A437" s="21"/>
      <c r="B437" s="26"/>
      <c r="C437" s="27"/>
      <c r="D437" s="27"/>
      <c r="E437" s="27"/>
      <c r="F437" s="27"/>
      <c r="G437" s="7">
        <f>+$G$5</f>
        <v>1</v>
      </c>
      <c r="H437" s="7">
        <f>+$H$5</f>
        <v>8</v>
      </c>
      <c r="I437" s="7">
        <f>+$I$5</f>
        <v>15</v>
      </c>
      <c r="J437" s="7">
        <f>+$J$5</f>
        <v>22</v>
      </c>
      <c r="K437" s="7">
        <f>+$K$5</f>
        <v>29</v>
      </c>
      <c r="L437" s="7" t="s">
        <v>11</v>
      </c>
      <c r="M437" s="7" t="s">
        <v>12</v>
      </c>
      <c r="N437" s="28"/>
    </row>
    <row r="438" spans="1:21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1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>
        <f>ROUND((L439/$E$1),0)</f>
        <v>0</v>
      </c>
      <c r="N439" s="33"/>
    </row>
    <row r="440" spans="1:21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2">ROUND((L440/$E$1),0)</f>
        <v>0</v>
      </c>
      <c r="N440" s="33"/>
    </row>
    <row r="441" spans="1:21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>
        <f t="shared" si="112"/>
        <v>0</v>
      </c>
      <c r="N441" s="33"/>
    </row>
    <row r="442" spans="1:21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>
        <f t="shared" si="112"/>
        <v>0</v>
      </c>
      <c r="N442" s="33"/>
    </row>
    <row r="443" spans="1:21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>
        <f t="shared" si="112"/>
        <v>0</v>
      </c>
      <c r="N443" s="33"/>
    </row>
    <row r="444" spans="1:21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1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1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1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1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1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1" ht="15.75" thickBot="1" x14ac:dyDescent="0.3"/>
    <row r="451" spans="1:21" x14ac:dyDescent="0.25">
      <c r="A451" s="2">
        <f>+A435+1</f>
        <v>28</v>
      </c>
      <c r="B451" s="17"/>
      <c r="C451" s="5" t="s">
        <v>16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  <c r="S451" s="44" t="str">
        <f>+C451</f>
        <v>ICBC - Details</v>
      </c>
      <c r="T451" s="43">
        <f>+L455</f>
        <v>0</v>
      </c>
      <c r="U451" s="43">
        <f>+L462</f>
        <v>0</v>
      </c>
    </row>
    <row r="452" spans="1:21" x14ac:dyDescent="0.25">
      <c r="A452" s="21"/>
      <c r="B452" s="22"/>
      <c r="C452" s="8" t="str">
        <f>+$C436</f>
        <v>May 2022</v>
      </c>
      <c r="D452" s="24"/>
      <c r="E452" s="24"/>
      <c r="F452" s="24"/>
      <c r="G452" s="10" t="str">
        <f>+$G$4</f>
        <v>May</v>
      </c>
      <c r="H452" s="10" t="str">
        <f>+G452</f>
        <v>May</v>
      </c>
      <c r="I452" s="10" t="str">
        <f t="shared" si="114"/>
        <v>May</v>
      </c>
      <c r="J452" s="10" t="str">
        <f t="shared" si="114"/>
        <v>May</v>
      </c>
      <c r="K452" s="10" t="str">
        <f t="shared" si="114"/>
        <v>May</v>
      </c>
      <c r="L452" s="10" t="str">
        <f t="shared" si="114"/>
        <v>May</v>
      </c>
      <c r="M452" s="10" t="str">
        <f t="shared" si="114"/>
        <v>May</v>
      </c>
      <c r="N452" s="25"/>
    </row>
    <row r="453" spans="1:21" ht="15.75" thickBot="1" x14ac:dyDescent="0.3">
      <c r="A453" s="21"/>
      <c r="B453" s="26"/>
      <c r="C453" s="27"/>
      <c r="D453" s="27"/>
      <c r="E453" s="27"/>
      <c r="F453" s="27"/>
      <c r="G453" s="7">
        <f>+$G$5</f>
        <v>1</v>
      </c>
      <c r="H453" s="7">
        <f>+$H$5</f>
        <v>8</v>
      </c>
      <c r="I453" s="7">
        <f>+$I$5</f>
        <v>15</v>
      </c>
      <c r="J453" s="7">
        <f>+$J$5</f>
        <v>22</v>
      </c>
      <c r="K453" s="7">
        <f>+$K$5</f>
        <v>29</v>
      </c>
      <c r="L453" s="7" t="s">
        <v>11</v>
      </c>
      <c r="M453" s="7" t="s">
        <v>12</v>
      </c>
      <c r="N453" s="28"/>
    </row>
    <row r="454" spans="1:21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1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>
        <f>ROUND((L455/$E$1),0)</f>
        <v>0</v>
      </c>
      <c r="N455" s="33"/>
    </row>
    <row r="456" spans="1:21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6">ROUND((L456/$E$1),0)</f>
        <v>0</v>
      </c>
      <c r="N456" s="33"/>
    </row>
    <row r="457" spans="1:21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>
        <f t="shared" si="116"/>
        <v>0</v>
      </c>
      <c r="N457" s="33"/>
    </row>
    <row r="458" spans="1:21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>
        <f t="shared" si="116"/>
        <v>0</v>
      </c>
      <c r="N458" s="33"/>
    </row>
    <row r="459" spans="1:21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>
        <f t="shared" si="116"/>
        <v>0</v>
      </c>
      <c r="N459" s="33"/>
    </row>
    <row r="460" spans="1:21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1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1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21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1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1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1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1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  <c r="S467" s="44" t="str">
        <f>+C467</f>
        <v>ICBC - Details</v>
      </c>
      <c r="T467" s="43">
        <f>+L471</f>
        <v>0</v>
      </c>
      <c r="U467" s="43">
        <f>+L478</f>
        <v>0</v>
      </c>
    </row>
    <row r="468" spans="1:21" x14ac:dyDescent="0.25">
      <c r="A468" s="21"/>
      <c r="B468" s="22"/>
      <c r="C468" s="8" t="str">
        <f>+$C452</f>
        <v>May 2022</v>
      </c>
      <c r="D468" s="24"/>
      <c r="E468" s="24"/>
      <c r="F468" s="24"/>
      <c r="G468" s="10" t="str">
        <f>+$G$4</f>
        <v>May</v>
      </c>
      <c r="H468" s="10" t="str">
        <f>+G468</f>
        <v>May</v>
      </c>
      <c r="I468" s="10" t="str">
        <f t="shared" si="118"/>
        <v>May</v>
      </c>
      <c r="J468" s="10" t="str">
        <f t="shared" si="118"/>
        <v>May</v>
      </c>
      <c r="K468" s="10" t="str">
        <f t="shared" si="118"/>
        <v>May</v>
      </c>
      <c r="L468" s="10" t="str">
        <f t="shared" si="118"/>
        <v>May</v>
      </c>
      <c r="M468" s="10" t="str">
        <f t="shared" si="118"/>
        <v>May</v>
      </c>
      <c r="N468" s="25"/>
    </row>
    <row r="469" spans="1:21" ht="15.75" thickBot="1" x14ac:dyDescent="0.3">
      <c r="A469" s="21"/>
      <c r="B469" s="26"/>
      <c r="C469" s="27"/>
      <c r="D469" s="27"/>
      <c r="E469" s="27"/>
      <c r="F469" s="27"/>
      <c r="G469" s="7">
        <f>+$G$5</f>
        <v>1</v>
      </c>
      <c r="H469" s="7">
        <f>+$H$5</f>
        <v>8</v>
      </c>
      <c r="I469" s="7">
        <f>+$I$5</f>
        <v>15</v>
      </c>
      <c r="J469" s="7">
        <f>+$J$5</f>
        <v>22</v>
      </c>
      <c r="K469" s="7">
        <f>+$K$5</f>
        <v>29</v>
      </c>
      <c r="L469" s="7" t="s">
        <v>11</v>
      </c>
      <c r="M469" s="7" t="s">
        <v>12</v>
      </c>
      <c r="N469" s="28"/>
    </row>
    <row r="470" spans="1:21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1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21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21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21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21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21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1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1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21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21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1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1" ht="15.75" thickBot="1" x14ac:dyDescent="0.3"/>
    <row r="483" spans="1:21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  <c r="S483" s="44" t="str">
        <f>+C483</f>
        <v>ICBC - Details</v>
      </c>
      <c r="T483" s="43">
        <f>+L487</f>
        <v>0</v>
      </c>
      <c r="U483" s="43">
        <f>+L494</f>
        <v>0</v>
      </c>
    </row>
    <row r="484" spans="1:21" x14ac:dyDescent="0.25">
      <c r="A484" s="21"/>
      <c r="B484" s="22"/>
      <c r="C484" s="8" t="str">
        <f>+$C468</f>
        <v>May 2022</v>
      </c>
      <c r="D484" s="24"/>
      <c r="E484" s="24"/>
      <c r="F484" s="24"/>
      <c r="G484" s="10" t="str">
        <f>+$G$4</f>
        <v>May</v>
      </c>
      <c r="H484" s="10" t="str">
        <f>+G484</f>
        <v>May</v>
      </c>
      <c r="I484" s="10" t="str">
        <f t="shared" si="122"/>
        <v>May</v>
      </c>
      <c r="J484" s="10" t="str">
        <f t="shared" si="122"/>
        <v>May</v>
      </c>
      <c r="K484" s="10" t="str">
        <f t="shared" si="122"/>
        <v>May</v>
      </c>
      <c r="L484" s="10" t="str">
        <f t="shared" si="122"/>
        <v>May</v>
      </c>
      <c r="M484" s="10" t="str">
        <f t="shared" si="122"/>
        <v>May</v>
      </c>
      <c r="N484" s="25"/>
    </row>
    <row r="485" spans="1:21" ht="15.75" thickBot="1" x14ac:dyDescent="0.3">
      <c r="A485" s="21"/>
      <c r="B485" s="26"/>
      <c r="C485" s="27"/>
      <c r="D485" s="27"/>
      <c r="E485" s="27"/>
      <c r="F485" s="27"/>
      <c r="G485" s="7">
        <f>+$G$5</f>
        <v>1</v>
      </c>
      <c r="H485" s="7">
        <f>+$H$5</f>
        <v>8</v>
      </c>
      <c r="I485" s="7">
        <f>+$I$5</f>
        <v>15</v>
      </c>
      <c r="J485" s="7">
        <f>+$J$5</f>
        <v>22</v>
      </c>
      <c r="K485" s="7">
        <f>+$K$5</f>
        <v>29</v>
      </c>
      <c r="L485" s="7" t="s">
        <v>11</v>
      </c>
      <c r="M485" s="7" t="s">
        <v>12</v>
      </c>
      <c r="N485" s="28"/>
    </row>
    <row r="486" spans="1:21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1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21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21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21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21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21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1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1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1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1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9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0" style="16" hidden="1" customWidth="1"/>
    <col min="25" max="16384" width="9.140625" style="16"/>
  </cols>
  <sheetData>
    <row r="1" spans="1:24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24" ht="15.75" thickBot="1" x14ac:dyDescent="0.3">
      <c r="D2" s="1"/>
    </row>
    <row r="3" spans="1:24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7258</v>
      </c>
      <c r="U3" s="46">
        <f>+L8+L9</f>
        <v>1825</v>
      </c>
      <c r="V3" s="46">
        <f>+L10+L11</f>
        <v>5433</v>
      </c>
      <c r="W3" s="46">
        <f>+L14</f>
        <v>296</v>
      </c>
      <c r="X3" s="46">
        <f>+L12</f>
        <v>109</v>
      </c>
    </row>
    <row r="4" spans="1:24" x14ac:dyDescent="0.25">
      <c r="A4" s="21"/>
      <c r="B4" s="22"/>
      <c r="C4" s="13" t="s">
        <v>65</v>
      </c>
      <c r="D4" s="23"/>
      <c r="E4" s="24"/>
      <c r="F4" s="24"/>
      <c r="G4" s="9" t="s">
        <v>66</v>
      </c>
      <c r="H4" s="10" t="str">
        <f>+G4</f>
        <v>Jun</v>
      </c>
      <c r="I4" s="10" t="str">
        <f t="shared" si="0"/>
        <v>Jun</v>
      </c>
      <c r="J4" s="10" t="str">
        <f t="shared" si="0"/>
        <v>Jun</v>
      </c>
      <c r="K4" s="10" t="str">
        <f t="shared" si="0"/>
        <v>Jun</v>
      </c>
      <c r="L4" s="10" t="str">
        <f t="shared" si="0"/>
        <v>Jun</v>
      </c>
      <c r="M4" s="10" t="str">
        <f t="shared" si="0"/>
        <v>Jun</v>
      </c>
      <c r="N4" s="25"/>
    </row>
    <row r="5" spans="1:24" ht="15.75" thickBot="1" x14ac:dyDescent="0.3">
      <c r="A5" s="21"/>
      <c r="B5" s="26"/>
      <c r="C5" s="27"/>
      <c r="D5" s="27"/>
      <c r="E5" s="27"/>
      <c r="F5" s="27"/>
      <c r="G5" s="4">
        <v>5</v>
      </c>
      <c r="H5" s="4">
        <v>12</v>
      </c>
      <c r="I5" s="4">
        <v>19</v>
      </c>
      <c r="J5" s="4">
        <v>26</v>
      </c>
      <c r="K5" s="4"/>
      <c r="L5" s="7" t="s">
        <v>11</v>
      </c>
      <c r="M5" s="7" t="s">
        <v>12</v>
      </c>
      <c r="N5" s="28"/>
    </row>
    <row r="6" spans="1:24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4" x14ac:dyDescent="0.25">
      <c r="A7" s="21"/>
      <c r="B7" s="29"/>
      <c r="C7" s="30" t="s">
        <v>0</v>
      </c>
      <c r="D7" s="30"/>
      <c r="E7" s="30"/>
      <c r="F7" s="30"/>
      <c r="G7" s="32">
        <f>SUM(G8:G11)</f>
        <v>1722</v>
      </c>
      <c r="H7" s="32">
        <f t="shared" ref="H7:L7" si="1">SUM(H8:H11)</f>
        <v>1931</v>
      </c>
      <c r="I7" s="32">
        <f t="shared" si="1"/>
        <v>1864</v>
      </c>
      <c r="J7" s="32">
        <f t="shared" si="1"/>
        <v>1741</v>
      </c>
      <c r="K7" s="32">
        <f t="shared" si="1"/>
        <v>0</v>
      </c>
      <c r="L7" s="32">
        <f t="shared" si="1"/>
        <v>7258</v>
      </c>
      <c r="M7" s="32">
        <f>ROUND((L7/$E$1),0)</f>
        <v>1815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</row>
    <row r="8" spans="1:24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149</v>
      </c>
      <c r="H8" s="35">
        <f t="shared" ref="H8:K8" si="2">+H24+H40+H56+H72+H88+H104+H120+H136+H152+H168+H184+H200+H216+H232+H248+H264+H280+H296+H312+H328+H344+H360+H376+H392+H408+H424+H440+H456+H472+H488</f>
        <v>159</v>
      </c>
      <c r="I8" s="35">
        <f t="shared" si="2"/>
        <v>127</v>
      </c>
      <c r="J8" s="35">
        <f t="shared" si="2"/>
        <v>125</v>
      </c>
      <c r="K8" s="35">
        <f t="shared" si="2"/>
        <v>0</v>
      </c>
      <c r="L8" s="35">
        <f>SUM(G8:K8)</f>
        <v>560</v>
      </c>
      <c r="M8" s="35">
        <f t="shared" ref="M8:M15" si="3">ROUND((L8/$E$1),0)</f>
        <v>140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</row>
    <row r="9" spans="1:24" x14ac:dyDescent="0.25">
      <c r="A9" s="21"/>
      <c r="B9" s="29"/>
      <c r="C9" s="30"/>
      <c r="D9" s="30" t="s">
        <v>2</v>
      </c>
      <c r="E9" s="30"/>
      <c r="F9" s="30"/>
      <c r="G9" s="35">
        <f t="shared" ref="G9:K15" si="4">+G25+G41+G57+G73+G89+G105+G121+G137+G153+G169+G185+G201+G217+G233+G249+G265+G281+G297+G313+G329+G345+G361+G377+G393+G409+G425+G441+G457+G473+G489</f>
        <v>303</v>
      </c>
      <c r="H9" s="35">
        <f t="shared" si="4"/>
        <v>333</v>
      </c>
      <c r="I9" s="35">
        <f t="shared" si="4"/>
        <v>315</v>
      </c>
      <c r="J9" s="35">
        <f t="shared" si="4"/>
        <v>314</v>
      </c>
      <c r="K9" s="35">
        <f t="shared" si="4"/>
        <v>0</v>
      </c>
      <c r="L9" s="35">
        <f t="shared" ref="L9:L15" si="5">SUM(G9:K9)</f>
        <v>1265</v>
      </c>
      <c r="M9" s="35">
        <f t="shared" si="3"/>
        <v>316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</row>
    <row r="10" spans="1:24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465</v>
      </c>
      <c r="H10" s="35">
        <f t="shared" si="4"/>
        <v>516</v>
      </c>
      <c r="I10" s="35">
        <f t="shared" si="4"/>
        <v>486</v>
      </c>
      <c r="J10" s="35">
        <f t="shared" si="4"/>
        <v>419</v>
      </c>
      <c r="K10" s="35">
        <f t="shared" si="4"/>
        <v>0</v>
      </c>
      <c r="L10" s="35">
        <f t="shared" si="5"/>
        <v>1886</v>
      </c>
      <c r="M10" s="35">
        <f t="shared" si="3"/>
        <v>472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</row>
    <row r="11" spans="1:24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805</v>
      </c>
      <c r="H11" s="32">
        <f t="shared" si="4"/>
        <v>923</v>
      </c>
      <c r="I11" s="32">
        <f t="shared" si="4"/>
        <v>936</v>
      </c>
      <c r="J11" s="32">
        <f t="shared" si="4"/>
        <v>883</v>
      </c>
      <c r="K11" s="32">
        <f t="shared" si="4"/>
        <v>0</v>
      </c>
      <c r="L11" s="32">
        <f t="shared" si="5"/>
        <v>3547</v>
      </c>
      <c r="M11" s="32">
        <f t="shared" si="3"/>
        <v>887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</row>
    <row r="12" spans="1:24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9</v>
      </c>
      <c r="H12" s="35">
        <f t="shared" si="4"/>
        <v>33</v>
      </c>
      <c r="I12" s="35">
        <f t="shared" si="4"/>
        <v>54</v>
      </c>
      <c r="J12" s="35">
        <f t="shared" si="4"/>
        <v>13</v>
      </c>
      <c r="K12" s="35">
        <f t="shared" si="4"/>
        <v>0</v>
      </c>
      <c r="L12" s="35">
        <f t="shared" si="5"/>
        <v>109</v>
      </c>
      <c r="M12" s="35">
        <f t="shared" si="3"/>
        <v>27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</row>
    <row r="13" spans="1:24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</row>
    <row r="14" spans="1:24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78</v>
      </c>
      <c r="H14" s="35">
        <f t="shared" si="4"/>
        <v>62</v>
      </c>
      <c r="I14" s="35">
        <f t="shared" si="4"/>
        <v>102</v>
      </c>
      <c r="J14" s="35">
        <f t="shared" si="4"/>
        <v>54</v>
      </c>
      <c r="K14" s="35">
        <f t="shared" si="4"/>
        <v>0</v>
      </c>
      <c r="L14" s="35">
        <f t="shared" si="5"/>
        <v>296</v>
      </c>
      <c r="M14" s="35">
        <f t="shared" si="3"/>
        <v>74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</row>
    <row r="15" spans="1:24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951</v>
      </c>
      <c r="H15" s="35">
        <f t="shared" si="4"/>
        <v>540</v>
      </c>
      <c r="I15" s="35">
        <f t="shared" si="4"/>
        <v>499</v>
      </c>
      <c r="J15" s="35">
        <f t="shared" si="4"/>
        <v>411</v>
      </c>
      <c r="K15" s="35">
        <f t="shared" si="4"/>
        <v>0</v>
      </c>
      <c r="L15" s="35">
        <f t="shared" si="5"/>
        <v>2401</v>
      </c>
      <c r="M15" s="35">
        <f t="shared" si="3"/>
        <v>600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</row>
    <row r="16" spans="1:24" x14ac:dyDescent="0.25">
      <c r="A16" s="21"/>
      <c r="B16" s="29"/>
      <c r="C16" s="30" t="s">
        <v>8</v>
      </c>
      <c r="D16" s="30"/>
      <c r="E16" s="30"/>
      <c r="F16" s="30"/>
      <c r="G16" s="35"/>
      <c r="H16" s="35"/>
      <c r="I16" s="35"/>
      <c r="J16" s="35"/>
      <c r="K16" s="35"/>
      <c r="L16" s="35"/>
      <c r="M16" s="35"/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536</v>
      </c>
      <c r="U19" s="46">
        <f>+L24+L25</f>
        <v>114</v>
      </c>
      <c r="V19" s="46">
        <f>+L26+L27</f>
        <v>422</v>
      </c>
      <c r="W19" s="46">
        <f>+L30</f>
        <v>0</v>
      </c>
      <c r="X19" s="46">
        <f>+L28</f>
        <v>0</v>
      </c>
    </row>
    <row r="20" spans="1:24" x14ac:dyDescent="0.25">
      <c r="A20" s="21"/>
      <c r="B20" s="22"/>
      <c r="C20" s="8" t="str">
        <f>+$C4</f>
        <v>June 2022</v>
      </c>
      <c r="D20" s="24"/>
      <c r="E20" s="24"/>
      <c r="F20" s="24"/>
      <c r="G20" s="10" t="str">
        <f>+$G$4</f>
        <v>Jun</v>
      </c>
      <c r="H20" s="10" t="str">
        <f>+G20</f>
        <v>Jun</v>
      </c>
      <c r="I20" s="10" t="str">
        <f t="shared" si="6"/>
        <v>Jun</v>
      </c>
      <c r="J20" s="10" t="str">
        <f t="shared" si="6"/>
        <v>Jun</v>
      </c>
      <c r="K20" s="10" t="str">
        <f t="shared" si="6"/>
        <v>Jun</v>
      </c>
      <c r="L20" s="10" t="str">
        <f t="shared" si="6"/>
        <v>Jun</v>
      </c>
      <c r="M20" s="10" t="str">
        <f t="shared" si="6"/>
        <v>Jun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5</v>
      </c>
      <c r="H21" s="7">
        <f>+$H$5</f>
        <v>12</v>
      </c>
      <c r="I21" s="7">
        <f>+$I$5</f>
        <v>19</v>
      </c>
      <c r="J21" s="7">
        <f>+$J$5</f>
        <v>26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144</v>
      </c>
      <c r="H23" s="32">
        <f t="shared" ref="H23:L23" si="7">SUM(H24:H27)</f>
        <v>153</v>
      </c>
      <c r="I23" s="32">
        <f t="shared" si="7"/>
        <v>184</v>
      </c>
      <c r="J23" s="32">
        <f t="shared" si="7"/>
        <v>55</v>
      </c>
      <c r="K23" s="32">
        <f t="shared" si="7"/>
        <v>0</v>
      </c>
      <c r="L23" s="32">
        <f t="shared" si="7"/>
        <v>536</v>
      </c>
      <c r="M23" s="32">
        <f>ROUND((L23/$E$1),0)</f>
        <v>134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10</v>
      </c>
      <c r="H24" s="40">
        <v>9</v>
      </c>
      <c r="I24" s="40">
        <v>10</v>
      </c>
      <c r="J24" s="40">
        <v>4</v>
      </c>
      <c r="K24" s="40"/>
      <c r="L24" s="35">
        <f>SUM(G24:K24)</f>
        <v>33</v>
      </c>
      <c r="M24" s="35">
        <f t="shared" ref="M24:M32" si="8">ROUND((L24/$E$1),0)</f>
        <v>8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28</v>
      </c>
      <c r="H25" s="40">
        <v>20</v>
      </c>
      <c r="I25" s="40">
        <v>23</v>
      </c>
      <c r="J25" s="40">
        <v>10</v>
      </c>
      <c r="K25" s="40"/>
      <c r="L25" s="35">
        <f t="shared" ref="L25:L32" si="9">SUM(G25:K25)</f>
        <v>81</v>
      </c>
      <c r="M25" s="35">
        <f t="shared" si="8"/>
        <v>20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45</v>
      </c>
      <c r="H26" s="40">
        <v>57</v>
      </c>
      <c r="I26" s="40">
        <v>61</v>
      </c>
      <c r="J26" s="40">
        <v>11</v>
      </c>
      <c r="K26" s="40"/>
      <c r="L26" s="35">
        <f t="shared" si="9"/>
        <v>174</v>
      </c>
      <c r="M26" s="35">
        <f t="shared" si="8"/>
        <v>44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61</v>
      </c>
      <c r="H27" s="41">
        <v>67</v>
      </c>
      <c r="I27" s="41">
        <v>90</v>
      </c>
      <c r="J27" s="41">
        <v>30</v>
      </c>
      <c r="K27" s="41"/>
      <c r="L27" s="32">
        <f t="shared" si="9"/>
        <v>248</v>
      </c>
      <c r="M27" s="32">
        <f t="shared" si="8"/>
        <v>62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227</v>
      </c>
      <c r="U35" s="46">
        <f>+L40+L41</f>
        <v>68</v>
      </c>
      <c r="V35" s="46">
        <f>+L42+L43</f>
        <v>159</v>
      </c>
      <c r="W35" s="46">
        <f>+L46</f>
        <v>16</v>
      </c>
      <c r="X35" s="46">
        <f>+L44</f>
        <v>4</v>
      </c>
    </row>
    <row r="36" spans="1:24" x14ac:dyDescent="0.25">
      <c r="A36" s="21"/>
      <c r="B36" s="22"/>
      <c r="C36" s="8" t="str">
        <f>+$C20</f>
        <v>June 2022</v>
      </c>
      <c r="D36" s="24"/>
      <c r="E36" s="24"/>
      <c r="F36" s="24"/>
      <c r="G36" s="10" t="str">
        <f>+$G$4</f>
        <v>Jun</v>
      </c>
      <c r="H36" s="10" t="str">
        <f>+G36</f>
        <v>Jun</v>
      </c>
      <c r="I36" s="10" t="str">
        <f t="shared" si="10"/>
        <v>Jun</v>
      </c>
      <c r="J36" s="10" t="str">
        <f t="shared" si="10"/>
        <v>Jun</v>
      </c>
      <c r="K36" s="10" t="str">
        <f t="shared" si="10"/>
        <v>Jun</v>
      </c>
      <c r="L36" s="10" t="str">
        <f t="shared" si="10"/>
        <v>Jun</v>
      </c>
      <c r="M36" s="10" t="str">
        <f t="shared" si="10"/>
        <v>Jun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5</v>
      </c>
      <c r="H37" s="7">
        <f>+$H$5</f>
        <v>12</v>
      </c>
      <c r="I37" s="7">
        <f>+$I$5</f>
        <v>19</v>
      </c>
      <c r="J37" s="7">
        <f>+$J$5</f>
        <v>26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47</v>
      </c>
      <c r="H39" s="32">
        <f t="shared" ref="H39:L39" si="11">SUM(H40:H43)</f>
        <v>63</v>
      </c>
      <c r="I39" s="32">
        <f t="shared" si="11"/>
        <v>57</v>
      </c>
      <c r="J39" s="32">
        <f t="shared" si="11"/>
        <v>60</v>
      </c>
      <c r="K39" s="32">
        <f t="shared" si="11"/>
        <v>0</v>
      </c>
      <c r="L39" s="32">
        <f t="shared" si="11"/>
        <v>227</v>
      </c>
      <c r="M39" s="32">
        <f>ROUND((L39/$E$1),0)</f>
        <v>57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6</v>
      </c>
      <c r="I40" s="40">
        <v>7</v>
      </c>
      <c r="J40" s="40">
        <v>4</v>
      </c>
      <c r="K40" s="40"/>
      <c r="L40" s="35">
        <f>SUM(G40:K40)</f>
        <v>23</v>
      </c>
      <c r="M40" s="35">
        <f t="shared" ref="M40:M48" si="12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8</v>
      </c>
      <c r="H41" s="40">
        <v>18</v>
      </c>
      <c r="I41" s="40">
        <v>10</v>
      </c>
      <c r="J41" s="40">
        <v>9</v>
      </c>
      <c r="K41" s="40"/>
      <c r="L41" s="35">
        <f t="shared" ref="L41:L48" si="13">SUM(G41:K41)</f>
        <v>45</v>
      </c>
      <c r="M41" s="35">
        <f t="shared" si="12"/>
        <v>11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13</v>
      </c>
      <c r="H42" s="40">
        <v>15</v>
      </c>
      <c r="I42" s="40">
        <v>20</v>
      </c>
      <c r="J42" s="40">
        <v>17</v>
      </c>
      <c r="K42" s="40"/>
      <c r="L42" s="35">
        <f t="shared" si="13"/>
        <v>65</v>
      </c>
      <c r="M42" s="35">
        <f t="shared" si="12"/>
        <v>16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20</v>
      </c>
      <c r="H43" s="41">
        <v>24</v>
      </c>
      <c r="I43" s="41">
        <v>20</v>
      </c>
      <c r="J43" s="41">
        <v>30</v>
      </c>
      <c r="K43" s="41"/>
      <c r="L43" s="32">
        <f t="shared" si="13"/>
        <v>94</v>
      </c>
      <c r="M43" s="32">
        <f t="shared" si="12"/>
        <v>24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3</v>
      </c>
      <c r="I44" s="40">
        <v>1</v>
      </c>
      <c r="J44" s="40"/>
      <c r="K44" s="40"/>
      <c r="L44" s="35">
        <f t="shared" si="13"/>
        <v>4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5</v>
      </c>
      <c r="I46" s="40">
        <v>3</v>
      </c>
      <c r="J46" s="40">
        <v>4</v>
      </c>
      <c r="K46" s="40"/>
      <c r="L46" s="35">
        <f t="shared" si="13"/>
        <v>16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4</v>
      </c>
      <c r="H47" s="40">
        <v>3</v>
      </c>
      <c r="I47" s="40">
        <v>5</v>
      </c>
      <c r="J47" s="40">
        <v>5</v>
      </c>
      <c r="K47" s="40"/>
      <c r="L47" s="35">
        <f t="shared" si="13"/>
        <v>17</v>
      </c>
      <c r="M47" s="35">
        <f t="shared" si="12"/>
        <v>4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381</v>
      </c>
      <c r="U51" s="46">
        <f>+L56+L57</f>
        <v>78</v>
      </c>
      <c r="V51" s="46">
        <f>+L58+L59</f>
        <v>303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 t="str">
        <f>+$C36</f>
        <v>June 2022</v>
      </c>
      <c r="D52" s="24"/>
      <c r="E52" s="24"/>
      <c r="F52" s="24"/>
      <c r="G52" s="10" t="str">
        <f>+$G$4</f>
        <v>Jun</v>
      </c>
      <c r="H52" s="10" t="str">
        <f>+G52</f>
        <v>Jun</v>
      </c>
      <c r="I52" s="10" t="str">
        <f t="shared" si="14"/>
        <v>Jun</v>
      </c>
      <c r="J52" s="10" t="str">
        <f t="shared" si="14"/>
        <v>Jun</v>
      </c>
      <c r="K52" s="10" t="str">
        <f t="shared" si="14"/>
        <v>Jun</v>
      </c>
      <c r="L52" s="10" t="str">
        <f t="shared" si="14"/>
        <v>Jun</v>
      </c>
      <c r="M52" s="10" t="str">
        <f t="shared" si="14"/>
        <v>Jun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5</v>
      </c>
      <c r="H53" s="7">
        <f>+$H$5</f>
        <v>12</v>
      </c>
      <c r="I53" s="7">
        <f>+$I$5</f>
        <v>19</v>
      </c>
      <c r="J53" s="7">
        <f>+$J$5</f>
        <v>26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84</v>
      </c>
      <c r="H55" s="32">
        <f t="shared" ref="H55:L55" si="15">SUM(H56:H59)</f>
        <v>116</v>
      </c>
      <c r="I55" s="32">
        <f t="shared" si="15"/>
        <v>108</v>
      </c>
      <c r="J55" s="32">
        <f t="shared" si="15"/>
        <v>73</v>
      </c>
      <c r="K55" s="32">
        <f t="shared" si="15"/>
        <v>0</v>
      </c>
      <c r="L55" s="32">
        <f t="shared" si="15"/>
        <v>381</v>
      </c>
      <c r="M55" s="32">
        <f>ROUND((L55/$E$1),0)</f>
        <v>95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3</v>
      </c>
      <c r="I56" s="40">
        <v>4</v>
      </c>
      <c r="J56" s="40">
        <v>2</v>
      </c>
      <c r="K56" s="40"/>
      <c r="L56" s="35">
        <f>SUM(G56:K56)</f>
        <v>12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23</v>
      </c>
      <c r="I57" s="40">
        <v>17</v>
      </c>
      <c r="J57" s="40">
        <v>12</v>
      </c>
      <c r="K57" s="40"/>
      <c r="L57" s="35">
        <f t="shared" ref="L57:L64" si="17">SUM(G57:K57)</f>
        <v>66</v>
      </c>
      <c r="M57" s="35">
        <f t="shared" si="16"/>
        <v>17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23</v>
      </c>
      <c r="H58" s="40">
        <v>19</v>
      </c>
      <c r="I58" s="40">
        <v>23</v>
      </c>
      <c r="J58" s="40">
        <v>15</v>
      </c>
      <c r="K58" s="40"/>
      <c r="L58" s="35">
        <f t="shared" si="17"/>
        <v>80</v>
      </c>
      <c r="M58" s="35">
        <f t="shared" si="16"/>
        <v>20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44</v>
      </c>
      <c r="H59" s="41">
        <v>71</v>
      </c>
      <c r="I59" s="41">
        <v>64</v>
      </c>
      <c r="J59" s="41">
        <v>44</v>
      </c>
      <c r="K59" s="41"/>
      <c r="L59" s="32">
        <f t="shared" si="17"/>
        <v>223</v>
      </c>
      <c r="M59" s="32">
        <f t="shared" si="16"/>
        <v>56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451</v>
      </c>
      <c r="U67" s="46">
        <f>+L72+L73</f>
        <v>88</v>
      </c>
      <c r="V67" s="46">
        <f>+L74+L75</f>
        <v>363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June 2022</v>
      </c>
      <c r="D68" s="24"/>
      <c r="E68" s="24"/>
      <c r="F68" s="24"/>
      <c r="G68" s="10" t="str">
        <f>+$G$4</f>
        <v>Jun</v>
      </c>
      <c r="H68" s="10" t="str">
        <f>+G68</f>
        <v>Jun</v>
      </c>
      <c r="I68" s="10" t="str">
        <f t="shared" si="18"/>
        <v>Jun</v>
      </c>
      <c r="J68" s="10" t="str">
        <f t="shared" si="18"/>
        <v>Jun</v>
      </c>
      <c r="K68" s="10" t="str">
        <f t="shared" si="18"/>
        <v>Jun</v>
      </c>
      <c r="L68" s="10" t="str">
        <f t="shared" si="18"/>
        <v>Jun</v>
      </c>
      <c r="M68" s="10" t="str">
        <f t="shared" si="18"/>
        <v>Jun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5</v>
      </c>
      <c r="H69" s="7">
        <f>+$H$5</f>
        <v>12</v>
      </c>
      <c r="I69" s="7">
        <f>+$I$5</f>
        <v>19</v>
      </c>
      <c r="J69" s="7">
        <f>+$J$5</f>
        <v>26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101</v>
      </c>
      <c r="H71" s="32">
        <f t="shared" ref="H71:L71" si="19">SUM(H72:H75)</f>
        <v>153</v>
      </c>
      <c r="I71" s="32">
        <f t="shared" si="19"/>
        <v>99</v>
      </c>
      <c r="J71" s="32">
        <f t="shared" si="19"/>
        <v>98</v>
      </c>
      <c r="K71" s="32">
        <f t="shared" si="19"/>
        <v>0</v>
      </c>
      <c r="L71" s="32">
        <f t="shared" si="19"/>
        <v>451</v>
      </c>
      <c r="M71" s="32">
        <f>ROUND((L71/$E$1),0)</f>
        <v>113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5</v>
      </c>
      <c r="H72" s="40">
        <v>10</v>
      </c>
      <c r="I72" s="40">
        <v>5</v>
      </c>
      <c r="J72" s="40">
        <v>7</v>
      </c>
      <c r="K72" s="40"/>
      <c r="L72" s="35">
        <f>SUM(G72:K72)</f>
        <v>27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10</v>
      </c>
      <c r="H73" s="40">
        <v>25</v>
      </c>
      <c r="I73" s="40">
        <v>11</v>
      </c>
      <c r="J73" s="40">
        <v>15</v>
      </c>
      <c r="K73" s="40"/>
      <c r="L73" s="35">
        <f t="shared" ref="L73:L80" si="21">SUM(G73:K73)</f>
        <v>61</v>
      </c>
      <c r="M73" s="35">
        <f t="shared" si="20"/>
        <v>15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21</v>
      </c>
      <c r="H74" s="40">
        <v>43</v>
      </c>
      <c r="I74" s="40">
        <v>8</v>
      </c>
      <c r="J74" s="40">
        <v>13</v>
      </c>
      <c r="K74" s="40"/>
      <c r="L74" s="35">
        <f t="shared" si="21"/>
        <v>85</v>
      </c>
      <c r="M74" s="35">
        <f t="shared" si="20"/>
        <v>21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65</v>
      </c>
      <c r="H75" s="41">
        <v>75</v>
      </c>
      <c r="I75" s="41">
        <v>75</v>
      </c>
      <c r="J75" s="41">
        <v>63</v>
      </c>
      <c r="K75" s="41"/>
      <c r="L75" s="32">
        <f t="shared" si="21"/>
        <v>278</v>
      </c>
      <c r="M75" s="32">
        <f t="shared" si="20"/>
        <v>70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108</v>
      </c>
      <c r="H79" s="40">
        <v>180</v>
      </c>
      <c r="I79" s="40">
        <v>216</v>
      </c>
      <c r="J79" s="40">
        <v>180</v>
      </c>
      <c r="K79" s="40"/>
      <c r="L79" s="35">
        <f t="shared" si="21"/>
        <v>684</v>
      </c>
      <c r="M79" s="35">
        <f t="shared" si="20"/>
        <v>171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401</v>
      </c>
      <c r="U83" s="46">
        <f>+L88+L89</f>
        <v>82</v>
      </c>
      <c r="V83" s="46">
        <f>+L90+L91</f>
        <v>319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June 2022</v>
      </c>
      <c r="D84" s="24"/>
      <c r="E84" s="24"/>
      <c r="F84" s="24"/>
      <c r="G84" s="10" t="str">
        <f>+$G$4</f>
        <v>Jun</v>
      </c>
      <c r="H84" s="10" t="str">
        <f>+G84</f>
        <v>Jun</v>
      </c>
      <c r="I84" s="10" t="str">
        <f t="shared" si="22"/>
        <v>Jun</v>
      </c>
      <c r="J84" s="10" t="str">
        <f t="shared" si="22"/>
        <v>Jun</v>
      </c>
      <c r="K84" s="10" t="str">
        <f t="shared" si="22"/>
        <v>Jun</v>
      </c>
      <c r="L84" s="10" t="str">
        <f t="shared" si="22"/>
        <v>Jun</v>
      </c>
      <c r="M84" s="10" t="str">
        <f t="shared" si="22"/>
        <v>Jun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5</v>
      </c>
      <c r="H85" s="7">
        <f>+$H$5</f>
        <v>12</v>
      </c>
      <c r="I85" s="7">
        <f>+$I$5</f>
        <v>19</v>
      </c>
      <c r="J85" s="7">
        <f>+$J$5</f>
        <v>26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110</v>
      </c>
      <c r="H87" s="32">
        <f t="shared" ref="H87:L87" si="23">SUM(H88:H91)</f>
        <v>102</v>
      </c>
      <c r="I87" s="32">
        <f t="shared" si="23"/>
        <v>102</v>
      </c>
      <c r="J87" s="32">
        <f t="shared" si="23"/>
        <v>87</v>
      </c>
      <c r="K87" s="32">
        <f t="shared" si="23"/>
        <v>0</v>
      </c>
      <c r="L87" s="32">
        <f t="shared" si="23"/>
        <v>401</v>
      </c>
      <c r="M87" s="32">
        <f>ROUND((L87/$E$1),0)</f>
        <v>100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6</v>
      </c>
      <c r="H88" s="40">
        <v>7</v>
      </c>
      <c r="I88" s="40">
        <v>7</v>
      </c>
      <c r="J88" s="40">
        <v>8</v>
      </c>
      <c r="K88" s="40"/>
      <c r="L88" s="35">
        <f>SUM(G88:K88)</f>
        <v>28</v>
      </c>
      <c r="M88" s="35">
        <f t="shared" ref="M88:M96" si="24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11</v>
      </c>
      <c r="H89" s="40">
        <v>12</v>
      </c>
      <c r="I89" s="40">
        <v>12</v>
      </c>
      <c r="J89" s="40">
        <v>19</v>
      </c>
      <c r="K89" s="40"/>
      <c r="L89" s="35">
        <f t="shared" ref="L89:L96" si="25">SUM(G89:K89)</f>
        <v>54</v>
      </c>
      <c r="M89" s="35">
        <f t="shared" si="24"/>
        <v>14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55</v>
      </c>
      <c r="H90" s="40">
        <v>44</v>
      </c>
      <c r="I90" s="40">
        <v>44</v>
      </c>
      <c r="J90" s="40">
        <v>37</v>
      </c>
      <c r="K90" s="40"/>
      <c r="L90" s="35">
        <f t="shared" si="25"/>
        <v>180</v>
      </c>
      <c r="M90" s="35">
        <f t="shared" si="24"/>
        <v>45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38</v>
      </c>
      <c r="H91" s="41">
        <v>39</v>
      </c>
      <c r="I91" s="41">
        <v>39</v>
      </c>
      <c r="J91" s="41">
        <v>23</v>
      </c>
      <c r="K91" s="41"/>
      <c r="L91" s="32">
        <f t="shared" si="25"/>
        <v>139</v>
      </c>
      <c r="M91" s="32">
        <f t="shared" si="24"/>
        <v>35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261</v>
      </c>
      <c r="U99" s="46">
        <f>+L104+L105</f>
        <v>79</v>
      </c>
      <c r="V99" s="46">
        <f>+L106+L107</f>
        <v>182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June 2022</v>
      </c>
      <c r="D100" s="24"/>
      <c r="E100" s="24"/>
      <c r="F100" s="24"/>
      <c r="G100" s="10" t="str">
        <f>+$G$4</f>
        <v>Jun</v>
      </c>
      <c r="H100" s="10" t="str">
        <f>+G100</f>
        <v>Jun</v>
      </c>
      <c r="I100" s="10" t="str">
        <f t="shared" si="26"/>
        <v>Jun</v>
      </c>
      <c r="J100" s="10" t="str">
        <f t="shared" si="26"/>
        <v>Jun</v>
      </c>
      <c r="K100" s="10" t="str">
        <f t="shared" si="26"/>
        <v>Jun</v>
      </c>
      <c r="L100" s="10" t="str">
        <f t="shared" si="26"/>
        <v>Jun</v>
      </c>
      <c r="M100" s="10" t="str">
        <f t="shared" si="26"/>
        <v>Jun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5</v>
      </c>
      <c r="H101" s="7">
        <f>+$H$5</f>
        <v>12</v>
      </c>
      <c r="I101" s="7">
        <f>+$I$5</f>
        <v>19</v>
      </c>
      <c r="J101" s="7">
        <f>+$J$5</f>
        <v>26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63</v>
      </c>
      <c r="H103" s="32">
        <f t="shared" ref="H103:L103" si="27">SUM(H104:H107)</f>
        <v>74</v>
      </c>
      <c r="I103" s="32">
        <f t="shared" si="27"/>
        <v>63</v>
      </c>
      <c r="J103" s="32">
        <f t="shared" si="27"/>
        <v>61</v>
      </c>
      <c r="K103" s="32">
        <f t="shared" si="27"/>
        <v>0</v>
      </c>
      <c r="L103" s="32">
        <f t="shared" si="27"/>
        <v>261</v>
      </c>
      <c r="M103" s="32">
        <f>ROUND((L103/$E$1),0)</f>
        <v>65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4</v>
      </c>
      <c r="I104" s="40">
        <v>2</v>
      </c>
      <c r="J104" s="40">
        <v>1</v>
      </c>
      <c r="K104" s="40"/>
      <c r="L104" s="35">
        <f>SUM(G104:K104)</f>
        <v>9</v>
      </c>
      <c r="M104" s="35">
        <f t="shared" ref="M104:M112" si="28">ROUND((L104/$E$1),0)</f>
        <v>2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17</v>
      </c>
      <c r="H105" s="40">
        <v>20</v>
      </c>
      <c r="I105" s="40">
        <v>15</v>
      </c>
      <c r="J105" s="40">
        <v>18</v>
      </c>
      <c r="K105" s="40"/>
      <c r="L105" s="35">
        <f t="shared" ref="L105:L112" si="29">SUM(G105:K105)</f>
        <v>70</v>
      </c>
      <c r="M105" s="35">
        <f t="shared" si="28"/>
        <v>18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19</v>
      </c>
      <c r="H106" s="40">
        <v>18</v>
      </c>
      <c r="I106" s="40">
        <v>16</v>
      </c>
      <c r="J106" s="40">
        <v>11</v>
      </c>
      <c r="K106" s="40"/>
      <c r="L106" s="35">
        <f t="shared" si="29"/>
        <v>64</v>
      </c>
      <c r="M106" s="35">
        <f t="shared" si="28"/>
        <v>16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25</v>
      </c>
      <c r="H107" s="41">
        <v>32</v>
      </c>
      <c r="I107" s="41">
        <v>30</v>
      </c>
      <c r="J107" s="41">
        <v>31</v>
      </c>
      <c r="K107" s="41"/>
      <c r="L107" s="32">
        <f t="shared" si="29"/>
        <v>118</v>
      </c>
      <c r="M107" s="32">
        <f t="shared" si="28"/>
        <v>30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217</v>
      </c>
      <c r="U115" s="46">
        <f>+L120+L121</f>
        <v>48</v>
      </c>
      <c r="V115" s="46">
        <f>+L122+L123</f>
        <v>169</v>
      </c>
      <c r="W115" s="46">
        <f>+L126</f>
        <v>0</v>
      </c>
      <c r="X115" s="46">
        <f>+L124</f>
        <v>0</v>
      </c>
    </row>
    <row r="116" spans="1:24" x14ac:dyDescent="0.25">
      <c r="A116" s="21"/>
      <c r="B116" s="22"/>
      <c r="C116" s="8" t="str">
        <f>+$C100</f>
        <v>June 2022</v>
      </c>
      <c r="D116" s="24"/>
      <c r="E116" s="24"/>
      <c r="F116" s="24"/>
      <c r="G116" s="10" t="str">
        <f>+$G$4</f>
        <v>Jun</v>
      </c>
      <c r="H116" s="10" t="str">
        <f>+G116</f>
        <v>Jun</v>
      </c>
      <c r="I116" s="10" t="str">
        <f t="shared" si="30"/>
        <v>Jun</v>
      </c>
      <c r="J116" s="10" t="str">
        <f t="shared" si="30"/>
        <v>Jun</v>
      </c>
      <c r="K116" s="10" t="str">
        <f t="shared" si="30"/>
        <v>Jun</v>
      </c>
      <c r="L116" s="10" t="str">
        <f t="shared" si="30"/>
        <v>Jun</v>
      </c>
      <c r="M116" s="10" t="str">
        <f t="shared" si="30"/>
        <v>Jun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5</v>
      </c>
      <c r="H117" s="7">
        <f>+$H$5</f>
        <v>12</v>
      </c>
      <c r="I117" s="7">
        <f>+$I$5</f>
        <v>19</v>
      </c>
      <c r="J117" s="7">
        <f>+$J$5</f>
        <v>26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48</v>
      </c>
      <c r="H119" s="32">
        <f t="shared" ref="H119:L119" si="31">SUM(H120:H123)</f>
        <v>50</v>
      </c>
      <c r="I119" s="32">
        <f t="shared" si="31"/>
        <v>64</v>
      </c>
      <c r="J119" s="32">
        <f t="shared" si="31"/>
        <v>55</v>
      </c>
      <c r="K119" s="32">
        <f t="shared" si="31"/>
        <v>0</v>
      </c>
      <c r="L119" s="32">
        <f t="shared" si="31"/>
        <v>217</v>
      </c>
      <c r="M119" s="32">
        <f>ROUND((L119/$E$1),0)</f>
        <v>54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2</v>
      </c>
      <c r="I120" s="40">
        <v>4</v>
      </c>
      <c r="J120" s="40">
        <v>3</v>
      </c>
      <c r="K120" s="40"/>
      <c r="L120" s="35">
        <f>SUM(G120:K120)</f>
        <v>12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9</v>
      </c>
      <c r="I121" s="40">
        <v>9</v>
      </c>
      <c r="J121" s="40">
        <v>9</v>
      </c>
      <c r="K121" s="40"/>
      <c r="L121" s="35">
        <f t="shared" ref="L121:L128" si="33">SUM(G121:K121)</f>
        <v>36</v>
      </c>
      <c r="M121" s="35">
        <f t="shared" si="32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6</v>
      </c>
      <c r="H122" s="40">
        <v>19</v>
      </c>
      <c r="I122" s="40">
        <v>18</v>
      </c>
      <c r="J122" s="40">
        <v>19</v>
      </c>
      <c r="K122" s="40"/>
      <c r="L122" s="35">
        <f t="shared" si="33"/>
        <v>62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30</v>
      </c>
      <c r="H123" s="41">
        <v>20</v>
      </c>
      <c r="I123" s="41">
        <v>33</v>
      </c>
      <c r="J123" s="41">
        <v>24</v>
      </c>
      <c r="K123" s="41"/>
      <c r="L123" s="32">
        <f t="shared" si="33"/>
        <v>107</v>
      </c>
      <c r="M123" s="32">
        <f t="shared" si="32"/>
        <v>27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>
        <f t="shared" si="32"/>
        <v>0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272</v>
      </c>
      <c r="U131" s="46">
        <f>+L136+L137</f>
        <v>106</v>
      </c>
      <c r="V131" s="46">
        <f>+L138+L139</f>
        <v>166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 t="str">
        <f>+$C116</f>
        <v>June 2022</v>
      </c>
      <c r="D132" s="24"/>
      <c r="E132" s="24"/>
      <c r="F132" s="24"/>
      <c r="G132" s="10" t="str">
        <f>+$G$4</f>
        <v>Jun</v>
      </c>
      <c r="H132" s="10" t="str">
        <f>+G132</f>
        <v>Jun</v>
      </c>
      <c r="I132" s="10" t="str">
        <f t="shared" si="34"/>
        <v>Jun</v>
      </c>
      <c r="J132" s="10" t="str">
        <f t="shared" si="34"/>
        <v>Jun</v>
      </c>
      <c r="K132" s="10" t="str">
        <f t="shared" si="34"/>
        <v>Jun</v>
      </c>
      <c r="L132" s="10" t="str">
        <f t="shared" si="34"/>
        <v>Jun</v>
      </c>
      <c r="M132" s="10" t="str">
        <f t="shared" si="34"/>
        <v>Jun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5</v>
      </c>
      <c r="H133" s="7">
        <f>+$H$5</f>
        <v>12</v>
      </c>
      <c r="I133" s="7">
        <f>+$I$5</f>
        <v>19</v>
      </c>
      <c r="J133" s="7">
        <f>+$J$5</f>
        <v>26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61</v>
      </c>
      <c r="H135" s="32">
        <f t="shared" ref="H135:L135" si="35">SUM(H136:H139)</f>
        <v>69</v>
      </c>
      <c r="I135" s="32">
        <f t="shared" si="35"/>
        <v>68</v>
      </c>
      <c r="J135" s="32">
        <f t="shared" si="35"/>
        <v>74</v>
      </c>
      <c r="K135" s="32">
        <f t="shared" si="35"/>
        <v>0</v>
      </c>
      <c r="L135" s="32">
        <f t="shared" si="35"/>
        <v>272</v>
      </c>
      <c r="M135" s="32">
        <f>ROUND((L135/$E$1),0)</f>
        <v>68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6</v>
      </c>
      <c r="I136" s="40">
        <v>6</v>
      </c>
      <c r="J136" s="40">
        <v>5</v>
      </c>
      <c r="K136" s="40"/>
      <c r="L136" s="35">
        <f>SUM(G136:K136)</f>
        <v>22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20</v>
      </c>
      <c r="H137" s="40">
        <v>20</v>
      </c>
      <c r="I137" s="40">
        <v>22</v>
      </c>
      <c r="J137" s="40">
        <v>22</v>
      </c>
      <c r="K137" s="40"/>
      <c r="L137" s="35">
        <f t="shared" ref="L137:L144" si="37">SUM(G137:K137)</f>
        <v>84</v>
      </c>
      <c r="M137" s="35">
        <f t="shared" si="36"/>
        <v>21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10</v>
      </c>
      <c r="H138" s="40">
        <v>14</v>
      </c>
      <c r="I138" s="40">
        <v>10</v>
      </c>
      <c r="J138" s="40">
        <v>15</v>
      </c>
      <c r="K138" s="40"/>
      <c r="L138" s="35">
        <f t="shared" si="37"/>
        <v>49</v>
      </c>
      <c r="M138" s="35">
        <f t="shared" si="36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26</v>
      </c>
      <c r="H139" s="41">
        <v>29</v>
      </c>
      <c r="I139" s="41">
        <v>30</v>
      </c>
      <c r="J139" s="41">
        <v>32</v>
      </c>
      <c r="K139" s="41"/>
      <c r="L139" s="32">
        <f t="shared" si="37"/>
        <v>117</v>
      </c>
      <c r="M139" s="32">
        <f t="shared" si="36"/>
        <v>29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6</v>
      </c>
      <c r="I143" s="40">
        <v>10</v>
      </c>
      <c r="J143" s="40">
        <v>10</v>
      </c>
      <c r="K143" s="40"/>
      <c r="L143" s="35">
        <f t="shared" si="37"/>
        <v>36</v>
      </c>
      <c r="M143" s="35">
        <f t="shared" si="36"/>
        <v>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605</v>
      </c>
      <c r="U147" s="46">
        <f>+L152+L153</f>
        <v>113</v>
      </c>
      <c r="V147" s="46">
        <f>+L154+L155</f>
        <v>492</v>
      </c>
      <c r="W147" s="46">
        <f>+L158</f>
        <v>0</v>
      </c>
      <c r="X147" s="46">
        <f>+L156</f>
        <v>0</v>
      </c>
    </row>
    <row r="148" spans="1:24" x14ac:dyDescent="0.25">
      <c r="A148" s="21"/>
      <c r="B148" s="22"/>
      <c r="C148" s="8" t="str">
        <f>+$C132</f>
        <v>June 2022</v>
      </c>
      <c r="D148" s="24"/>
      <c r="E148" s="24"/>
      <c r="F148" s="24"/>
      <c r="G148" s="10" t="str">
        <f>+$G$4</f>
        <v>Jun</v>
      </c>
      <c r="H148" s="10" t="str">
        <f>+G148</f>
        <v>Jun</v>
      </c>
      <c r="I148" s="10" t="str">
        <f t="shared" si="38"/>
        <v>Jun</v>
      </c>
      <c r="J148" s="10" t="str">
        <f t="shared" si="38"/>
        <v>Jun</v>
      </c>
      <c r="K148" s="10" t="str">
        <f t="shared" si="38"/>
        <v>Jun</v>
      </c>
      <c r="L148" s="10" t="str">
        <f t="shared" si="38"/>
        <v>Jun</v>
      </c>
      <c r="M148" s="10" t="str">
        <f t="shared" si="38"/>
        <v>Jun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5</v>
      </c>
      <c r="H149" s="7">
        <f>+$H$5</f>
        <v>12</v>
      </c>
      <c r="I149" s="7">
        <f>+$I$5</f>
        <v>19</v>
      </c>
      <c r="J149" s="7">
        <f>+$J$5</f>
        <v>26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115</v>
      </c>
      <c r="H151" s="32">
        <f t="shared" ref="H151:L151" si="39">SUM(H152:H155)</f>
        <v>134</v>
      </c>
      <c r="I151" s="32">
        <f t="shared" si="39"/>
        <v>165</v>
      </c>
      <c r="J151" s="32">
        <f t="shared" si="39"/>
        <v>191</v>
      </c>
      <c r="K151" s="32">
        <f t="shared" si="39"/>
        <v>0</v>
      </c>
      <c r="L151" s="32">
        <f t="shared" si="39"/>
        <v>605</v>
      </c>
      <c r="M151" s="32">
        <f>ROUND((L151/$E$1),0)</f>
        <v>151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6</v>
      </c>
      <c r="H152" s="40">
        <v>5</v>
      </c>
      <c r="I152" s="40">
        <v>11</v>
      </c>
      <c r="J152" s="40">
        <v>14</v>
      </c>
      <c r="K152" s="40"/>
      <c r="L152" s="35">
        <f>SUM(G152:K152)</f>
        <v>36</v>
      </c>
      <c r="M152" s="35">
        <f t="shared" ref="M152:M160" si="40">ROUND((L152/$E$1),0)</f>
        <v>9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17</v>
      </c>
      <c r="H153" s="40">
        <v>18</v>
      </c>
      <c r="I153" s="40">
        <v>26</v>
      </c>
      <c r="J153" s="40">
        <v>16</v>
      </c>
      <c r="K153" s="40"/>
      <c r="L153" s="35">
        <f t="shared" ref="L153:L160" si="41">SUM(G153:K153)</f>
        <v>77</v>
      </c>
      <c r="M153" s="35">
        <f t="shared" si="40"/>
        <v>19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23</v>
      </c>
      <c r="H154" s="40">
        <v>30</v>
      </c>
      <c r="I154" s="40">
        <v>34</v>
      </c>
      <c r="J154" s="40">
        <v>48</v>
      </c>
      <c r="K154" s="40"/>
      <c r="L154" s="35">
        <f t="shared" si="41"/>
        <v>135</v>
      </c>
      <c r="M154" s="35">
        <f t="shared" si="40"/>
        <v>34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69</v>
      </c>
      <c r="H155" s="41">
        <v>81</v>
      </c>
      <c r="I155" s="41">
        <v>94</v>
      </c>
      <c r="J155" s="41">
        <v>113</v>
      </c>
      <c r="K155" s="41"/>
      <c r="L155" s="32">
        <f t="shared" si="41"/>
        <v>357</v>
      </c>
      <c r="M155" s="32">
        <f t="shared" si="40"/>
        <v>89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3</v>
      </c>
      <c r="H159" s="40">
        <v>1</v>
      </c>
      <c r="I159" s="40">
        <v>2</v>
      </c>
      <c r="J159" s="40">
        <v>4</v>
      </c>
      <c r="K159" s="40"/>
      <c r="L159" s="35">
        <f t="shared" si="41"/>
        <v>10</v>
      </c>
      <c r="M159" s="35">
        <f t="shared" si="40"/>
        <v>3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173</v>
      </c>
      <c r="U163" s="46">
        <f>+L168+L169</f>
        <v>43</v>
      </c>
      <c r="V163" s="46">
        <f>+L170+L171</f>
        <v>130</v>
      </c>
      <c r="W163" s="46">
        <f>+L174</f>
        <v>12</v>
      </c>
      <c r="X163" s="46">
        <f>+L172</f>
        <v>0</v>
      </c>
    </row>
    <row r="164" spans="1:24" x14ac:dyDescent="0.25">
      <c r="A164" s="21"/>
      <c r="B164" s="22"/>
      <c r="C164" s="8" t="str">
        <f>+$C148</f>
        <v>June 2022</v>
      </c>
      <c r="D164" s="24"/>
      <c r="E164" s="24"/>
      <c r="F164" s="24"/>
      <c r="G164" s="10" t="str">
        <f>+$G$4</f>
        <v>Jun</v>
      </c>
      <c r="H164" s="10" t="str">
        <f>+G164</f>
        <v>Jun</v>
      </c>
      <c r="I164" s="10" t="str">
        <f t="shared" si="42"/>
        <v>Jun</v>
      </c>
      <c r="J164" s="10" t="str">
        <f t="shared" si="42"/>
        <v>Jun</v>
      </c>
      <c r="K164" s="10" t="str">
        <f t="shared" si="42"/>
        <v>Jun</v>
      </c>
      <c r="L164" s="10" t="str">
        <f t="shared" si="42"/>
        <v>Jun</v>
      </c>
      <c r="M164" s="10" t="str">
        <f t="shared" si="42"/>
        <v>Jun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5</v>
      </c>
      <c r="H165" s="7">
        <f>+$H$5</f>
        <v>12</v>
      </c>
      <c r="I165" s="7">
        <f>+$I$5</f>
        <v>19</v>
      </c>
      <c r="J165" s="7">
        <f>+$J$5</f>
        <v>26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49</v>
      </c>
      <c r="H167" s="32">
        <f t="shared" ref="H167:L167" si="43">SUM(H168:H171)</f>
        <v>32</v>
      </c>
      <c r="I167" s="32">
        <f t="shared" si="43"/>
        <v>31</v>
      </c>
      <c r="J167" s="32">
        <f t="shared" si="43"/>
        <v>61</v>
      </c>
      <c r="K167" s="32">
        <f t="shared" si="43"/>
        <v>0</v>
      </c>
      <c r="L167" s="32">
        <f t="shared" si="43"/>
        <v>173</v>
      </c>
      <c r="M167" s="32">
        <f>ROUND((L167/$E$1),0)</f>
        <v>43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3</v>
      </c>
      <c r="I168" s="40">
        <v>2</v>
      </c>
      <c r="J168" s="40">
        <v>6</v>
      </c>
      <c r="K168" s="40"/>
      <c r="L168" s="35">
        <f>SUM(G168:K168)</f>
        <v>13</v>
      </c>
      <c r="M168" s="35">
        <f t="shared" ref="M168:M176" si="44">ROUND((L168/$E$1),0)</f>
        <v>3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8</v>
      </c>
      <c r="H169" s="40">
        <v>5</v>
      </c>
      <c r="I169" s="40">
        <v>7</v>
      </c>
      <c r="J169" s="40">
        <v>10</v>
      </c>
      <c r="K169" s="40"/>
      <c r="L169" s="35">
        <f t="shared" ref="L169:L176" si="45">SUM(G169:K169)</f>
        <v>30</v>
      </c>
      <c r="M169" s="35">
        <f t="shared" si="44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15</v>
      </c>
      <c r="H170" s="40">
        <v>9</v>
      </c>
      <c r="I170" s="40">
        <v>9</v>
      </c>
      <c r="J170" s="40">
        <v>15</v>
      </c>
      <c r="K170" s="40"/>
      <c r="L170" s="35">
        <f t="shared" si="45"/>
        <v>48</v>
      </c>
      <c r="M170" s="35">
        <f t="shared" si="44"/>
        <v>12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24</v>
      </c>
      <c r="H171" s="41">
        <v>15</v>
      </c>
      <c r="I171" s="41">
        <v>13</v>
      </c>
      <c r="J171" s="41">
        <v>30</v>
      </c>
      <c r="K171" s="41"/>
      <c r="L171" s="32">
        <f t="shared" si="45"/>
        <v>82</v>
      </c>
      <c r="M171" s="32">
        <f t="shared" si="44"/>
        <v>21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3</v>
      </c>
      <c r="J174" s="40">
        <v>4</v>
      </c>
      <c r="K174" s="40"/>
      <c r="L174" s="35">
        <f t="shared" si="45"/>
        <v>12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280</v>
      </c>
      <c r="H175" s="40">
        <v>100</v>
      </c>
      <c r="I175" s="40">
        <v>113</v>
      </c>
      <c r="J175" s="40">
        <v>60</v>
      </c>
      <c r="K175" s="40"/>
      <c r="L175" s="35">
        <f t="shared" si="45"/>
        <v>553</v>
      </c>
      <c r="M175" s="35">
        <f t="shared" si="44"/>
        <v>138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207</v>
      </c>
      <c r="U179" s="46">
        <f>+L184+L185</f>
        <v>52</v>
      </c>
      <c r="V179" s="46">
        <f>+L186+L187</f>
        <v>155</v>
      </c>
      <c r="W179" s="46">
        <f>+L190</f>
        <v>59</v>
      </c>
      <c r="X179" s="46">
        <f>+L188</f>
        <v>4</v>
      </c>
    </row>
    <row r="180" spans="1:24" x14ac:dyDescent="0.25">
      <c r="A180" s="21"/>
      <c r="B180" s="22"/>
      <c r="C180" s="8" t="str">
        <f>+$C164</f>
        <v>June 2022</v>
      </c>
      <c r="D180" s="24"/>
      <c r="E180" s="24"/>
      <c r="F180" s="24"/>
      <c r="G180" s="10" t="str">
        <f>+$G$4</f>
        <v>Jun</v>
      </c>
      <c r="H180" s="10" t="str">
        <f>+G180</f>
        <v>Jun</v>
      </c>
      <c r="I180" s="10" t="str">
        <f t="shared" si="46"/>
        <v>Jun</v>
      </c>
      <c r="J180" s="10" t="str">
        <f t="shared" si="46"/>
        <v>Jun</v>
      </c>
      <c r="K180" s="10" t="str">
        <f t="shared" si="46"/>
        <v>Jun</v>
      </c>
      <c r="L180" s="10" t="str">
        <f t="shared" si="46"/>
        <v>Jun</v>
      </c>
      <c r="M180" s="10" t="str">
        <f t="shared" si="46"/>
        <v>Jun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5</v>
      </c>
      <c r="H181" s="7">
        <f>+$H$5</f>
        <v>12</v>
      </c>
      <c r="I181" s="7">
        <f>+$I$5</f>
        <v>19</v>
      </c>
      <c r="J181" s="7">
        <f>+$J$5</f>
        <v>26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58</v>
      </c>
      <c r="H183" s="32">
        <f t="shared" ref="H183:L183" si="47">SUM(H184:H187)</f>
        <v>43</v>
      </c>
      <c r="I183" s="32">
        <f t="shared" si="47"/>
        <v>54</v>
      </c>
      <c r="J183" s="32">
        <f t="shared" si="47"/>
        <v>52</v>
      </c>
      <c r="K183" s="32">
        <f t="shared" si="47"/>
        <v>0</v>
      </c>
      <c r="L183" s="32">
        <f t="shared" si="47"/>
        <v>207</v>
      </c>
      <c r="M183" s="32">
        <f>ROUND((L183/$E$1),0)</f>
        <v>52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3</v>
      </c>
      <c r="H184" s="40">
        <v>1</v>
      </c>
      <c r="I184" s="40">
        <v>2</v>
      </c>
      <c r="J184" s="40">
        <v>2</v>
      </c>
      <c r="K184" s="40"/>
      <c r="L184" s="35">
        <f>SUM(G184:K184)</f>
        <v>8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10</v>
      </c>
      <c r="I185" s="40">
        <v>12</v>
      </c>
      <c r="J185" s="40">
        <v>10</v>
      </c>
      <c r="K185" s="40"/>
      <c r="L185" s="35">
        <f t="shared" ref="L185:L192" si="49">SUM(G185:K185)</f>
        <v>44</v>
      </c>
      <c r="M185" s="35">
        <f t="shared" si="48"/>
        <v>11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18</v>
      </c>
      <c r="I186" s="40">
        <v>15</v>
      </c>
      <c r="J186" s="40">
        <v>18</v>
      </c>
      <c r="K186" s="40"/>
      <c r="L186" s="35">
        <f t="shared" si="49"/>
        <v>69</v>
      </c>
      <c r="M186" s="35">
        <f t="shared" si="48"/>
        <v>17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25</v>
      </c>
      <c r="H187" s="41">
        <v>14</v>
      </c>
      <c r="I187" s="41">
        <v>25</v>
      </c>
      <c r="J187" s="41">
        <v>22</v>
      </c>
      <c r="K187" s="41"/>
      <c r="L187" s="32">
        <f t="shared" si="49"/>
        <v>86</v>
      </c>
      <c r="M187" s="32">
        <f t="shared" si="48"/>
        <v>22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>
        <v>1</v>
      </c>
      <c r="I188" s="40">
        <v>1</v>
      </c>
      <c r="J188" s="40">
        <v>1</v>
      </c>
      <c r="K188" s="40"/>
      <c r="L188" s="35">
        <f t="shared" si="49"/>
        <v>4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15</v>
      </c>
      <c r="H190" s="40">
        <v>18</v>
      </c>
      <c r="I190" s="40">
        <v>14</v>
      </c>
      <c r="J190" s="40">
        <v>12</v>
      </c>
      <c r="K190" s="40"/>
      <c r="L190" s="35">
        <f t="shared" si="49"/>
        <v>59</v>
      </c>
      <c r="M190" s="35">
        <f t="shared" si="48"/>
        <v>15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7</v>
      </c>
      <c r="H191" s="40">
        <v>9</v>
      </c>
      <c r="I191" s="40">
        <v>6</v>
      </c>
      <c r="J191" s="40">
        <v>4</v>
      </c>
      <c r="K191" s="40"/>
      <c r="L191" s="35">
        <f t="shared" si="49"/>
        <v>26</v>
      </c>
      <c r="M191" s="35">
        <f t="shared" si="48"/>
        <v>7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231</v>
      </c>
      <c r="U195" s="46">
        <f>+L200+L201</f>
        <v>47</v>
      </c>
      <c r="V195" s="46">
        <f>+L202+L203</f>
        <v>184</v>
      </c>
      <c r="W195" s="46">
        <f>+L206</f>
        <v>14</v>
      </c>
      <c r="X195" s="46">
        <f>+L204</f>
        <v>0</v>
      </c>
    </row>
    <row r="196" spans="1:24" x14ac:dyDescent="0.25">
      <c r="A196" s="21"/>
      <c r="B196" s="22"/>
      <c r="C196" s="8" t="str">
        <f>+$C180</f>
        <v>June 2022</v>
      </c>
      <c r="D196" s="24"/>
      <c r="E196" s="24"/>
      <c r="F196" s="24"/>
      <c r="G196" s="10" t="str">
        <f>+$G$4</f>
        <v>Jun</v>
      </c>
      <c r="H196" s="10" t="str">
        <f>+G196</f>
        <v>Jun</v>
      </c>
      <c r="I196" s="10" t="str">
        <f t="shared" si="50"/>
        <v>Jun</v>
      </c>
      <c r="J196" s="10" t="str">
        <f t="shared" si="50"/>
        <v>Jun</v>
      </c>
      <c r="K196" s="10" t="str">
        <f t="shared" si="50"/>
        <v>Jun</v>
      </c>
      <c r="L196" s="10" t="str">
        <f t="shared" si="50"/>
        <v>Jun</v>
      </c>
      <c r="M196" s="10" t="str">
        <f t="shared" si="50"/>
        <v>Jun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5</v>
      </c>
      <c r="H197" s="7">
        <f>+$H$5</f>
        <v>12</v>
      </c>
      <c r="I197" s="7">
        <f>+$I$5</f>
        <v>19</v>
      </c>
      <c r="J197" s="7">
        <f>+$J$5</f>
        <v>26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41</v>
      </c>
      <c r="H199" s="32">
        <f t="shared" ref="H199:L199" si="51">SUM(H200:H203)</f>
        <v>77</v>
      </c>
      <c r="I199" s="32">
        <f t="shared" si="51"/>
        <v>53</v>
      </c>
      <c r="J199" s="32">
        <f t="shared" si="51"/>
        <v>60</v>
      </c>
      <c r="K199" s="32">
        <f t="shared" si="51"/>
        <v>0</v>
      </c>
      <c r="L199" s="32">
        <f t="shared" si="51"/>
        <v>231</v>
      </c>
      <c r="M199" s="32">
        <f>ROUND((L199/$E$1),0)</f>
        <v>58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4</v>
      </c>
      <c r="I200" s="40">
        <v>3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9</v>
      </c>
      <c r="J201" s="40">
        <v>9</v>
      </c>
      <c r="K201" s="40"/>
      <c r="L201" s="35">
        <f t="shared" ref="L201:L208" si="53">SUM(G201:K201)</f>
        <v>34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12</v>
      </c>
      <c r="H202" s="40">
        <v>15</v>
      </c>
      <c r="I202" s="40">
        <v>18</v>
      </c>
      <c r="J202" s="40">
        <v>20</v>
      </c>
      <c r="K202" s="40"/>
      <c r="L202" s="35">
        <f t="shared" si="53"/>
        <v>65</v>
      </c>
      <c r="M202" s="35">
        <f t="shared" si="52"/>
        <v>16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18</v>
      </c>
      <c r="H203" s="41">
        <v>50</v>
      </c>
      <c r="I203" s="41">
        <v>23</v>
      </c>
      <c r="J203" s="41">
        <v>28</v>
      </c>
      <c r="K203" s="41"/>
      <c r="L203" s="32">
        <f t="shared" si="53"/>
        <v>119</v>
      </c>
      <c r="M203" s="32">
        <f t="shared" si="52"/>
        <v>30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3</v>
      </c>
      <c r="J206" s="40">
        <v>4</v>
      </c>
      <c r="K206" s="40"/>
      <c r="L206" s="35">
        <f t="shared" si="53"/>
        <v>14</v>
      </c>
      <c r="M206" s="35">
        <f t="shared" si="52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2</v>
      </c>
      <c r="H207" s="40">
        <v>2</v>
      </c>
      <c r="I207" s="40">
        <v>5</v>
      </c>
      <c r="J207" s="40">
        <v>3</v>
      </c>
      <c r="K207" s="40"/>
      <c r="L207" s="35">
        <f t="shared" si="53"/>
        <v>12</v>
      </c>
      <c r="M207" s="35">
        <f t="shared" si="52"/>
        <v>3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>
        <v>50</v>
      </c>
      <c r="I208" s="40">
        <v>50</v>
      </c>
      <c r="J208" s="40">
        <v>50</v>
      </c>
      <c r="K208" s="40"/>
      <c r="L208" s="35">
        <f t="shared" si="53"/>
        <v>150</v>
      </c>
      <c r="M208" s="35">
        <f t="shared" si="52"/>
        <v>38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249</v>
      </c>
      <c r="U211" s="46">
        <f>+L216+L217</f>
        <v>46</v>
      </c>
      <c r="V211" s="46">
        <f>+L218+L219</f>
        <v>203</v>
      </c>
      <c r="W211" s="46">
        <f>+L222</f>
        <v>23</v>
      </c>
      <c r="X211" s="46">
        <f>+L220</f>
        <v>15</v>
      </c>
    </row>
    <row r="212" spans="1:24" x14ac:dyDescent="0.25">
      <c r="A212" s="21"/>
      <c r="B212" s="22"/>
      <c r="C212" s="8" t="str">
        <f>+$C196</f>
        <v>June 2022</v>
      </c>
      <c r="D212" s="24"/>
      <c r="E212" s="24"/>
      <c r="F212" s="24"/>
      <c r="G212" s="10" t="str">
        <f>+$G$4</f>
        <v>Jun</v>
      </c>
      <c r="H212" s="10" t="str">
        <f>+G212</f>
        <v>Jun</v>
      </c>
      <c r="I212" s="10" t="str">
        <f t="shared" si="54"/>
        <v>Jun</v>
      </c>
      <c r="J212" s="10" t="str">
        <f t="shared" si="54"/>
        <v>Jun</v>
      </c>
      <c r="K212" s="10" t="str">
        <f t="shared" si="54"/>
        <v>Jun</v>
      </c>
      <c r="L212" s="10" t="str">
        <f t="shared" si="54"/>
        <v>Jun</v>
      </c>
      <c r="M212" s="10" t="str">
        <f t="shared" si="54"/>
        <v>Jun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5</v>
      </c>
      <c r="H213" s="7">
        <f>+$H$5</f>
        <v>12</v>
      </c>
      <c r="I213" s="7">
        <f>+$I$5</f>
        <v>19</v>
      </c>
      <c r="J213" s="7">
        <f>+$J$5</f>
        <v>26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72</v>
      </c>
      <c r="H215" s="32">
        <f t="shared" ref="H215:L215" si="55">SUM(H216:H219)</f>
        <v>63</v>
      </c>
      <c r="I215" s="32">
        <f t="shared" si="55"/>
        <v>57</v>
      </c>
      <c r="J215" s="32">
        <f t="shared" si="55"/>
        <v>57</v>
      </c>
      <c r="K215" s="32">
        <f t="shared" si="55"/>
        <v>0</v>
      </c>
      <c r="L215" s="32">
        <f t="shared" si="55"/>
        <v>249</v>
      </c>
      <c r="M215" s="32">
        <f>ROUND((L215/$E$1),0)</f>
        <v>62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1</v>
      </c>
      <c r="I216" s="40">
        <v>3</v>
      </c>
      <c r="J216" s="40">
        <v>3</v>
      </c>
      <c r="K216" s="40"/>
      <c r="L216" s="35">
        <f>SUM(G216:K216)</f>
        <v>10</v>
      </c>
      <c r="M216" s="35">
        <f t="shared" ref="M216:M224" si="56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10</v>
      </c>
      <c r="H217" s="40">
        <v>6</v>
      </c>
      <c r="I217" s="40">
        <v>10</v>
      </c>
      <c r="J217" s="40">
        <v>10</v>
      </c>
      <c r="K217" s="40"/>
      <c r="L217" s="35">
        <f t="shared" ref="L217:L224" si="57">SUM(G217:K217)</f>
        <v>36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18</v>
      </c>
      <c r="H218" s="40">
        <v>20</v>
      </c>
      <c r="I218" s="40">
        <v>16</v>
      </c>
      <c r="J218" s="40">
        <v>16</v>
      </c>
      <c r="K218" s="40"/>
      <c r="L218" s="35">
        <f t="shared" si="57"/>
        <v>70</v>
      </c>
      <c r="M218" s="35">
        <f t="shared" si="56"/>
        <v>18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41</v>
      </c>
      <c r="H219" s="41">
        <v>36</v>
      </c>
      <c r="I219" s="41">
        <v>28</v>
      </c>
      <c r="J219" s="41">
        <v>28</v>
      </c>
      <c r="K219" s="41"/>
      <c r="L219" s="32">
        <f t="shared" si="57"/>
        <v>133</v>
      </c>
      <c r="M219" s="32">
        <f t="shared" si="56"/>
        <v>33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>
        <v>15</v>
      </c>
      <c r="I220" s="40"/>
      <c r="J220" s="40"/>
      <c r="K220" s="40"/>
      <c r="L220" s="35">
        <f t="shared" si="57"/>
        <v>15</v>
      </c>
      <c r="M220" s="35">
        <f t="shared" si="56"/>
        <v>4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8</v>
      </c>
      <c r="H222" s="40">
        <v>5</v>
      </c>
      <c r="I222" s="40">
        <v>4</v>
      </c>
      <c r="J222" s="40">
        <v>6</v>
      </c>
      <c r="K222" s="40"/>
      <c r="L222" s="35">
        <f t="shared" si="57"/>
        <v>23</v>
      </c>
      <c r="M222" s="35">
        <f t="shared" si="56"/>
        <v>6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288</v>
      </c>
      <c r="H223" s="40">
        <v>72</v>
      </c>
      <c r="I223" s="40"/>
      <c r="J223" s="40"/>
      <c r="K223" s="40"/>
      <c r="L223" s="35">
        <f t="shared" si="57"/>
        <v>360</v>
      </c>
      <c r="M223" s="35">
        <f t="shared" si="56"/>
        <v>90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>
        <v>33</v>
      </c>
      <c r="I224" s="40">
        <v>33</v>
      </c>
      <c r="J224" s="40">
        <v>33</v>
      </c>
      <c r="K224" s="40"/>
      <c r="L224" s="35">
        <f t="shared" si="57"/>
        <v>99</v>
      </c>
      <c r="M224" s="35">
        <f t="shared" si="56"/>
        <v>25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218</v>
      </c>
      <c r="U227" s="46">
        <f>+L232+L233</f>
        <v>58</v>
      </c>
      <c r="V227" s="46">
        <f>+L234+L235</f>
        <v>160</v>
      </c>
      <c r="W227" s="46">
        <f>+L238</f>
        <v>0</v>
      </c>
      <c r="X227" s="46">
        <f>+L236</f>
        <v>3</v>
      </c>
    </row>
    <row r="228" spans="1:24" x14ac:dyDescent="0.25">
      <c r="A228" s="21"/>
      <c r="B228" s="22"/>
      <c r="C228" s="8" t="str">
        <f>+$C212</f>
        <v>June 2022</v>
      </c>
      <c r="D228" s="24"/>
      <c r="E228" s="24"/>
      <c r="F228" s="24"/>
      <c r="G228" s="10" t="str">
        <f>+$G$4</f>
        <v>Jun</v>
      </c>
      <c r="H228" s="10" t="str">
        <f>+G228</f>
        <v>Jun</v>
      </c>
      <c r="I228" s="10" t="str">
        <f t="shared" si="58"/>
        <v>Jun</v>
      </c>
      <c r="J228" s="10" t="str">
        <f t="shared" si="58"/>
        <v>Jun</v>
      </c>
      <c r="K228" s="10" t="str">
        <f t="shared" si="58"/>
        <v>Jun</v>
      </c>
      <c r="L228" s="10" t="str">
        <f t="shared" si="58"/>
        <v>Jun</v>
      </c>
      <c r="M228" s="10" t="str">
        <f t="shared" si="58"/>
        <v>Jun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5</v>
      </c>
      <c r="H229" s="7">
        <f>+$H$5</f>
        <v>12</v>
      </c>
      <c r="I229" s="7">
        <f>+$I$5</f>
        <v>19</v>
      </c>
      <c r="J229" s="7">
        <f>+$J$5</f>
        <v>26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54</v>
      </c>
      <c r="H231" s="32">
        <f t="shared" ref="H231:L231" si="59">SUM(H232:H235)</f>
        <v>51</v>
      </c>
      <c r="I231" s="32">
        <f t="shared" si="59"/>
        <v>65</v>
      </c>
      <c r="J231" s="32">
        <f t="shared" si="59"/>
        <v>48</v>
      </c>
      <c r="K231" s="32">
        <f t="shared" si="59"/>
        <v>0</v>
      </c>
      <c r="L231" s="32">
        <f t="shared" si="59"/>
        <v>218</v>
      </c>
      <c r="M231" s="32">
        <f>ROUND((L231/$E$1),0)</f>
        <v>55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5</v>
      </c>
      <c r="I232" s="40">
        <v>4</v>
      </c>
      <c r="J232" s="40">
        <v>5</v>
      </c>
      <c r="K232" s="40"/>
      <c r="L232" s="35">
        <f>SUM(G232:K232)</f>
        <v>20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8</v>
      </c>
      <c r="H233" s="40">
        <v>10</v>
      </c>
      <c r="I233" s="40">
        <v>9</v>
      </c>
      <c r="J233" s="40">
        <v>11</v>
      </c>
      <c r="K233" s="40"/>
      <c r="L233" s="35">
        <f t="shared" ref="L233:L240" si="61">SUM(G233:K233)</f>
        <v>38</v>
      </c>
      <c r="M233" s="35">
        <f t="shared" si="60"/>
        <v>10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14</v>
      </c>
      <c r="H234" s="40">
        <v>11</v>
      </c>
      <c r="I234" s="40">
        <v>13</v>
      </c>
      <c r="J234" s="40">
        <v>10</v>
      </c>
      <c r="K234" s="40"/>
      <c r="L234" s="35">
        <f t="shared" si="61"/>
        <v>48</v>
      </c>
      <c r="M234" s="35">
        <f t="shared" si="60"/>
        <v>12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26</v>
      </c>
      <c r="H235" s="41">
        <v>25</v>
      </c>
      <c r="I235" s="41">
        <v>39</v>
      </c>
      <c r="J235" s="41">
        <v>22</v>
      </c>
      <c r="K235" s="41"/>
      <c r="L235" s="32">
        <f t="shared" si="61"/>
        <v>112</v>
      </c>
      <c r="M235" s="32">
        <f t="shared" si="60"/>
        <v>28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>
        <v>3</v>
      </c>
      <c r="K236" s="40"/>
      <c r="L236" s="35">
        <f t="shared" si="61"/>
        <v>3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5</v>
      </c>
      <c r="J239" s="40">
        <v>3</v>
      </c>
      <c r="K239" s="40"/>
      <c r="L239" s="35">
        <f t="shared" si="61"/>
        <v>8</v>
      </c>
      <c r="M239" s="35">
        <f t="shared" si="60"/>
        <v>2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267</v>
      </c>
      <c r="U243" s="46">
        <f>+L248+L249</f>
        <v>58</v>
      </c>
      <c r="V243" s="46">
        <f>+L250+L251</f>
        <v>209</v>
      </c>
      <c r="W243" s="46">
        <f>+L254</f>
        <v>21</v>
      </c>
      <c r="X243" s="46">
        <f>+L252</f>
        <v>17</v>
      </c>
    </row>
    <row r="244" spans="1:24" x14ac:dyDescent="0.25">
      <c r="A244" s="21"/>
      <c r="B244" s="22"/>
      <c r="C244" s="8" t="str">
        <f>+$C228</f>
        <v>June 2022</v>
      </c>
      <c r="D244" s="24"/>
      <c r="E244" s="24"/>
      <c r="F244" s="24"/>
      <c r="G244" s="10" t="str">
        <f>+$G$4</f>
        <v>Jun</v>
      </c>
      <c r="H244" s="10" t="str">
        <f>+G244</f>
        <v>Jun</v>
      </c>
      <c r="I244" s="10" t="str">
        <f t="shared" si="62"/>
        <v>Jun</v>
      </c>
      <c r="J244" s="10" t="str">
        <f t="shared" si="62"/>
        <v>Jun</v>
      </c>
      <c r="K244" s="10" t="str">
        <f t="shared" si="62"/>
        <v>Jun</v>
      </c>
      <c r="L244" s="10" t="str">
        <f t="shared" si="62"/>
        <v>Jun</v>
      </c>
      <c r="M244" s="10" t="str">
        <f t="shared" si="62"/>
        <v>Jun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5</v>
      </c>
      <c r="H245" s="7">
        <f>+$H$5</f>
        <v>12</v>
      </c>
      <c r="I245" s="7">
        <f>+$I$5</f>
        <v>19</v>
      </c>
      <c r="J245" s="7">
        <f>+$J$5</f>
        <v>26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64</v>
      </c>
      <c r="H247" s="32">
        <f t="shared" ref="H247:L247" si="63">SUM(H248:H251)</f>
        <v>65</v>
      </c>
      <c r="I247" s="32">
        <f t="shared" si="63"/>
        <v>69</v>
      </c>
      <c r="J247" s="32">
        <f t="shared" si="63"/>
        <v>69</v>
      </c>
      <c r="K247" s="32">
        <f t="shared" si="63"/>
        <v>0</v>
      </c>
      <c r="L247" s="32">
        <f t="shared" si="63"/>
        <v>267</v>
      </c>
      <c r="M247" s="32">
        <f>ROUND((L247/$E$1),0)</f>
        <v>67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>
        <v>7</v>
      </c>
      <c r="J248" s="40">
        <v>7</v>
      </c>
      <c r="K248" s="40"/>
      <c r="L248" s="35">
        <f>SUM(G248:K248)</f>
        <v>28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7</v>
      </c>
      <c r="I249" s="40">
        <v>8</v>
      </c>
      <c r="J249" s="40">
        <v>8</v>
      </c>
      <c r="K249" s="40"/>
      <c r="L249" s="35">
        <f t="shared" ref="L249:L256" si="65">SUM(G249:K249)</f>
        <v>30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15</v>
      </c>
      <c r="I250" s="40">
        <v>16</v>
      </c>
      <c r="J250" s="40">
        <v>17</v>
      </c>
      <c r="K250" s="40"/>
      <c r="L250" s="35">
        <f t="shared" si="65"/>
        <v>63</v>
      </c>
      <c r="M250" s="35">
        <f t="shared" si="64"/>
        <v>16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35</v>
      </c>
      <c r="H251" s="41">
        <v>36</v>
      </c>
      <c r="I251" s="41">
        <v>38</v>
      </c>
      <c r="J251" s="41">
        <v>37</v>
      </c>
      <c r="K251" s="41"/>
      <c r="L251" s="32">
        <f t="shared" si="65"/>
        <v>146</v>
      </c>
      <c r="M251" s="32">
        <f t="shared" si="64"/>
        <v>37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>
        <v>10</v>
      </c>
      <c r="J252" s="40">
        <v>7</v>
      </c>
      <c r="K252" s="40"/>
      <c r="L252" s="35">
        <f t="shared" si="65"/>
        <v>17</v>
      </c>
      <c r="M252" s="35">
        <f t="shared" si="64"/>
        <v>4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15</v>
      </c>
      <c r="H254" s="40">
        <v>3</v>
      </c>
      <c r="I254" s="40">
        <v>3</v>
      </c>
      <c r="J254" s="40"/>
      <c r="K254" s="40"/>
      <c r="L254" s="35">
        <f t="shared" si="65"/>
        <v>21</v>
      </c>
      <c r="M254" s="35">
        <f t="shared" si="64"/>
        <v>5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  <c r="S259" s="45" t="str">
        <f>+C259</f>
        <v>Lonhlalane</v>
      </c>
      <c r="T259" s="46">
        <f>+L263</f>
        <v>112</v>
      </c>
      <c r="U259" s="46">
        <f>+L264+L265</f>
        <v>13</v>
      </c>
      <c r="V259" s="46">
        <f>+L266+L267</f>
        <v>99</v>
      </c>
      <c r="W259" s="46">
        <f>+L270</f>
        <v>8</v>
      </c>
      <c r="X259" s="46">
        <f>+L268</f>
        <v>0</v>
      </c>
    </row>
    <row r="260" spans="1:24" x14ac:dyDescent="0.25">
      <c r="A260" s="21"/>
      <c r="B260" s="22"/>
      <c r="C260" s="8" t="str">
        <f>+$C244</f>
        <v>June 2022</v>
      </c>
      <c r="D260" s="24"/>
      <c r="E260" s="24"/>
      <c r="F260" s="24"/>
      <c r="G260" s="10" t="str">
        <f>+$G$4</f>
        <v>Jun</v>
      </c>
      <c r="H260" s="10" t="str">
        <f>+G260</f>
        <v>Jun</v>
      </c>
      <c r="I260" s="10" t="str">
        <f t="shared" si="66"/>
        <v>Jun</v>
      </c>
      <c r="J260" s="10" t="str">
        <f t="shared" si="66"/>
        <v>Jun</v>
      </c>
      <c r="K260" s="10" t="str">
        <f t="shared" si="66"/>
        <v>Jun</v>
      </c>
      <c r="L260" s="10" t="str">
        <f t="shared" si="66"/>
        <v>Jun</v>
      </c>
      <c r="M260" s="10" t="str">
        <f t="shared" si="66"/>
        <v>Jun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5</v>
      </c>
      <c r="H261" s="7">
        <f>+$H$5</f>
        <v>12</v>
      </c>
      <c r="I261" s="7">
        <f>+$I$5</f>
        <v>19</v>
      </c>
      <c r="J261" s="7">
        <f>+$J$5</f>
        <v>26</v>
      </c>
      <c r="K261" s="7">
        <f>+$K$5</f>
        <v>0</v>
      </c>
      <c r="L261" s="7" t="s">
        <v>11</v>
      </c>
      <c r="M261" s="7" t="s">
        <v>12</v>
      </c>
      <c r="N261" s="28"/>
      <c r="P261" s="16" t="s">
        <v>70</v>
      </c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34</v>
      </c>
      <c r="H263" s="32">
        <f t="shared" ref="H263:L263" si="67">SUM(H264:H267)</f>
        <v>39</v>
      </c>
      <c r="I263" s="32">
        <f t="shared" si="67"/>
        <v>39</v>
      </c>
      <c r="J263" s="32">
        <f t="shared" si="67"/>
        <v>0</v>
      </c>
      <c r="K263" s="32">
        <f t="shared" si="67"/>
        <v>0</v>
      </c>
      <c r="L263" s="32">
        <f t="shared" si="67"/>
        <v>112</v>
      </c>
      <c r="M263" s="32">
        <f>ROUND((L263/$E$1),0)</f>
        <v>28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1</v>
      </c>
      <c r="J264" s="40"/>
      <c r="K264" s="40"/>
      <c r="L264" s="35">
        <f>SUM(G264:K264)</f>
        <v>4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3</v>
      </c>
      <c r="I265" s="40">
        <v>2</v>
      </c>
      <c r="J265" s="40"/>
      <c r="K265" s="40"/>
      <c r="L265" s="35">
        <f t="shared" ref="L265:L272" si="69">SUM(G265:K265)</f>
        <v>9</v>
      </c>
      <c r="M265" s="35">
        <f t="shared" si="68"/>
        <v>2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11</v>
      </c>
      <c r="H266" s="40">
        <v>15</v>
      </c>
      <c r="I266" s="40">
        <v>11</v>
      </c>
      <c r="J266" s="40"/>
      <c r="K266" s="40"/>
      <c r="L266" s="35">
        <f t="shared" si="69"/>
        <v>37</v>
      </c>
      <c r="M266" s="35">
        <f t="shared" si="68"/>
        <v>9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17</v>
      </c>
      <c r="H267" s="41">
        <v>20</v>
      </c>
      <c r="I267" s="41">
        <v>25</v>
      </c>
      <c r="J267" s="41"/>
      <c r="K267" s="41"/>
      <c r="L267" s="32">
        <f t="shared" si="69"/>
        <v>62</v>
      </c>
      <c r="M267" s="32">
        <f t="shared" si="68"/>
        <v>16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2</v>
      </c>
      <c r="H270" s="40">
        <v>2</v>
      </c>
      <c r="I270" s="40">
        <v>4</v>
      </c>
      <c r="J270" s="40"/>
      <c r="K270" s="40"/>
      <c r="L270" s="35">
        <f t="shared" si="69"/>
        <v>8</v>
      </c>
      <c r="M270" s="35">
        <f t="shared" si="68"/>
        <v>2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3</v>
      </c>
      <c r="H271" s="40">
        <v>5</v>
      </c>
      <c r="I271" s="40">
        <v>4</v>
      </c>
      <c r="J271" s="40"/>
      <c r="K271" s="40"/>
      <c r="L271" s="35">
        <f t="shared" si="69"/>
        <v>12</v>
      </c>
      <c r="M271" s="35">
        <f t="shared" si="68"/>
        <v>3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>
        <v>41</v>
      </c>
      <c r="H272" s="40">
        <v>40</v>
      </c>
      <c r="I272" s="40">
        <v>40</v>
      </c>
      <c r="J272" s="40"/>
      <c r="K272" s="40"/>
      <c r="L272" s="35">
        <f t="shared" si="69"/>
        <v>121</v>
      </c>
      <c r="M272" s="35">
        <f t="shared" si="68"/>
        <v>30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  <c r="S275" s="45" t="str">
        <f>+C275</f>
        <v>Zondwako</v>
      </c>
      <c r="T275" s="46">
        <f>+L279</f>
        <v>149</v>
      </c>
      <c r="U275" s="46">
        <f>+L280+L281</f>
        <v>21</v>
      </c>
      <c r="V275" s="46">
        <f>+L282+L283</f>
        <v>128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June 2022</v>
      </c>
      <c r="D276" s="24"/>
      <c r="E276" s="24"/>
      <c r="F276" s="24"/>
      <c r="G276" s="10" t="str">
        <f>+$G$4</f>
        <v>Jun</v>
      </c>
      <c r="H276" s="10" t="str">
        <f>+G276</f>
        <v>Jun</v>
      </c>
      <c r="I276" s="10" t="str">
        <f t="shared" si="70"/>
        <v>Jun</v>
      </c>
      <c r="J276" s="10" t="str">
        <f t="shared" si="70"/>
        <v>Jun</v>
      </c>
      <c r="K276" s="10" t="str">
        <f t="shared" si="70"/>
        <v>Jun</v>
      </c>
      <c r="L276" s="10" t="str">
        <f t="shared" si="70"/>
        <v>Jun</v>
      </c>
      <c r="M276" s="10" t="str">
        <f t="shared" si="70"/>
        <v>Jun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5</v>
      </c>
      <c r="H277" s="7">
        <f>+$H$5</f>
        <v>12</v>
      </c>
      <c r="I277" s="7">
        <f>+$I$5</f>
        <v>19</v>
      </c>
      <c r="J277" s="7">
        <f>+$J$5</f>
        <v>26</v>
      </c>
      <c r="K277" s="7">
        <f>+$K$5</f>
        <v>0</v>
      </c>
      <c r="L277" s="7" t="s">
        <v>11</v>
      </c>
      <c r="M277" s="7" t="s">
        <v>12</v>
      </c>
      <c r="N277" s="28"/>
      <c r="P277" s="16" t="s">
        <v>71</v>
      </c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43</v>
      </c>
      <c r="I279" s="32">
        <f t="shared" si="71"/>
        <v>43</v>
      </c>
      <c r="J279" s="32">
        <f t="shared" si="71"/>
        <v>63</v>
      </c>
      <c r="K279" s="32">
        <f t="shared" si="71"/>
        <v>0</v>
      </c>
      <c r="L279" s="32">
        <f t="shared" si="71"/>
        <v>149</v>
      </c>
      <c r="M279" s="32">
        <f>ROUND((L279/$E$1),0)</f>
        <v>37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>
        <v>2</v>
      </c>
      <c r="I280" s="40">
        <v>1</v>
      </c>
      <c r="J280" s="40">
        <v>4</v>
      </c>
      <c r="K280" s="40"/>
      <c r="L280" s="35">
        <f>SUM(G280:K280)</f>
        <v>7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>
        <v>5</v>
      </c>
      <c r="I281" s="40">
        <v>5</v>
      </c>
      <c r="J281" s="40">
        <v>4</v>
      </c>
      <c r="K281" s="40"/>
      <c r="L281" s="35">
        <f t="shared" ref="L281:L288" si="73">SUM(G281:K281)</f>
        <v>14</v>
      </c>
      <c r="M281" s="35">
        <f t="shared" si="72"/>
        <v>4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>
        <v>19</v>
      </c>
      <c r="I282" s="40">
        <v>19</v>
      </c>
      <c r="J282" s="40">
        <v>15</v>
      </c>
      <c r="K282" s="40"/>
      <c r="L282" s="35">
        <f t="shared" si="73"/>
        <v>53</v>
      </c>
      <c r="M282" s="35">
        <f t="shared" si="72"/>
        <v>13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>
        <v>17</v>
      </c>
      <c r="I283" s="41">
        <v>18</v>
      </c>
      <c r="J283" s="41">
        <v>40</v>
      </c>
      <c r="K283" s="41"/>
      <c r="L283" s="32">
        <f t="shared" si="73"/>
        <v>75</v>
      </c>
      <c r="M283" s="32">
        <f t="shared" si="72"/>
        <v>19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>
        <v>12</v>
      </c>
      <c r="I287" s="40">
        <v>12</v>
      </c>
      <c r="J287" s="40">
        <v>18</v>
      </c>
      <c r="K287" s="40"/>
      <c r="L287" s="35">
        <f t="shared" si="73"/>
        <v>42</v>
      </c>
      <c r="M287" s="35">
        <f t="shared" si="72"/>
        <v>11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69</v>
      </c>
      <c r="I288" s="40">
        <v>69</v>
      </c>
      <c r="J288" s="40">
        <v>69</v>
      </c>
      <c r="K288" s="40"/>
      <c r="L288" s="35">
        <f t="shared" si="73"/>
        <v>207</v>
      </c>
      <c r="M288" s="35">
        <f t="shared" si="72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  <c r="S291" s="45" t="str">
        <f>+C291</f>
        <v>Mangcongco</v>
      </c>
      <c r="T291" s="46">
        <f>+L295</f>
        <v>190</v>
      </c>
      <c r="U291" s="46">
        <f>+L296+L297</f>
        <v>27</v>
      </c>
      <c r="V291" s="46">
        <f>+L298+L299</f>
        <v>163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June 2022</v>
      </c>
      <c r="D292" s="24"/>
      <c r="E292" s="24"/>
      <c r="F292" s="24"/>
      <c r="G292" s="10" t="str">
        <f>+$G$4</f>
        <v>Jun</v>
      </c>
      <c r="H292" s="10" t="str">
        <f>+G292</f>
        <v>Jun</v>
      </c>
      <c r="I292" s="10" t="str">
        <f t="shared" si="74"/>
        <v>Jun</v>
      </c>
      <c r="J292" s="10" t="str">
        <f t="shared" si="74"/>
        <v>Jun</v>
      </c>
      <c r="K292" s="10" t="str">
        <f t="shared" si="74"/>
        <v>Jun</v>
      </c>
      <c r="L292" s="10" t="str">
        <f t="shared" si="74"/>
        <v>Jun</v>
      </c>
      <c r="M292" s="10" t="str">
        <f t="shared" si="74"/>
        <v>Jun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5</v>
      </c>
      <c r="H293" s="7">
        <f>+$H$5</f>
        <v>12</v>
      </c>
      <c r="I293" s="7">
        <f>+$I$5</f>
        <v>19</v>
      </c>
      <c r="J293" s="7">
        <f>+$J$5</f>
        <v>26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74</v>
      </c>
      <c r="H295" s="32">
        <f t="shared" ref="H295:L295" si="75">SUM(H296:H299)</f>
        <v>40</v>
      </c>
      <c r="I295" s="32">
        <f t="shared" si="75"/>
        <v>35</v>
      </c>
      <c r="J295" s="32">
        <f t="shared" si="75"/>
        <v>41</v>
      </c>
      <c r="K295" s="32">
        <f t="shared" si="75"/>
        <v>0</v>
      </c>
      <c r="L295" s="32">
        <f t="shared" si="75"/>
        <v>190</v>
      </c>
      <c r="M295" s="32">
        <f>ROUND((L295/$E$1),0)</f>
        <v>48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6</v>
      </c>
      <c r="H296" s="40">
        <v>3</v>
      </c>
      <c r="I296" s="40">
        <v>1</v>
      </c>
      <c r="J296" s="40">
        <v>1</v>
      </c>
      <c r="K296" s="40"/>
      <c r="L296" s="35">
        <f>SUM(G296:K296)</f>
        <v>11</v>
      </c>
      <c r="M296" s="35">
        <f t="shared" ref="M296:M304" si="76">ROUND((L296/$E$1),0)</f>
        <v>3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6</v>
      </c>
      <c r="H297" s="40">
        <v>5</v>
      </c>
      <c r="I297" s="40">
        <v>3</v>
      </c>
      <c r="J297" s="40">
        <v>2</v>
      </c>
      <c r="K297" s="40"/>
      <c r="L297" s="35">
        <f t="shared" ref="L297:L304" si="77">SUM(G297:K297)</f>
        <v>16</v>
      </c>
      <c r="M297" s="35">
        <f t="shared" si="76"/>
        <v>4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20</v>
      </c>
      <c r="H298" s="40">
        <v>12</v>
      </c>
      <c r="I298" s="40">
        <v>10</v>
      </c>
      <c r="J298" s="40">
        <v>15</v>
      </c>
      <c r="K298" s="40"/>
      <c r="L298" s="35">
        <f t="shared" si="77"/>
        <v>57</v>
      </c>
      <c r="M298" s="35">
        <f t="shared" si="76"/>
        <v>14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42</v>
      </c>
      <c r="H299" s="41">
        <v>20</v>
      </c>
      <c r="I299" s="41">
        <v>21</v>
      </c>
      <c r="J299" s="41">
        <v>23</v>
      </c>
      <c r="K299" s="41"/>
      <c r="L299" s="32">
        <f t="shared" si="77"/>
        <v>106</v>
      </c>
      <c r="M299" s="32">
        <f t="shared" si="76"/>
        <v>27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  <c r="S307" s="45" t="str">
        <f>+C307</f>
        <v>Kaliba</v>
      </c>
      <c r="T307" s="46">
        <f>+L311</f>
        <v>323</v>
      </c>
      <c r="U307" s="46">
        <f>+L312+L313</f>
        <v>53</v>
      </c>
      <c r="V307" s="46">
        <f>+L314+L315</f>
        <v>270</v>
      </c>
      <c r="W307" s="46">
        <f>+L318</f>
        <v>0</v>
      </c>
      <c r="X307" s="46">
        <f>+L316</f>
        <v>8</v>
      </c>
    </row>
    <row r="308" spans="1:24" x14ac:dyDescent="0.25">
      <c r="A308" s="21"/>
      <c r="B308" s="22"/>
      <c r="C308" s="8" t="str">
        <f>+$C292</f>
        <v>June 2022</v>
      </c>
      <c r="D308" s="24"/>
      <c r="E308" s="24"/>
      <c r="F308" s="24"/>
      <c r="G308" s="10" t="str">
        <f>+$G$4</f>
        <v>Jun</v>
      </c>
      <c r="H308" s="10" t="str">
        <f>+G308</f>
        <v>Jun</v>
      </c>
      <c r="I308" s="10" t="str">
        <f t="shared" si="78"/>
        <v>Jun</v>
      </c>
      <c r="J308" s="10" t="str">
        <f t="shared" si="78"/>
        <v>Jun</v>
      </c>
      <c r="K308" s="10" t="str">
        <f t="shared" si="78"/>
        <v>Jun</v>
      </c>
      <c r="L308" s="10" t="str">
        <f t="shared" si="78"/>
        <v>Jun</v>
      </c>
      <c r="M308" s="10" t="str">
        <f t="shared" si="78"/>
        <v>Jun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5</v>
      </c>
      <c r="H309" s="7">
        <f>+$H$5</f>
        <v>12</v>
      </c>
      <c r="I309" s="7">
        <f>+$I$5</f>
        <v>19</v>
      </c>
      <c r="J309" s="7">
        <f>+$J$5</f>
        <v>26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81</v>
      </c>
      <c r="H311" s="32">
        <f t="shared" ref="H311:L311" si="79">SUM(H312:H315)</f>
        <v>85</v>
      </c>
      <c r="I311" s="32">
        <f t="shared" si="79"/>
        <v>63</v>
      </c>
      <c r="J311" s="32">
        <f t="shared" si="79"/>
        <v>94</v>
      </c>
      <c r="K311" s="32">
        <f t="shared" si="79"/>
        <v>0</v>
      </c>
      <c r="L311" s="32">
        <f t="shared" si="79"/>
        <v>323</v>
      </c>
      <c r="M311" s="32">
        <f>ROUND((L311/$E$1),0)</f>
        <v>81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2</v>
      </c>
      <c r="I312" s="40">
        <v>2</v>
      </c>
      <c r="J312" s="40">
        <v>3</v>
      </c>
      <c r="K312" s="40"/>
      <c r="L312" s="35">
        <f>SUM(G312:K312)</f>
        <v>10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15</v>
      </c>
      <c r="H313" s="40">
        <v>7</v>
      </c>
      <c r="I313" s="40">
        <v>8</v>
      </c>
      <c r="J313" s="40">
        <v>13</v>
      </c>
      <c r="K313" s="40"/>
      <c r="L313" s="35">
        <f t="shared" ref="L313:L320" si="81">SUM(G313:K313)</f>
        <v>43</v>
      </c>
      <c r="M313" s="35">
        <f t="shared" si="80"/>
        <v>11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>
        <v>19</v>
      </c>
      <c r="I314" s="40">
        <v>21</v>
      </c>
      <c r="J314" s="40">
        <v>27</v>
      </c>
      <c r="K314" s="40"/>
      <c r="L314" s="35">
        <f t="shared" si="81"/>
        <v>84</v>
      </c>
      <c r="M314" s="35">
        <f t="shared" si="80"/>
        <v>21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46</v>
      </c>
      <c r="H315" s="41">
        <v>57</v>
      </c>
      <c r="I315" s="41">
        <v>32</v>
      </c>
      <c r="J315" s="41">
        <v>51</v>
      </c>
      <c r="K315" s="41"/>
      <c r="L315" s="32">
        <f t="shared" si="81"/>
        <v>186</v>
      </c>
      <c r="M315" s="32">
        <f t="shared" si="80"/>
        <v>47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8</v>
      </c>
      <c r="H316" s="40"/>
      <c r="I316" s="40"/>
      <c r="J316" s="40"/>
      <c r="K316" s="40"/>
      <c r="L316" s="35">
        <f t="shared" si="81"/>
        <v>8</v>
      </c>
      <c r="M316" s="35">
        <f t="shared" si="80"/>
        <v>2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225</v>
      </c>
      <c r="H319" s="40">
        <v>126</v>
      </c>
      <c r="I319" s="40">
        <v>92</v>
      </c>
      <c r="J319" s="40">
        <v>108</v>
      </c>
      <c r="K319" s="40"/>
      <c r="L319" s="35">
        <f t="shared" si="81"/>
        <v>551</v>
      </c>
      <c r="M319" s="35">
        <f t="shared" si="80"/>
        <v>138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  <c r="S323" s="45" t="str">
        <f>+C323</f>
        <v>Kancesi</v>
      </c>
      <c r="T323" s="46">
        <f>+L327</f>
        <v>357</v>
      </c>
      <c r="U323" s="46">
        <f>+L328+L329</f>
        <v>159</v>
      </c>
      <c r="V323" s="46">
        <f>+L330+L331</f>
        <v>198</v>
      </c>
      <c r="W323" s="46">
        <f>+L334</f>
        <v>16</v>
      </c>
      <c r="X323" s="46">
        <f>+L332</f>
        <v>8</v>
      </c>
    </row>
    <row r="324" spans="1:24" x14ac:dyDescent="0.25">
      <c r="A324" s="21"/>
      <c r="B324" s="22"/>
      <c r="C324" s="8" t="str">
        <f>+$C308</f>
        <v>June 2022</v>
      </c>
      <c r="D324" s="24"/>
      <c r="E324" s="24"/>
      <c r="F324" s="24"/>
      <c r="G324" s="10" t="str">
        <f>+$G$4</f>
        <v>Jun</v>
      </c>
      <c r="H324" s="10" t="str">
        <f>+G324</f>
        <v>Jun</v>
      </c>
      <c r="I324" s="10" t="str">
        <f t="shared" si="82"/>
        <v>Jun</v>
      </c>
      <c r="J324" s="10" t="str">
        <f t="shared" si="82"/>
        <v>Jun</v>
      </c>
      <c r="K324" s="10" t="str">
        <f t="shared" si="82"/>
        <v>Jun</v>
      </c>
      <c r="L324" s="10" t="str">
        <f t="shared" si="82"/>
        <v>Jun</v>
      </c>
      <c r="M324" s="10" t="str">
        <f t="shared" si="82"/>
        <v>Jun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5</v>
      </c>
      <c r="H325" s="7">
        <f>+$H$5</f>
        <v>12</v>
      </c>
      <c r="I325" s="7">
        <f>+$I$5</f>
        <v>19</v>
      </c>
      <c r="J325" s="7">
        <f>+$J$5</f>
        <v>26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73</v>
      </c>
      <c r="H327" s="32">
        <f t="shared" ref="H327:L327" si="83">SUM(H328:H331)</f>
        <v>94</v>
      </c>
      <c r="I327" s="32">
        <f t="shared" si="83"/>
        <v>95</v>
      </c>
      <c r="J327" s="32">
        <f t="shared" si="83"/>
        <v>95</v>
      </c>
      <c r="K327" s="32">
        <f t="shared" si="83"/>
        <v>0</v>
      </c>
      <c r="L327" s="32">
        <f t="shared" si="83"/>
        <v>357</v>
      </c>
      <c r="M327" s="32">
        <f>ROUND((L327/$E$1),0)</f>
        <v>89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8</v>
      </c>
      <c r="H328" s="40">
        <v>12</v>
      </c>
      <c r="I328" s="40">
        <v>9</v>
      </c>
      <c r="J328" s="40">
        <v>10</v>
      </c>
      <c r="K328" s="40"/>
      <c r="L328" s="35">
        <f>SUM(G328:K328)</f>
        <v>39</v>
      </c>
      <c r="M328" s="35">
        <f t="shared" ref="M328:M336" si="84">ROUND((L328/$E$1),0)</f>
        <v>10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25</v>
      </c>
      <c r="H329" s="40">
        <v>33</v>
      </c>
      <c r="I329" s="40">
        <v>27</v>
      </c>
      <c r="J329" s="40">
        <v>35</v>
      </c>
      <c r="K329" s="40"/>
      <c r="L329" s="35">
        <f t="shared" ref="L329:L336" si="85">SUM(G329:K329)</f>
        <v>120</v>
      </c>
      <c r="M329" s="35">
        <f t="shared" si="84"/>
        <v>30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11</v>
      </c>
      <c r="I330" s="40">
        <v>14</v>
      </c>
      <c r="J330" s="40">
        <v>14</v>
      </c>
      <c r="K330" s="40"/>
      <c r="L330" s="35">
        <f t="shared" si="85"/>
        <v>50</v>
      </c>
      <c r="M330" s="35">
        <f t="shared" si="84"/>
        <v>13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29</v>
      </c>
      <c r="H331" s="41">
        <v>38</v>
      </c>
      <c r="I331" s="41">
        <v>45</v>
      </c>
      <c r="J331" s="41">
        <v>36</v>
      </c>
      <c r="K331" s="41"/>
      <c r="L331" s="32">
        <f t="shared" si="85"/>
        <v>148</v>
      </c>
      <c r="M331" s="32">
        <f t="shared" si="84"/>
        <v>37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>
        <v>4</v>
      </c>
      <c r="I332" s="40">
        <v>2</v>
      </c>
      <c r="J332" s="40">
        <v>2</v>
      </c>
      <c r="K332" s="40"/>
      <c r="L332" s="35">
        <f t="shared" si="85"/>
        <v>8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4</v>
      </c>
      <c r="H334" s="40">
        <v>2</v>
      </c>
      <c r="I334" s="40">
        <v>4</v>
      </c>
      <c r="J334" s="40">
        <v>6</v>
      </c>
      <c r="K334" s="40"/>
      <c r="L334" s="35">
        <f t="shared" si="85"/>
        <v>16</v>
      </c>
      <c r="M334" s="35">
        <f t="shared" si="84"/>
        <v>4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>
        <v>8</v>
      </c>
      <c r="I335" s="40"/>
      <c r="J335" s="40">
        <v>8</v>
      </c>
      <c r="K335" s="40"/>
      <c r="L335" s="35">
        <f t="shared" si="85"/>
        <v>16</v>
      </c>
      <c r="M335" s="35">
        <f t="shared" si="84"/>
        <v>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16</v>
      </c>
      <c r="H336" s="40">
        <v>17</v>
      </c>
      <c r="I336" s="40">
        <v>22</v>
      </c>
      <c r="J336" s="40">
        <v>19</v>
      </c>
      <c r="K336" s="40"/>
      <c r="L336" s="35">
        <f t="shared" si="85"/>
        <v>74</v>
      </c>
      <c r="M336" s="35">
        <f t="shared" si="84"/>
        <v>19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  <c r="S339" s="45" t="str">
        <f>+C339</f>
        <v>Mpuluzi</v>
      </c>
      <c r="T339" s="46">
        <f>+L343</f>
        <v>580</v>
      </c>
      <c r="U339" s="46">
        <f>+L344+L345</f>
        <v>241</v>
      </c>
      <c r="V339" s="46">
        <f>+L346+L347</f>
        <v>339</v>
      </c>
      <c r="W339" s="46">
        <f>+L350</f>
        <v>127</v>
      </c>
      <c r="X339" s="46">
        <f>+L348</f>
        <v>40</v>
      </c>
    </row>
    <row r="340" spans="1:24" x14ac:dyDescent="0.25">
      <c r="A340" s="21"/>
      <c r="B340" s="22"/>
      <c r="C340" s="8" t="str">
        <f>+$C324</f>
        <v>June 2022</v>
      </c>
      <c r="D340" s="24"/>
      <c r="E340" s="24"/>
      <c r="F340" s="24"/>
      <c r="G340" s="10" t="str">
        <f>+$G$4</f>
        <v>Jun</v>
      </c>
      <c r="H340" s="10" t="str">
        <f>+G340</f>
        <v>Jun</v>
      </c>
      <c r="I340" s="10" t="str">
        <f t="shared" si="86"/>
        <v>Jun</v>
      </c>
      <c r="J340" s="10" t="str">
        <f t="shared" si="86"/>
        <v>Jun</v>
      </c>
      <c r="K340" s="10" t="str">
        <f t="shared" si="86"/>
        <v>Jun</v>
      </c>
      <c r="L340" s="10" t="str">
        <f t="shared" si="86"/>
        <v>Jun</v>
      </c>
      <c r="M340" s="10" t="str">
        <f t="shared" si="86"/>
        <v>Jun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5</v>
      </c>
      <c r="H341" s="7">
        <f>+$H$5</f>
        <v>12</v>
      </c>
      <c r="I341" s="7">
        <f>+$I$5</f>
        <v>19</v>
      </c>
      <c r="J341" s="7">
        <f>+$J$5</f>
        <v>26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137</v>
      </c>
      <c r="H343" s="32">
        <f t="shared" ref="H343:L343" si="87">SUM(H344:H347)</f>
        <v>138</v>
      </c>
      <c r="I343" s="32">
        <f t="shared" si="87"/>
        <v>151</v>
      </c>
      <c r="J343" s="32">
        <f t="shared" si="87"/>
        <v>154</v>
      </c>
      <c r="K343" s="32">
        <f t="shared" si="87"/>
        <v>0</v>
      </c>
      <c r="L343" s="32">
        <f t="shared" si="87"/>
        <v>580</v>
      </c>
      <c r="M343" s="32">
        <f>ROUND((L343/$E$1),0)</f>
        <v>145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17</v>
      </c>
      <c r="H344" s="40">
        <v>18</v>
      </c>
      <c r="I344" s="40">
        <v>21</v>
      </c>
      <c r="J344" s="40">
        <v>20</v>
      </c>
      <c r="K344" s="40"/>
      <c r="L344" s="35">
        <f>SUM(G344:K344)</f>
        <v>76</v>
      </c>
      <c r="M344" s="35">
        <f t="shared" ref="M344:M352" si="88">ROUND((L344/$E$1),0)</f>
        <v>19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38</v>
      </c>
      <c r="H345" s="40">
        <v>41</v>
      </c>
      <c r="I345" s="40">
        <v>43</v>
      </c>
      <c r="J345" s="40">
        <v>43</v>
      </c>
      <c r="K345" s="40"/>
      <c r="L345" s="35">
        <f t="shared" ref="L345:L352" si="89">SUM(G345:K345)</f>
        <v>165</v>
      </c>
      <c r="M345" s="35">
        <f t="shared" si="88"/>
        <v>41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40</v>
      </c>
      <c r="H346" s="40">
        <v>37</v>
      </c>
      <c r="I346" s="40">
        <v>27</v>
      </c>
      <c r="J346" s="40">
        <v>27</v>
      </c>
      <c r="K346" s="40"/>
      <c r="L346" s="35">
        <f t="shared" si="89"/>
        <v>131</v>
      </c>
      <c r="M346" s="35">
        <f t="shared" si="88"/>
        <v>33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42</v>
      </c>
      <c r="H347" s="41">
        <v>42</v>
      </c>
      <c r="I347" s="41">
        <v>60</v>
      </c>
      <c r="J347" s="41">
        <v>64</v>
      </c>
      <c r="K347" s="41"/>
      <c r="L347" s="32">
        <f t="shared" si="89"/>
        <v>208</v>
      </c>
      <c r="M347" s="32">
        <f t="shared" si="88"/>
        <v>52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/>
      <c r="I348" s="40">
        <v>40</v>
      </c>
      <c r="J348" s="40"/>
      <c r="K348" s="40"/>
      <c r="L348" s="35">
        <f t="shared" si="89"/>
        <v>40</v>
      </c>
      <c r="M348" s="35">
        <f t="shared" si="88"/>
        <v>10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24</v>
      </c>
      <c r="H350" s="40">
        <v>21</v>
      </c>
      <c r="I350" s="40">
        <v>64</v>
      </c>
      <c r="J350" s="40">
        <v>18</v>
      </c>
      <c r="K350" s="40"/>
      <c r="L350" s="35">
        <f t="shared" si="89"/>
        <v>127</v>
      </c>
      <c r="M350" s="35">
        <f t="shared" si="88"/>
        <v>32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6</v>
      </c>
      <c r="H351" s="40">
        <v>5</v>
      </c>
      <c r="I351" s="40">
        <v>15</v>
      </c>
      <c r="J351" s="40">
        <v>2</v>
      </c>
      <c r="K351" s="40"/>
      <c r="L351" s="35">
        <f t="shared" si="89"/>
        <v>28</v>
      </c>
      <c r="M351" s="35">
        <f t="shared" si="88"/>
        <v>7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42</v>
      </c>
      <c r="H352" s="40">
        <v>42</v>
      </c>
      <c r="I352" s="40">
        <v>42</v>
      </c>
      <c r="J352" s="40">
        <v>42</v>
      </c>
      <c r="K352" s="40"/>
      <c r="L352" s="35">
        <f t="shared" si="89"/>
        <v>168</v>
      </c>
      <c r="M352" s="35">
        <f t="shared" si="88"/>
        <v>42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  <c r="S355" s="45" t="str">
        <f>+C355</f>
        <v>Bulunga</v>
      </c>
      <c r="T355" s="46">
        <f>+L359</f>
        <v>94</v>
      </c>
      <c r="U355" s="46">
        <f>+L360+L361</f>
        <v>9</v>
      </c>
      <c r="V355" s="46">
        <f>+L362+L363</f>
        <v>85</v>
      </c>
      <c r="W355" s="46">
        <f>+L366</f>
        <v>0</v>
      </c>
      <c r="X355" s="46">
        <f>+L364</f>
        <v>10</v>
      </c>
    </row>
    <row r="356" spans="1:24" x14ac:dyDescent="0.25">
      <c r="A356" s="21"/>
      <c r="B356" s="22"/>
      <c r="C356" s="8" t="str">
        <f>+$C340</f>
        <v>June 2022</v>
      </c>
      <c r="D356" s="24"/>
      <c r="E356" s="24"/>
      <c r="F356" s="24"/>
      <c r="G356" s="10" t="str">
        <f>+$G$4</f>
        <v>Jun</v>
      </c>
      <c r="H356" s="10" t="str">
        <f>+G356</f>
        <v>Jun</v>
      </c>
      <c r="I356" s="10" t="str">
        <f t="shared" si="90"/>
        <v>Jun</v>
      </c>
      <c r="J356" s="10" t="str">
        <f t="shared" si="90"/>
        <v>Jun</v>
      </c>
      <c r="K356" s="10" t="str">
        <f t="shared" si="90"/>
        <v>Jun</v>
      </c>
      <c r="L356" s="10" t="str">
        <f t="shared" si="90"/>
        <v>Jun</v>
      </c>
      <c r="M356" s="10" t="str">
        <f t="shared" si="90"/>
        <v>Jun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5</v>
      </c>
      <c r="H357" s="7">
        <f>+$H$5</f>
        <v>12</v>
      </c>
      <c r="I357" s="7">
        <f>+$I$5</f>
        <v>19</v>
      </c>
      <c r="J357" s="7">
        <f>+$J$5</f>
        <v>26</v>
      </c>
      <c r="K357" s="7">
        <f>+$K$5</f>
        <v>0</v>
      </c>
      <c r="L357" s="7" t="s">
        <v>11</v>
      </c>
      <c r="M357" s="7" t="s">
        <v>12</v>
      </c>
      <c r="N357" s="28"/>
      <c r="P357" s="16" t="s">
        <v>70</v>
      </c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23</v>
      </c>
      <c r="H359" s="32">
        <f t="shared" ref="H359:L359" si="91">SUM(H360:H363)</f>
        <v>41</v>
      </c>
      <c r="I359" s="32">
        <f t="shared" si="91"/>
        <v>30</v>
      </c>
      <c r="J359" s="32">
        <f t="shared" si="91"/>
        <v>0</v>
      </c>
      <c r="K359" s="32">
        <f t="shared" si="91"/>
        <v>0</v>
      </c>
      <c r="L359" s="32">
        <f t="shared" si="91"/>
        <v>94</v>
      </c>
      <c r="M359" s="32">
        <f>ROUND((L359/$E$1),0)</f>
        <v>24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/>
      <c r="K360" s="40"/>
      <c r="L360" s="35">
        <f>SUM(G360:K360)</f>
        <v>3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3</v>
      </c>
      <c r="H361" s="40">
        <v>1</v>
      </c>
      <c r="I361" s="40">
        <v>2</v>
      </c>
      <c r="J361" s="40"/>
      <c r="K361" s="40"/>
      <c r="L361" s="35">
        <f t="shared" ref="L361:L368" si="93">SUM(G361:K361)</f>
        <v>6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9</v>
      </c>
      <c r="H362" s="40">
        <v>10</v>
      </c>
      <c r="I362" s="40">
        <v>11</v>
      </c>
      <c r="J362" s="40"/>
      <c r="K362" s="40"/>
      <c r="L362" s="35">
        <f t="shared" si="93"/>
        <v>30</v>
      </c>
      <c r="M362" s="35">
        <f t="shared" si="92"/>
        <v>8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10</v>
      </c>
      <c r="H363" s="41">
        <v>29</v>
      </c>
      <c r="I363" s="41">
        <v>16</v>
      </c>
      <c r="J363" s="41"/>
      <c r="K363" s="41"/>
      <c r="L363" s="32">
        <f t="shared" si="93"/>
        <v>55</v>
      </c>
      <c r="M363" s="32">
        <f t="shared" si="92"/>
        <v>14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>
        <v>10</v>
      </c>
      <c r="I364" s="40"/>
      <c r="J364" s="40"/>
      <c r="K364" s="40"/>
      <c r="L364" s="35">
        <f t="shared" si="93"/>
        <v>10</v>
      </c>
      <c r="M364" s="35">
        <f t="shared" si="92"/>
        <v>3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>
        <f t="shared" si="92"/>
        <v>0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12</v>
      </c>
      <c r="H367" s="40">
        <v>7</v>
      </c>
      <c r="I367" s="40">
        <v>10</v>
      </c>
      <c r="J367" s="40"/>
      <c r="K367" s="40"/>
      <c r="L367" s="35">
        <f t="shared" si="93"/>
        <v>29</v>
      </c>
      <c r="M367" s="35">
        <f t="shared" si="92"/>
        <v>7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  <c r="P371" s="42"/>
      <c r="S371" s="45" t="str">
        <f>+C371</f>
        <v>Mbowane</v>
      </c>
      <c r="T371" s="46">
        <f>+L375</f>
        <v>116</v>
      </c>
      <c r="U371" s="46">
        <f>+L376+L377</f>
        <v>32</v>
      </c>
      <c r="V371" s="46">
        <f>+L378+L379</f>
        <v>84</v>
      </c>
      <c r="W371" s="46">
        <f>+L382</f>
        <v>0</v>
      </c>
      <c r="X371" s="46">
        <f>+L380</f>
        <v>0</v>
      </c>
    </row>
    <row r="372" spans="1:24" x14ac:dyDescent="0.25">
      <c r="A372" s="21"/>
      <c r="B372" s="22"/>
      <c r="C372" s="8" t="str">
        <f>+$C356</f>
        <v>June 2022</v>
      </c>
      <c r="D372" s="24"/>
      <c r="E372" s="24"/>
      <c r="F372" s="24"/>
      <c r="G372" s="10" t="str">
        <f>+$G$4</f>
        <v>Jun</v>
      </c>
      <c r="H372" s="10" t="str">
        <f>+G372</f>
        <v>Jun</v>
      </c>
      <c r="I372" s="10" t="str">
        <f t="shared" si="94"/>
        <v>Jun</v>
      </c>
      <c r="J372" s="10" t="str">
        <f t="shared" si="94"/>
        <v>Jun</v>
      </c>
      <c r="K372" s="10" t="str">
        <f t="shared" si="94"/>
        <v>Jun</v>
      </c>
      <c r="L372" s="10" t="str">
        <f t="shared" si="94"/>
        <v>Jun</v>
      </c>
      <c r="M372" s="10" t="str">
        <f t="shared" si="94"/>
        <v>Jun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5</v>
      </c>
      <c r="H373" s="7">
        <f>+$H$5</f>
        <v>12</v>
      </c>
      <c r="I373" s="7">
        <f>+$I$5</f>
        <v>19</v>
      </c>
      <c r="J373" s="7">
        <f>+$J$5</f>
        <v>26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28</v>
      </c>
      <c r="H375" s="32">
        <f t="shared" ref="H375:L375" si="95">SUM(H376:H379)</f>
        <v>33</v>
      </c>
      <c r="I375" s="32">
        <f t="shared" si="95"/>
        <v>32</v>
      </c>
      <c r="J375" s="32">
        <f t="shared" si="95"/>
        <v>23</v>
      </c>
      <c r="K375" s="32">
        <f t="shared" si="95"/>
        <v>0</v>
      </c>
      <c r="L375" s="32">
        <f t="shared" si="95"/>
        <v>116</v>
      </c>
      <c r="M375" s="32">
        <f>ROUND((L375/$E$1),0)</f>
        <v>29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2</v>
      </c>
      <c r="I376" s="40">
        <v>2</v>
      </c>
      <c r="J376" s="40">
        <v>2</v>
      </c>
      <c r="K376" s="40"/>
      <c r="L376" s="35">
        <f>SUM(G376:K376)</f>
        <v>8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8</v>
      </c>
      <c r="H377" s="40">
        <v>8</v>
      </c>
      <c r="I377" s="40">
        <v>4</v>
      </c>
      <c r="J377" s="40">
        <v>4</v>
      </c>
      <c r="K377" s="40"/>
      <c r="L377" s="35">
        <f t="shared" ref="L377:L384" si="97">SUM(G377:K377)</f>
        <v>24</v>
      </c>
      <c r="M377" s="35">
        <f t="shared" si="96"/>
        <v>6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6</v>
      </c>
      <c r="H378" s="40">
        <v>8</v>
      </c>
      <c r="I378" s="40">
        <v>12</v>
      </c>
      <c r="J378" s="40">
        <v>4</v>
      </c>
      <c r="K378" s="40"/>
      <c r="L378" s="35">
        <f t="shared" si="97"/>
        <v>30</v>
      </c>
      <c r="M378" s="35">
        <f t="shared" si="96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12</v>
      </c>
      <c r="H379" s="41">
        <v>15</v>
      </c>
      <c r="I379" s="41">
        <v>14</v>
      </c>
      <c r="J379" s="41">
        <v>13</v>
      </c>
      <c r="K379" s="41"/>
      <c r="L379" s="32">
        <f t="shared" si="97"/>
        <v>54</v>
      </c>
      <c r="M379" s="32">
        <f t="shared" si="96"/>
        <v>14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>
        <f t="shared" si="96"/>
        <v>0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3</v>
      </c>
      <c r="H383" s="40">
        <v>4</v>
      </c>
      <c r="I383" s="40">
        <v>4</v>
      </c>
      <c r="J383" s="40">
        <v>6</v>
      </c>
      <c r="K383" s="40"/>
      <c r="L383" s="35">
        <f t="shared" si="97"/>
        <v>17</v>
      </c>
      <c r="M383" s="35">
        <f t="shared" si="96"/>
        <v>4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  <c r="P387" s="42"/>
      <c r="S387" s="45" t="str">
        <f>+C387</f>
        <v>Sibovini</v>
      </c>
      <c r="T387" s="46">
        <f>+L391</f>
        <v>164</v>
      </c>
      <c r="U387" s="46">
        <f>+L392+L393</f>
        <v>39</v>
      </c>
      <c r="V387" s="46">
        <f>+L394+L395</f>
        <v>125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June 2022</v>
      </c>
      <c r="D388" s="24"/>
      <c r="E388" s="24"/>
      <c r="F388" s="24"/>
      <c r="G388" s="10" t="str">
        <f>+$G$4</f>
        <v>Jun</v>
      </c>
      <c r="H388" s="10" t="str">
        <f>+G388</f>
        <v>Jun</v>
      </c>
      <c r="I388" s="10" t="str">
        <f t="shared" si="98"/>
        <v>Jun</v>
      </c>
      <c r="J388" s="10" t="str">
        <f t="shared" si="98"/>
        <v>Jun</v>
      </c>
      <c r="K388" s="10" t="str">
        <f t="shared" si="98"/>
        <v>Jun</v>
      </c>
      <c r="L388" s="10" t="str">
        <f t="shared" si="98"/>
        <v>Jun</v>
      </c>
      <c r="M388" s="10" t="str">
        <f t="shared" si="98"/>
        <v>Jun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5</v>
      </c>
      <c r="H389" s="7">
        <f>+$H$5</f>
        <v>12</v>
      </c>
      <c r="I389" s="7">
        <f>+$I$5</f>
        <v>19</v>
      </c>
      <c r="J389" s="7">
        <f>+$J$5</f>
        <v>26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32</v>
      </c>
      <c r="H391" s="32">
        <f t="shared" ref="H391:L391" si="99">SUM(H392:H395)</f>
        <v>49</v>
      </c>
      <c r="I391" s="32">
        <f t="shared" si="99"/>
        <v>32</v>
      </c>
      <c r="J391" s="32">
        <f t="shared" si="99"/>
        <v>51</v>
      </c>
      <c r="K391" s="32">
        <f t="shared" si="99"/>
        <v>0</v>
      </c>
      <c r="L391" s="32">
        <f t="shared" si="99"/>
        <v>164</v>
      </c>
      <c r="M391" s="32">
        <f>ROUND((L391/$E$1),0)</f>
        <v>41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5</v>
      </c>
      <c r="I392" s="40">
        <v>5</v>
      </c>
      <c r="J392" s="40">
        <v>5</v>
      </c>
      <c r="K392" s="40"/>
      <c r="L392" s="35">
        <f>SUM(G392:K392)</f>
        <v>19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4</v>
      </c>
      <c r="H393" s="40">
        <v>5</v>
      </c>
      <c r="I393" s="40">
        <v>5</v>
      </c>
      <c r="J393" s="40">
        <v>6</v>
      </c>
      <c r="K393" s="40"/>
      <c r="L393" s="35">
        <f t="shared" ref="L393:L400" si="101">SUM(G393:K393)</f>
        <v>20</v>
      </c>
      <c r="M393" s="35">
        <f t="shared" si="100"/>
        <v>5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8</v>
      </c>
      <c r="H394" s="40">
        <v>12</v>
      </c>
      <c r="I394" s="40">
        <v>6</v>
      </c>
      <c r="J394" s="40">
        <v>6</v>
      </c>
      <c r="K394" s="40"/>
      <c r="L394" s="35">
        <f t="shared" si="101"/>
        <v>32</v>
      </c>
      <c r="M394" s="35">
        <f t="shared" si="100"/>
        <v>8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16</v>
      </c>
      <c r="H395" s="41">
        <v>27</v>
      </c>
      <c r="I395" s="41">
        <v>16</v>
      </c>
      <c r="J395" s="41">
        <v>34</v>
      </c>
      <c r="K395" s="41"/>
      <c r="L395" s="32">
        <f t="shared" si="101"/>
        <v>93</v>
      </c>
      <c r="M395" s="32">
        <f t="shared" si="100"/>
        <v>23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  <c r="P403" s="42"/>
      <c r="S403" s="45" t="str">
        <f>+C403</f>
        <v>Nsubani</v>
      </c>
      <c r="T403" s="46">
        <f>+L407</f>
        <v>266</v>
      </c>
      <c r="U403" s="46">
        <f>+L408+L409</f>
        <v>69</v>
      </c>
      <c r="V403" s="46">
        <f>+L410+L411</f>
        <v>197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 t="str">
        <f>+$C388</f>
        <v>June 2022</v>
      </c>
      <c r="D404" s="24"/>
      <c r="E404" s="24"/>
      <c r="F404" s="24"/>
      <c r="G404" s="10" t="str">
        <f>+$G$4</f>
        <v>Jun</v>
      </c>
      <c r="H404" s="10" t="str">
        <f>+G404</f>
        <v>Jun</v>
      </c>
      <c r="I404" s="10" t="str">
        <f t="shared" si="102"/>
        <v>Jun</v>
      </c>
      <c r="J404" s="10" t="str">
        <f t="shared" si="102"/>
        <v>Jun</v>
      </c>
      <c r="K404" s="10" t="str">
        <f t="shared" si="102"/>
        <v>Jun</v>
      </c>
      <c r="L404" s="10" t="str">
        <f t="shared" si="102"/>
        <v>Jun</v>
      </c>
      <c r="M404" s="10" t="str">
        <f t="shared" si="102"/>
        <v>Jun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5</v>
      </c>
      <c r="H405" s="7">
        <f>+$H$5</f>
        <v>12</v>
      </c>
      <c r="I405" s="7">
        <f>+$I$5</f>
        <v>19</v>
      </c>
      <c r="J405" s="7">
        <f>+$J$5</f>
        <v>26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70</v>
      </c>
      <c r="H407" s="32">
        <f t="shared" ref="H407:L407" si="103">SUM(H408:H411)</f>
        <v>68</v>
      </c>
      <c r="I407" s="32">
        <f t="shared" si="103"/>
        <v>69</v>
      </c>
      <c r="J407" s="32">
        <f t="shared" si="103"/>
        <v>59</v>
      </c>
      <c r="K407" s="32">
        <f t="shared" si="103"/>
        <v>0</v>
      </c>
      <c r="L407" s="32">
        <f t="shared" si="103"/>
        <v>266</v>
      </c>
      <c r="M407" s="32">
        <f>ROUND((L407/$E$1),0)</f>
        <v>67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6</v>
      </c>
      <c r="H408" s="40">
        <v>6</v>
      </c>
      <c r="I408" s="40">
        <v>5</v>
      </c>
      <c r="J408" s="40">
        <v>4</v>
      </c>
      <c r="K408" s="40"/>
      <c r="L408" s="35">
        <f>SUM(G408:K408)</f>
        <v>21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12</v>
      </c>
      <c r="H409" s="40">
        <v>11</v>
      </c>
      <c r="I409" s="40">
        <v>13</v>
      </c>
      <c r="J409" s="40">
        <v>12</v>
      </c>
      <c r="K409" s="40"/>
      <c r="L409" s="35">
        <f t="shared" ref="L409:L416" si="105">SUM(G409:K409)</f>
        <v>48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17</v>
      </c>
      <c r="H410" s="40">
        <v>15</v>
      </c>
      <c r="I410" s="40">
        <v>16</v>
      </c>
      <c r="J410" s="40">
        <v>10</v>
      </c>
      <c r="K410" s="40"/>
      <c r="L410" s="35">
        <f t="shared" si="105"/>
        <v>58</v>
      </c>
      <c r="M410" s="35">
        <f t="shared" si="104"/>
        <v>15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35</v>
      </c>
      <c r="H411" s="41">
        <v>36</v>
      </c>
      <c r="I411" s="41">
        <v>35</v>
      </c>
      <c r="J411" s="41">
        <v>33</v>
      </c>
      <c r="K411" s="41"/>
      <c r="L411" s="32">
        <f t="shared" si="105"/>
        <v>139</v>
      </c>
      <c r="M411" s="32">
        <f t="shared" si="104"/>
        <v>35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>
        <f t="shared" si="104"/>
        <v>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24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24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24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  <c r="P419" s="42" t="s">
        <v>79</v>
      </c>
      <c r="S419" s="45" t="str">
        <f>+C419</f>
        <v>Mhlabubovu</v>
      </c>
      <c r="T419" s="46">
        <f>+L423</f>
        <v>211</v>
      </c>
      <c r="U419" s="46">
        <f>+L424+L425</f>
        <v>82</v>
      </c>
      <c r="V419" s="46">
        <f>+L426+L427</f>
        <v>129</v>
      </c>
      <c r="W419" s="46">
        <f>+L430</f>
        <v>0</v>
      </c>
      <c r="X419" s="46">
        <f>+L428</f>
        <v>0</v>
      </c>
    </row>
    <row r="420" spans="1:24" x14ac:dyDescent="0.25">
      <c r="A420" s="21"/>
      <c r="B420" s="22"/>
      <c r="C420" s="8" t="str">
        <f>+$C404</f>
        <v>June 2022</v>
      </c>
      <c r="D420" s="24"/>
      <c r="E420" s="24"/>
      <c r="F420" s="24"/>
      <c r="G420" s="10" t="str">
        <f>+$G$4</f>
        <v>Jun</v>
      </c>
      <c r="H420" s="10" t="str">
        <f>+G420</f>
        <v>Jun</v>
      </c>
      <c r="I420" s="10" t="str">
        <f t="shared" si="106"/>
        <v>Jun</v>
      </c>
      <c r="J420" s="10" t="str">
        <f t="shared" si="106"/>
        <v>Jun</v>
      </c>
      <c r="K420" s="10" t="str">
        <f t="shared" si="106"/>
        <v>Jun</v>
      </c>
      <c r="L420" s="10" t="str">
        <f t="shared" si="106"/>
        <v>Jun</v>
      </c>
      <c r="M420" s="10" t="str">
        <f t="shared" si="106"/>
        <v>Jun</v>
      </c>
      <c r="N420" s="25"/>
    </row>
    <row r="421" spans="1:24" ht="15.75" thickBot="1" x14ac:dyDescent="0.3">
      <c r="A421" s="21"/>
      <c r="B421" s="26"/>
      <c r="C421" s="27"/>
      <c r="D421" s="27"/>
      <c r="E421" s="27"/>
      <c r="F421" s="27"/>
      <c r="G421" s="7">
        <f>+$G$5</f>
        <v>5</v>
      </c>
      <c r="H421" s="7">
        <f>+$H$5</f>
        <v>12</v>
      </c>
      <c r="I421" s="7">
        <f>+$I$5</f>
        <v>19</v>
      </c>
      <c r="J421" s="7">
        <f>+$J$5</f>
        <v>26</v>
      </c>
      <c r="K421" s="7">
        <f>+$K$5</f>
        <v>0</v>
      </c>
      <c r="L421" s="7" t="s">
        <v>11</v>
      </c>
      <c r="M421" s="7" t="s">
        <v>12</v>
      </c>
      <c r="N421" s="28"/>
    </row>
    <row r="422" spans="1:24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24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59</v>
      </c>
      <c r="H423" s="32">
        <f t="shared" ref="H423:L423" si="107">SUM(H424:H427)</f>
        <v>56</v>
      </c>
      <c r="I423" s="32">
        <f t="shared" si="107"/>
        <v>36</v>
      </c>
      <c r="J423" s="32">
        <f t="shared" si="107"/>
        <v>60</v>
      </c>
      <c r="K423" s="32">
        <f t="shared" si="107"/>
        <v>0</v>
      </c>
      <c r="L423" s="32">
        <f t="shared" si="107"/>
        <v>211</v>
      </c>
      <c r="M423" s="32">
        <f>ROUND((L423/$E$1),0)</f>
        <v>53</v>
      </c>
      <c r="N423" s="33"/>
    </row>
    <row r="424" spans="1:24" x14ac:dyDescent="0.25">
      <c r="A424" s="21"/>
      <c r="B424" s="29"/>
      <c r="C424" s="30"/>
      <c r="D424" s="30" t="s">
        <v>1</v>
      </c>
      <c r="E424" s="30"/>
      <c r="F424" s="30"/>
      <c r="G424" s="40">
        <v>30</v>
      </c>
      <c r="H424" s="40">
        <v>34</v>
      </c>
      <c r="I424" s="40">
        <v>2</v>
      </c>
      <c r="J424" s="40">
        <v>2</v>
      </c>
      <c r="K424" s="40"/>
      <c r="L424" s="35">
        <f>SUM(G424:K424)</f>
        <v>68</v>
      </c>
      <c r="M424" s="35">
        <f t="shared" ref="M424:M432" si="108">ROUND((L424/$E$1),0)</f>
        <v>17</v>
      </c>
      <c r="N424" s="33"/>
    </row>
    <row r="425" spans="1:24" x14ac:dyDescent="0.25">
      <c r="A425" s="21"/>
      <c r="B425" s="29"/>
      <c r="C425" s="30"/>
      <c r="D425" s="30" t="s">
        <v>2</v>
      </c>
      <c r="E425" s="30"/>
      <c r="F425" s="30"/>
      <c r="G425" s="40">
        <v>1</v>
      </c>
      <c r="H425" s="40">
        <v>3</v>
      </c>
      <c r="I425" s="40">
        <v>3</v>
      </c>
      <c r="J425" s="40">
        <v>7</v>
      </c>
      <c r="K425" s="40"/>
      <c r="L425" s="35">
        <f t="shared" ref="L425:L432" si="109">SUM(G425:K425)</f>
        <v>14</v>
      </c>
      <c r="M425" s="35">
        <f t="shared" si="108"/>
        <v>4</v>
      </c>
      <c r="N425" s="33"/>
    </row>
    <row r="426" spans="1:24" x14ac:dyDescent="0.25">
      <c r="A426" s="21"/>
      <c r="B426" s="29"/>
      <c r="C426" s="30"/>
      <c r="D426" s="30" t="s">
        <v>3</v>
      </c>
      <c r="E426" s="30"/>
      <c r="F426" s="30"/>
      <c r="G426" s="40">
        <v>19</v>
      </c>
      <c r="H426" s="40">
        <v>11</v>
      </c>
      <c r="I426" s="40">
        <v>18</v>
      </c>
      <c r="J426" s="40">
        <v>19</v>
      </c>
      <c r="K426" s="40"/>
      <c r="L426" s="35">
        <f t="shared" si="109"/>
        <v>67</v>
      </c>
      <c r="M426" s="35">
        <f t="shared" si="108"/>
        <v>17</v>
      </c>
      <c r="N426" s="33"/>
    </row>
    <row r="427" spans="1:24" x14ac:dyDescent="0.25">
      <c r="A427" s="21"/>
      <c r="B427" s="29"/>
      <c r="C427" s="30"/>
      <c r="D427" s="30" t="s">
        <v>4</v>
      </c>
      <c r="E427" s="30"/>
      <c r="F427" s="30"/>
      <c r="G427" s="41">
        <v>9</v>
      </c>
      <c r="H427" s="41">
        <v>8</v>
      </c>
      <c r="I427" s="41">
        <v>13</v>
      </c>
      <c r="J427" s="41">
        <v>32</v>
      </c>
      <c r="K427" s="41"/>
      <c r="L427" s="32">
        <f t="shared" si="109"/>
        <v>62</v>
      </c>
      <c r="M427" s="32">
        <f t="shared" si="108"/>
        <v>16</v>
      </c>
      <c r="N427" s="33"/>
    </row>
    <row r="428" spans="1:24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</row>
    <row r="429" spans="1:24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</row>
    <row r="430" spans="1:24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</row>
    <row r="431" spans="1:24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</row>
    <row r="432" spans="1:24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  <c r="S435" s="45" t="str">
        <f>+C435</f>
        <v>Jubukweni</v>
      </c>
      <c r="T435" s="46">
        <f>+L439</f>
        <v>0</v>
      </c>
      <c r="U435" s="46">
        <f>+L440+L441</f>
        <v>0</v>
      </c>
      <c r="V435" s="46">
        <f>+L442+L443</f>
        <v>0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June 2022</v>
      </c>
      <c r="D436" s="24"/>
      <c r="E436" s="24"/>
      <c r="F436" s="24"/>
      <c r="G436" s="10" t="str">
        <f>+$G$4</f>
        <v>Jun</v>
      </c>
      <c r="H436" s="10" t="str">
        <f>+G436</f>
        <v>Jun</v>
      </c>
      <c r="I436" s="10" t="str">
        <f t="shared" si="110"/>
        <v>Jun</v>
      </c>
      <c r="J436" s="10" t="str">
        <f t="shared" si="110"/>
        <v>Jun</v>
      </c>
      <c r="K436" s="10" t="str">
        <f t="shared" si="110"/>
        <v>Jun</v>
      </c>
      <c r="L436" s="10" t="str">
        <f t="shared" si="110"/>
        <v>Jun</v>
      </c>
      <c r="M436" s="10" t="str">
        <f t="shared" si="110"/>
        <v>Jun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5</v>
      </c>
      <c r="H437" s="7">
        <f>+$H$5</f>
        <v>12</v>
      </c>
      <c r="I437" s="7">
        <f>+$I$5</f>
        <v>19</v>
      </c>
      <c r="J437" s="7">
        <f>+$J$5</f>
        <v>26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>
        <f>ROUND((L439/$E$1),0)</f>
        <v>0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2">ROUND((L440/$E$1),0)</f>
        <v>0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>
        <f t="shared" si="112"/>
        <v>0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>
        <f t="shared" si="112"/>
        <v>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>
        <f t="shared" si="112"/>
        <v>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  <c r="S451" s="45" t="str">
        <f>+C451</f>
        <v>Sigangeni</v>
      </c>
      <c r="T451" s="46">
        <f>+L455</f>
        <v>0</v>
      </c>
      <c r="U451" s="46">
        <f>+L456+L457</f>
        <v>0</v>
      </c>
      <c r="V451" s="46">
        <f>+L458+L459</f>
        <v>0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 t="str">
        <f>+$C436</f>
        <v>June 2022</v>
      </c>
      <c r="D452" s="24"/>
      <c r="E452" s="24"/>
      <c r="F452" s="24"/>
      <c r="G452" s="10" t="str">
        <f>+$G$4</f>
        <v>Jun</v>
      </c>
      <c r="H452" s="10" t="str">
        <f>+G452</f>
        <v>Jun</v>
      </c>
      <c r="I452" s="10" t="str">
        <f t="shared" si="114"/>
        <v>Jun</v>
      </c>
      <c r="J452" s="10" t="str">
        <f t="shared" si="114"/>
        <v>Jun</v>
      </c>
      <c r="K452" s="10" t="str">
        <f t="shared" si="114"/>
        <v>Jun</v>
      </c>
      <c r="L452" s="10" t="str">
        <f t="shared" si="114"/>
        <v>Jun</v>
      </c>
      <c r="M452" s="10" t="str">
        <f t="shared" si="114"/>
        <v>Jun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5</v>
      </c>
      <c r="H453" s="7">
        <f>+$H$5</f>
        <v>12</v>
      </c>
      <c r="I453" s="7">
        <f>+$I$5</f>
        <v>19</v>
      </c>
      <c r="J453" s="7">
        <f>+$J$5</f>
        <v>26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>
        <f>ROUND((L455/$E$1),0)</f>
        <v>0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6">ROUND((L456/$E$1),0)</f>
        <v>0</v>
      </c>
      <c r="N456" s="33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>
        <f t="shared" si="116"/>
        <v>0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>
        <f t="shared" si="116"/>
        <v>0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>
        <f t="shared" si="116"/>
        <v>0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  <c r="S467" s="45" t="str">
        <f>+C467</f>
        <v>ICBC - Details</v>
      </c>
      <c r="T467" s="46">
        <f>+L471</f>
        <v>0</v>
      </c>
      <c r="U467" s="46">
        <f>+L472+L473</f>
        <v>0</v>
      </c>
      <c r="V467" s="46">
        <f>+L474+L475</f>
        <v>0</v>
      </c>
      <c r="W467" s="46">
        <f>+L478</f>
        <v>0</v>
      </c>
      <c r="X467" s="46">
        <f>+L476</f>
        <v>0</v>
      </c>
    </row>
    <row r="468" spans="1:24" x14ac:dyDescent="0.25">
      <c r="A468" s="21"/>
      <c r="B468" s="22"/>
      <c r="C468" s="8" t="str">
        <f>+$C452</f>
        <v>June 2022</v>
      </c>
      <c r="D468" s="24"/>
      <c r="E468" s="24"/>
      <c r="F468" s="24"/>
      <c r="G468" s="10" t="str">
        <f>+$G$4</f>
        <v>Jun</v>
      </c>
      <c r="H468" s="10" t="str">
        <f>+G468</f>
        <v>Jun</v>
      </c>
      <c r="I468" s="10" t="str">
        <f t="shared" si="118"/>
        <v>Jun</v>
      </c>
      <c r="J468" s="10" t="str">
        <f t="shared" si="118"/>
        <v>Jun</v>
      </c>
      <c r="K468" s="10" t="str">
        <f t="shared" si="118"/>
        <v>Jun</v>
      </c>
      <c r="L468" s="10" t="str">
        <f t="shared" si="118"/>
        <v>Jun</v>
      </c>
      <c r="M468" s="10" t="str">
        <f t="shared" si="118"/>
        <v>Jun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5</v>
      </c>
      <c r="H469" s="7">
        <f>+$H$5</f>
        <v>12</v>
      </c>
      <c r="I469" s="7">
        <f>+$I$5</f>
        <v>19</v>
      </c>
      <c r="J469" s="7">
        <f>+$J$5</f>
        <v>26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  <c r="S483" s="45" t="str">
        <f>+C483</f>
        <v>ICBC - Details</v>
      </c>
      <c r="T483" s="46">
        <f>+L487</f>
        <v>0</v>
      </c>
      <c r="U483" s="46">
        <f>+L488+L489</f>
        <v>0</v>
      </c>
      <c r="V483" s="46">
        <f>+L490+L491</f>
        <v>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June 2022</v>
      </c>
      <c r="D484" s="24"/>
      <c r="E484" s="24"/>
      <c r="F484" s="24"/>
      <c r="G484" s="10" t="str">
        <f>+$G$4</f>
        <v>Jun</v>
      </c>
      <c r="H484" s="10" t="str">
        <f>+G484</f>
        <v>Jun</v>
      </c>
      <c r="I484" s="10" t="str">
        <f t="shared" si="122"/>
        <v>Jun</v>
      </c>
      <c r="J484" s="10" t="str">
        <f t="shared" si="122"/>
        <v>Jun</v>
      </c>
      <c r="K484" s="10" t="str">
        <f t="shared" si="122"/>
        <v>Jun</v>
      </c>
      <c r="L484" s="10" t="str">
        <f t="shared" si="122"/>
        <v>Jun</v>
      </c>
      <c r="M484" s="10" t="str">
        <f t="shared" si="122"/>
        <v>Jun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5</v>
      </c>
      <c r="H485" s="7">
        <f>+$H$5</f>
        <v>12</v>
      </c>
      <c r="I485" s="7">
        <f>+$I$5</f>
        <v>19</v>
      </c>
      <c r="J485" s="7">
        <f>+$J$5</f>
        <v>26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9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0" style="16" hidden="1" customWidth="1"/>
    <col min="25" max="16384" width="9.140625" style="16"/>
  </cols>
  <sheetData>
    <row r="1" spans="1:24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24" ht="15.75" thickBot="1" x14ac:dyDescent="0.3">
      <c r="D2" s="1"/>
    </row>
    <row r="3" spans="1:24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9354</v>
      </c>
      <c r="U3" s="46">
        <f>+L8+L9</f>
        <v>2189</v>
      </c>
      <c r="V3" s="46">
        <f>+L10+L11</f>
        <v>7165</v>
      </c>
      <c r="W3" s="46">
        <f>+L14</f>
        <v>279</v>
      </c>
      <c r="X3" s="46">
        <f>+L12</f>
        <v>121</v>
      </c>
    </row>
    <row r="4" spans="1:24" x14ac:dyDescent="0.25">
      <c r="A4" s="21"/>
      <c r="B4" s="22"/>
      <c r="C4" s="13" t="s">
        <v>72</v>
      </c>
      <c r="D4" s="23"/>
      <c r="E4" s="24"/>
      <c r="F4" s="24"/>
      <c r="G4" s="49" t="s">
        <v>73</v>
      </c>
      <c r="H4" s="10" t="str">
        <f>+G4</f>
        <v>Jul</v>
      </c>
      <c r="I4" s="10" t="str">
        <f t="shared" si="0"/>
        <v>Jul</v>
      </c>
      <c r="J4" s="10" t="str">
        <f t="shared" si="0"/>
        <v>Jul</v>
      </c>
      <c r="K4" s="10" t="str">
        <f t="shared" si="0"/>
        <v>Jul</v>
      </c>
      <c r="L4" s="10" t="str">
        <f t="shared" si="0"/>
        <v>Jul</v>
      </c>
      <c r="M4" s="10" t="str">
        <f t="shared" si="0"/>
        <v>Jul</v>
      </c>
      <c r="N4" s="25"/>
    </row>
    <row r="5" spans="1:24" ht="15.75" thickBot="1" x14ac:dyDescent="0.3">
      <c r="A5" s="21"/>
      <c r="B5" s="26"/>
      <c r="C5" s="27"/>
      <c r="D5" s="27"/>
      <c r="E5" s="27"/>
      <c r="F5" s="27"/>
      <c r="G5" s="4">
        <v>3</v>
      </c>
      <c r="H5" s="4">
        <v>10</v>
      </c>
      <c r="I5" s="4">
        <v>17</v>
      </c>
      <c r="J5" s="4">
        <v>24</v>
      </c>
      <c r="K5" s="4">
        <v>31</v>
      </c>
      <c r="L5" s="7" t="s">
        <v>11</v>
      </c>
      <c r="M5" s="7" t="s">
        <v>12</v>
      </c>
      <c r="N5" s="28"/>
    </row>
    <row r="6" spans="1:24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4" x14ac:dyDescent="0.25">
      <c r="A7" s="21"/>
      <c r="B7" s="29"/>
      <c r="C7" s="30" t="s">
        <v>0</v>
      </c>
      <c r="D7" s="30"/>
      <c r="E7" s="30"/>
      <c r="F7" s="30"/>
      <c r="G7" s="32">
        <f>SUM(G8:G11)</f>
        <v>1878</v>
      </c>
      <c r="H7" s="32">
        <f t="shared" ref="H7:L7" si="1">SUM(H8:H11)</f>
        <v>1930</v>
      </c>
      <c r="I7" s="32">
        <f t="shared" si="1"/>
        <v>1924</v>
      </c>
      <c r="J7" s="32">
        <f t="shared" si="1"/>
        <v>1743</v>
      </c>
      <c r="K7" s="32">
        <f t="shared" si="1"/>
        <v>1879</v>
      </c>
      <c r="L7" s="32">
        <f t="shared" si="1"/>
        <v>9354</v>
      </c>
      <c r="M7" s="32">
        <f>ROUND((L7/$E$1),0)</f>
        <v>1871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</row>
    <row r="8" spans="1:24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126</v>
      </c>
      <c r="H8" s="35">
        <f t="shared" ref="H8:K8" si="2">+H24+H40+H56+H72+H88+H104+H120+H136+H152+H168+H184+H200+H216+H232+H248+H264+H280+H296+H312+H328+H344+H360+H376+H392+H408+H424+H440+H456+H472+H488</f>
        <v>133</v>
      </c>
      <c r="I8" s="35">
        <f t="shared" si="2"/>
        <v>119</v>
      </c>
      <c r="J8" s="35">
        <f t="shared" si="2"/>
        <v>113</v>
      </c>
      <c r="K8" s="35">
        <f t="shared" si="2"/>
        <v>108</v>
      </c>
      <c r="L8" s="35">
        <f>SUM(G8:K8)</f>
        <v>599</v>
      </c>
      <c r="M8" s="35">
        <f t="shared" ref="M8:M15" si="3">ROUND((L8/$E$1),0)</f>
        <v>120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</row>
    <row r="9" spans="1:24" x14ac:dyDescent="0.25">
      <c r="A9" s="21"/>
      <c r="B9" s="29"/>
      <c r="C9" s="30"/>
      <c r="D9" s="30" t="s">
        <v>2</v>
      </c>
      <c r="E9" s="30"/>
      <c r="F9" s="30"/>
      <c r="G9" s="35">
        <f t="shared" ref="G9:K15" si="4">+G25+G41+G57+G73+G89+G105+G121+G137+G153+G169+G185+G201+G217+G233+G249+G265+G281+G297+G313+G329+G345+G361+G377+G393+G409+G425+G441+G457+G473+G489</f>
        <v>321</v>
      </c>
      <c r="H9" s="35">
        <f t="shared" si="4"/>
        <v>354</v>
      </c>
      <c r="I9" s="35">
        <f t="shared" si="4"/>
        <v>297</v>
      </c>
      <c r="J9" s="35">
        <f t="shared" si="4"/>
        <v>311</v>
      </c>
      <c r="K9" s="35">
        <f t="shared" si="4"/>
        <v>307</v>
      </c>
      <c r="L9" s="35">
        <f t="shared" ref="L9:L15" si="5">SUM(G9:K9)</f>
        <v>1590</v>
      </c>
      <c r="M9" s="35">
        <f t="shared" si="3"/>
        <v>318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</row>
    <row r="10" spans="1:24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460</v>
      </c>
      <c r="H10" s="35">
        <f t="shared" si="4"/>
        <v>476</v>
      </c>
      <c r="I10" s="35">
        <f t="shared" si="4"/>
        <v>471</v>
      </c>
      <c r="J10" s="35">
        <f t="shared" si="4"/>
        <v>410</v>
      </c>
      <c r="K10" s="35">
        <f t="shared" si="4"/>
        <v>435</v>
      </c>
      <c r="L10" s="35">
        <f t="shared" si="5"/>
        <v>2252</v>
      </c>
      <c r="M10" s="35">
        <f t="shared" si="3"/>
        <v>450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</row>
    <row r="11" spans="1:24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971</v>
      </c>
      <c r="H11" s="32">
        <f t="shared" si="4"/>
        <v>967</v>
      </c>
      <c r="I11" s="32">
        <f t="shared" si="4"/>
        <v>1037</v>
      </c>
      <c r="J11" s="32">
        <f t="shared" si="4"/>
        <v>909</v>
      </c>
      <c r="K11" s="32">
        <f t="shared" si="4"/>
        <v>1029</v>
      </c>
      <c r="L11" s="32">
        <f t="shared" si="5"/>
        <v>4913</v>
      </c>
      <c r="M11" s="32">
        <f t="shared" si="3"/>
        <v>983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</row>
    <row r="12" spans="1:24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27</v>
      </c>
      <c r="H12" s="35">
        <f t="shared" si="4"/>
        <v>22</v>
      </c>
      <c r="I12" s="35">
        <f t="shared" si="4"/>
        <v>45</v>
      </c>
      <c r="J12" s="35">
        <f t="shared" si="4"/>
        <v>10</v>
      </c>
      <c r="K12" s="35">
        <f t="shared" si="4"/>
        <v>17</v>
      </c>
      <c r="L12" s="35">
        <f t="shared" si="5"/>
        <v>121</v>
      </c>
      <c r="M12" s="35">
        <f t="shared" si="3"/>
        <v>24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</row>
    <row r="13" spans="1:24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</row>
    <row r="14" spans="1:24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44</v>
      </c>
      <c r="H14" s="35">
        <f t="shared" si="4"/>
        <v>55</v>
      </c>
      <c r="I14" s="35">
        <f t="shared" si="4"/>
        <v>82</v>
      </c>
      <c r="J14" s="35">
        <f t="shared" si="4"/>
        <v>45</v>
      </c>
      <c r="K14" s="35">
        <f t="shared" si="4"/>
        <v>53</v>
      </c>
      <c r="L14" s="35">
        <f t="shared" si="5"/>
        <v>279</v>
      </c>
      <c r="M14" s="35">
        <f t="shared" si="3"/>
        <v>56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</row>
    <row r="15" spans="1:24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255</v>
      </c>
      <c r="H15" s="35">
        <f t="shared" si="4"/>
        <v>252</v>
      </c>
      <c r="I15" s="35">
        <f t="shared" si="4"/>
        <v>501</v>
      </c>
      <c r="J15" s="35">
        <f t="shared" si="4"/>
        <v>272</v>
      </c>
      <c r="K15" s="35">
        <f t="shared" si="4"/>
        <v>370</v>
      </c>
      <c r="L15" s="35">
        <f t="shared" si="5"/>
        <v>1650</v>
      </c>
      <c r="M15" s="35">
        <f t="shared" si="3"/>
        <v>330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</row>
    <row r="16" spans="1:24" x14ac:dyDescent="0.25">
      <c r="A16" s="21"/>
      <c r="B16" s="29"/>
      <c r="C16" s="30" t="s">
        <v>8</v>
      </c>
      <c r="D16" s="30"/>
      <c r="E16" s="30"/>
      <c r="F16" s="30"/>
      <c r="G16" s="35"/>
      <c r="H16" s="35"/>
      <c r="I16" s="35"/>
      <c r="J16" s="35"/>
      <c r="K16" s="35"/>
      <c r="L16" s="35"/>
      <c r="M16" s="35"/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947</v>
      </c>
      <c r="U19" s="46">
        <f>+L24+L25</f>
        <v>168</v>
      </c>
      <c r="V19" s="46">
        <f>+L26+L27</f>
        <v>779</v>
      </c>
      <c r="W19" s="46">
        <f>+L30</f>
        <v>0</v>
      </c>
      <c r="X19" s="46">
        <f>+L28</f>
        <v>0</v>
      </c>
    </row>
    <row r="20" spans="1:24" x14ac:dyDescent="0.25">
      <c r="A20" s="21"/>
      <c r="B20" s="22"/>
      <c r="C20" s="8" t="str">
        <f>+$C4</f>
        <v>July 2022</v>
      </c>
      <c r="D20" s="24"/>
      <c r="E20" s="24"/>
      <c r="F20" s="24"/>
      <c r="G20" s="10" t="str">
        <f>+$G$4</f>
        <v>Jul</v>
      </c>
      <c r="H20" s="10" t="str">
        <f>+G20</f>
        <v>Jul</v>
      </c>
      <c r="I20" s="10" t="str">
        <f t="shared" si="6"/>
        <v>Jul</v>
      </c>
      <c r="J20" s="10" t="str">
        <f t="shared" si="6"/>
        <v>Jul</v>
      </c>
      <c r="K20" s="10" t="str">
        <f t="shared" si="6"/>
        <v>Jul</v>
      </c>
      <c r="L20" s="10" t="str">
        <f t="shared" si="6"/>
        <v>Jul</v>
      </c>
      <c r="M20" s="10" t="str">
        <f t="shared" si="6"/>
        <v>Jul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3</v>
      </c>
      <c r="H21" s="7">
        <f>+$H$5</f>
        <v>10</v>
      </c>
      <c r="I21" s="7">
        <f>+$I$5</f>
        <v>17</v>
      </c>
      <c r="J21" s="7">
        <f>+$J$5</f>
        <v>24</v>
      </c>
      <c r="K21" s="7">
        <f>+$K$5</f>
        <v>31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179</v>
      </c>
      <c r="H23" s="32">
        <f t="shared" ref="H23:L23" si="7">SUM(H24:H27)</f>
        <v>190</v>
      </c>
      <c r="I23" s="32">
        <f t="shared" si="7"/>
        <v>210</v>
      </c>
      <c r="J23" s="32">
        <f t="shared" si="7"/>
        <v>158</v>
      </c>
      <c r="K23" s="32">
        <f t="shared" si="7"/>
        <v>210</v>
      </c>
      <c r="L23" s="32">
        <f t="shared" si="7"/>
        <v>947</v>
      </c>
      <c r="M23" s="32">
        <f>ROUND((L23/$E$1),0)</f>
        <v>189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13</v>
      </c>
      <c r="H24" s="40">
        <v>9</v>
      </c>
      <c r="I24" s="40">
        <v>8</v>
      </c>
      <c r="J24" s="40">
        <v>10</v>
      </c>
      <c r="K24" s="40">
        <v>7</v>
      </c>
      <c r="L24" s="35">
        <f>SUM(G24:K24)</f>
        <v>47</v>
      </c>
      <c r="M24" s="35">
        <f t="shared" ref="M24:M32" si="8">ROUND((L24/$E$1),0)</f>
        <v>9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23</v>
      </c>
      <c r="H25" s="40">
        <v>29</v>
      </c>
      <c r="I25" s="40">
        <v>24</v>
      </c>
      <c r="J25" s="40">
        <v>22</v>
      </c>
      <c r="K25" s="40">
        <v>23</v>
      </c>
      <c r="L25" s="35">
        <f t="shared" ref="L25:L32" si="9">SUM(G25:K25)</f>
        <v>121</v>
      </c>
      <c r="M25" s="35">
        <f t="shared" si="8"/>
        <v>24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58</v>
      </c>
      <c r="H26" s="40">
        <v>72</v>
      </c>
      <c r="I26" s="40">
        <v>73</v>
      </c>
      <c r="J26" s="40">
        <v>48</v>
      </c>
      <c r="K26" s="40">
        <v>74</v>
      </c>
      <c r="L26" s="35">
        <f t="shared" si="9"/>
        <v>325</v>
      </c>
      <c r="M26" s="35">
        <f t="shared" si="8"/>
        <v>65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85</v>
      </c>
      <c r="H27" s="41">
        <v>80</v>
      </c>
      <c r="I27" s="41">
        <v>105</v>
      </c>
      <c r="J27" s="41">
        <v>78</v>
      </c>
      <c r="K27" s="41">
        <v>106</v>
      </c>
      <c r="L27" s="32">
        <f t="shared" si="9"/>
        <v>454</v>
      </c>
      <c r="M27" s="32">
        <f t="shared" si="8"/>
        <v>91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303</v>
      </c>
      <c r="U35" s="46">
        <f>+L40+L41</f>
        <v>81</v>
      </c>
      <c r="V35" s="46">
        <f>+L42+L43</f>
        <v>222</v>
      </c>
      <c r="W35" s="46">
        <f>+L46</f>
        <v>14</v>
      </c>
      <c r="X35" s="46">
        <f>+L44</f>
        <v>3</v>
      </c>
    </row>
    <row r="36" spans="1:24" x14ac:dyDescent="0.25">
      <c r="A36" s="21"/>
      <c r="B36" s="22"/>
      <c r="C36" s="8" t="str">
        <f>+$C20</f>
        <v>July 2022</v>
      </c>
      <c r="D36" s="24"/>
      <c r="E36" s="24"/>
      <c r="F36" s="24"/>
      <c r="G36" s="10" t="str">
        <f>+$G$4</f>
        <v>Jul</v>
      </c>
      <c r="H36" s="10" t="str">
        <f>+G36</f>
        <v>Jul</v>
      </c>
      <c r="I36" s="10" t="str">
        <f t="shared" si="10"/>
        <v>Jul</v>
      </c>
      <c r="J36" s="10" t="str">
        <f t="shared" si="10"/>
        <v>Jul</v>
      </c>
      <c r="K36" s="10" t="str">
        <f t="shared" si="10"/>
        <v>Jul</v>
      </c>
      <c r="L36" s="10" t="str">
        <f t="shared" si="10"/>
        <v>Jul</v>
      </c>
      <c r="M36" s="10" t="str">
        <f t="shared" si="10"/>
        <v>Jul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3</v>
      </c>
      <c r="H37" s="7">
        <f>+$H$5</f>
        <v>10</v>
      </c>
      <c r="I37" s="7">
        <f>+$I$5</f>
        <v>17</v>
      </c>
      <c r="J37" s="7">
        <f>+$J$5</f>
        <v>24</v>
      </c>
      <c r="K37" s="7">
        <f>+$K$5</f>
        <v>31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67</v>
      </c>
      <c r="H39" s="32">
        <f t="shared" ref="H39:L39" si="11">SUM(H40:H43)</f>
        <v>91</v>
      </c>
      <c r="I39" s="32">
        <f t="shared" si="11"/>
        <v>48</v>
      </c>
      <c r="J39" s="32">
        <f t="shared" si="11"/>
        <v>48</v>
      </c>
      <c r="K39" s="32">
        <f t="shared" si="11"/>
        <v>49</v>
      </c>
      <c r="L39" s="32">
        <f t="shared" si="11"/>
        <v>303</v>
      </c>
      <c r="M39" s="32">
        <f>ROUND((L39/$E$1),0)</f>
        <v>61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12</v>
      </c>
      <c r="I40" s="40">
        <v>3</v>
      </c>
      <c r="J40" s="40">
        <v>3</v>
      </c>
      <c r="K40" s="40">
        <v>3</v>
      </c>
      <c r="L40" s="35">
        <f>SUM(G40:K40)</f>
        <v>27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14</v>
      </c>
      <c r="H41" s="40">
        <v>16</v>
      </c>
      <c r="I41" s="40">
        <v>8</v>
      </c>
      <c r="J41" s="40">
        <v>8</v>
      </c>
      <c r="K41" s="40">
        <v>8</v>
      </c>
      <c r="L41" s="35">
        <f t="shared" ref="L41:L48" si="13">SUM(G41:K41)</f>
        <v>54</v>
      </c>
      <c r="M41" s="35">
        <f t="shared" si="12"/>
        <v>11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17</v>
      </c>
      <c r="H42" s="40">
        <v>26</v>
      </c>
      <c r="I42" s="40">
        <v>15</v>
      </c>
      <c r="J42" s="40">
        <v>17</v>
      </c>
      <c r="K42" s="40">
        <v>13</v>
      </c>
      <c r="L42" s="35">
        <f t="shared" si="13"/>
        <v>88</v>
      </c>
      <c r="M42" s="35">
        <f t="shared" si="12"/>
        <v>18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30</v>
      </c>
      <c r="H43" s="41">
        <v>37</v>
      </c>
      <c r="I43" s="41">
        <v>22</v>
      </c>
      <c r="J43" s="41">
        <v>20</v>
      </c>
      <c r="K43" s="41">
        <v>25</v>
      </c>
      <c r="L43" s="32">
        <f t="shared" si="13"/>
        <v>134</v>
      </c>
      <c r="M43" s="32">
        <f t="shared" si="12"/>
        <v>27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1</v>
      </c>
      <c r="H44" s="40">
        <v>1</v>
      </c>
      <c r="I44" s="40">
        <v>1</v>
      </c>
      <c r="J44" s="40"/>
      <c r="K44" s="40"/>
      <c r="L44" s="35">
        <f t="shared" si="13"/>
        <v>3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2</v>
      </c>
      <c r="H46" s="40">
        <v>2</v>
      </c>
      <c r="I46" s="40">
        <v>4</v>
      </c>
      <c r="J46" s="40">
        <v>3</v>
      </c>
      <c r="K46" s="40">
        <v>3</v>
      </c>
      <c r="L46" s="35">
        <f t="shared" si="13"/>
        <v>14</v>
      </c>
      <c r="M46" s="35">
        <f t="shared" si="12"/>
        <v>3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3</v>
      </c>
      <c r="H47" s="40">
        <v>3</v>
      </c>
      <c r="I47" s="40">
        <v>2</v>
      </c>
      <c r="J47" s="40">
        <v>3</v>
      </c>
      <c r="K47" s="40">
        <v>3</v>
      </c>
      <c r="L47" s="35">
        <f t="shared" si="13"/>
        <v>14</v>
      </c>
      <c r="M47" s="35">
        <f t="shared" si="12"/>
        <v>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470</v>
      </c>
      <c r="U51" s="46">
        <f>+L56+L57</f>
        <v>91</v>
      </c>
      <c r="V51" s="46">
        <f>+L58+L59</f>
        <v>379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 t="str">
        <f>+$C36</f>
        <v>July 2022</v>
      </c>
      <c r="D52" s="24"/>
      <c r="E52" s="24"/>
      <c r="F52" s="24"/>
      <c r="G52" s="10" t="str">
        <f>+$G$4</f>
        <v>Jul</v>
      </c>
      <c r="H52" s="10" t="str">
        <f>+G52</f>
        <v>Jul</v>
      </c>
      <c r="I52" s="10" t="str">
        <f t="shared" si="14"/>
        <v>Jul</v>
      </c>
      <c r="J52" s="10" t="str">
        <f t="shared" si="14"/>
        <v>Jul</v>
      </c>
      <c r="K52" s="10" t="str">
        <f t="shared" si="14"/>
        <v>Jul</v>
      </c>
      <c r="L52" s="10" t="str">
        <f t="shared" si="14"/>
        <v>Jul</v>
      </c>
      <c r="M52" s="10" t="str">
        <f t="shared" si="14"/>
        <v>Jul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3</v>
      </c>
      <c r="H53" s="7">
        <f>+$H$5</f>
        <v>10</v>
      </c>
      <c r="I53" s="7">
        <f>+$I$5</f>
        <v>17</v>
      </c>
      <c r="J53" s="7">
        <f>+$J$5</f>
        <v>24</v>
      </c>
      <c r="K53" s="7">
        <f>+$K$5</f>
        <v>31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110</v>
      </c>
      <c r="H55" s="32">
        <f t="shared" ref="H55:L55" si="15">SUM(H56:H59)</f>
        <v>81</v>
      </c>
      <c r="I55" s="32">
        <f t="shared" si="15"/>
        <v>90</v>
      </c>
      <c r="J55" s="32">
        <f t="shared" si="15"/>
        <v>111</v>
      </c>
      <c r="K55" s="32">
        <f t="shared" si="15"/>
        <v>78</v>
      </c>
      <c r="L55" s="32">
        <f t="shared" si="15"/>
        <v>470</v>
      </c>
      <c r="M55" s="32">
        <f>ROUND((L55/$E$1),0)</f>
        <v>94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/>
      <c r="I56" s="40">
        <v>2</v>
      </c>
      <c r="J56" s="40">
        <v>2</v>
      </c>
      <c r="K56" s="40">
        <v>3</v>
      </c>
      <c r="L56" s="35">
        <f>SUM(G56:K56)</f>
        <v>11</v>
      </c>
      <c r="M56" s="35">
        <f t="shared" ref="M56:M64" si="16">ROUND((L56/$E$1),0)</f>
        <v>2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18</v>
      </c>
      <c r="H57" s="40">
        <v>13</v>
      </c>
      <c r="I57" s="40">
        <v>14</v>
      </c>
      <c r="J57" s="40">
        <v>19</v>
      </c>
      <c r="K57" s="40">
        <v>16</v>
      </c>
      <c r="L57" s="35">
        <f t="shared" ref="L57:L64" si="17">SUM(G57:K57)</f>
        <v>80</v>
      </c>
      <c r="M57" s="35">
        <f t="shared" si="16"/>
        <v>16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26</v>
      </c>
      <c r="H58" s="40">
        <v>20</v>
      </c>
      <c r="I58" s="40">
        <v>17</v>
      </c>
      <c r="J58" s="40">
        <v>23</v>
      </c>
      <c r="K58" s="40">
        <v>13</v>
      </c>
      <c r="L58" s="35">
        <f t="shared" si="17"/>
        <v>99</v>
      </c>
      <c r="M58" s="35">
        <f t="shared" si="16"/>
        <v>20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62</v>
      </c>
      <c r="H59" s="41">
        <v>48</v>
      </c>
      <c r="I59" s="41">
        <v>57</v>
      </c>
      <c r="J59" s="41">
        <v>67</v>
      </c>
      <c r="K59" s="41">
        <v>46</v>
      </c>
      <c r="L59" s="32">
        <f t="shared" si="17"/>
        <v>280</v>
      </c>
      <c r="M59" s="32">
        <f t="shared" si="16"/>
        <v>56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568</v>
      </c>
      <c r="U67" s="46">
        <f>+L72+L73</f>
        <v>102</v>
      </c>
      <c r="V67" s="46">
        <f>+L74+L75</f>
        <v>466</v>
      </c>
      <c r="W67" s="46">
        <f>+L78</f>
        <v>0</v>
      </c>
      <c r="X67" s="46">
        <f>+L76</f>
        <v>4</v>
      </c>
    </row>
    <row r="68" spans="1:24" x14ac:dyDescent="0.25">
      <c r="A68" s="21"/>
      <c r="B68" s="22"/>
      <c r="C68" s="8" t="str">
        <f>+$C52</f>
        <v>July 2022</v>
      </c>
      <c r="D68" s="24"/>
      <c r="E68" s="24"/>
      <c r="F68" s="24"/>
      <c r="G68" s="10" t="str">
        <f>+$G$4</f>
        <v>Jul</v>
      </c>
      <c r="H68" s="10" t="str">
        <f>+G68</f>
        <v>Jul</v>
      </c>
      <c r="I68" s="10" t="str">
        <f t="shared" si="18"/>
        <v>Jul</v>
      </c>
      <c r="J68" s="10" t="str">
        <f t="shared" si="18"/>
        <v>Jul</v>
      </c>
      <c r="K68" s="10" t="str">
        <f t="shared" si="18"/>
        <v>Jul</v>
      </c>
      <c r="L68" s="10" t="str">
        <f t="shared" si="18"/>
        <v>Jul</v>
      </c>
      <c r="M68" s="10" t="str">
        <f t="shared" si="18"/>
        <v>Jul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3</v>
      </c>
      <c r="H69" s="7">
        <f>+$H$5</f>
        <v>10</v>
      </c>
      <c r="I69" s="7">
        <f>+$I$5</f>
        <v>17</v>
      </c>
      <c r="J69" s="7">
        <f>+$J$5</f>
        <v>24</v>
      </c>
      <c r="K69" s="7">
        <f>+$K$5</f>
        <v>31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114</v>
      </c>
      <c r="H71" s="32">
        <f t="shared" ref="H71:L71" si="19">SUM(H72:H75)</f>
        <v>109</v>
      </c>
      <c r="I71" s="32">
        <f t="shared" si="19"/>
        <v>128</v>
      </c>
      <c r="J71" s="32">
        <f t="shared" si="19"/>
        <v>110</v>
      </c>
      <c r="K71" s="32">
        <f t="shared" si="19"/>
        <v>107</v>
      </c>
      <c r="L71" s="32">
        <f t="shared" si="19"/>
        <v>568</v>
      </c>
      <c r="M71" s="32">
        <f>ROUND((L71/$E$1),0)</f>
        <v>114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6</v>
      </c>
      <c r="H72" s="40">
        <v>6</v>
      </c>
      <c r="I72" s="40">
        <v>9</v>
      </c>
      <c r="J72" s="40">
        <v>5</v>
      </c>
      <c r="K72" s="40">
        <v>9</v>
      </c>
      <c r="L72" s="35">
        <f>SUM(G72:K72)</f>
        <v>35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12</v>
      </c>
      <c r="H73" s="40">
        <v>11</v>
      </c>
      <c r="I73" s="40">
        <v>17</v>
      </c>
      <c r="J73" s="40">
        <v>14</v>
      </c>
      <c r="K73" s="40">
        <v>13</v>
      </c>
      <c r="L73" s="35">
        <f t="shared" ref="L73:L80" si="21">SUM(G73:K73)</f>
        <v>67</v>
      </c>
      <c r="M73" s="35">
        <f t="shared" si="20"/>
        <v>13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19</v>
      </c>
      <c r="H74" s="40">
        <v>16</v>
      </c>
      <c r="I74" s="40">
        <v>17</v>
      </c>
      <c r="J74" s="40">
        <v>15</v>
      </c>
      <c r="K74" s="40">
        <v>12</v>
      </c>
      <c r="L74" s="35">
        <f t="shared" si="21"/>
        <v>79</v>
      </c>
      <c r="M74" s="35">
        <f t="shared" si="20"/>
        <v>16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77</v>
      </c>
      <c r="H75" s="41">
        <v>76</v>
      </c>
      <c r="I75" s="41">
        <v>85</v>
      </c>
      <c r="J75" s="41">
        <v>76</v>
      </c>
      <c r="K75" s="41">
        <v>73</v>
      </c>
      <c r="L75" s="32">
        <f t="shared" si="21"/>
        <v>387</v>
      </c>
      <c r="M75" s="32">
        <f t="shared" si="20"/>
        <v>77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4</v>
      </c>
      <c r="H76" s="40"/>
      <c r="I76" s="40"/>
      <c r="J76" s="40"/>
      <c r="K76" s="40"/>
      <c r="L76" s="35">
        <f t="shared" si="21"/>
        <v>4</v>
      </c>
      <c r="M76" s="35">
        <f t="shared" si="20"/>
        <v>1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72</v>
      </c>
      <c r="H79" s="40">
        <v>36</v>
      </c>
      <c r="I79" s="40">
        <v>288</v>
      </c>
      <c r="J79" s="40">
        <v>144</v>
      </c>
      <c r="K79" s="40"/>
      <c r="L79" s="35">
        <f t="shared" si="21"/>
        <v>540</v>
      </c>
      <c r="M79" s="35">
        <f t="shared" si="20"/>
        <v>108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536</v>
      </c>
      <c r="U83" s="46">
        <f>+L88+L89</f>
        <v>130</v>
      </c>
      <c r="V83" s="46">
        <f>+L90+L91</f>
        <v>406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July 2022</v>
      </c>
      <c r="D84" s="24"/>
      <c r="E84" s="24"/>
      <c r="F84" s="24"/>
      <c r="G84" s="10" t="str">
        <f>+$G$4</f>
        <v>Jul</v>
      </c>
      <c r="H84" s="10" t="str">
        <f>+G84</f>
        <v>Jul</v>
      </c>
      <c r="I84" s="10" t="str">
        <f t="shared" si="22"/>
        <v>Jul</v>
      </c>
      <c r="J84" s="10" t="str">
        <f t="shared" si="22"/>
        <v>Jul</v>
      </c>
      <c r="K84" s="10" t="str">
        <f t="shared" si="22"/>
        <v>Jul</v>
      </c>
      <c r="L84" s="10" t="str">
        <f t="shared" si="22"/>
        <v>Jul</v>
      </c>
      <c r="M84" s="10" t="str">
        <f t="shared" si="22"/>
        <v>Jul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3</v>
      </c>
      <c r="H85" s="7">
        <f>+$H$5</f>
        <v>10</v>
      </c>
      <c r="I85" s="7">
        <f>+$I$5</f>
        <v>17</v>
      </c>
      <c r="J85" s="7">
        <f>+$J$5</f>
        <v>24</v>
      </c>
      <c r="K85" s="7">
        <f>+$K$5</f>
        <v>31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82</v>
      </c>
      <c r="H87" s="32">
        <f t="shared" ref="H87:L87" si="23">SUM(H88:H91)</f>
        <v>112</v>
      </c>
      <c r="I87" s="32">
        <f t="shared" si="23"/>
        <v>145</v>
      </c>
      <c r="J87" s="32">
        <f t="shared" si="23"/>
        <v>87</v>
      </c>
      <c r="K87" s="32">
        <f t="shared" si="23"/>
        <v>110</v>
      </c>
      <c r="L87" s="32">
        <f t="shared" si="23"/>
        <v>536</v>
      </c>
      <c r="M87" s="32">
        <f>ROUND((L87/$E$1),0)</f>
        <v>107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7</v>
      </c>
      <c r="H88" s="40">
        <v>9</v>
      </c>
      <c r="I88" s="40">
        <v>7</v>
      </c>
      <c r="J88" s="40">
        <v>8</v>
      </c>
      <c r="K88" s="40">
        <v>6</v>
      </c>
      <c r="L88" s="35">
        <f>SUM(G88:K88)</f>
        <v>37</v>
      </c>
      <c r="M88" s="35">
        <f t="shared" ref="M88:M96" si="24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20</v>
      </c>
      <c r="H89" s="40">
        <v>30</v>
      </c>
      <c r="I89" s="40">
        <v>13</v>
      </c>
      <c r="J89" s="40">
        <v>19</v>
      </c>
      <c r="K89" s="40">
        <v>11</v>
      </c>
      <c r="L89" s="35">
        <f t="shared" ref="L89:L96" si="25">SUM(G89:K89)</f>
        <v>93</v>
      </c>
      <c r="M89" s="35">
        <f t="shared" si="24"/>
        <v>19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25</v>
      </c>
      <c r="H90" s="40">
        <v>40</v>
      </c>
      <c r="I90" s="40">
        <v>49</v>
      </c>
      <c r="J90" s="40">
        <v>37</v>
      </c>
      <c r="K90" s="40">
        <v>55</v>
      </c>
      <c r="L90" s="35">
        <f t="shared" si="25"/>
        <v>206</v>
      </c>
      <c r="M90" s="35">
        <f t="shared" si="24"/>
        <v>41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30</v>
      </c>
      <c r="H91" s="41">
        <v>33</v>
      </c>
      <c r="I91" s="41">
        <v>76</v>
      </c>
      <c r="J91" s="41">
        <v>23</v>
      </c>
      <c r="K91" s="41">
        <v>38</v>
      </c>
      <c r="L91" s="32">
        <f t="shared" si="25"/>
        <v>200</v>
      </c>
      <c r="M91" s="32">
        <f t="shared" si="24"/>
        <v>40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300</v>
      </c>
      <c r="U99" s="46">
        <f>+L104+L105</f>
        <v>79</v>
      </c>
      <c r="V99" s="46">
        <f>+L106+L107</f>
        <v>221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July 2022</v>
      </c>
      <c r="D100" s="24"/>
      <c r="E100" s="24"/>
      <c r="F100" s="24"/>
      <c r="G100" s="10" t="str">
        <f>+$G$4</f>
        <v>Jul</v>
      </c>
      <c r="H100" s="10" t="str">
        <f>+G100</f>
        <v>Jul</v>
      </c>
      <c r="I100" s="10" t="str">
        <f t="shared" si="26"/>
        <v>Jul</v>
      </c>
      <c r="J100" s="10" t="str">
        <f t="shared" si="26"/>
        <v>Jul</v>
      </c>
      <c r="K100" s="10" t="str">
        <f t="shared" si="26"/>
        <v>Jul</v>
      </c>
      <c r="L100" s="10" t="str">
        <f t="shared" si="26"/>
        <v>Jul</v>
      </c>
      <c r="M100" s="10" t="str">
        <f t="shared" si="26"/>
        <v>Jul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3</v>
      </c>
      <c r="H101" s="7">
        <f>+$H$5</f>
        <v>10</v>
      </c>
      <c r="I101" s="7">
        <f>+$I$5</f>
        <v>17</v>
      </c>
      <c r="J101" s="7">
        <f>+$J$5</f>
        <v>24</v>
      </c>
      <c r="K101" s="7">
        <f>+$K$5</f>
        <v>31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70</v>
      </c>
      <c r="H103" s="32">
        <f t="shared" ref="H103:L103" si="27">SUM(H104:H107)</f>
        <v>60</v>
      </c>
      <c r="I103" s="32">
        <f t="shared" si="27"/>
        <v>60</v>
      </c>
      <c r="J103" s="32">
        <f t="shared" si="27"/>
        <v>69</v>
      </c>
      <c r="K103" s="32">
        <f t="shared" si="27"/>
        <v>41</v>
      </c>
      <c r="L103" s="32">
        <f t="shared" si="27"/>
        <v>300</v>
      </c>
      <c r="M103" s="32">
        <f>ROUND((L103/$E$1),0)</f>
        <v>60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/>
      <c r="I104" s="40">
        <v>2</v>
      </c>
      <c r="J104" s="40">
        <v>2</v>
      </c>
      <c r="K104" s="40">
        <v>1</v>
      </c>
      <c r="L104" s="35">
        <f>SUM(G104:K104)</f>
        <v>6</v>
      </c>
      <c r="M104" s="35">
        <f t="shared" ref="M104:M112" si="28">ROUND((L104/$E$1),0)</f>
        <v>1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17</v>
      </c>
      <c r="H105" s="40">
        <v>17</v>
      </c>
      <c r="I105" s="40">
        <v>13</v>
      </c>
      <c r="J105" s="40">
        <v>16</v>
      </c>
      <c r="K105" s="40">
        <v>10</v>
      </c>
      <c r="L105" s="35">
        <f t="shared" ref="L105:L112" si="29">SUM(G105:K105)</f>
        <v>73</v>
      </c>
      <c r="M105" s="35">
        <f t="shared" si="28"/>
        <v>15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22</v>
      </c>
      <c r="H106" s="40">
        <v>19</v>
      </c>
      <c r="I106" s="40">
        <v>15</v>
      </c>
      <c r="J106" s="40">
        <v>17</v>
      </c>
      <c r="K106" s="40">
        <v>13</v>
      </c>
      <c r="L106" s="35">
        <f t="shared" si="29"/>
        <v>86</v>
      </c>
      <c r="M106" s="35">
        <f t="shared" si="28"/>
        <v>17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30</v>
      </c>
      <c r="H107" s="41">
        <v>24</v>
      </c>
      <c r="I107" s="41">
        <v>30</v>
      </c>
      <c r="J107" s="41">
        <v>34</v>
      </c>
      <c r="K107" s="41">
        <v>17</v>
      </c>
      <c r="L107" s="32">
        <f t="shared" si="29"/>
        <v>135</v>
      </c>
      <c r="M107" s="32">
        <f t="shared" si="28"/>
        <v>27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334</v>
      </c>
      <c r="U115" s="46">
        <f>+L120+L121</f>
        <v>62</v>
      </c>
      <c r="V115" s="46">
        <f>+L122+L123</f>
        <v>272</v>
      </c>
      <c r="W115" s="46">
        <f>+L126</f>
        <v>0</v>
      </c>
      <c r="X115" s="46">
        <f>+L124</f>
        <v>0</v>
      </c>
    </row>
    <row r="116" spans="1:24" x14ac:dyDescent="0.25">
      <c r="A116" s="21"/>
      <c r="B116" s="22"/>
      <c r="C116" s="8" t="str">
        <f>+$C100</f>
        <v>July 2022</v>
      </c>
      <c r="D116" s="24"/>
      <c r="E116" s="24"/>
      <c r="F116" s="24"/>
      <c r="G116" s="10" t="str">
        <f>+$G$4</f>
        <v>Jul</v>
      </c>
      <c r="H116" s="10" t="str">
        <f>+G116</f>
        <v>Jul</v>
      </c>
      <c r="I116" s="10" t="str">
        <f t="shared" si="30"/>
        <v>Jul</v>
      </c>
      <c r="J116" s="10" t="str">
        <f t="shared" si="30"/>
        <v>Jul</v>
      </c>
      <c r="K116" s="10" t="str">
        <f t="shared" si="30"/>
        <v>Jul</v>
      </c>
      <c r="L116" s="10" t="str">
        <f t="shared" si="30"/>
        <v>Jul</v>
      </c>
      <c r="M116" s="10" t="str">
        <f t="shared" si="30"/>
        <v>Jul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3</v>
      </c>
      <c r="H117" s="7">
        <f>+$H$5</f>
        <v>10</v>
      </c>
      <c r="I117" s="7">
        <f>+$I$5</f>
        <v>17</v>
      </c>
      <c r="J117" s="7">
        <f>+$J$5</f>
        <v>24</v>
      </c>
      <c r="K117" s="7">
        <f>+$K$5</f>
        <v>31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71</v>
      </c>
      <c r="H119" s="32">
        <f t="shared" ref="H119:L119" si="31">SUM(H120:H123)</f>
        <v>58</v>
      </c>
      <c r="I119" s="32">
        <f t="shared" si="31"/>
        <v>77</v>
      </c>
      <c r="J119" s="32">
        <f t="shared" si="31"/>
        <v>46</v>
      </c>
      <c r="K119" s="32">
        <f t="shared" si="31"/>
        <v>82</v>
      </c>
      <c r="L119" s="32">
        <f t="shared" si="31"/>
        <v>334</v>
      </c>
      <c r="M119" s="32">
        <f>ROUND((L119/$E$1),0)</f>
        <v>67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2</v>
      </c>
      <c r="I120" s="40">
        <v>3</v>
      </c>
      <c r="J120" s="40">
        <v>2</v>
      </c>
      <c r="K120" s="40">
        <v>4</v>
      </c>
      <c r="L120" s="35">
        <f>SUM(G120:K120)</f>
        <v>13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11</v>
      </c>
      <c r="I121" s="40">
        <v>9</v>
      </c>
      <c r="J121" s="40">
        <v>6</v>
      </c>
      <c r="K121" s="40">
        <v>13</v>
      </c>
      <c r="L121" s="35">
        <f t="shared" ref="L121:L128" si="33">SUM(G121:K121)</f>
        <v>49</v>
      </c>
      <c r="M121" s="35">
        <f t="shared" si="32"/>
        <v>10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19</v>
      </c>
      <c r="H122" s="40">
        <v>17</v>
      </c>
      <c r="I122" s="40">
        <v>20</v>
      </c>
      <c r="J122" s="40">
        <v>11</v>
      </c>
      <c r="K122" s="40">
        <v>18</v>
      </c>
      <c r="L122" s="35">
        <f t="shared" si="33"/>
        <v>85</v>
      </c>
      <c r="M122" s="35">
        <f t="shared" si="32"/>
        <v>17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40</v>
      </c>
      <c r="H123" s="41">
        <v>28</v>
      </c>
      <c r="I123" s="41">
        <v>45</v>
      </c>
      <c r="J123" s="41">
        <v>27</v>
      </c>
      <c r="K123" s="41">
        <v>47</v>
      </c>
      <c r="L123" s="32">
        <f t="shared" si="33"/>
        <v>187</v>
      </c>
      <c r="M123" s="32">
        <f t="shared" si="32"/>
        <v>37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>
        <f t="shared" si="32"/>
        <v>0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385</v>
      </c>
      <c r="U131" s="46">
        <f>+L136+L137</f>
        <v>141</v>
      </c>
      <c r="V131" s="46">
        <f>+L138+L139</f>
        <v>244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July 2022</v>
      </c>
      <c r="D132" s="24"/>
      <c r="E132" s="24"/>
      <c r="F132" s="24"/>
      <c r="G132" s="10" t="str">
        <f>+$G$4</f>
        <v>Jul</v>
      </c>
      <c r="H132" s="10" t="str">
        <f>+G132</f>
        <v>Jul</v>
      </c>
      <c r="I132" s="10" t="str">
        <f t="shared" si="34"/>
        <v>Jul</v>
      </c>
      <c r="J132" s="10" t="str">
        <f t="shared" si="34"/>
        <v>Jul</v>
      </c>
      <c r="K132" s="10" t="str">
        <f t="shared" si="34"/>
        <v>Jul</v>
      </c>
      <c r="L132" s="10" t="str">
        <f t="shared" si="34"/>
        <v>Jul</v>
      </c>
      <c r="M132" s="10" t="str">
        <f t="shared" si="34"/>
        <v>Jul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3</v>
      </c>
      <c r="H133" s="7">
        <f>+$H$5</f>
        <v>10</v>
      </c>
      <c r="I133" s="7">
        <f>+$I$5</f>
        <v>17</v>
      </c>
      <c r="J133" s="7">
        <f>+$J$5</f>
        <v>24</v>
      </c>
      <c r="K133" s="7">
        <f>+$K$5</f>
        <v>31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76</v>
      </c>
      <c r="H135" s="32">
        <f t="shared" ref="H135:L135" si="35">SUM(H136:H139)</f>
        <v>85</v>
      </c>
      <c r="I135" s="32">
        <f t="shared" si="35"/>
        <v>71</v>
      </c>
      <c r="J135" s="32">
        <f t="shared" si="35"/>
        <v>82</v>
      </c>
      <c r="K135" s="32">
        <f t="shared" si="35"/>
        <v>71</v>
      </c>
      <c r="L135" s="32">
        <f t="shared" si="35"/>
        <v>385</v>
      </c>
      <c r="M135" s="32">
        <f>ROUND((L135/$E$1),0)</f>
        <v>77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7</v>
      </c>
      <c r="H136" s="40">
        <v>6</v>
      </c>
      <c r="I136" s="40">
        <v>6</v>
      </c>
      <c r="J136" s="40">
        <v>7</v>
      </c>
      <c r="K136" s="40">
        <v>7</v>
      </c>
      <c r="L136" s="35">
        <f>SUM(G136:K136)</f>
        <v>33</v>
      </c>
      <c r="M136" s="35">
        <f t="shared" ref="M136:M144" si="36">ROUND((L136/$E$1),0)</f>
        <v>7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20</v>
      </c>
      <c r="H137" s="40">
        <v>23</v>
      </c>
      <c r="I137" s="40">
        <v>20</v>
      </c>
      <c r="J137" s="40">
        <v>22</v>
      </c>
      <c r="K137" s="40">
        <v>23</v>
      </c>
      <c r="L137" s="35">
        <f t="shared" ref="L137:L144" si="37">SUM(G137:K137)</f>
        <v>108</v>
      </c>
      <c r="M137" s="35">
        <f t="shared" si="36"/>
        <v>22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10</v>
      </c>
      <c r="H138" s="40">
        <v>12</v>
      </c>
      <c r="I138" s="40">
        <v>10</v>
      </c>
      <c r="J138" s="40">
        <v>14</v>
      </c>
      <c r="K138" s="40">
        <v>9</v>
      </c>
      <c r="L138" s="35">
        <f t="shared" si="37"/>
        <v>55</v>
      </c>
      <c r="M138" s="35">
        <f t="shared" si="36"/>
        <v>11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39</v>
      </c>
      <c r="H139" s="41">
        <v>44</v>
      </c>
      <c r="I139" s="41">
        <v>35</v>
      </c>
      <c r="J139" s="41">
        <v>39</v>
      </c>
      <c r="K139" s="41">
        <v>32</v>
      </c>
      <c r="L139" s="32">
        <f t="shared" si="37"/>
        <v>189</v>
      </c>
      <c r="M139" s="32">
        <f t="shared" si="36"/>
        <v>38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3</v>
      </c>
      <c r="I142" s="40"/>
      <c r="J142" s="40"/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10</v>
      </c>
      <c r="J143" s="40">
        <v>10</v>
      </c>
      <c r="K143" s="40">
        <v>10</v>
      </c>
      <c r="L143" s="35">
        <f t="shared" si="37"/>
        <v>50</v>
      </c>
      <c r="M143" s="35">
        <f t="shared" si="36"/>
        <v>10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742</v>
      </c>
      <c r="U147" s="46">
        <f>+L152+L153</f>
        <v>114</v>
      </c>
      <c r="V147" s="46">
        <f>+L154+L155</f>
        <v>628</v>
      </c>
      <c r="W147" s="46">
        <f>+L158</f>
        <v>0</v>
      </c>
      <c r="X147" s="46">
        <f>+L156</f>
        <v>0</v>
      </c>
    </row>
    <row r="148" spans="1:24" x14ac:dyDescent="0.25">
      <c r="A148" s="21"/>
      <c r="B148" s="22"/>
      <c r="C148" s="8" t="str">
        <f>+$C132</f>
        <v>July 2022</v>
      </c>
      <c r="D148" s="24"/>
      <c r="E148" s="24"/>
      <c r="F148" s="24"/>
      <c r="G148" s="10" t="str">
        <f>+$G$4</f>
        <v>Jul</v>
      </c>
      <c r="H148" s="10" t="str">
        <f>+G148</f>
        <v>Jul</v>
      </c>
      <c r="I148" s="10" t="str">
        <f t="shared" si="38"/>
        <v>Jul</v>
      </c>
      <c r="J148" s="10" t="str">
        <f t="shared" si="38"/>
        <v>Jul</v>
      </c>
      <c r="K148" s="10" t="str">
        <f t="shared" si="38"/>
        <v>Jul</v>
      </c>
      <c r="L148" s="10" t="str">
        <f t="shared" si="38"/>
        <v>Jul</v>
      </c>
      <c r="M148" s="10" t="str">
        <f t="shared" si="38"/>
        <v>Jul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3</v>
      </c>
      <c r="H149" s="7">
        <f>+$H$5</f>
        <v>10</v>
      </c>
      <c r="I149" s="7">
        <f>+$I$5</f>
        <v>17</v>
      </c>
      <c r="J149" s="7">
        <f>+$J$5</f>
        <v>24</v>
      </c>
      <c r="K149" s="7">
        <f>+$K$5</f>
        <v>31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172</v>
      </c>
      <c r="H151" s="32">
        <f t="shared" ref="H151:L151" si="39">SUM(H152:H155)</f>
        <v>153</v>
      </c>
      <c r="I151" s="32">
        <f t="shared" si="39"/>
        <v>121</v>
      </c>
      <c r="J151" s="32">
        <f t="shared" si="39"/>
        <v>155</v>
      </c>
      <c r="K151" s="32">
        <f t="shared" si="39"/>
        <v>141</v>
      </c>
      <c r="L151" s="32">
        <f t="shared" si="39"/>
        <v>742</v>
      </c>
      <c r="M151" s="32">
        <f>ROUND((L151/$E$1),0)</f>
        <v>148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8</v>
      </c>
      <c r="H152" s="40">
        <v>9</v>
      </c>
      <c r="I152" s="40">
        <v>2</v>
      </c>
      <c r="J152" s="40">
        <v>8</v>
      </c>
      <c r="K152" s="40">
        <v>4</v>
      </c>
      <c r="L152" s="35">
        <f>SUM(G152:K152)</f>
        <v>31</v>
      </c>
      <c r="M152" s="35">
        <f t="shared" ref="M152:M160" si="40">ROUND((L152/$E$1),0)</f>
        <v>6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19</v>
      </c>
      <c r="H153" s="40">
        <v>21</v>
      </c>
      <c r="I153" s="40">
        <v>3</v>
      </c>
      <c r="J153" s="40">
        <v>21</v>
      </c>
      <c r="K153" s="40">
        <v>19</v>
      </c>
      <c r="L153" s="35">
        <f t="shared" ref="L153:L160" si="41">SUM(G153:K153)</f>
        <v>83</v>
      </c>
      <c r="M153" s="35">
        <f t="shared" si="40"/>
        <v>17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41</v>
      </c>
      <c r="H154" s="40">
        <v>29</v>
      </c>
      <c r="I154" s="40">
        <v>18</v>
      </c>
      <c r="J154" s="40">
        <v>32</v>
      </c>
      <c r="K154" s="40">
        <v>23</v>
      </c>
      <c r="L154" s="35">
        <f t="shared" si="41"/>
        <v>143</v>
      </c>
      <c r="M154" s="35">
        <f t="shared" si="40"/>
        <v>29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104</v>
      </c>
      <c r="H155" s="41">
        <v>94</v>
      </c>
      <c r="I155" s="41">
        <v>98</v>
      </c>
      <c r="J155" s="41">
        <v>94</v>
      </c>
      <c r="K155" s="41">
        <v>95</v>
      </c>
      <c r="L155" s="32">
        <f t="shared" si="41"/>
        <v>485</v>
      </c>
      <c r="M155" s="32">
        <f t="shared" si="40"/>
        <v>97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</v>
      </c>
      <c r="H159" s="40">
        <v>61</v>
      </c>
      <c r="I159" s="40">
        <v>3</v>
      </c>
      <c r="J159" s="40">
        <v>3</v>
      </c>
      <c r="K159" s="40">
        <v>3</v>
      </c>
      <c r="L159" s="35">
        <f t="shared" si="41"/>
        <v>72</v>
      </c>
      <c r="M159" s="35">
        <f t="shared" si="40"/>
        <v>14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170</v>
      </c>
      <c r="U163" s="46">
        <f>+L168+L169</f>
        <v>51</v>
      </c>
      <c r="V163" s="46">
        <f>+L170+L171</f>
        <v>119</v>
      </c>
      <c r="W163" s="46">
        <f>+L174</f>
        <v>20</v>
      </c>
      <c r="X163" s="46">
        <f>+L172</f>
        <v>0</v>
      </c>
    </row>
    <row r="164" spans="1:24" x14ac:dyDescent="0.25">
      <c r="A164" s="21"/>
      <c r="B164" s="22"/>
      <c r="C164" s="8" t="str">
        <f>+$C148</f>
        <v>July 2022</v>
      </c>
      <c r="D164" s="24"/>
      <c r="E164" s="24"/>
      <c r="F164" s="24"/>
      <c r="G164" s="10" t="str">
        <f>+$G$4</f>
        <v>Jul</v>
      </c>
      <c r="H164" s="10" t="str">
        <f>+G164</f>
        <v>Jul</v>
      </c>
      <c r="I164" s="10" t="str">
        <f t="shared" si="42"/>
        <v>Jul</v>
      </c>
      <c r="J164" s="10" t="str">
        <f t="shared" si="42"/>
        <v>Jul</v>
      </c>
      <c r="K164" s="10" t="str">
        <f t="shared" si="42"/>
        <v>Jul</v>
      </c>
      <c r="L164" s="10" t="str">
        <f t="shared" si="42"/>
        <v>Jul</v>
      </c>
      <c r="M164" s="10" t="str">
        <f t="shared" si="42"/>
        <v>Jul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3</v>
      </c>
      <c r="H165" s="7">
        <f>+$H$5</f>
        <v>10</v>
      </c>
      <c r="I165" s="7">
        <f>+$I$5</f>
        <v>17</v>
      </c>
      <c r="J165" s="7">
        <f>+$J$5</f>
        <v>24</v>
      </c>
      <c r="K165" s="7">
        <f>+$K$5</f>
        <v>31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30</v>
      </c>
      <c r="H167" s="32">
        <f t="shared" ref="H167:L167" si="43">SUM(H168:H171)</f>
        <v>37</v>
      </c>
      <c r="I167" s="32">
        <f t="shared" si="43"/>
        <v>34</v>
      </c>
      <c r="J167" s="32">
        <f t="shared" si="43"/>
        <v>36</v>
      </c>
      <c r="K167" s="32">
        <f t="shared" si="43"/>
        <v>33</v>
      </c>
      <c r="L167" s="32">
        <f t="shared" si="43"/>
        <v>170</v>
      </c>
      <c r="M167" s="32">
        <f>ROUND((L167/$E$1),0)</f>
        <v>34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2</v>
      </c>
      <c r="I168" s="40">
        <v>2</v>
      </c>
      <c r="J168" s="40">
        <v>1</v>
      </c>
      <c r="K168" s="40">
        <v>1</v>
      </c>
      <c r="L168" s="35">
        <f>SUM(G168:K168)</f>
        <v>8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8</v>
      </c>
      <c r="I169" s="40">
        <v>7</v>
      </c>
      <c r="J169" s="40">
        <v>12</v>
      </c>
      <c r="K169" s="40">
        <v>9</v>
      </c>
      <c r="L169" s="35">
        <f t="shared" ref="L169:L176" si="45">SUM(G169:K169)</f>
        <v>43</v>
      </c>
      <c r="M169" s="35">
        <f t="shared" si="44"/>
        <v>9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8</v>
      </c>
      <c r="H170" s="40">
        <v>6</v>
      </c>
      <c r="I170" s="40">
        <v>9</v>
      </c>
      <c r="J170" s="40">
        <v>7</v>
      </c>
      <c r="K170" s="40">
        <v>7</v>
      </c>
      <c r="L170" s="35">
        <f t="shared" si="45"/>
        <v>37</v>
      </c>
      <c r="M170" s="35">
        <f t="shared" si="44"/>
        <v>7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13</v>
      </c>
      <c r="H171" s="41">
        <v>21</v>
      </c>
      <c r="I171" s="41">
        <v>16</v>
      </c>
      <c r="J171" s="41">
        <v>16</v>
      </c>
      <c r="K171" s="41">
        <v>16</v>
      </c>
      <c r="L171" s="32">
        <f t="shared" si="45"/>
        <v>82</v>
      </c>
      <c r="M171" s="32">
        <f t="shared" si="44"/>
        <v>16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6</v>
      </c>
      <c r="H174" s="40">
        <v>8</v>
      </c>
      <c r="I174" s="40">
        <v>1</v>
      </c>
      <c r="J174" s="40">
        <v>2</v>
      </c>
      <c r="K174" s="40">
        <v>3</v>
      </c>
      <c r="L174" s="35">
        <f t="shared" si="45"/>
        <v>20</v>
      </c>
      <c r="M174" s="35">
        <f t="shared" si="44"/>
        <v>4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79</v>
      </c>
      <c r="H175" s="40">
        <v>70</v>
      </c>
      <c r="I175" s="40">
        <v>144</v>
      </c>
      <c r="J175" s="40">
        <v>40</v>
      </c>
      <c r="K175" s="40">
        <v>32</v>
      </c>
      <c r="L175" s="35">
        <f t="shared" si="45"/>
        <v>365</v>
      </c>
      <c r="M175" s="35">
        <f t="shared" si="44"/>
        <v>73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255</v>
      </c>
      <c r="U179" s="46">
        <f>+L184+L185</f>
        <v>63</v>
      </c>
      <c r="V179" s="46">
        <f>+L186+L187</f>
        <v>192</v>
      </c>
      <c r="W179" s="46">
        <f>+L190</f>
        <v>54</v>
      </c>
      <c r="X179" s="46">
        <f>+L188</f>
        <v>7</v>
      </c>
    </row>
    <row r="180" spans="1:24" x14ac:dyDescent="0.25">
      <c r="A180" s="21"/>
      <c r="B180" s="22"/>
      <c r="C180" s="8" t="str">
        <f>+$C164</f>
        <v>July 2022</v>
      </c>
      <c r="D180" s="24"/>
      <c r="E180" s="24"/>
      <c r="F180" s="24"/>
      <c r="G180" s="10" t="str">
        <f>+$G$4</f>
        <v>Jul</v>
      </c>
      <c r="H180" s="10" t="str">
        <f>+G180</f>
        <v>Jul</v>
      </c>
      <c r="I180" s="10" t="str">
        <f t="shared" si="46"/>
        <v>Jul</v>
      </c>
      <c r="J180" s="10" t="str">
        <f t="shared" si="46"/>
        <v>Jul</v>
      </c>
      <c r="K180" s="10" t="str">
        <f t="shared" si="46"/>
        <v>Jul</v>
      </c>
      <c r="L180" s="10" t="str">
        <f t="shared" si="46"/>
        <v>Jul</v>
      </c>
      <c r="M180" s="10" t="str">
        <f t="shared" si="46"/>
        <v>Jul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3</v>
      </c>
      <c r="H181" s="7">
        <f>+$H$5</f>
        <v>10</v>
      </c>
      <c r="I181" s="7">
        <f>+$I$5</f>
        <v>17</v>
      </c>
      <c r="J181" s="7">
        <f>+$J$5</f>
        <v>24</v>
      </c>
      <c r="K181" s="7">
        <f>+$K$5</f>
        <v>31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53</v>
      </c>
      <c r="H183" s="32">
        <f t="shared" ref="H183:L183" si="47">SUM(H184:H187)</f>
        <v>50</v>
      </c>
      <c r="I183" s="32">
        <f t="shared" si="47"/>
        <v>51</v>
      </c>
      <c r="J183" s="32">
        <f t="shared" si="47"/>
        <v>51</v>
      </c>
      <c r="K183" s="32">
        <f t="shared" si="47"/>
        <v>50</v>
      </c>
      <c r="L183" s="32">
        <f t="shared" si="47"/>
        <v>255</v>
      </c>
      <c r="M183" s="32">
        <f>ROUND((L183/$E$1),0)</f>
        <v>51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2</v>
      </c>
      <c r="J184" s="40">
        <v>3</v>
      </c>
      <c r="K184" s="40">
        <v>1</v>
      </c>
      <c r="L184" s="35">
        <f>SUM(G184:K184)</f>
        <v>10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9</v>
      </c>
      <c r="H185" s="40">
        <v>10</v>
      </c>
      <c r="I185" s="40">
        <v>12</v>
      </c>
      <c r="J185" s="40">
        <v>10</v>
      </c>
      <c r="K185" s="40">
        <v>12</v>
      </c>
      <c r="L185" s="35">
        <f t="shared" ref="L185:L192" si="49">SUM(G185:K185)</f>
        <v>53</v>
      </c>
      <c r="M185" s="35">
        <f t="shared" si="48"/>
        <v>11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20</v>
      </c>
      <c r="H186" s="40">
        <v>18</v>
      </c>
      <c r="I186" s="40">
        <v>19</v>
      </c>
      <c r="J186" s="40">
        <v>18</v>
      </c>
      <c r="K186" s="40">
        <v>16</v>
      </c>
      <c r="L186" s="35">
        <f t="shared" si="49"/>
        <v>91</v>
      </c>
      <c r="M186" s="35">
        <f t="shared" si="48"/>
        <v>18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22</v>
      </c>
      <c r="H187" s="41">
        <v>20</v>
      </c>
      <c r="I187" s="41">
        <v>18</v>
      </c>
      <c r="J187" s="41">
        <v>20</v>
      </c>
      <c r="K187" s="41">
        <v>21</v>
      </c>
      <c r="L187" s="32">
        <f t="shared" si="49"/>
        <v>101</v>
      </c>
      <c r="M187" s="32">
        <f t="shared" si="48"/>
        <v>20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2</v>
      </c>
      <c r="H188" s="40">
        <v>1</v>
      </c>
      <c r="I188" s="40">
        <v>2</v>
      </c>
      <c r="J188" s="40">
        <v>1</v>
      </c>
      <c r="K188" s="40">
        <v>1</v>
      </c>
      <c r="L188" s="35">
        <f t="shared" si="49"/>
        <v>7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9</v>
      </c>
      <c r="H190" s="40">
        <v>16</v>
      </c>
      <c r="I190" s="40">
        <v>12</v>
      </c>
      <c r="J190" s="40">
        <v>9</v>
      </c>
      <c r="K190" s="40">
        <v>8</v>
      </c>
      <c r="L190" s="35">
        <f t="shared" si="49"/>
        <v>54</v>
      </c>
      <c r="M190" s="35">
        <f t="shared" si="48"/>
        <v>11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2</v>
      </c>
      <c r="H191" s="40">
        <v>6</v>
      </c>
      <c r="I191" s="40">
        <v>5</v>
      </c>
      <c r="J191" s="40">
        <v>3</v>
      </c>
      <c r="K191" s="40">
        <v>2</v>
      </c>
      <c r="L191" s="35">
        <f t="shared" si="49"/>
        <v>18</v>
      </c>
      <c r="M191" s="35">
        <f t="shared" si="48"/>
        <v>4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256</v>
      </c>
      <c r="U195" s="46">
        <f>+L200+L201</f>
        <v>55</v>
      </c>
      <c r="V195" s="46">
        <f>+L202+L203</f>
        <v>201</v>
      </c>
      <c r="W195" s="46">
        <f>+L206</f>
        <v>13</v>
      </c>
      <c r="X195" s="46">
        <f>+L204</f>
        <v>2</v>
      </c>
    </row>
    <row r="196" spans="1:24" x14ac:dyDescent="0.25">
      <c r="A196" s="21"/>
      <c r="B196" s="22"/>
      <c r="C196" s="8" t="str">
        <f>+$C180</f>
        <v>July 2022</v>
      </c>
      <c r="D196" s="24"/>
      <c r="E196" s="24"/>
      <c r="F196" s="24"/>
      <c r="G196" s="10" t="str">
        <f>+$G$4</f>
        <v>Jul</v>
      </c>
      <c r="H196" s="10" t="str">
        <f>+G196</f>
        <v>Jul</v>
      </c>
      <c r="I196" s="10" t="str">
        <f t="shared" si="50"/>
        <v>Jul</v>
      </c>
      <c r="J196" s="10" t="str">
        <f t="shared" si="50"/>
        <v>Jul</v>
      </c>
      <c r="K196" s="10" t="str">
        <f t="shared" si="50"/>
        <v>Jul</v>
      </c>
      <c r="L196" s="10" t="str">
        <f t="shared" si="50"/>
        <v>Jul</v>
      </c>
      <c r="M196" s="10" t="str">
        <f t="shared" si="50"/>
        <v>Jul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3</v>
      </c>
      <c r="H197" s="7">
        <f>+$H$5</f>
        <v>10</v>
      </c>
      <c r="I197" s="7">
        <f>+$I$5</f>
        <v>17</v>
      </c>
      <c r="J197" s="7">
        <f>+$J$5</f>
        <v>24</v>
      </c>
      <c r="K197" s="7">
        <f>+$K$5</f>
        <v>31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58</v>
      </c>
      <c r="H199" s="32">
        <f t="shared" ref="H199:L199" si="51">SUM(H200:H203)</f>
        <v>53</v>
      </c>
      <c r="I199" s="32">
        <f t="shared" si="51"/>
        <v>48</v>
      </c>
      <c r="J199" s="32">
        <f t="shared" si="51"/>
        <v>48</v>
      </c>
      <c r="K199" s="32">
        <f t="shared" si="51"/>
        <v>49</v>
      </c>
      <c r="L199" s="32">
        <f t="shared" si="51"/>
        <v>256</v>
      </c>
      <c r="M199" s="32">
        <f>ROUND((L199/$E$1),0)</f>
        <v>51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3</v>
      </c>
      <c r="K200" s="40">
        <v>3</v>
      </c>
      <c r="L200" s="35">
        <f>SUM(G200:K200)</f>
        <v>15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8</v>
      </c>
      <c r="J201" s="40">
        <v>8</v>
      </c>
      <c r="K201" s="40">
        <v>8</v>
      </c>
      <c r="L201" s="35">
        <f t="shared" ref="L201:L208" si="53">SUM(G201:K201)</f>
        <v>40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15</v>
      </c>
      <c r="I202" s="40">
        <v>15</v>
      </c>
      <c r="J202" s="40">
        <v>17</v>
      </c>
      <c r="K202" s="40">
        <v>13</v>
      </c>
      <c r="L202" s="35">
        <f t="shared" si="53"/>
        <v>77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30</v>
      </c>
      <c r="H203" s="41">
        <v>27</v>
      </c>
      <c r="I203" s="41">
        <v>22</v>
      </c>
      <c r="J203" s="41">
        <v>20</v>
      </c>
      <c r="K203" s="41">
        <v>25</v>
      </c>
      <c r="L203" s="32">
        <f t="shared" si="53"/>
        <v>124</v>
      </c>
      <c r="M203" s="32">
        <f t="shared" si="52"/>
        <v>25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>
        <v>1</v>
      </c>
      <c r="H204" s="40"/>
      <c r="I204" s="40">
        <v>1</v>
      </c>
      <c r="J204" s="40"/>
      <c r="K204" s="40"/>
      <c r="L204" s="35">
        <f t="shared" si="53"/>
        <v>2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>
        <v>3</v>
      </c>
      <c r="I206" s="40">
        <v>4</v>
      </c>
      <c r="J206" s="40">
        <v>3</v>
      </c>
      <c r="K206" s="40">
        <v>3</v>
      </c>
      <c r="L206" s="35">
        <f t="shared" si="53"/>
        <v>13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3</v>
      </c>
      <c r="H207" s="40">
        <v>3</v>
      </c>
      <c r="I207" s="40">
        <v>2</v>
      </c>
      <c r="J207" s="40">
        <v>3</v>
      </c>
      <c r="K207" s="40">
        <v>3</v>
      </c>
      <c r="L207" s="35">
        <f t="shared" si="53"/>
        <v>14</v>
      </c>
      <c r="M207" s="35">
        <f t="shared" si="52"/>
        <v>3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>
        <v>50</v>
      </c>
      <c r="K208" s="40">
        <v>50</v>
      </c>
      <c r="L208" s="35">
        <f t="shared" si="53"/>
        <v>100</v>
      </c>
      <c r="M208" s="35">
        <f t="shared" si="52"/>
        <v>20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285</v>
      </c>
      <c r="U211" s="46">
        <f>+L216+L217</f>
        <v>39</v>
      </c>
      <c r="V211" s="46">
        <f>+L218+L219</f>
        <v>246</v>
      </c>
      <c r="W211" s="46">
        <f>+L222</f>
        <v>33</v>
      </c>
      <c r="X211" s="46">
        <f>+L220</f>
        <v>1</v>
      </c>
    </row>
    <row r="212" spans="1:24" x14ac:dyDescent="0.25">
      <c r="A212" s="21"/>
      <c r="B212" s="22"/>
      <c r="C212" s="8" t="str">
        <f>+$C196</f>
        <v>July 2022</v>
      </c>
      <c r="D212" s="24"/>
      <c r="E212" s="24"/>
      <c r="F212" s="24"/>
      <c r="G212" s="10" t="str">
        <f>+$G$4</f>
        <v>Jul</v>
      </c>
      <c r="H212" s="10" t="str">
        <f>+G212</f>
        <v>Jul</v>
      </c>
      <c r="I212" s="10" t="str">
        <f t="shared" si="54"/>
        <v>Jul</v>
      </c>
      <c r="J212" s="10" t="str">
        <f t="shared" si="54"/>
        <v>Jul</v>
      </c>
      <c r="K212" s="10" t="str">
        <f t="shared" si="54"/>
        <v>Jul</v>
      </c>
      <c r="L212" s="10" t="str">
        <f t="shared" si="54"/>
        <v>Jul</v>
      </c>
      <c r="M212" s="10" t="str">
        <f t="shared" si="54"/>
        <v>Jul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3</v>
      </c>
      <c r="H213" s="7">
        <f>+$H$5</f>
        <v>10</v>
      </c>
      <c r="I213" s="7">
        <f>+$I$5</f>
        <v>17</v>
      </c>
      <c r="J213" s="7">
        <f>+$J$5</f>
        <v>24</v>
      </c>
      <c r="K213" s="7">
        <f>+$K$5</f>
        <v>31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43</v>
      </c>
      <c r="H215" s="32">
        <f t="shared" ref="H215:L215" si="55">SUM(H216:H219)</f>
        <v>61</v>
      </c>
      <c r="I215" s="32">
        <f t="shared" si="55"/>
        <v>70</v>
      </c>
      <c r="J215" s="32">
        <f t="shared" si="55"/>
        <v>59</v>
      </c>
      <c r="K215" s="32">
        <f t="shared" si="55"/>
        <v>52</v>
      </c>
      <c r="L215" s="32">
        <f t="shared" si="55"/>
        <v>285</v>
      </c>
      <c r="M215" s="32">
        <f>ROUND((L215/$E$1),0)</f>
        <v>57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4</v>
      </c>
      <c r="I216" s="40">
        <v>4</v>
      </c>
      <c r="J216" s="40">
        <v>1</v>
      </c>
      <c r="K216" s="40">
        <v>3</v>
      </c>
      <c r="L216" s="35">
        <f>SUM(G216:K216)</f>
        <v>13</v>
      </c>
      <c r="M216" s="35">
        <f t="shared" ref="M216:M224" si="56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4</v>
      </c>
      <c r="H217" s="40">
        <v>6</v>
      </c>
      <c r="I217" s="40">
        <v>8</v>
      </c>
      <c r="J217" s="40">
        <v>4</v>
      </c>
      <c r="K217" s="40">
        <v>4</v>
      </c>
      <c r="L217" s="35">
        <f t="shared" ref="L217:L224" si="57">SUM(G217:K217)</f>
        <v>26</v>
      </c>
      <c r="M217" s="35">
        <f t="shared" si="56"/>
        <v>5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15</v>
      </c>
      <c r="H218" s="40">
        <v>15</v>
      </c>
      <c r="I218" s="40">
        <v>22</v>
      </c>
      <c r="J218" s="40">
        <v>19</v>
      </c>
      <c r="K218" s="40">
        <v>18</v>
      </c>
      <c r="L218" s="35">
        <f t="shared" si="57"/>
        <v>89</v>
      </c>
      <c r="M218" s="35">
        <f t="shared" si="56"/>
        <v>18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23</v>
      </c>
      <c r="H219" s="41">
        <v>36</v>
      </c>
      <c r="I219" s="41">
        <v>36</v>
      </c>
      <c r="J219" s="41">
        <v>35</v>
      </c>
      <c r="K219" s="41">
        <v>27</v>
      </c>
      <c r="L219" s="32">
        <f t="shared" si="57"/>
        <v>157</v>
      </c>
      <c r="M219" s="32">
        <f t="shared" si="56"/>
        <v>31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>
        <v>1</v>
      </c>
      <c r="L220" s="35">
        <f t="shared" si="57"/>
        <v>1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>
        <v>5</v>
      </c>
      <c r="I222" s="40">
        <v>7</v>
      </c>
      <c r="J222" s="40">
        <v>9</v>
      </c>
      <c r="K222" s="40">
        <v>6</v>
      </c>
      <c r="L222" s="35">
        <f t="shared" si="57"/>
        <v>33</v>
      </c>
      <c r="M222" s="35">
        <f t="shared" si="56"/>
        <v>7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/>
      <c r="K223" s="40">
        <v>216</v>
      </c>
      <c r="L223" s="35">
        <f t="shared" si="57"/>
        <v>216</v>
      </c>
      <c r="M223" s="35">
        <f t="shared" si="56"/>
        <v>43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33</v>
      </c>
      <c r="H224" s="40">
        <v>33</v>
      </c>
      <c r="I224" s="40">
        <v>33</v>
      </c>
      <c r="J224" s="40">
        <v>33</v>
      </c>
      <c r="K224" s="40">
        <v>33</v>
      </c>
      <c r="L224" s="35">
        <f t="shared" si="57"/>
        <v>165</v>
      </c>
      <c r="M224" s="35">
        <f t="shared" si="56"/>
        <v>33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313</v>
      </c>
      <c r="U227" s="46">
        <f>+L232+L233</f>
        <v>92</v>
      </c>
      <c r="V227" s="46">
        <f>+L234+L235</f>
        <v>221</v>
      </c>
      <c r="W227" s="46">
        <f>+L238</f>
        <v>0</v>
      </c>
      <c r="X227" s="46">
        <f>+L236</f>
        <v>0</v>
      </c>
    </row>
    <row r="228" spans="1:24" x14ac:dyDescent="0.25">
      <c r="A228" s="21"/>
      <c r="B228" s="22"/>
      <c r="C228" s="8" t="str">
        <f>+$C212</f>
        <v>July 2022</v>
      </c>
      <c r="D228" s="24"/>
      <c r="E228" s="24"/>
      <c r="F228" s="24"/>
      <c r="G228" s="10" t="str">
        <f>+$G$4</f>
        <v>Jul</v>
      </c>
      <c r="H228" s="10" t="str">
        <f>+G228</f>
        <v>Jul</v>
      </c>
      <c r="I228" s="10" t="str">
        <f t="shared" si="58"/>
        <v>Jul</v>
      </c>
      <c r="J228" s="10" t="str">
        <f t="shared" si="58"/>
        <v>Jul</v>
      </c>
      <c r="K228" s="10" t="str">
        <f t="shared" si="58"/>
        <v>Jul</v>
      </c>
      <c r="L228" s="10" t="str">
        <f t="shared" si="58"/>
        <v>Jul</v>
      </c>
      <c r="M228" s="10" t="str">
        <f t="shared" si="58"/>
        <v>Jul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3</v>
      </c>
      <c r="H229" s="7">
        <f>+$H$5</f>
        <v>10</v>
      </c>
      <c r="I229" s="7">
        <f>+$I$5</f>
        <v>17</v>
      </c>
      <c r="J229" s="7">
        <f>+$J$5</f>
        <v>24</v>
      </c>
      <c r="K229" s="7">
        <f>+$K$5</f>
        <v>31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56</v>
      </c>
      <c r="H231" s="32">
        <f t="shared" ref="H231:L231" si="59">SUM(H232:H235)</f>
        <v>68</v>
      </c>
      <c r="I231" s="32">
        <f t="shared" si="59"/>
        <v>72</v>
      </c>
      <c r="J231" s="32">
        <f t="shared" si="59"/>
        <v>45</v>
      </c>
      <c r="K231" s="32">
        <f t="shared" si="59"/>
        <v>72</v>
      </c>
      <c r="L231" s="32">
        <f t="shared" si="59"/>
        <v>313</v>
      </c>
      <c r="M231" s="32">
        <f>ROUND((L231/$E$1),0)</f>
        <v>63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8</v>
      </c>
      <c r="H232" s="40">
        <v>8</v>
      </c>
      <c r="I232" s="40">
        <v>7</v>
      </c>
      <c r="J232" s="40">
        <v>6</v>
      </c>
      <c r="K232" s="40">
        <v>7</v>
      </c>
      <c r="L232" s="35">
        <f>SUM(G232:K232)</f>
        <v>36</v>
      </c>
      <c r="M232" s="35">
        <f t="shared" ref="M232:M240" si="60">ROUND((L232/$E$1),0)</f>
        <v>7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10</v>
      </c>
      <c r="H233" s="40">
        <v>11</v>
      </c>
      <c r="I233" s="40">
        <v>13</v>
      </c>
      <c r="J233" s="40">
        <v>9</v>
      </c>
      <c r="K233" s="40">
        <v>13</v>
      </c>
      <c r="L233" s="35">
        <f t="shared" ref="L233:L240" si="61">SUM(G233:K233)</f>
        <v>56</v>
      </c>
      <c r="M233" s="35">
        <f t="shared" si="60"/>
        <v>11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13</v>
      </c>
      <c r="H234" s="40">
        <v>17</v>
      </c>
      <c r="I234" s="40">
        <v>15</v>
      </c>
      <c r="J234" s="40">
        <v>10</v>
      </c>
      <c r="K234" s="40">
        <v>15</v>
      </c>
      <c r="L234" s="35">
        <f t="shared" si="61"/>
        <v>70</v>
      </c>
      <c r="M234" s="35">
        <f t="shared" si="60"/>
        <v>14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32</v>
      </c>
      <c r="I235" s="41">
        <v>37</v>
      </c>
      <c r="J235" s="41">
        <v>20</v>
      </c>
      <c r="K235" s="41">
        <v>37</v>
      </c>
      <c r="L235" s="32">
        <f t="shared" si="61"/>
        <v>151</v>
      </c>
      <c r="M235" s="32">
        <f t="shared" si="60"/>
        <v>30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>
        <v>10</v>
      </c>
      <c r="I239" s="40">
        <v>2</v>
      </c>
      <c r="J239" s="40">
        <v>3</v>
      </c>
      <c r="K239" s="40">
        <v>2</v>
      </c>
      <c r="L239" s="35">
        <f t="shared" si="61"/>
        <v>17</v>
      </c>
      <c r="M239" s="35">
        <f t="shared" si="60"/>
        <v>3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351</v>
      </c>
      <c r="U243" s="46">
        <f>+L248+L249</f>
        <v>76</v>
      </c>
      <c r="V243" s="46">
        <f>+L250+L251</f>
        <v>275</v>
      </c>
      <c r="W243" s="46">
        <f>+L254</f>
        <v>23</v>
      </c>
      <c r="X243" s="46">
        <f>+L252</f>
        <v>9</v>
      </c>
    </row>
    <row r="244" spans="1:24" x14ac:dyDescent="0.25">
      <c r="A244" s="21"/>
      <c r="B244" s="22"/>
      <c r="C244" s="8" t="str">
        <f>+$C228</f>
        <v>July 2022</v>
      </c>
      <c r="D244" s="24"/>
      <c r="E244" s="24"/>
      <c r="F244" s="24"/>
      <c r="G244" s="10" t="str">
        <f>+$G$4</f>
        <v>Jul</v>
      </c>
      <c r="H244" s="10" t="str">
        <f>+G244</f>
        <v>Jul</v>
      </c>
      <c r="I244" s="10" t="str">
        <f t="shared" si="62"/>
        <v>Jul</v>
      </c>
      <c r="J244" s="10" t="str">
        <f t="shared" si="62"/>
        <v>Jul</v>
      </c>
      <c r="K244" s="10" t="str">
        <f t="shared" si="62"/>
        <v>Jul</v>
      </c>
      <c r="L244" s="10" t="str">
        <f t="shared" si="62"/>
        <v>Jul</v>
      </c>
      <c r="M244" s="10" t="str">
        <f t="shared" si="62"/>
        <v>Jul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3</v>
      </c>
      <c r="H245" s="7">
        <f>+$H$5</f>
        <v>10</v>
      </c>
      <c r="I245" s="7">
        <f>+$I$5</f>
        <v>17</v>
      </c>
      <c r="J245" s="7">
        <f>+$J$5</f>
        <v>24</v>
      </c>
      <c r="K245" s="7">
        <f>+$K$5</f>
        <v>31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72</v>
      </c>
      <c r="H247" s="32">
        <f t="shared" ref="H247:L247" si="63">SUM(H248:H251)</f>
        <v>66</v>
      </c>
      <c r="I247" s="32">
        <f t="shared" si="63"/>
        <v>73</v>
      </c>
      <c r="J247" s="32">
        <f t="shared" si="63"/>
        <v>65</v>
      </c>
      <c r="K247" s="32">
        <f t="shared" si="63"/>
        <v>75</v>
      </c>
      <c r="L247" s="32">
        <f t="shared" si="63"/>
        <v>351</v>
      </c>
      <c r="M247" s="32">
        <f>ROUND((L247/$E$1),0)</f>
        <v>70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>
        <v>7</v>
      </c>
      <c r="J248" s="40">
        <v>7</v>
      </c>
      <c r="K248" s="40">
        <v>7</v>
      </c>
      <c r="L248" s="35">
        <f>SUM(G248:K248)</f>
        <v>35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7</v>
      </c>
      <c r="I249" s="40">
        <v>8</v>
      </c>
      <c r="J249" s="40">
        <v>8</v>
      </c>
      <c r="K249" s="40">
        <v>11</v>
      </c>
      <c r="L249" s="35">
        <f t="shared" ref="L249:L256" si="65">SUM(G249:K249)</f>
        <v>41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17</v>
      </c>
      <c r="H250" s="40">
        <v>15</v>
      </c>
      <c r="I250" s="40">
        <v>16</v>
      </c>
      <c r="J250" s="40">
        <v>15</v>
      </c>
      <c r="K250" s="40">
        <v>14</v>
      </c>
      <c r="L250" s="35">
        <f t="shared" si="65"/>
        <v>77</v>
      </c>
      <c r="M250" s="35">
        <f t="shared" si="64"/>
        <v>15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41</v>
      </c>
      <c r="H251" s="41">
        <v>37</v>
      </c>
      <c r="I251" s="41">
        <v>42</v>
      </c>
      <c r="J251" s="41">
        <v>35</v>
      </c>
      <c r="K251" s="41">
        <v>43</v>
      </c>
      <c r="L251" s="32">
        <f t="shared" si="65"/>
        <v>198</v>
      </c>
      <c r="M251" s="32">
        <f t="shared" si="64"/>
        <v>40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>
        <v>9</v>
      </c>
      <c r="H252" s="40"/>
      <c r="I252" s="40"/>
      <c r="J252" s="40"/>
      <c r="K252" s="40"/>
      <c r="L252" s="35">
        <f t="shared" si="65"/>
        <v>9</v>
      </c>
      <c r="M252" s="35">
        <f t="shared" si="64"/>
        <v>2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4</v>
      </c>
      <c r="H254" s="40">
        <v>3</v>
      </c>
      <c r="I254" s="40">
        <v>3</v>
      </c>
      <c r="J254" s="40">
        <v>3</v>
      </c>
      <c r="K254" s="40">
        <v>10</v>
      </c>
      <c r="L254" s="35">
        <f t="shared" si="65"/>
        <v>23</v>
      </c>
      <c r="M254" s="35">
        <f t="shared" si="64"/>
        <v>5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  <c r="S259" s="45" t="str">
        <f>+C259</f>
        <v>Lonhlalane</v>
      </c>
      <c r="T259" s="46">
        <f>+L263</f>
        <v>195</v>
      </c>
      <c r="U259" s="46">
        <f>+L264+L265</f>
        <v>20</v>
      </c>
      <c r="V259" s="46">
        <f>+L266+L267</f>
        <v>175</v>
      </c>
      <c r="W259" s="46">
        <f>+L270</f>
        <v>2</v>
      </c>
      <c r="X259" s="46">
        <f>+L268</f>
        <v>0</v>
      </c>
    </row>
    <row r="260" spans="1:24" x14ac:dyDescent="0.25">
      <c r="A260" s="21"/>
      <c r="B260" s="22"/>
      <c r="C260" s="8" t="str">
        <f>+$C244</f>
        <v>July 2022</v>
      </c>
      <c r="D260" s="24"/>
      <c r="E260" s="24"/>
      <c r="F260" s="24"/>
      <c r="G260" s="10" t="str">
        <f>+$G$4</f>
        <v>Jul</v>
      </c>
      <c r="H260" s="10" t="str">
        <f>+G260</f>
        <v>Jul</v>
      </c>
      <c r="I260" s="10" t="str">
        <f t="shared" si="66"/>
        <v>Jul</v>
      </c>
      <c r="J260" s="10" t="str">
        <f t="shared" si="66"/>
        <v>Jul</v>
      </c>
      <c r="K260" s="10" t="str">
        <f t="shared" si="66"/>
        <v>Jul</v>
      </c>
      <c r="L260" s="10" t="str">
        <f t="shared" si="66"/>
        <v>Jul</v>
      </c>
      <c r="M260" s="10" t="str">
        <f t="shared" si="66"/>
        <v>Jul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3</v>
      </c>
      <c r="H261" s="7">
        <f>+$H$5</f>
        <v>10</v>
      </c>
      <c r="I261" s="7">
        <f>+$I$5</f>
        <v>17</v>
      </c>
      <c r="J261" s="7">
        <f>+$J$5</f>
        <v>24</v>
      </c>
      <c r="K261" s="7">
        <f>+$K$5</f>
        <v>31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9</v>
      </c>
      <c r="H263" s="32">
        <f t="shared" ref="H263:L263" si="67">SUM(H264:H267)</f>
        <v>24</v>
      </c>
      <c r="I263" s="32">
        <f t="shared" si="67"/>
        <v>24</v>
      </c>
      <c r="J263" s="32">
        <f t="shared" si="67"/>
        <v>25</v>
      </c>
      <c r="K263" s="32">
        <f t="shared" si="67"/>
        <v>113</v>
      </c>
      <c r="L263" s="32">
        <f t="shared" si="67"/>
        <v>195</v>
      </c>
      <c r="M263" s="32">
        <f>ROUND((L263/$E$1),0)</f>
        <v>39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1</v>
      </c>
      <c r="J264" s="40">
        <v>1</v>
      </c>
      <c r="K264" s="40">
        <v>2</v>
      </c>
      <c r="L264" s="35">
        <f>SUM(G264:K264)</f>
        <v>7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2</v>
      </c>
      <c r="I265" s="40">
        <v>3</v>
      </c>
      <c r="J265" s="40">
        <v>2</v>
      </c>
      <c r="K265" s="40">
        <v>4</v>
      </c>
      <c r="L265" s="35">
        <f t="shared" ref="L265:L272" si="69">SUM(G265:K265)</f>
        <v>13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3</v>
      </c>
      <c r="H266" s="40">
        <v>5</v>
      </c>
      <c r="I266" s="40">
        <v>4</v>
      </c>
      <c r="J266" s="40">
        <v>9</v>
      </c>
      <c r="K266" s="40">
        <v>12</v>
      </c>
      <c r="L266" s="35">
        <f t="shared" si="69"/>
        <v>33</v>
      </c>
      <c r="M266" s="35">
        <f t="shared" si="68"/>
        <v>7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</v>
      </c>
      <c r="H267" s="41">
        <v>16</v>
      </c>
      <c r="I267" s="41">
        <v>16</v>
      </c>
      <c r="J267" s="41">
        <v>13</v>
      </c>
      <c r="K267" s="41">
        <v>95</v>
      </c>
      <c r="L267" s="32">
        <f t="shared" si="69"/>
        <v>142</v>
      </c>
      <c r="M267" s="32">
        <f t="shared" si="68"/>
        <v>28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>
        <v>2</v>
      </c>
      <c r="K270" s="40"/>
      <c r="L270" s="35">
        <f t="shared" si="69"/>
        <v>2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5</v>
      </c>
      <c r="H271" s="40">
        <v>2</v>
      </c>
      <c r="I271" s="40">
        <v>1</v>
      </c>
      <c r="J271" s="40">
        <v>13</v>
      </c>
      <c r="K271" s="40">
        <v>4</v>
      </c>
      <c r="L271" s="35">
        <f t="shared" si="69"/>
        <v>25</v>
      </c>
      <c r="M271" s="35">
        <f t="shared" si="68"/>
        <v>5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>
        <v>40</v>
      </c>
      <c r="H272" s="40">
        <v>40</v>
      </c>
      <c r="I272" s="40">
        <v>40</v>
      </c>
      <c r="J272" s="40">
        <v>44</v>
      </c>
      <c r="K272" s="40">
        <v>44</v>
      </c>
      <c r="L272" s="35">
        <f t="shared" si="69"/>
        <v>208</v>
      </c>
      <c r="M272" s="35">
        <f t="shared" si="68"/>
        <v>42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  <c r="S275" s="45" t="str">
        <f>+C275</f>
        <v>Zondwako</v>
      </c>
      <c r="T275" s="46">
        <f>+L279</f>
        <v>262</v>
      </c>
      <c r="U275" s="46">
        <f>+L280+L281</f>
        <v>30</v>
      </c>
      <c r="V275" s="46">
        <f>+L282+L283</f>
        <v>232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July 2022</v>
      </c>
      <c r="D276" s="24"/>
      <c r="E276" s="24"/>
      <c r="F276" s="24"/>
      <c r="G276" s="10" t="str">
        <f>+$G$4</f>
        <v>Jul</v>
      </c>
      <c r="H276" s="10" t="str">
        <f>+G276</f>
        <v>Jul</v>
      </c>
      <c r="I276" s="10" t="str">
        <f t="shared" si="70"/>
        <v>Jul</v>
      </c>
      <c r="J276" s="10" t="str">
        <f t="shared" si="70"/>
        <v>Jul</v>
      </c>
      <c r="K276" s="10" t="str">
        <f t="shared" si="70"/>
        <v>Jul</v>
      </c>
      <c r="L276" s="10" t="str">
        <f t="shared" si="70"/>
        <v>Jul</v>
      </c>
      <c r="M276" s="10" t="str">
        <f t="shared" si="70"/>
        <v>Jul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3</v>
      </c>
      <c r="H277" s="7">
        <f>+$H$5</f>
        <v>10</v>
      </c>
      <c r="I277" s="7">
        <f>+$I$5</f>
        <v>17</v>
      </c>
      <c r="J277" s="7">
        <f>+$J$5</f>
        <v>24</v>
      </c>
      <c r="K277" s="7">
        <f>+$K$5</f>
        <v>31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45</v>
      </c>
      <c r="H279" s="32">
        <f t="shared" ref="H279:L279" si="71">SUM(H280:H283)</f>
        <v>52</v>
      </c>
      <c r="I279" s="32">
        <f t="shared" si="71"/>
        <v>52</v>
      </c>
      <c r="J279" s="32">
        <f t="shared" si="71"/>
        <v>74</v>
      </c>
      <c r="K279" s="32">
        <f t="shared" si="71"/>
        <v>39</v>
      </c>
      <c r="L279" s="32">
        <f t="shared" si="71"/>
        <v>262</v>
      </c>
      <c r="M279" s="32">
        <f>ROUND((L279/$E$1),0)</f>
        <v>52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2</v>
      </c>
      <c r="I280" s="40">
        <v>2</v>
      </c>
      <c r="J280" s="40">
        <v>2</v>
      </c>
      <c r="K280" s="40">
        <v>2</v>
      </c>
      <c r="L280" s="35">
        <f>SUM(G280:K280)</f>
        <v>11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5</v>
      </c>
      <c r="I281" s="40">
        <v>4</v>
      </c>
      <c r="J281" s="40">
        <v>4</v>
      </c>
      <c r="K281" s="40">
        <v>3</v>
      </c>
      <c r="L281" s="35">
        <f t="shared" ref="L281:L288" si="73">SUM(G281:K281)</f>
        <v>19</v>
      </c>
      <c r="M281" s="35">
        <f t="shared" si="72"/>
        <v>4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12</v>
      </c>
      <c r="H282" s="40">
        <v>14</v>
      </c>
      <c r="I282" s="40">
        <v>17</v>
      </c>
      <c r="J282" s="40">
        <v>14</v>
      </c>
      <c r="K282" s="40">
        <v>11</v>
      </c>
      <c r="L282" s="35">
        <f t="shared" si="73"/>
        <v>68</v>
      </c>
      <c r="M282" s="35">
        <f t="shared" si="72"/>
        <v>14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27</v>
      </c>
      <c r="H283" s="41">
        <v>31</v>
      </c>
      <c r="I283" s="41">
        <v>29</v>
      </c>
      <c r="J283" s="41">
        <v>54</v>
      </c>
      <c r="K283" s="41">
        <v>23</v>
      </c>
      <c r="L283" s="32">
        <f t="shared" si="73"/>
        <v>164</v>
      </c>
      <c r="M283" s="32">
        <f t="shared" si="72"/>
        <v>33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12</v>
      </c>
      <c r="H287" s="40">
        <v>12</v>
      </c>
      <c r="I287" s="40">
        <v>12</v>
      </c>
      <c r="J287" s="40">
        <v>12</v>
      </c>
      <c r="K287" s="40">
        <v>15</v>
      </c>
      <c r="L287" s="35">
        <f t="shared" si="73"/>
        <v>63</v>
      </c>
      <c r="M287" s="35">
        <f t="shared" si="72"/>
        <v>13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69</v>
      </c>
      <c r="H288" s="40">
        <v>69</v>
      </c>
      <c r="I288" s="40">
        <v>69</v>
      </c>
      <c r="J288" s="40">
        <v>69</v>
      </c>
      <c r="K288" s="40">
        <v>61</v>
      </c>
      <c r="L288" s="35">
        <f t="shared" si="73"/>
        <v>337</v>
      </c>
      <c r="M288" s="35">
        <f t="shared" si="72"/>
        <v>67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  <c r="S291" s="45" t="str">
        <f>+C291</f>
        <v>Mangcongco</v>
      </c>
      <c r="T291" s="46">
        <f>+L295</f>
        <v>180</v>
      </c>
      <c r="U291" s="46">
        <f>+L296+L297</f>
        <v>26</v>
      </c>
      <c r="V291" s="46">
        <f>+L298+L299</f>
        <v>154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July 2022</v>
      </c>
      <c r="D292" s="24"/>
      <c r="E292" s="24"/>
      <c r="F292" s="24"/>
      <c r="G292" s="10" t="str">
        <f>+$G$4</f>
        <v>Jul</v>
      </c>
      <c r="H292" s="10" t="str">
        <f>+G292</f>
        <v>Jul</v>
      </c>
      <c r="I292" s="10" t="str">
        <f t="shared" si="74"/>
        <v>Jul</v>
      </c>
      <c r="J292" s="10" t="str">
        <f t="shared" si="74"/>
        <v>Jul</v>
      </c>
      <c r="K292" s="10" t="str">
        <f t="shared" si="74"/>
        <v>Jul</v>
      </c>
      <c r="L292" s="10" t="str">
        <f t="shared" si="74"/>
        <v>Jul</v>
      </c>
      <c r="M292" s="10" t="str">
        <f t="shared" si="74"/>
        <v>Jul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3</v>
      </c>
      <c r="H293" s="7">
        <f>+$H$5</f>
        <v>10</v>
      </c>
      <c r="I293" s="7">
        <f>+$I$5</f>
        <v>17</v>
      </c>
      <c r="J293" s="7">
        <f>+$J$5</f>
        <v>24</v>
      </c>
      <c r="K293" s="7">
        <f>+$K$5</f>
        <v>31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45</v>
      </c>
      <c r="H295" s="32">
        <f t="shared" ref="H295:L295" si="75">SUM(H296:H299)</f>
        <v>0</v>
      </c>
      <c r="I295" s="32">
        <f t="shared" si="75"/>
        <v>49</v>
      </c>
      <c r="J295" s="32">
        <f t="shared" si="75"/>
        <v>46</v>
      </c>
      <c r="K295" s="32">
        <f t="shared" si="75"/>
        <v>40</v>
      </c>
      <c r="L295" s="32">
        <f t="shared" si="75"/>
        <v>180</v>
      </c>
      <c r="M295" s="32">
        <f>ROUND((L295/$E$1),0)</f>
        <v>36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/>
      <c r="I296" s="40">
        <v>2</v>
      </c>
      <c r="J296" s="40">
        <v>1</v>
      </c>
      <c r="K296" s="40">
        <v>2</v>
      </c>
      <c r="L296" s="35">
        <f>SUM(G296:K296)</f>
        <v>7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4</v>
      </c>
      <c r="H297" s="40"/>
      <c r="I297" s="40">
        <v>8</v>
      </c>
      <c r="J297" s="40">
        <v>4</v>
      </c>
      <c r="K297" s="40">
        <v>3</v>
      </c>
      <c r="L297" s="35">
        <f t="shared" ref="L297:L304" si="77">SUM(G297:K297)</f>
        <v>19</v>
      </c>
      <c r="M297" s="35">
        <f t="shared" si="76"/>
        <v>4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12</v>
      </c>
      <c r="H298" s="40"/>
      <c r="I298" s="40">
        <v>10</v>
      </c>
      <c r="J298" s="40">
        <v>11</v>
      </c>
      <c r="K298" s="40">
        <v>9</v>
      </c>
      <c r="L298" s="35">
        <f t="shared" si="77"/>
        <v>42</v>
      </c>
      <c r="M298" s="35">
        <f t="shared" si="76"/>
        <v>8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27</v>
      </c>
      <c r="H299" s="41"/>
      <c r="I299" s="41">
        <v>29</v>
      </c>
      <c r="J299" s="41">
        <v>30</v>
      </c>
      <c r="K299" s="41">
        <v>26</v>
      </c>
      <c r="L299" s="32">
        <f t="shared" si="77"/>
        <v>112</v>
      </c>
      <c r="M299" s="32">
        <f t="shared" si="76"/>
        <v>22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  <c r="S307" s="45" t="str">
        <f>+C307</f>
        <v>Kaliba</v>
      </c>
      <c r="T307" s="46">
        <f>+L311</f>
        <v>294</v>
      </c>
      <c r="U307" s="46">
        <f>+L312+L313</f>
        <v>35</v>
      </c>
      <c r="V307" s="46">
        <f>+L314+L315</f>
        <v>259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July 2022</v>
      </c>
      <c r="D308" s="24"/>
      <c r="E308" s="24"/>
      <c r="F308" s="24"/>
      <c r="G308" s="10" t="str">
        <f>+$G$4</f>
        <v>Jul</v>
      </c>
      <c r="H308" s="10" t="str">
        <f>+G308</f>
        <v>Jul</v>
      </c>
      <c r="I308" s="10" t="str">
        <f t="shared" si="78"/>
        <v>Jul</v>
      </c>
      <c r="J308" s="10" t="str">
        <f t="shared" si="78"/>
        <v>Jul</v>
      </c>
      <c r="K308" s="10" t="str">
        <f t="shared" si="78"/>
        <v>Jul</v>
      </c>
      <c r="L308" s="10" t="str">
        <f t="shared" si="78"/>
        <v>Jul</v>
      </c>
      <c r="M308" s="10" t="str">
        <f t="shared" si="78"/>
        <v>Jul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3</v>
      </c>
      <c r="H309" s="7">
        <f>+$H$5</f>
        <v>10</v>
      </c>
      <c r="I309" s="7">
        <f>+$I$5</f>
        <v>17</v>
      </c>
      <c r="J309" s="7">
        <f>+$J$5</f>
        <v>24</v>
      </c>
      <c r="K309" s="7">
        <f>+$K$5</f>
        <v>31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78</v>
      </c>
      <c r="H311" s="32">
        <f t="shared" ref="H311:L311" si="79">SUM(H312:H315)</f>
        <v>67</v>
      </c>
      <c r="I311" s="32">
        <f t="shared" si="79"/>
        <v>53</v>
      </c>
      <c r="J311" s="32">
        <f t="shared" si="79"/>
        <v>52</v>
      </c>
      <c r="K311" s="32">
        <f t="shared" si="79"/>
        <v>44</v>
      </c>
      <c r="L311" s="32">
        <f t="shared" si="79"/>
        <v>294</v>
      </c>
      <c r="M311" s="32">
        <f>ROUND((L311/$E$1),0)</f>
        <v>59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1</v>
      </c>
      <c r="I312" s="40">
        <v>1</v>
      </c>
      <c r="J312" s="40">
        <v>1</v>
      </c>
      <c r="K312" s="40">
        <v>1</v>
      </c>
      <c r="L312" s="35">
        <f>SUM(G312:K312)</f>
        <v>6</v>
      </c>
      <c r="M312" s="35">
        <f t="shared" ref="M312:M320" si="80">ROUND((L312/$E$1),0)</f>
        <v>1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7</v>
      </c>
      <c r="H313" s="40">
        <v>6</v>
      </c>
      <c r="I313" s="40">
        <v>6</v>
      </c>
      <c r="J313" s="40">
        <v>6</v>
      </c>
      <c r="K313" s="40">
        <v>4</v>
      </c>
      <c r="L313" s="35">
        <f t="shared" ref="L313:L320" si="81">SUM(G313:K313)</f>
        <v>29</v>
      </c>
      <c r="M313" s="35">
        <f t="shared" si="80"/>
        <v>6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22</v>
      </c>
      <c r="H314" s="40">
        <v>17</v>
      </c>
      <c r="I314" s="40">
        <v>19</v>
      </c>
      <c r="J314" s="40">
        <v>16</v>
      </c>
      <c r="K314" s="40">
        <v>13</v>
      </c>
      <c r="L314" s="35">
        <f t="shared" si="81"/>
        <v>87</v>
      </c>
      <c r="M314" s="35">
        <f t="shared" si="80"/>
        <v>17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47</v>
      </c>
      <c r="H315" s="41">
        <v>43</v>
      </c>
      <c r="I315" s="41">
        <v>27</v>
      </c>
      <c r="J315" s="41">
        <v>29</v>
      </c>
      <c r="K315" s="41">
        <v>26</v>
      </c>
      <c r="L315" s="32">
        <f t="shared" si="81"/>
        <v>172</v>
      </c>
      <c r="M315" s="32">
        <f t="shared" si="80"/>
        <v>34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49</v>
      </c>
      <c r="H319" s="40">
        <v>15</v>
      </c>
      <c r="I319" s="40">
        <v>15</v>
      </c>
      <c r="J319" s="40">
        <v>15</v>
      </c>
      <c r="K319" s="40">
        <v>61</v>
      </c>
      <c r="L319" s="35">
        <f t="shared" si="81"/>
        <v>155</v>
      </c>
      <c r="M319" s="35">
        <f t="shared" si="80"/>
        <v>31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  <c r="S323" s="45" t="str">
        <f>+C323</f>
        <v>Kancesi</v>
      </c>
      <c r="T323" s="46">
        <f>+L327</f>
        <v>482</v>
      </c>
      <c r="U323" s="46">
        <f>+L328+L329</f>
        <v>213</v>
      </c>
      <c r="V323" s="46">
        <f>+L330+L331</f>
        <v>269</v>
      </c>
      <c r="W323" s="46">
        <f>+L334</f>
        <v>17</v>
      </c>
      <c r="X323" s="46">
        <f>+L332</f>
        <v>15</v>
      </c>
    </row>
    <row r="324" spans="1:24" x14ac:dyDescent="0.25">
      <c r="A324" s="21"/>
      <c r="B324" s="22"/>
      <c r="C324" s="8" t="str">
        <f>+$C308</f>
        <v>July 2022</v>
      </c>
      <c r="D324" s="24"/>
      <c r="E324" s="24"/>
      <c r="F324" s="24"/>
      <c r="G324" s="10" t="str">
        <f>+$G$4</f>
        <v>Jul</v>
      </c>
      <c r="H324" s="10" t="str">
        <f>+G324</f>
        <v>Jul</v>
      </c>
      <c r="I324" s="10" t="str">
        <f t="shared" si="82"/>
        <v>Jul</v>
      </c>
      <c r="J324" s="10" t="str">
        <f t="shared" si="82"/>
        <v>Jul</v>
      </c>
      <c r="K324" s="10" t="str">
        <f t="shared" si="82"/>
        <v>Jul</v>
      </c>
      <c r="L324" s="10" t="str">
        <f t="shared" si="82"/>
        <v>Jul</v>
      </c>
      <c r="M324" s="10" t="str">
        <f t="shared" si="82"/>
        <v>Jul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3</v>
      </c>
      <c r="H325" s="7">
        <f>+$H$5</f>
        <v>10</v>
      </c>
      <c r="I325" s="7">
        <f>+$I$5</f>
        <v>17</v>
      </c>
      <c r="J325" s="7">
        <f>+$J$5</f>
        <v>24</v>
      </c>
      <c r="K325" s="7">
        <f>+$K$5</f>
        <v>31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90</v>
      </c>
      <c r="H327" s="32">
        <f t="shared" ref="H327:L327" si="83">SUM(H328:H331)</f>
        <v>95</v>
      </c>
      <c r="I327" s="32">
        <f t="shared" si="83"/>
        <v>103</v>
      </c>
      <c r="J327" s="32">
        <f t="shared" si="83"/>
        <v>93</v>
      </c>
      <c r="K327" s="32">
        <f t="shared" si="83"/>
        <v>101</v>
      </c>
      <c r="L327" s="32">
        <f t="shared" si="83"/>
        <v>482</v>
      </c>
      <c r="M327" s="32">
        <f>ROUND((L327/$E$1),0)</f>
        <v>96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7</v>
      </c>
      <c r="I328" s="40">
        <v>11</v>
      </c>
      <c r="J328" s="40">
        <v>10</v>
      </c>
      <c r="K328" s="40">
        <v>7</v>
      </c>
      <c r="L328" s="35">
        <f>SUM(G328:K328)</f>
        <v>44</v>
      </c>
      <c r="M328" s="35">
        <f t="shared" ref="M328:M336" si="84">ROUND((L328/$E$1),0)</f>
        <v>9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35</v>
      </c>
      <c r="H329" s="40">
        <v>33</v>
      </c>
      <c r="I329" s="40">
        <v>30</v>
      </c>
      <c r="J329" s="40">
        <v>36</v>
      </c>
      <c r="K329" s="40">
        <v>35</v>
      </c>
      <c r="L329" s="35">
        <f t="shared" ref="L329:L336" si="85">SUM(G329:K329)</f>
        <v>169</v>
      </c>
      <c r="M329" s="35">
        <f t="shared" si="84"/>
        <v>34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7</v>
      </c>
      <c r="H330" s="40">
        <v>10</v>
      </c>
      <c r="I330" s="40">
        <v>12</v>
      </c>
      <c r="J330" s="40">
        <v>9</v>
      </c>
      <c r="K330" s="40">
        <v>13</v>
      </c>
      <c r="L330" s="35">
        <f t="shared" si="85"/>
        <v>51</v>
      </c>
      <c r="M330" s="35">
        <f t="shared" si="84"/>
        <v>10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39</v>
      </c>
      <c r="H331" s="41">
        <v>45</v>
      </c>
      <c r="I331" s="41">
        <v>50</v>
      </c>
      <c r="J331" s="41">
        <v>38</v>
      </c>
      <c r="K331" s="41">
        <v>46</v>
      </c>
      <c r="L331" s="32">
        <f t="shared" si="85"/>
        <v>218</v>
      </c>
      <c r="M331" s="32">
        <f t="shared" si="84"/>
        <v>44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10</v>
      </c>
      <c r="H332" s="40">
        <v>2</v>
      </c>
      <c r="I332" s="40">
        <v>1</v>
      </c>
      <c r="J332" s="40"/>
      <c r="K332" s="40">
        <v>2</v>
      </c>
      <c r="L332" s="35">
        <f t="shared" si="85"/>
        <v>15</v>
      </c>
      <c r="M332" s="35">
        <f t="shared" si="84"/>
        <v>3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3</v>
      </c>
      <c r="H334" s="40">
        <v>4</v>
      </c>
      <c r="I334" s="40">
        <v>3</v>
      </c>
      <c r="J334" s="40">
        <v>2</v>
      </c>
      <c r="K334" s="40">
        <v>5</v>
      </c>
      <c r="L334" s="35">
        <f t="shared" si="85"/>
        <v>17</v>
      </c>
      <c r="M334" s="35">
        <f t="shared" si="84"/>
        <v>3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>
        <v>8</v>
      </c>
      <c r="I335" s="40"/>
      <c r="J335" s="40">
        <v>7</v>
      </c>
      <c r="K335" s="40"/>
      <c r="L335" s="35">
        <f t="shared" si="85"/>
        <v>15</v>
      </c>
      <c r="M335" s="35">
        <f t="shared" si="84"/>
        <v>3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21</v>
      </c>
      <c r="H336" s="40">
        <v>23</v>
      </c>
      <c r="I336" s="40">
        <v>25</v>
      </c>
      <c r="J336" s="40">
        <v>18</v>
      </c>
      <c r="K336" s="40">
        <v>23</v>
      </c>
      <c r="L336" s="35">
        <f t="shared" si="85"/>
        <v>110</v>
      </c>
      <c r="M336" s="35">
        <f t="shared" si="84"/>
        <v>22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  <c r="S339" s="45" t="str">
        <f>+C339</f>
        <v>Mpuluzi</v>
      </c>
      <c r="T339" s="46">
        <f>+L343</f>
        <v>800</v>
      </c>
      <c r="U339" s="46">
        <f>+L344+L345</f>
        <v>302</v>
      </c>
      <c r="V339" s="46">
        <f>+L346+L347</f>
        <v>498</v>
      </c>
      <c r="W339" s="46">
        <f>+L350</f>
        <v>100</v>
      </c>
      <c r="X339" s="46">
        <f>+L348</f>
        <v>52</v>
      </c>
    </row>
    <row r="340" spans="1:24" x14ac:dyDescent="0.25">
      <c r="A340" s="21"/>
      <c r="B340" s="22"/>
      <c r="C340" s="8" t="str">
        <f>+$C324</f>
        <v>July 2022</v>
      </c>
      <c r="D340" s="24"/>
      <c r="E340" s="24"/>
      <c r="F340" s="24"/>
      <c r="G340" s="10" t="str">
        <f>+$G$4</f>
        <v>Jul</v>
      </c>
      <c r="H340" s="10" t="str">
        <f>+G340</f>
        <v>Jul</v>
      </c>
      <c r="I340" s="10" t="str">
        <f t="shared" si="86"/>
        <v>Jul</v>
      </c>
      <c r="J340" s="10" t="str">
        <f t="shared" si="86"/>
        <v>Jul</v>
      </c>
      <c r="K340" s="10" t="str">
        <f t="shared" si="86"/>
        <v>Jul</v>
      </c>
      <c r="L340" s="10" t="str">
        <f t="shared" si="86"/>
        <v>Jul</v>
      </c>
      <c r="M340" s="10" t="str">
        <f t="shared" si="86"/>
        <v>Jul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3</v>
      </c>
      <c r="H341" s="7">
        <f>+$H$5</f>
        <v>10</v>
      </c>
      <c r="I341" s="7">
        <f>+$I$5</f>
        <v>17</v>
      </c>
      <c r="J341" s="7">
        <f>+$J$5</f>
        <v>24</v>
      </c>
      <c r="K341" s="7">
        <f>+$K$5</f>
        <v>31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169</v>
      </c>
      <c r="H343" s="32">
        <f t="shared" ref="H343:L343" si="87">SUM(H344:H347)</f>
        <v>163</v>
      </c>
      <c r="I343" s="32">
        <f t="shared" si="87"/>
        <v>161</v>
      </c>
      <c r="J343" s="32">
        <f t="shared" si="87"/>
        <v>147</v>
      </c>
      <c r="K343" s="32">
        <f t="shared" si="87"/>
        <v>160</v>
      </c>
      <c r="L343" s="32">
        <f t="shared" si="87"/>
        <v>800</v>
      </c>
      <c r="M343" s="32">
        <f>ROUND((L343/$E$1),0)</f>
        <v>160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16</v>
      </c>
      <c r="H344" s="40">
        <v>19</v>
      </c>
      <c r="I344" s="40">
        <v>21</v>
      </c>
      <c r="J344" s="40">
        <v>17</v>
      </c>
      <c r="K344" s="40">
        <v>15</v>
      </c>
      <c r="L344" s="35">
        <f>SUM(G344:K344)</f>
        <v>88</v>
      </c>
      <c r="M344" s="35">
        <f t="shared" ref="M344:M352" si="88">ROUND((L344/$E$1),0)</f>
        <v>18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44</v>
      </c>
      <c r="H345" s="40">
        <v>47</v>
      </c>
      <c r="I345" s="40">
        <v>40</v>
      </c>
      <c r="J345" s="40">
        <v>40</v>
      </c>
      <c r="K345" s="40">
        <v>43</v>
      </c>
      <c r="L345" s="35">
        <f t="shared" ref="L345:L352" si="89">SUM(G345:K345)</f>
        <v>214</v>
      </c>
      <c r="M345" s="35">
        <f t="shared" si="88"/>
        <v>43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32</v>
      </c>
      <c r="H346" s="40">
        <v>31</v>
      </c>
      <c r="I346" s="40">
        <v>30</v>
      </c>
      <c r="J346" s="40">
        <v>26</v>
      </c>
      <c r="K346" s="40">
        <v>29</v>
      </c>
      <c r="L346" s="35">
        <f t="shared" si="89"/>
        <v>148</v>
      </c>
      <c r="M346" s="35">
        <f t="shared" si="88"/>
        <v>30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77</v>
      </c>
      <c r="H347" s="41">
        <v>66</v>
      </c>
      <c r="I347" s="41">
        <v>70</v>
      </c>
      <c r="J347" s="41">
        <v>64</v>
      </c>
      <c r="K347" s="41">
        <v>73</v>
      </c>
      <c r="L347" s="32">
        <f t="shared" si="89"/>
        <v>350</v>
      </c>
      <c r="M347" s="32">
        <f t="shared" si="88"/>
        <v>70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/>
      <c r="I348" s="40">
        <v>30</v>
      </c>
      <c r="J348" s="40">
        <v>9</v>
      </c>
      <c r="K348" s="40">
        <v>13</v>
      </c>
      <c r="L348" s="35">
        <f t="shared" si="89"/>
        <v>52</v>
      </c>
      <c r="M348" s="35">
        <f t="shared" si="88"/>
        <v>10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14</v>
      </c>
      <c r="H350" s="40">
        <v>11</v>
      </c>
      <c r="I350" s="40">
        <v>48</v>
      </c>
      <c r="J350" s="40">
        <v>12</v>
      </c>
      <c r="K350" s="40">
        <v>15</v>
      </c>
      <c r="L350" s="35">
        <f t="shared" si="89"/>
        <v>100</v>
      </c>
      <c r="M350" s="35">
        <f t="shared" si="88"/>
        <v>20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>
        <v>1</v>
      </c>
      <c r="I351" s="40">
        <v>6</v>
      </c>
      <c r="J351" s="40">
        <v>1</v>
      </c>
      <c r="K351" s="40">
        <v>2</v>
      </c>
      <c r="L351" s="35">
        <f t="shared" si="89"/>
        <v>10</v>
      </c>
      <c r="M351" s="35">
        <f t="shared" si="88"/>
        <v>2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42</v>
      </c>
      <c r="H352" s="40">
        <v>42</v>
      </c>
      <c r="I352" s="40">
        <v>42</v>
      </c>
      <c r="J352" s="40">
        <v>42</v>
      </c>
      <c r="K352" s="40">
        <v>42</v>
      </c>
      <c r="L352" s="35">
        <f t="shared" si="89"/>
        <v>210</v>
      </c>
      <c r="M352" s="35">
        <f t="shared" si="88"/>
        <v>42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  <c r="S355" s="45" t="str">
        <f>+C355</f>
        <v>Bulunga</v>
      </c>
      <c r="T355" s="46">
        <f>+L359</f>
        <v>131</v>
      </c>
      <c r="U355" s="46">
        <f>+L360+L361</f>
        <v>12</v>
      </c>
      <c r="V355" s="46">
        <f>+L362+L363</f>
        <v>119</v>
      </c>
      <c r="W355" s="46">
        <f>+L366</f>
        <v>0</v>
      </c>
      <c r="X355" s="46">
        <f>+L364</f>
        <v>28</v>
      </c>
    </row>
    <row r="356" spans="1:24" x14ac:dyDescent="0.25">
      <c r="A356" s="21"/>
      <c r="B356" s="22"/>
      <c r="C356" s="8" t="str">
        <f>+$C340</f>
        <v>July 2022</v>
      </c>
      <c r="D356" s="24"/>
      <c r="E356" s="24"/>
      <c r="F356" s="24"/>
      <c r="G356" s="10" t="str">
        <f>+$G$4</f>
        <v>Jul</v>
      </c>
      <c r="H356" s="10" t="str">
        <f>+G356</f>
        <v>Jul</v>
      </c>
      <c r="I356" s="10" t="str">
        <f t="shared" si="90"/>
        <v>Jul</v>
      </c>
      <c r="J356" s="10" t="str">
        <f t="shared" si="90"/>
        <v>Jul</v>
      </c>
      <c r="K356" s="10" t="str">
        <f t="shared" si="90"/>
        <v>Jul</v>
      </c>
      <c r="L356" s="10" t="str">
        <f t="shared" si="90"/>
        <v>Jul</v>
      </c>
      <c r="M356" s="10" t="str">
        <f t="shared" si="90"/>
        <v>Jul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3</v>
      </c>
      <c r="H357" s="7">
        <f>+$H$5</f>
        <v>10</v>
      </c>
      <c r="I357" s="7">
        <f>+$I$5</f>
        <v>17</v>
      </c>
      <c r="J357" s="7">
        <f>+$J$5</f>
        <v>24</v>
      </c>
      <c r="K357" s="7">
        <f>+$K$5</f>
        <v>31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30</v>
      </c>
      <c r="H359" s="32">
        <f t="shared" ref="H359:L359" si="91">SUM(H360:H363)</f>
        <v>41</v>
      </c>
      <c r="I359" s="32">
        <f t="shared" si="91"/>
        <v>28</v>
      </c>
      <c r="J359" s="32">
        <f t="shared" si="91"/>
        <v>12</v>
      </c>
      <c r="K359" s="32">
        <f t="shared" si="91"/>
        <v>20</v>
      </c>
      <c r="L359" s="32">
        <f t="shared" si="91"/>
        <v>131</v>
      </c>
      <c r="M359" s="32">
        <f>ROUND((L359/$E$1),0)</f>
        <v>26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>
        <v>1</v>
      </c>
      <c r="L360" s="35">
        <f>SUM(G360:K360)</f>
        <v>5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1</v>
      </c>
      <c r="H361" s="40">
        <v>4</v>
      </c>
      <c r="I361" s="40">
        <v>1</v>
      </c>
      <c r="J361" s="40">
        <v>1</v>
      </c>
      <c r="K361" s="40"/>
      <c r="L361" s="35">
        <f t="shared" ref="L361:L368" si="93">SUM(G361:K361)</f>
        <v>7</v>
      </c>
      <c r="M361" s="35">
        <f t="shared" si="92"/>
        <v>1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14</v>
      </c>
      <c r="H362" s="40">
        <v>12</v>
      </c>
      <c r="I362" s="40">
        <v>8</v>
      </c>
      <c r="J362" s="40">
        <v>1</v>
      </c>
      <c r="K362" s="40">
        <v>5</v>
      </c>
      <c r="L362" s="35">
        <f t="shared" si="93"/>
        <v>40</v>
      </c>
      <c r="M362" s="35">
        <f t="shared" si="92"/>
        <v>8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14</v>
      </c>
      <c r="H363" s="41">
        <v>24</v>
      </c>
      <c r="I363" s="41">
        <v>18</v>
      </c>
      <c r="J363" s="41">
        <v>9</v>
      </c>
      <c r="K363" s="41">
        <v>14</v>
      </c>
      <c r="L363" s="32">
        <f t="shared" si="93"/>
        <v>79</v>
      </c>
      <c r="M363" s="32">
        <f t="shared" si="92"/>
        <v>16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>
        <v>18</v>
      </c>
      <c r="I364" s="40">
        <v>10</v>
      </c>
      <c r="J364" s="40"/>
      <c r="K364" s="40"/>
      <c r="L364" s="35">
        <f t="shared" si="93"/>
        <v>28</v>
      </c>
      <c r="M364" s="35">
        <f t="shared" si="92"/>
        <v>6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>
        <f t="shared" si="92"/>
        <v>0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15</v>
      </c>
      <c r="H367" s="40">
        <v>15</v>
      </c>
      <c r="I367" s="40">
        <v>7</v>
      </c>
      <c r="J367" s="40">
        <v>10</v>
      </c>
      <c r="K367" s="40">
        <v>13</v>
      </c>
      <c r="L367" s="35">
        <f t="shared" si="93"/>
        <v>60</v>
      </c>
      <c r="M367" s="35">
        <f t="shared" si="92"/>
        <v>12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  <c r="P371" s="42"/>
      <c r="S371" s="45" t="str">
        <f>+C371</f>
        <v>Mbowane</v>
      </c>
      <c r="T371" s="46">
        <f>+L375</f>
        <v>188</v>
      </c>
      <c r="U371" s="46">
        <f>+L376+L377</f>
        <v>57</v>
      </c>
      <c r="V371" s="46">
        <f>+L378+L379</f>
        <v>131</v>
      </c>
      <c r="W371" s="46">
        <f>+L382</f>
        <v>0</v>
      </c>
      <c r="X371" s="46">
        <f>+L380</f>
        <v>0</v>
      </c>
    </row>
    <row r="372" spans="1:24" x14ac:dyDescent="0.25">
      <c r="A372" s="21"/>
      <c r="B372" s="22"/>
      <c r="C372" s="8" t="str">
        <f>+$C356</f>
        <v>July 2022</v>
      </c>
      <c r="D372" s="24"/>
      <c r="E372" s="24"/>
      <c r="F372" s="24"/>
      <c r="G372" s="10" t="str">
        <f>+$G$4</f>
        <v>Jul</v>
      </c>
      <c r="H372" s="10" t="str">
        <f>+G372</f>
        <v>Jul</v>
      </c>
      <c r="I372" s="10" t="str">
        <f t="shared" si="94"/>
        <v>Jul</v>
      </c>
      <c r="J372" s="10" t="str">
        <f t="shared" si="94"/>
        <v>Jul</v>
      </c>
      <c r="K372" s="10" t="str">
        <f t="shared" si="94"/>
        <v>Jul</v>
      </c>
      <c r="L372" s="10" t="str">
        <f t="shared" si="94"/>
        <v>Jul</v>
      </c>
      <c r="M372" s="10" t="str">
        <f t="shared" si="94"/>
        <v>Jul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3</v>
      </c>
      <c r="H373" s="7">
        <f>+$H$5</f>
        <v>10</v>
      </c>
      <c r="I373" s="7">
        <f>+$I$5</f>
        <v>17</v>
      </c>
      <c r="J373" s="7">
        <f>+$J$5</f>
        <v>24</v>
      </c>
      <c r="K373" s="7">
        <f>+$K$5</f>
        <v>31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33</v>
      </c>
      <c r="H375" s="32">
        <f t="shared" ref="H375:L375" si="95">SUM(H376:H379)</f>
        <v>82</v>
      </c>
      <c r="I375" s="32">
        <f t="shared" si="95"/>
        <v>29</v>
      </c>
      <c r="J375" s="32">
        <f t="shared" si="95"/>
        <v>19</v>
      </c>
      <c r="K375" s="32">
        <f t="shared" si="95"/>
        <v>25</v>
      </c>
      <c r="L375" s="32">
        <f t="shared" si="95"/>
        <v>188</v>
      </c>
      <c r="M375" s="32">
        <f>ROUND((L375/$E$1),0)</f>
        <v>38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12</v>
      </c>
      <c r="I376" s="40">
        <v>2</v>
      </c>
      <c r="J376" s="40">
        <v>1</v>
      </c>
      <c r="K376" s="40">
        <v>1</v>
      </c>
      <c r="L376" s="35">
        <f>SUM(G376:K376)</f>
        <v>17</v>
      </c>
      <c r="M376" s="35">
        <f t="shared" ref="M376:M384" si="96">ROUND((L376/$E$1),0)</f>
        <v>3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8</v>
      </c>
      <c r="H377" s="40">
        <v>17</v>
      </c>
      <c r="I377" s="40">
        <v>7</v>
      </c>
      <c r="J377" s="40">
        <v>2</v>
      </c>
      <c r="K377" s="40">
        <v>6</v>
      </c>
      <c r="L377" s="35">
        <f t="shared" ref="L377:L384" si="97">SUM(G377:K377)</f>
        <v>40</v>
      </c>
      <c r="M377" s="35">
        <f t="shared" si="96"/>
        <v>8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9</v>
      </c>
      <c r="H378" s="40">
        <v>21</v>
      </c>
      <c r="I378" s="40">
        <v>10</v>
      </c>
      <c r="J378" s="40">
        <v>4</v>
      </c>
      <c r="K378" s="40">
        <v>6</v>
      </c>
      <c r="L378" s="35">
        <f t="shared" si="97"/>
        <v>50</v>
      </c>
      <c r="M378" s="35">
        <f t="shared" si="96"/>
        <v>10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15</v>
      </c>
      <c r="H379" s="41">
        <v>32</v>
      </c>
      <c r="I379" s="41">
        <v>10</v>
      </c>
      <c r="J379" s="41">
        <v>12</v>
      </c>
      <c r="K379" s="41">
        <v>12</v>
      </c>
      <c r="L379" s="32">
        <f t="shared" si="97"/>
        <v>81</v>
      </c>
      <c r="M379" s="32">
        <f t="shared" si="96"/>
        <v>16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>
        <f t="shared" si="96"/>
        <v>0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3</v>
      </c>
      <c r="H383" s="40"/>
      <c r="I383" s="40">
        <v>4</v>
      </c>
      <c r="J383" s="40">
        <v>5</v>
      </c>
      <c r="K383" s="40">
        <v>4</v>
      </c>
      <c r="L383" s="35">
        <f t="shared" si="97"/>
        <v>16</v>
      </c>
      <c r="M383" s="35">
        <f t="shared" si="96"/>
        <v>3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  <c r="P387" s="42"/>
      <c r="S387" s="45" t="str">
        <f>+C387</f>
        <v>Sibovini</v>
      </c>
      <c r="T387" s="46">
        <f>+L391</f>
        <v>237</v>
      </c>
      <c r="U387" s="46">
        <f>+L392+L393</f>
        <v>53</v>
      </c>
      <c r="V387" s="46">
        <f>+L394+L395</f>
        <v>184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July 2022</v>
      </c>
      <c r="D388" s="24"/>
      <c r="E388" s="24"/>
      <c r="F388" s="24"/>
      <c r="G388" s="10" t="str">
        <f>+$G$4</f>
        <v>Jul</v>
      </c>
      <c r="H388" s="10" t="str">
        <f>+G388</f>
        <v>Jul</v>
      </c>
      <c r="I388" s="10" t="str">
        <f t="shared" si="98"/>
        <v>Jul</v>
      </c>
      <c r="J388" s="10" t="str">
        <f t="shared" si="98"/>
        <v>Jul</v>
      </c>
      <c r="K388" s="10" t="str">
        <f t="shared" si="98"/>
        <v>Jul</v>
      </c>
      <c r="L388" s="10" t="str">
        <f t="shared" si="98"/>
        <v>Jul</v>
      </c>
      <c r="M388" s="10" t="str">
        <f t="shared" si="98"/>
        <v>Jul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3</v>
      </c>
      <c r="H389" s="7">
        <f>+$H$5</f>
        <v>10</v>
      </c>
      <c r="I389" s="7">
        <f>+$I$5</f>
        <v>17</v>
      </c>
      <c r="J389" s="7">
        <f>+$J$5</f>
        <v>24</v>
      </c>
      <c r="K389" s="7">
        <f>+$K$5</f>
        <v>31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50</v>
      </c>
      <c r="H391" s="32">
        <f t="shared" ref="H391:L391" si="99">SUM(H392:H395)</f>
        <v>53</v>
      </c>
      <c r="I391" s="32">
        <f t="shared" si="99"/>
        <v>57</v>
      </c>
      <c r="J391" s="32">
        <f t="shared" si="99"/>
        <v>39</v>
      </c>
      <c r="K391" s="32">
        <f t="shared" si="99"/>
        <v>38</v>
      </c>
      <c r="L391" s="32">
        <f t="shared" si="99"/>
        <v>237</v>
      </c>
      <c r="M391" s="32">
        <f>ROUND((L391/$E$1),0)</f>
        <v>47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6</v>
      </c>
      <c r="H392" s="40">
        <v>5</v>
      </c>
      <c r="I392" s="40">
        <v>4</v>
      </c>
      <c r="J392" s="40">
        <v>5</v>
      </c>
      <c r="K392" s="40">
        <v>5</v>
      </c>
      <c r="L392" s="35">
        <f>SUM(G392:K392)</f>
        <v>25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5</v>
      </c>
      <c r="H393" s="40">
        <v>5</v>
      </c>
      <c r="I393" s="40">
        <v>7</v>
      </c>
      <c r="J393" s="40">
        <v>6</v>
      </c>
      <c r="K393" s="40">
        <v>5</v>
      </c>
      <c r="L393" s="35">
        <f t="shared" ref="L393:L400" si="101">SUM(G393:K393)</f>
        <v>28</v>
      </c>
      <c r="M393" s="35">
        <f t="shared" si="100"/>
        <v>6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8</v>
      </c>
      <c r="H394" s="40">
        <v>9</v>
      </c>
      <c r="I394" s="40">
        <v>11</v>
      </c>
      <c r="J394" s="40">
        <v>6</v>
      </c>
      <c r="K394" s="40">
        <v>8</v>
      </c>
      <c r="L394" s="35">
        <f t="shared" si="101"/>
        <v>42</v>
      </c>
      <c r="M394" s="35">
        <f t="shared" si="100"/>
        <v>8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31</v>
      </c>
      <c r="H395" s="41">
        <v>34</v>
      </c>
      <c r="I395" s="41">
        <v>35</v>
      </c>
      <c r="J395" s="41">
        <v>22</v>
      </c>
      <c r="K395" s="41">
        <v>20</v>
      </c>
      <c r="L395" s="32">
        <f t="shared" si="101"/>
        <v>142</v>
      </c>
      <c r="M395" s="32">
        <f t="shared" si="100"/>
        <v>28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  <c r="P403" s="42"/>
      <c r="S403" s="45" t="str">
        <f>+C403</f>
        <v>Nsubani</v>
      </c>
      <c r="T403" s="46">
        <f>+L407</f>
        <v>370</v>
      </c>
      <c r="U403" s="46">
        <f>+L408+L409</f>
        <v>97</v>
      </c>
      <c r="V403" s="46">
        <f>+L410+L411</f>
        <v>273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 t="str">
        <f>+$C388</f>
        <v>July 2022</v>
      </c>
      <c r="D404" s="24"/>
      <c r="E404" s="24"/>
      <c r="F404" s="24"/>
      <c r="G404" s="10" t="str">
        <f>+$G$4</f>
        <v>Jul</v>
      </c>
      <c r="H404" s="10" t="str">
        <f>+G404</f>
        <v>Jul</v>
      </c>
      <c r="I404" s="10" t="str">
        <f t="shared" si="102"/>
        <v>Jul</v>
      </c>
      <c r="J404" s="10" t="str">
        <f t="shared" si="102"/>
        <v>Jul</v>
      </c>
      <c r="K404" s="10" t="str">
        <f t="shared" si="102"/>
        <v>Jul</v>
      </c>
      <c r="L404" s="10" t="str">
        <f t="shared" si="102"/>
        <v>Jul</v>
      </c>
      <c r="M404" s="10" t="str">
        <f t="shared" si="102"/>
        <v>Jul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3</v>
      </c>
      <c r="H405" s="7">
        <f>+$H$5</f>
        <v>10</v>
      </c>
      <c r="I405" s="7">
        <f>+$I$5</f>
        <v>17</v>
      </c>
      <c r="J405" s="7">
        <f>+$J$5</f>
        <v>24</v>
      </c>
      <c r="K405" s="7">
        <f>+$K$5</f>
        <v>31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76</v>
      </c>
      <c r="H407" s="32">
        <f t="shared" ref="H407:L407" si="103">SUM(H408:H411)</f>
        <v>79</v>
      </c>
      <c r="I407" s="32">
        <f t="shared" si="103"/>
        <v>70</v>
      </c>
      <c r="J407" s="32">
        <f t="shared" si="103"/>
        <v>66</v>
      </c>
      <c r="K407" s="32">
        <f t="shared" si="103"/>
        <v>79</v>
      </c>
      <c r="L407" s="32">
        <f t="shared" si="103"/>
        <v>370</v>
      </c>
      <c r="M407" s="32">
        <f>ROUND((L407/$E$1),0)</f>
        <v>74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7</v>
      </c>
      <c r="H408" s="40">
        <v>6</v>
      </c>
      <c r="I408" s="40">
        <v>7</v>
      </c>
      <c r="J408" s="40">
        <v>6</v>
      </c>
      <c r="K408" s="40">
        <v>6</v>
      </c>
      <c r="L408" s="35">
        <f>SUM(G408:K408)</f>
        <v>32</v>
      </c>
      <c r="M408" s="35">
        <f t="shared" ref="M408:M416" si="104">ROUND((L408/$E$1),0)</f>
        <v>6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14</v>
      </c>
      <c r="H409" s="40">
        <v>14</v>
      </c>
      <c r="I409" s="40">
        <v>14</v>
      </c>
      <c r="J409" s="40">
        <v>12</v>
      </c>
      <c r="K409" s="40">
        <v>11</v>
      </c>
      <c r="L409" s="35">
        <f t="shared" ref="L409:L416" si="105">SUM(G409:K409)</f>
        <v>65</v>
      </c>
      <c r="M409" s="35">
        <f t="shared" si="104"/>
        <v>13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14</v>
      </c>
      <c r="H410" s="40">
        <v>20</v>
      </c>
      <c r="I410" s="40">
        <v>20</v>
      </c>
      <c r="J410" s="40">
        <v>14</v>
      </c>
      <c r="K410" s="40">
        <v>16</v>
      </c>
      <c r="L410" s="35">
        <f t="shared" si="105"/>
        <v>84</v>
      </c>
      <c r="M410" s="35">
        <f t="shared" si="104"/>
        <v>17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41</v>
      </c>
      <c r="H411" s="41">
        <v>39</v>
      </c>
      <c r="I411" s="41">
        <v>29</v>
      </c>
      <c r="J411" s="41">
        <v>34</v>
      </c>
      <c r="K411" s="41">
        <v>46</v>
      </c>
      <c r="L411" s="32">
        <f t="shared" si="105"/>
        <v>189</v>
      </c>
      <c r="M411" s="32">
        <f t="shared" si="104"/>
        <v>38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>
        <f t="shared" si="104"/>
        <v>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1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1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1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  <c r="P419" s="42" t="s">
        <v>79</v>
      </c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1" x14ac:dyDescent="0.25">
      <c r="A420" s="21"/>
      <c r="B420" s="22"/>
      <c r="C420" s="8" t="str">
        <f>+$C404</f>
        <v>July 2022</v>
      </c>
      <c r="D420" s="24"/>
      <c r="E420" s="24"/>
      <c r="F420" s="24"/>
      <c r="G420" s="10" t="str">
        <f>+$G$4</f>
        <v>Jul</v>
      </c>
      <c r="H420" s="10" t="str">
        <f>+G420</f>
        <v>Jul</v>
      </c>
      <c r="I420" s="10" t="str">
        <f t="shared" si="106"/>
        <v>Jul</v>
      </c>
      <c r="J420" s="10" t="str">
        <f t="shared" si="106"/>
        <v>Jul</v>
      </c>
      <c r="K420" s="10" t="str">
        <f t="shared" si="106"/>
        <v>Jul</v>
      </c>
      <c r="L420" s="10" t="str">
        <f t="shared" si="106"/>
        <v>Jul</v>
      </c>
      <c r="M420" s="10" t="str">
        <f t="shared" si="106"/>
        <v>Jul</v>
      </c>
      <c r="N420" s="25"/>
    </row>
    <row r="421" spans="1:31" ht="15.75" thickBot="1" x14ac:dyDescent="0.3">
      <c r="A421" s="21"/>
      <c r="B421" s="26"/>
      <c r="C421" s="27"/>
      <c r="D421" s="27"/>
      <c r="E421" s="27"/>
      <c r="F421" s="27"/>
      <c r="G421" s="7">
        <f>+$G$5</f>
        <v>3</v>
      </c>
      <c r="H421" s="7">
        <f>+$H$5</f>
        <v>10</v>
      </c>
      <c r="I421" s="7">
        <f>+$I$5</f>
        <v>17</v>
      </c>
      <c r="J421" s="7">
        <f>+$J$5</f>
        <v>24</v>
      </c>
      <c r="K421" s="7">
        <f>+$K$5</f>
        <v>31</v>
      </c>
      <c r="L421" s="7" t="s">
        <v>11</v>
      </c>
      <c r="M421" s="7" t="s">
        <v>12</v>
      </c>
      <c r="N421" s="28"/>
    </row>
    <row r="422" spans="1:31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1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</row>
    <row r="424" spans="1:31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1</v>
      </c>
      <c r="AB424" s="50">
        <v>6</v>
      </c>
      <c r="AC424" s="50">
        <v>1</v>
      </c>
      <c r="AD424" s="50">
        <v>1</v>
      </c>
      <c r="AE424" s="50">
        <v>2</v>
      </c>
    </row>
    <row r="425" spans="1:31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10</v>
      </c>
      <c r="AB425" s="50">
        <v>6</v>
      </c>
      <c r="AC425" s="50">
        <v>4</v>
      </c>
      <c r="AD425" s="50">
        <v>3</v>
      </c>
      <c r="AE425" s="50">
        <v>8</v>
      </c>
    </row>
    <row r="426" spans="1:31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15</v>
      </c>
      <c r="AB426" s="50">
        <v>20</v>
      </c>
      <c r="AC426" s="50">
        <v>10</v>
      </c>
      <c r="AD426" s="50">
        <v>10</v>
      </c>
      <c r="AE426" s="50">
        <v>18</v>
      </c>
    </row>
    <row r="427" spans="1:31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11</v>
      </c>
      <c r="AB427" s="50">
        <v>14</v>
      </c>
      <c r="AC427" s="50">
        <v>14</v>
      </c>
      <c r="AD427" s="50">
        <v>14</v>
      </c>
      <c r="AE427" s="50">
        <v>14</v>
      </c>
    </row>
    <row r="428" spans="1:31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</row>
    <row r="429" spans="1:31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</row>
    <row r="430" spans="1:31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</row>
    <row r="431" spans="1:31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</row>
    <row r="432" spans="1:31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  <c r="S435" s="45" t="str">
        <f>+C435</f>
        <v>Jubukweni</v>
      </c>
      <c r="T435" s="46">
        <f>+L439</f>
        <v>0</v>
      </c>
      <c r="U435" s="46">
        <f>+L440+L441</f>
        <v>0</v>
      </c>
      <c r="V435" s="46">
        <f>+L442+L443</f>
        <v>0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July 2022</v>
      </c>
      <c r="D436" s="24"/>
      <c r="E436" s="24"/>
      <c r="F436" s="24"/>
      <c r="G436" s="10" t="str">
        <f>+$G$4</f>
        <v>Jul</v>
      </c>
      <c r="H436" s="10" t="str">
        <f>+G436</f>
        <v>Jul</v>
      </c>
      <c r="I436" s="10" t="str">
        <f t="shared" si="110"/>
        <v>Jul</v>
      </c>
      <c r="J436" s="10" t="str">
        <f t="shared" si="110"/>
        <v>Jul</v>
      </c>
      <c r="K436" s="10" t="str">
        <f t="shared" si="110"/>
        <v>Jul</v>
      </c>
      <c r="L436" s="10" t="str">
        <f t="shared" si="110"/>
        <v>Jul</v>
      </c>
      <c r="M436" s="10" t="str">
        <f t="shared" si="110"/>
        <v>Jul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3</v>
      </c>
      <c r="H437" s="7">
        <f>+$H$5</f>
        <v>10</v>
      </c>
      <c r="I437" s="7">
        <f>+$I$5</f>
        <v>17</v>
      </c>
      <c r="J437" s="7">
        <f>+$J$5</f>
        <v>24</v>
      </c>
      <c r="K437" s="7">
        <f>+$K$5</f>
        <v>31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>
        <f>ROUND((L439/$E$1),0)</f>
        <v>0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>
        <f t="shared" ref="M440:M448" si="112">ROUND((L440/$E$1),0)</f>
        <v>0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>
        <f t="shared" si="112"/>
        <v>0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>
        <f t="shared" si="112"/>
        <v>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>
        <f t="shared" si="112"/>
        <v>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  <c r="S451" s="45" t="str">
        <f>+C451</f>
        <v>Sigangeni</v>
      </c>
      <c r="T451" s="46">
        <f>+L455</f>
        <v>0</v>
      </c>
      <c r="U451" s="46">
        <f>+L456+L457</f>
        <v>0</v>
      </c>
      <c r="V451" s="46">
        <f>+L458+L459</f>
        <v>0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 t="str">
        <f>+$C436</f>
        <v>July 2022</v>
      </c>
      <c r="D452" s="24"/>
      <c r="E452" s="24"/>
      <c r="F452" s="24"/>
      <c r="G452" s="10" t="str">
        <f>+$G$4</f>
        <v>Jul</v>
      </c>
      <c r="H452" s="10" t="str">
        <f>+G452</f>
        <v>Jul</v>
      </c>
      <c r="I452" s="10" t="str">
        <f t="shared" si="114"/>
        <v>Jul</v>
      </c>
      <c r="J452" s="10" t="str">
        <f t="shared" si="114"/>
        <v>Jul</v>
      </c>
      <c r="K452" s="10" t="str">
        <f t="shared" si="114"/>
        <v>Jul</v>
      </c>
      <c r="L452" s="10" t="str">
        <f t="shared" si="114"/>
        <v>Jul</v>
      </c>
      <c r="M452" s="10" t="str">
        <f t="shared" si="114"/>
        <v>Jul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3</v>
      </c>
      <c r="H453" s="7">
        <f>+$H$5</f>
        <v>10</v>
      </c>
      <c r="I453" s="7">
        <f>+$I$5</f>
        <v>17</v>
      </c>
      <c r="J453" s="7">
        <f>+$J$5</f>
        <v>24</v>
      </c>
      <c r="K453" s="7">
        <f>+$K$5</f>
        <v>31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>
        <f>ROUND((L455/$E$1),0)</f>
        <v>0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>
        <f t="shared" ref="M456:M464" si="116">ROUND((L456/$E$1),0)</f>
        <v>0</v>
      </c>
      <c r="N456" s="33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>
        <f t="shared" si="116"/>
        <v>0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>
        <f t="shared" si="116"/>
        <v>0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>
        <f t="shared" si="116"/>
        <v>0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  <c r="S467" s="45" t="str">
        <f>+C467</f>
        <v>ICBC - Details</v>
      </c>
      <c r="T467" s="46">
        <f>+L471</f>
        <v>0</v>
      </c>
      <c r="U467" s="46">
        <f>+L472+L473</f>
        <v>0</v>
      </c>
      <c r="V467" s="46">
        <f>+L474+L475</f>
        <v>0</v>
      </c>
      <c r="W467" s="46">
        <f>+L478</f>
        <v>0</v>
      </c>
      <c r="X467" s="46">
        <f>+L476</f>
        <v>0</v>
      </c>
    </row>
    <row r="468" spans="1:24" x14ac:dyDescent="0.25">
      <c r="A468" s="21"/>
      <c r="B468" s="22"/>
      <c r="C468" s="8" t="str">
        <f>+$C452</f>
        <v>July 2022</v>
      </c>
      <c r="D468" s="24"/>
      <c r="E468" s="24"/>
      <c r="F468" s="24"/>
      <c r="G468" s="10" t="str">
        <f>+$G$4</f>
        <v>Jul</v>
      </c>
      <c r="H468" s="10" t="str">
        <f>+G468</f>
        <v>Jul</v>
      </c>
      <c r="I468" s="10" t="str">
        <f t="shared" si="118"/>
        <v>Jul</v>
      </c>
      <c r="J468" s="10" t="str">
        <f t="shared" si="118"/>
        <v>Jul</v>
      </c>
      <c r="K468" s="10" t="str">
        <f t="shared" si="118"/>
        <v>Jul</v>
      </c>
      <c r="L468" s="10" t="str">
        <f t="shared" si="118"/>
        <v>Jul</v>
      </c>
      <c r="M468" s="10" t="str">
        <f t="shared" si="118"/>
        <v>Jul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3</v>
      </c>
      <c r="H469" s="7">
        <f>+$H$5</f>
        <v>10</v>
      </c>
      <c r="I469" s="7">
        <f>+$I$5</f>
        <v>17</v>
      </c>
      <c r="J469" s="7">
        <f>+$J$5</f>
        <v>24</v>
      </c>
      <c r="K469" s="7">
        <f>+$K$5</f>
        <v>31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  <c r="S483" s="45" t="str">
        <f>+C483</f>
        <v>ICBC - Details</v>
      </c>
      <c r="T483" s="46">
        <f>+L487</f>
        <v>0</v>
      </c>
      <c r="U483" s="46">
        <f>+L488+L489</f>
        <v>0</v>
      </c>
      <c r="V483" s="46">
        <f>+L490+L491</f>
        <v>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July 2022</v>
      </c>
      <c r="D484" s="24"/>
      <c r="E484" s="24"/>
      <c r="F484" s="24"/>
      <c r="G484" s="10" t="str">
        <f>+$G$4</f>
        <v>Jul</v>
      </c>
      <c r="H484" s="10" t="str">
        <f>+G484</f>
        <v>Jul</v>
      </c>
      <c r="I484" s="10" t="str">
        <f t="shared" si="122"/>
        <v>Jul</v>
      </c>
      <c r="J484" s="10" t="str">
        <f t="shared" si="122"/>
        <v>Jul</v>
      </c>
      <c r="K484" s="10" t="str">
        <f t="shared" si="122"/>
        <v>Jul</v>
      </c>
      <c r="L484" s="10" t="str">
        <f t="shared" si="122"/>
        <v>Jul</v>
      </c>
      <c r="M484" s="10" t="str">
        <f t="shared" si="122"/>
        <v>Jul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3</v>
      </c>
      <c r="H485" s="7">
        <f>+$H$5</f>
        <v>10</v>
      </c>
      <c r="I485" s="7">
        <f>+$I$5</f>
        <v>17</v>
      </c>
      <c r="J485" s="7">
        <f>+$J$5</f>
        <v>24</v>
      </c>
      <c r="K485" s="7">
        <f>+$K$5</f>
        <v>31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9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hidden="1" customWidth="1"/>
    <col min="25" max="16384" width="9.140625" style="16"/>
  </cols>
  <sheetData>
    <row r="1" spans="1:24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24" ht="15.75" thickBot="1" x14ac:dyDescent="0.3">
      <c r="D2" s="1"/>
    </row>
    <row r="3" spans="1:24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7620</v>
      </c>
      <c r="U3" s="46">
        <f>+L8+L9</f>
        <v>1798</v>
      </c>
      <c r="V3" s="46">
        <f>+L10+L11</f>
        <v>5822</v>
      </c>
      <c r="W3" s="46">
        <f>+L14</f>
        <v>317</v>
      </c>
      <c r="X3" s="46">
        <f>+L12</f>
        <v>240</v>
      </c>
    </row>
    <row r="4" spans="1:24" x14ac:dyDescent="0.25">
      <c r="A4" s="21"/>
      <c r="B4" s="22"/>
      <c r="C4" s="13" t="s">
        <v>80</v>
      </c>
      <c r="D4" s="23"/>
      <c r="E4" s="24"/>
      <c r="F4" s="24"/>
      <c r="G4" s="49" t="s">
        <v>81</v>
      </c>
      <c r="H4" s="10" t="str">
        <f>+G4</f>
        <v>Aug</v>
      </c>
      <c r="I4" s="10" t="str">
        <f t="shared" si="0"/>
        <v>Aug</v>
      </c>
      <c r="J4" s="10" t="str">
        <f t="shared" si="0"/>
        <v>Aug</v>
      </c>
      <c r="K4" s="10" t="str">
        <f t="shared" si="0"/>
        <v>Aug</v>
      </c>
      <c r="L4" s="10" t="str">
        <f t="shared" si="0"/>
        <v>Aug</v>
      </c>
      <c r="M4" s="10" t="str">
        <f t="shared" si="0"/>
        <v>Aug</v>
      </c>
      <c r="N4" s="25"/>
    </row>
    <row r="5" spans="1:24" ht="15.75" thickBot="1" x14ac:dyDescent="0.3">
      <c r="A5" s="21"/>
      <c r="B5" s="26"/>
      <c r="C5" s="27"/>
      <c r="D5" s="27"/>
      <c r="E5" s="27"/>
      <c r="F5" s="27"/>
      <c r="G5" s="4">
        <v>7</v>
      </c>
      <c r="H5" s="4">
        <v>14</v>
      </c>
      <c r="I5" s="4">
        <v>21</v>
      </c>
      <c r="J5" s="4">
        <v>28</v>
      </c>
      <c r="K5" s="4"/>
      <c r="L5" s="7" t="s">
        <v>11</v>
      </c>
      <c r="M5" s="7" t="s">
        <v>12</v>
      </c>
      <c r="N5" s="28"/>
    </row>
    <row r="6" spans="1:24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4" x14ac:dyDescent="0.25">
      <c r="A7" s="21"/>
      <c r="B7" s="29"/>
      <c r="C7" s="30" t="s">
        <v>0</v>
      </c>
      <c r="D7" s="30"/>
      <c r="E7" s="30"/>
      <c r="F7" s="30"/>
      <c r="G7" s="32">
        <f>SUM(G8:G11)</f>
        <v>1914</v>
      </c>
      <c r="H7" s="32">
        <f t="shared" ref="H7:L7" si="1">SUM(H8:H11)</f>
        <v>1998</v>
      </c>
      <c r="I7" s="32">
        <f t="shared" si="1"/>
        <v>1856</v>
      </c>
      <c r="J7" s="32">
        <f t="shared" si="1"/>
        <v>1852</v>
      </c>
      <c r="K7" s="32">
        <f t="shared" si="1"/>
        <v>0</v>
      </c>
      <c r="L7" s="32">
        <f t="shared" si="1"/>
        <v>7620</v>
      </c>
      <c r="M7" s="32">
        <f>ROUND((L7/$E$1),0)</f>
        <v>1905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</row>
    <row r="8" spans="1:24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120</v>
      </c>
      <c r="H8" s="35">
        <f t="shared" ref="H8:K8" si="2">+H24+H40+H56+H72+H88+H104+H120+H136+H152+H168+H184+H200+H216+H232+H248+H264+H280+H296+H312+H328+H344+H360+H376+H392+H408+H424+H440+H456+H472+H488</f>
        <v>124</v>
      </c>
      <c r="I8" s="35">
        <f t="shared" si="2"/>
        <v>117</v>
      </c>
      <c r="J8" s="35">
        <f t="shared" si="2"/>
        <v>138</v>
      </c>
      <c r="K8" s="35">
        <f t="shared" si="2"/>
        <v>0</v>
      </c>
      <c r="L8" s="35">
        <f>SUM(G8:K8)</f>
        <v>499</v>
      </c>
      <c r="M8" s="35">
        <f t="shared" ref="M8:M15" si="3">ROUND((L8/$E$1),0)</f>
        <v>125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</row>
    <row r="9" spans="1:24" x14ac:dyDescent="0.25">
      <c r="A9" s="21"/>
      <c r="B9" s="29"/>
      <c r="C9" s="30"/>
      <c r="D9" s="30" t="s">
        <v>2</v>
      </c>
      <c r="E9" s="30"/>
      <c r="F9" s="30"/>
      <c r="G9" s="35">
        <f t="shared" ref="G9:K15" si="4">+G25+G41+G57+G73+G89+G105+G121+G137+G153+G169+G185+G201+G217+G233+G249+G265+G281+G297+G313+G329+G345+G361+G377+G393+G409+G425+G441+G457+G473+G489</f>
        <v>351</v>
      </c>
      <c r="H9" s="35">
        <f t="shared" si="4"/>
        <v>318</v>
      </c>
      <c r="I9" s="35">
        <f t="shared" si="4"/>
        <v>297</v>
      </c>
      <c r="J9" s="35">
        <f t="shared" si="4"/>
        <v>333</v>
      </c>
      <c r="K9" s="35">
        <f t="shared" si="4"/>
        <v>0</v>
      </c>
      <c r="L9" s="35">
        <f t="shared" ref="L9:L15" si="5">SUM(G9:K9)</f>
        <v>1299</v>
      </c>
      <c r="M9" s="35">
        <f t="shared" si="3"/>
        <v>325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</row>
    <row r="10" spans="1:24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458</v>
      </c>
      <c r="H10" s="35">
        <f t="shared" si="4"/>
        <v>462</v>
      </c>
      <c r="I10" s="35">
        <f t="shared" si="4"/>
        <v>420</v>
      </c>
      <c r="J10" s="35">
        <f t="shared" si="4"/>
        <v>426</v>
      </c>
      <c r="K10" s="35">
        <f t="shared" si="4"/>
        <v>0</v>
      </c>
      <c r="L10" s="35">
        <f t="shared" si="5"/>
        <v>1766</v>
      </c>
      <c r="M10" s="35">
        <f t="shared" si="3"/>
        <v>442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</row>
    <row r="11" spans="1:24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985</v>
      </c>
      <c r="H11" s="32">
        <f t="shared" si="4"/>
        <v>1094</v>
      </c>
      <c r="I11" s="32">
        <f t="shared" si="4"/>
        <v>1022</v>
      </c>
      <c r="J11" s="32">
        <f t="shared" si="4"/>
        <v>955</v>
      </c>
      <c r="K11" s="32">
        <f t="shared" si="4"/>
        <v>0</v>
      </c>
      <c r="L11" s="32">
        <f t="shared" si="5"/>
        <v>4056</v>
      </c>
      <c r="M11" s="32">
        <f t="shared" si="3"/>
        <v>1014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</row>
    <row r="12" spans="1:24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48</v>
      </c>
      <c r="H12" s="35">
        <f t="shared" si="4"/>
        <v>30</v>
      </c>
      <c r="I12" s="35">
        <f t="shared" si="4"/>
        <v>57</v>
      </c>
      <c r="J12" s="35">
        <f t="shared" si="4"/>
        <v>105</v>
      </c>
      <c r="K12" s="35">
        <f t="shared" si="4"/>
        <v>0</v>
      </c>
      <c r="L12" s="35">
        <f t="shared" si="5"/>
        <v>240</v>
      </c>
      <c r="M12" s="35">
        <f t="shared" si="3"/>
        <v>60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</row>
    <row r="13" spans="1:24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2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2</v>
      </c>
      <c r="M13" s="35">
        <f t="shared" si="3"/>
        <v>1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</row>
    <row r="14" spans="1:24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59</v>
      </c>
      <c r="H14" s="35">
        <f t="shared" si="4"/>
        <v>43</v>
      </c>
      <c r="I14" s="35">
        <f t="shared" si="4"/>
        <v>93</v>
      </c>
      <c r="J14" s="35">
        <f t="shared" si="4"/>
        <v>122</v>
      </c>
      <c r="K14" s="35">
        <f t="shared" si="4"/>
        <v>0</v>
      </c>
      <c r="L14" s="35">
        <f t="shared" si="5"/>
        <v>317</v>
      </c>
      <c r="M14" s="35">
        <f t="shared" si="3"/>
        <v>79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</row>
    <row r="15" spans="1:24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674</v>
      </c>
      <c r="H15" s="35">
        <f t="shared" si="4"/>
        <v>312</v>
      </c>
      <c r="I15" s="35">
        <f t="shared" si="4"/>
        <v>484</v>
      </c>
      <c r="J15" s="35">
        <f t="shared" si="4"/>
        <v>408</v>
      </c>
      <c r="K15" s="35">
        <f t="shared" si="4"/>
        <v>0</v>
      </c>
      <c r="L15" s="35">
        <f t="shared" si="5"/>
        <v>1878</v>
      </c>
      <c r="M15" s="35">
        <f t="shared" si="3"/>
        <v>470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</row>
    <row r="16" spans="1:24" x14ac:dyDescent="0.25">
      <c r="A16" s="21"/>
      <c r="B16" s="29"/>
      <c r="C16" s="30" t="s">
        <v>8</v>
      </c>
      <c r="D16" s="30"/>
      <c r="E16" s="30"/>
      <c r="F16" s="30"/>
      <c r="G16" s="35"/>
      <c r="H16" s="35"/>
      <c r="I16" s="35"/>
      <c r="J16" s="35"/>
      <c r="K16" s="35"/>
      <c r="L16" s="35"/>
      <c r="M16" s="35"/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683</v>
      </c>
      <c r="U19" s="46">
        <f>+L24+L25</f>
        <v>146</v>
      </c>
      <c r="V19" s="46">
        <f>+L26+L27</f>
        <v>537</v>
      </c>
      <c r="W19" s="46">
        <f>+L30</f>
        <v>0</v>
      </c>
      <c r="X19" s="46">
        <f>+L28</f>
        <v>0</v>
      </c>
    </row>
    <row r="20" spans="1:24" x14ac:dyDescent="0.25">
      <c r="A20" s="21"/>
      <c r="B20" s="22"/>
      <c r="C20" s="8" t="str">
        <f>+$C4</f>
        <v>August 2022</v>
      </c>
      <c r="D20" s="24"/>
      <c r="E20" s="24"/>
      <c r="F20" s="24"/>
      <c r="G20" s="10" t="str">
        <f>+$G$4</f>
        <v>Aug</v>
      </c>
      <c r="H20" s="10" t="str">
        <f>+G20</f>
        <v>Aug</v>
      </c>
      <c r="I20" s="10" t="str">
        <f t="shared" si="6"/>
        <v>Aug</v>
      </c>
      <c r="J20" s="10" t="str">
        <f t="shared" si="6"/>
        <v>Aug</v>
      </c>
      <c r="K20" s="10" t="str">
        <f t="shared" si="6"/>
        <v>Aug</v>
      </c>
      <c r="L20" s="10" t="str">
        <f t="shared" si="6"/>
        <v>Aug</v>
      </c>
      <c r="M20" s="10" t="str">
        <f t="shared" si="6"/>
        <v>Aug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7</v>
      </c>
      <c r="H21" s="7">
        <f>+$H$5</f>
        <v>14</v>
      </c>
      <c r="I21" s="7">
        <f>+$I$5</f>
        <v>21</v>
      </c>
      <c r="J21" s="7">
        <f>+$J$5</f>
        <v>28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185</v>
      </c>
      <c r="H23" s="32">
        <f t="shared" ref="H23:L23" si="7">SUM(H24:H27)</f>
        <v>185</v>
      </c>
      <c r="I23" s="32">
        <f t="shared" si="7"/>
        <v>163</v>
      </c>
      <c r="J23" s="32">
        <f t="shared" si="7"/>
        <v>150</v>
      </c>
      <c r="K23" s="32">
        <f t="shared" si="7"/>
        <v>0</v>
      </c>
      <c r="L23" s="32">
        <f t="shared" si="7"/>
        <v>683</v>
      </c>
      <c r="M23" s="32">
        <f>ROUND((L23/$E$1),0)</f>
        <v>171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9</v>
      </c>
      <c r="H24" s="40">
        <v>9</v>
      </c>
      <c r="I24" s="40">
        <v>7</v>
      </c>
      <c r="J24" s="40">
        <v>13</v>
      </c>
      <c r="K24" s="40"/>
      <c r="L24" s="35">
        <f>SUM(G24:K24)</f>
        <v>38</v>
      </c>
      <c r="M24" s="35">
        <f t="shared" ref="M24:M32" si="8">ROUND((L24/$E$1),0)</f>
        <v>10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28</v>
      </c>
      <c r="H25" s="40">
        <v>28</v>
      </c>
      <c r="I25" s="40">
        <v>27</v>
      </c>
      <c r="J25" s="40">
        <v>25</v>
      </c>
      <c r="K25" s="40"/>
      <c r="L25" s="35">
        <f t="shared" ref="L25:L32" si="9">SUM(G25:K25)</f>
        <v>108</v>
      </c>
      <c r="M25" s="35">
        <f t="shared" si="8"/>
        <v>27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55</v>
      </c>
      <c r="H26" s="40">
        <v>55</v>
      </c>
      <c r="I26" s="40">
        <v>45</v>
      </c>
      <c r="J26" s="40">
        <v>42</v>
      </c>
      <c r="K26" s="40"/>
      <c r="L26" s="35">
        <f t="shared" si="9"/>
        <v>197</v>
      </c>
      <c r="M26" s="35">
        <f t="shared" si="8"/>
        <v>49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93</v>
      </c>
      <c r="H27" s="41">
        <v>93</v>
      </c>
      <c r="I27" s="41">
        <v>84</v>
      </c>
      <c r="J27" s="41">
        <v>70</v>
      </c>
      <c r="K27" s="41"/>
      <c r="L27" s="32">
        <f t="shared" si="9"/>
        <v>340</v>
      </c>
      <c r="M27" s="32">
        <f t="shared" si="8"/>
        <v>85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>
        <f t="shared" si="8"/>
        <v>0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259</v>
      </c>
      <c r="U35" s="46">
        <f>+L40+L41</f>
        <v>72</v>
      </c>
      <c r="V35" s="46">
        <f>+L42+L43</f>
        <v>187</v>
      </c>
      <c r="W35" s="46">
        <f>+L46</f>
        <v>8</v>
      </c>
      <c r="X35" s="46">
        <f>+L44</f>
        <v>3</v>
      </c>
    </row>
    <row r="36" spans="1:24" x14ac:dyDescent="0.25">
      <c r="A36" s="21"/>
      <c r="B36" s="22"/>
      <c r="C36" s="8" t="str">
        <f>+$C20</f>
        <v>August 2022</v>
      </c>
      <c r="D36" s="24"/>
      <c r="E36" s="24"/>
      <c r="F36" s="24"/>
      <c r="G36" s="10" t="str">
        <f>+$G$4</f>
        <v>Aug</v>
      </c>
      <c r="H36" s="10" t="str">
        <f>+G36</f>
        <v>Aug</v>
      </c>
      <c r="I36" s="10" t="str">
        <f t="shared" si="10"/>
        <v>Aug</v>
      </c>
      <c r="J36" s="10" t="str">
        <f t="shared" si="10"/>
        <v>Aug</v>
      </c>
      <c r="K36" s="10" t="str">
        <f t="shared" si="10"/>
        <v>Aug</v>
      </c>
      <c r="L36" s="10" t="str">
        <f t="shared" si="10"/>
        <v>Aug</v>
      </c>
      <c r="M36" s="10" t="str">
        <f t="shared" si="10"/>
        <v>Aug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7</v>
      </c>
      <c r="H37" s="7">
        <f>+$H$5</f>
        <v>14</v>
      </c>
      <c r="I37" s="7">
        <f>+$I$5</f>
        <v>21</v>
      </c>
      <c r="J37" s="7">
        <f>+$J$5</f>
        <v>28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60</v>
      </c>
      <c r="H39" s="32">
        <f t="shared" ref="H39:L39" si="11">SUM(H40:H43)</f>
        <v>67</v>
      </c>
      <c r="I39" s="32">
        <f t="shared" si="11"/>
        <v>65</v>
      </c>
      <c r="J39" s="32">
        <f t="shared" si="11"/>
        <v>67</v>
      </c>
      <c r="K39" s="32">
        <f t="shared" si="11"/>
        <v>0</v>
      </c>
      <c r="L39" s="32">
        <f t="shared" si="11"/>
        <v>259</v>
      </c>
      <c r="M39" s="32">
        <f>ROUND((L39/$E$1),0)</f>
        <v>65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6</v>
      </c>
      <c r="I40" s="40">
        <v>4</v>
      </c>
      <c r="J40" s="40">
        <v>8</v>
      </c>
      <c r="K40" s="40"/>
      <c r="L40" s="35">
        <f>SUM(G40:K40)</f>
        <v>24</v>
      </c>
      <c r="M40" s="35">
        <f t="shared" ref="M40:M48" si="12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10</v>
      </c>
      <c r="H41" s="40">
        <v>14</v>
      </c>
      <c r="I41" s="40">
        <v>14</v>
      </c>
      <c r="J41" s="40">
        <v>10</v>
      </c>
      <c r="K41" s="40"/>
      <c r="L41" s="35">
        <f t="shared" ref="L41:L48" si="13">SUM(G41:K41)</f>
        <v>48</v>
      </c>
      <c r="M41" s="35">
        <f t="shared" si="12"/>
        <v>12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14</v>
      </c>
      <c r="H42" s="40">
        <v>17</v>
      </c>
      <c r="I42" s="40">
        <v>17</v>
      </c>
      <c r="J42" s="40">
        <v>17</v>
      </c>
      <c r="K42" s="40"/>
      <c r="L42" s="35">
        <f t="shared" si="13"/>
        <v>65</v>
      </c>
      <c r="M42" s="35">
        <f t="shared" si="12"/>
        <v>16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30</v>
      </c>
      <c r="H43" s="41">
        <v>30</v>
      </c>
      <c r="I43" s="41">
        <v>30</v>
      </c>
      <c r="J43" s="41">
        <v>32</v>
      </c>
      <c r="K43" s="41"/>
      <c r="L43" s="32">
        <f t="shared" si="13"/>
        <v>122</v>
      </c>
      <c r="M43" s="32">
        <f t="shared" si="12"/>
        <v>31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2</v>
      </c>
      <c r="J44" s="40">
        <v>1</v>
      </c>
      <c r="K44" s="40"/>
      <c r="L44" s="35">
        <f t="shared" si="13"/>
        <v>3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2</v>
      </c>
      <c r="H46" s="40">
        <v>4</v>
      </c>
      <c r="I46" s="40">
        <v>2</v>
      </c>
      <c r="J46" s="40"/>
      <c r="K46" s="40"/>
      <c r="L46" s="35">
        <f t="shared" si="13"/>
        <v>8</v>
      </c>
      <c r="M46" s="35">
        <f t="shared" si="12"/>
        <v>2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2</v>
      </c>
      <c r="H47" s="40">
        <v>3</v>
      </c>
      <c r="I47" s="40">
        <v>3</v>
      </c>
      <c r="J47" s="40">
        <v>3</v>
      </c>
      <c r="K47" s="40"/>
      <c r="L47" s="35">
        <f t="shared" si="13"/>
        <v>11</v>
      </c>
      <c r="M47" s="35">
        <f t="shared" si="12"/>
        <v>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380</v>
      </c>
      <c r="U51" s="46">
        <f>+L56+L57</f>
        <v>82</v>
      </c>
      <c r="V51" s="46">
        <f>+L58+L59</f>
        <v>298</v>
      </c>
      <c r="W51" s="46">
        <f>+L62</f>
        <v>6</v>
      </c>
      <c r="X51" s="46">
        <f>+L60</f>
        <v>13</v>
      </c>
    </row>
    <row r="52" spans="1:24" x14ac:dyDescent="0.25">
      <c r="A52" s="21"/>
      <c r="B52" s="22"/>
      <c r="C52" s="8" t="str">
        <f>+$C36</f>
        <v>August 2022</v>
      </c>
      <c r="D52" s="24"/>
      <c r="E52" s="24"/>
      <c r="F52" s="24"/>
      <c r="G52" s="10" t="str">
        <f>+$G$4</f>
        <v>Aug</v>
      </c>
      <c r="H52" s="10" t="str">
        <f>+G52</f>
        <v>Aug</v>
      </c>
      <c r="I52" s="10" t="str">
        <f t="shared" si="14"/>
        <v>Aug</v>
      </c>
      <c r="J52" s="10" t="str">
        <f t="shared" si="14"/>
        <v>Aug</v>
      </c>
      <c r="K52" s="10" t="str">
        <f t="shared" si="14"/>
        <v>Aug</v>
      </c>
      <c r="L52" s="10" t="str">
        <f t="shared" si="14"/>
        <v>Aug</v>
      </c>
      <c r="M52" s="10" t="str">
        <f t="shared" si="14"/>
        <v>Aug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7</v>
      </c>
      <c r="H53" s="7">
        <f>+$H$5</f>
        <v>14</v>
      </c>
      <c r="I53" s="7">
        <f>+$I$5</f>
        <v>21</v>
      </c>
      <c r="J53" s="7">
        <f>+$J$5</f>
        <v>28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90</v>
      </c>
      <c r="H55" s="32">
        <f t="shared" ref="H55:L55" si="15">SUM(H56:H59)</f>
        <v>118</v>
      </c>
      <c r="I55" s="32">
        <f t="shared" si="15"/>
        <v>79</v>
      </c>
      <c r="J55" s="32">
        <f t="shared" si="15"/>
        <v>93</v>
      </c>
      <c r="K55" s="32">
        <f t="shared" si="15"/>
        <v>0</v>
      </c>
      <c r="L55" s="32">
        <f t="shared" si="15"/>
        <v>380</v>
      </c>
      <c r="M55" s="32">
        <f>ROUND((L55/$E$1),0)</f>
        <v>95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>
        <v>3</v>
      </c>
      <c r="I56" s="40">
        <v>4</v>
      </c>
      <c r="J56" s="40">
        <v>4</v>
      </c>
      <c r="K56" s="40"/>
      <c r="L56" s="35">
        <f>SUM(G56:K56)</f>
        <v>13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21</v>
      </c>
      <c r="I57" s="40">
        <v>18</v>
      </c>
      <c r="J57" s="40">
        <v>16</v>
      </c>
      <c r="K57" s="40"/>
      <c r="L57" s="35">
        <f t="shared" ref="L57:L64" si="17">SUM(G57:K57)</f>
        <v>69</v>
      </c>
      <c r="M57" s="35">
        <f t="shared" si="16"/>
        <v>17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23</v>
      </c>
      <c r="H58" s="40">
        <v>16</v>
      </c>
      <c r="I58" s="40">
        <v>14</v>
      </c>
      <c r="J58" s="40">
        <v>21</v>
      </c>
      <c r="K58" s="40"/>
      <c r="L58" s="35">
        <f t="shared" si="17"/>
        <v>74</v>
      </c>
      <c r="M58" s="35">
        <f t="shared" si="16"/>
        <v>19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51</v>
      </c>
      <c r="H59" s="41">
        <v>78</v>
      </c>
      <c r="I59" s="41">
        <v>43</v>
      </c>
      <c r="J59" s="41">
        <v>52</v>
      </c>
      <c r="K59" s="41"/>
      <c r="L59" s="32">
        <f t="shared" si="17"/>
        <v>224</v>
      </c>
      <c r="M59" s="32">
        <f t="shared" si="16"/>
        <v>56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>
        <v>13</v>
      </c>
      <c r="I60" s="40"/>
      <c r="J60" s="40"/>
      <c r="K60" s="40"/>
      <c r="L60" s="35">
        <f t="shared" si="17"/>
        <v>13</v>
      </c>
      <c r="M60" s="35">
        <f t="shared" si="16"/>
        <v>3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>
        <v>6</v>
      </c>
      <c r="K62" s="40"/>
      <c r="L62" s="35">
        <f t="shared" si="17"/>
        <v>6</v>
      </c>
      <c r="M62" s="35">
        <f t="shared" si="16"/>
        <v>2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477</v>
      </c>
      <c r="U67" s="46">
        <f>+L72+L73</f>
        <v>83</v>
      </c>
      <c r="V67" s="46">
        <f>+L74+L75</f>
        <v>394</v>
      </c>
      <c r="W67" s="46">
        <f>+L78</f>
        <v>6</v>
      </c>
      <c r="X67" s="46">
        <f>+L76</f>
        <v>15</v>
      </c>
    </row>
    <row r="68" spans="1:24" x14ac:dyDescent="0.25">
      <c r="A68" s="21"/>
      <c r="B68" s="22"/>
      <c r="C68" s="8" t="str">
        <f>+$C52</f>
        <v>August 2022</v>
      </c>
      <c r="D68" s="24"/>
      <c r="E68" s="24"/>
      <c r="F68" s="24"/>
      <c r="G68" s="10" t="str">
        <f>+$G$4</f>
        <v>Aug</v>
      </c>
      <c r="H68" s="10" t="str">
        <f>+G68</f>
        <v>Aug</v>
      </c>
      <c r="I68" s="10" t="str">
        <f t="shared" si="18"/>
        <v>Aug</v>
      </c>
      <c r="J68" s="10" t="str">
        <f t="shared" si="18"/>
        <v>Aug</v>
      </c>
      <c r="K68" s="10" t="str">
        <f t="shared" si="18"/>
        <v>Aug</v>
      </c>
      <c r="L68" s="10" t="str">
        <f t="shared" si="18"/>
        <v>Aug</v>
      </c>
      <c r="M68" s="10" t="str">
        <f t="shared" si="18"/>
        <v>Aug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7</v>
      </c>
      <c r="H69" s="7">
        <f>+$H$5</f>
        <v>14</v>
      </c>
      <c r="I69" s="7">
        <f>+$I$5</f>
        <v>21</v>
      </c>
      <c r="J69" s="7">
        <f>+$J$5</f>
        <v>28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72</v>
      </c>
      <c r="H71" s="32">
        <f t="shared" ref="H71:L71" si="19">SUM(H72:H75)</f>
        <v>117</v>
      </c>
      <c r="I71" s="32">
        <f t="shared" si="19"/>
        <v>176</v>
      </c>
      <c r="J71" s="32">
        <f t="shared" si="19"/>
        <v>112</v>
      </c>
      <c r="K71" s="32">
        <f t="shared" si="19"/>
        <v>0</v>
      </c>
      <c r="L71" s="32">
        <f t="shared" si="19"/>
        <v>477</v>
      </c>
      <c r="M71" s="32">
        <f>ROUND((L71/$E$1),0)</f>
        <v>119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7</v>
      </c>
      <c r="H72" s="40">
        <v>7</v>
      </c>
      <c r="I72" s="40">
        <v>9</v>
      </c>
      <c r="J72" s="40">
        <v>8</v>
      </c>
      <c r="K72" s="40"/>
      <c r="L72" s="35">
        <f>SUM(G72:K72)</f>
        <v>31</v>
      </c>
      <c r="M72" s="35">
        <f t="shared" ref="M72:M80" si="20">ROUND((L72/$E$1),0)</f>
        <v>8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9</v>
      </c>
      <c r="H73" s="40">
        <v>12</v>
      </c>
      <c r="I73" s="40">
        <v>19</v>
      </c>
      <c r="J73" s="40">
        <v>12</v>
      </c>
      <c r="K73" s="40"/>
      <c r="L73" s="35">
        <f t="shared" ref="L73:L80" si="21">SUM(G73:K73)</f>
        <v>52</v>
      </c>
      <c r="M73" s="35">
        <f t="shared" si="20"/>
        <v>13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15</v>
      </c>
      <c r="H74" s="40">
        <v>14</v>
      </c>
      <c r="I74" s="40">
        <v>32</v>
      </c>
      <c r="J74" s="40">
        <v>18</v>
      </c>
      <c r="K74" s="40"/>
      <c r="L74" s="35">
        <f t="shared" si="21"/>
        <v>79</v>
      </c>
      <c r="M74" s="35">
        <f t="shared" si="20"/>
        <v>20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41</v>
      </c>
      <c r="H75" s="41">
        <v>84</v>
      </c>
      <c r="I75" s="41">
        <v>116</v>
      </c>
      <c r="J75" s="41">
        <v>74</v>
      </c>
      <c r="K75" s="41"/>
      <c r="L75" s="32">
        <f t="shared" si="21"/>
        <v>315</v>
      </c>
      <c r="M75" s="32">
        <f t="shared" si="20"/>
        <v>79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15</v>
      </c>
      <c r="H76" s="40"/>
      <c r="I76" s="40"/>
      <c r="J76" s="40"/>
      <c r="K76" s="40"/>
      <c r="L76" s="35">
        <f t="shared" si="21"/>
        <v>15</v>
      </c>
      <c r="M76" s="35">
        <f t="shared" si="20"/>
        <v>4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>
        <v>6</v>
      </c>
      <c r="H78" s="40"/>
      <c r="I78" s="40"/>
      <c r="J78" s="40"/>
      <c r="K78" s="40"/>
      <c r="L78" s="35">
        <f t="shared" si="21"/>
        <v>6</v>
      </c>
      <c r="M78" s="35">
        <f t="shared" si="20"/>
        <v>2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108</v>
      </c>
      <c r="I79" s="40">
        <v>216</v>
      </c>
      <c r="J79" s="40">
        <v>108</v>
      </c>
      <c r="K79" s="40"/>
      <c r="L79" s="35">
        <f t="shared" si="21"/>
        <v>432</v>
      </c>
      <c r="M79" s="35">
        <f t="shared" si="20"/>
        <v>108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378</v>
      </c>
      <c r="U83" s="46">
        <f>+L88+L89</f>
        <v>85</v>
      </c>
      <c r="V83" s="46">
        <f>+L90+L91</f>
        <v>293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August 2022</v>
      </c>
      <c r="D84" s="24"/>
      <c r="E84" s="24"/>
      <c r="F84" s="24"/>
      <c r="G84" s="10" t="str">
        <f>+$G$4</f>
        <v>Aug</v>
      </c>
      <c r="H84" s="10" t="str">
        <f>+G84</f>
        <v>Aug</v>
      </c>
      <c r="I84" s="10" t="str">
        <f t="shared" si="22"/>
        <v>Aug</v>
      </c>
      <c r="J84" s="10" t="str">
        <f t="shared" si="22"/>
        <v>Aug</v>
      </c>
      <c r="K84" s="10" t="str">
        <f t="shared" si="22"/>
        <v>Aug</v>
      </c>
      <c r="L84" s="10" t="str">
        <f t="shared" si="22"/>
        <v>Aug</v>
      </c>
      <c r="M84" s="10" t="str">
        <f t="shared" si="22"/>
        <v>Aug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7</v>
      </c>
      <c r="H85" s="7">
        <f>+$H$5</f>
        <v>14</v>
      </c>
      <c r="I85" s="7">
        <f>+$I$5</f>
        <v>21</v>
      </c>
      <c r="J85" s="7">
        <f>+$J$5</f>
        <v>28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87</v>
      </c>
      <c r="H87" s="32">
        <f t="shared" ref="H87:L87" si="23">SUM(H88:H91)</f>
        <v>110</v>
      </c>
      <c r="I87" s="32">
        <f t="shared" si="23"/>
        <v>94</v>
      </c>
      <c r="J87" s="32">
        <f t="shared" si="23"/>
        <v>87</v>
      </c>
      <c r="K87" s="32">
        <f t="shared" si="23"/>
        <v>0</v>
      </c>
      <c r="L87" s="32">
        <f t="shared" si="23"/>
        <v>378</v>
      </c>
      <c r="M87" s="32">
        <f>ROUND((L87/$E$1),0)</f>
        <v>95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8</v>
      </c>
      <c r="H88" s="40">
        <v>6</v>
      </c>
      <c r="I88" s="40">
        <v>4</v>
      </c>
      <c r="J88" s="40">
        <v>8</v>
      </c>
      <c r="K88" s="40"/>
      <c r="L88" s="35">
        <f>SUM(G88:K88)</f>
        <v>26</v>
      </c>
      <c r="M88" s="35">
        <f t="shared" ref="M88:M96" si="24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19</v>
      </c>
      <c r="H89" s="40">
        <v>11</v>
      </c>
      <c r="I89" s="40">
        <v>10</v>
      </c>
      <c r="J89" s="40">
        <v>19</v>
      </c>
      <c r="K89" s="40"/>
      <c r="L89" s="35">
        <f t="shared" ref="L89:L96" si="25">SUM(G89:K89)</f>
        <v>59</v>
      </c>
      <c r="M89" s="35">
        <f t="shared" si="24"/>
        <v>15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37</v>
      </c>
      <c r="H90" s="40">
        <v>55</v>
      </c>
      <c r="I90" s="40">
        <v>40</v>
      </c>
      <c r="J90" s="40">
        <v>37</v>
      </c>
      <c r="K90" s="40"/>
      <c r="L90" s="35">
        <f t="shared" si="25"/>
        <v>169</v>
      </c>
      <c r="M90" s="35">
        <f t="shared" si="24"/>
        <v>42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23</v>
      </c>
      <c r="H91" s="41">
        <v>38</v>
      </c>
      <c r="I91" s="41">
        <v>40</v>
      </c>
      <c r="J91" s="41">
        <v>23</v>
      </c>
      <c r="K91" s="41"/>
      <c r="L91" s="32">
        <f t="shared" si="25"/>
        <v>124</v>
      </c>
      <c r="M91" s="32">
        <f t="shared" si="24"/>
        <v>31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264</v>
      </c>
      <c r="U99" s="46">
        <f>+L104+L105</f>
        <v>60</v>
      </c>
      <c r="V99" s="46">
        <f>+L106+L107</f>
        <v>204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August 2022</v>
      </c>
      <c r="D100" s="24"/>
      <c r="E100" s="24"/>
      <c r="F100" s="24"/>
      <c r="G100" s="10" t="str">
        <f>+$G$4</f>
        <v>Aug</v>
      </c>
      <c r="H100" s="10" t="str">
        <f>+G100</f>
        <v>Aug</v>
      </c>
      <c r="I100" s="10" t="str">
        <f t="shared" si="26"/>
        <v>Aug</v>
      </c>
      <c r="J100" s="10" t="str">
        <f t="shared" si="26"/>
        <v>Aug</v>
      </c>
      <c r="K100" s="10" t="str">
        <f t="shared" si="26"/>
        <v>Aug</v>
      </c>
      <c r="L100" s="10" t="str">
        <f t="shared" si="26"/>
        <v>Aug</v>
      </c>
      <c r="M100" s="10" t="str">
        <f t="shared" si="26"/>
        <v>Aug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7</v>
      </c>
      <c r="H101" s="7">
        <f>+$H$5</f>
        <v>14</v>
      </c>
      <c r="I101" s="7">
        <f>+$I$5</f>
        <v>21</v>
      </c>
      <c r="J101" s="7">
        <f>+$J$5</f>
        <v>28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76</v>
      </c>
      <c r="H103" s="32">
        <f t="shared" ref="H103:L103" si="27">SUM(H104:H107)</f>
        <v>54</v>
      </c>
      <c r="I103" s="32">
        <f t="shared" si="27"/>
        <v>59</v>
      </c>
      <c r="J103" s="32">
        <f t="shared" si="27"/>
        <v>75</v>
      </c>
      <c r="K103" s="32">
        <f t="shared" si="27"/>
        <v>0</v>
      </c>
      <c r="L103" s="32">
        <f t="shared" si="27"/>
        <v>264</v>
      </c>
      <c r="M103" s="32">
        <f>ROUND((L103/$E$1),0)</f>
        <v>66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2</v>
      </c>
      <c r="I104" s="40">
        <v>5</v>
      </c>
      <c r="J104" s="40">
        <v>2</v>
      </c>
      <c r="K104" s="40"/>
      <c r="L104" s="35">
        <f>SUM(G104:K104)</f>
        <v>12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15</v>
      </c>
      <c r="H105" s="40">
        <v>11</v>
      </c>
      <c r="I105" s="40">
        <v>10</v>
      </c>
      <c r="J105" s="40">
        <v>12</v>
      </c>
      <c r="K105" s="40"/>
      <c r="L105" s="35">
        <f t="shared" ref="L105:L112" si="29">SUM(G105:K105)</f>
        <v>48</v>
      </c>
      <c r="M105" s="35">
        <f t="shared" si="28"/>
        <v>12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17</v>
      </c>
      <c r="H106" s="40">
        <v>15</v>
      </c>
      <c r="I106" s="40">
        <v>11</v>
      </c>
      <c r="J106" s="40">
        <v>14</v>
      </c>
      <c r="K106" s="40"/>
      <c r="L106" s="35">
        <f t="shared" si="29"/>
        <v>57</v>
      </c>
      <c r="M106" s="35">
        <f t="shared" si="28"/>
        <v>14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41</v>
      </c>
      <c r="H107" s="41">
        <v>26</v>
      </c>
      <c r="I107" s="41">
        <v>33</v>
      </c>
      <c r="J107" s="41">
        <v>47</v>
      </c>
      <c r="K107" s="41"/>
      <c r="L107" s="32">
        <f t="shared" si="29"/>
        <v>147</v>
      </c>
      <c r="M107" s="32">
        <f t="shared" si="28"/>
        <v>37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173</v>
      </c>
      <c r="U115" s="46">
        <f>+L120+L121</f>
        <v>32</v>
      </c>
      <c r="V115" s="46">
        <f>+L122+L123</f>
        <v>141</v>
      </c>
      <c r="W115" s="46">
        <f>+L126</f>
        <v>4</v>
      </c>
      <c r="X115" s="46">
        <f>+L124</f>
        <v>0</v>
      </c>
    </row>
    <row r="116" spans="1:24" x14ac:dyDescent="0.25">
      <c r="A116" s="21"/>
      <c r="B116" s="22"/>
      <c r="C116" s="8" t="str">
        <f>+$C100</f>
        <v>August 2022</v>
      </c>
      <c r="D116" s="24"/>
      <c r="E116" s="24"/>
      <c r="F116" s="24"/>
      <c r="G116" s="10" t="str">
        <f>+$G$4</f>
        <v>Aug</v>
      </c>
      <c r="H116" s="10" t="str">
        <f>+G116</f>
        <v>Aug</v>
      </c>
      <c r="I116" s="10" t="str">
        <f t="shared" si="30"/>
        <v>Aug</v>
      </c>
      <c r="J116" s="10" t="str">
        <f t="shared" si="30"/>
        <v>Aug</v>
      </c>
      <c r="K116" s="10" t="str">
        <f t="shared" si="30"/>
        <v>Aug</v>
      </c>
      <c r="L116" s="10" t="str">
        <f t="shared" si="30"/>
        <v>Aug</v>
      </c>
      <c r="M116" s="10" t="str">
        <f t="shared" si="30"/>
        <v>Aug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7</v>
      </c>
      <c r="H117" s="7">
        <f>+$H$5</f>
        <v>14</v>
      </c>
      <c r="I117" s="7">
        <f>+$I$5</f>
        <v>21</v>
      </c>
      <c r="J117" s="7">
        <f>+$J$5</f>
        <v>28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46</v>
      </c>
      <c r="H119" s="32">
        <f t="shared" ref="H119:L119" si="31">SUM(H120:H123)</f>
        <v>44</v>
      </c>
      <c r="I119" s="32">
        <f t="shared" si="31"/>
        <v>52</v>
      </c>
      <c r="J119" s="32">
        <f t="shared" si="31"/>
        <v>31</v>
      </c>
      <c r="K119" s="32">
        <f t="shared" si="31"/>
        <v>0</v>
      </c>
      <c r="L119" s="32">
        <f t="shared" si="31"/>
        <v>173</v>
      </c>
      <c r="M119" s="32">
        <f>ROUND((L119/$E$1),0)</f>
        <v>43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2</v>
      </c>
      <c r="I120" s="40">
        <v>2</v>
      </c>
      <c r="J120" s="40">
        <v>0</v>
      </c>
      <c r="K120" s="40"/>
      <c r="L120" s="35">
        <f>SUM(G120:K120)</f>
        <v>7</v>
      </c>
      <c r="M120" s="35">
        <f t="shared" ref="M120:M128" si="32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1</v>
      </c>
      <c r="I121" s="40">
        <v>9</v>
      </c>
      <c r="J121" s="40">
        <v>6</v>
      </c>
      <c r="K121" s="40"/>
      <c r="L121" s="35">
        <f t="shared" ref="L121:L128" si="33">SUM(G121:K121)</f>
        <v>25</v>
      </c>
      <c r="M121" s="35">
        <f t="shared" si="32"/>
        <v>6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12</v>
      </c>
      <c r="H122" s="40">
        <v>15</v>
      </c>
      <c r="I122" s="40">
        <v>14</v>
      </c>
      <c r="J122" s="40">
        <v>3</v>
      </c>
      <c r="K122" s="40"/>
      <c r="L122" s="35">
        <f t="shared" si="33"/>
        <v>44</v>
      </c>
      <c r="M122" s="35">
        <f t="shared" si="32"/>
        <v>11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22</v>
      </c>
      <c r="H123" s="41">
        <v>26</v>
      </c>
      <c r="I123" s="41">
        <v>27</v>
      </c>
      <c r="J123" s="41">
        <v>22</v>
      </c>
      <c r="K123" s="41"/>
      <c r="L123" s="32">
        <f t="shared" si="33"/>
        <v>97</v>
      </c>
      <c r="M123" s="32">
        <f t="shared" si="32"/>
        <v>24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>
        <v>4</v>
      </c>
      <c r="J126" s="40"/>
      <c r="K126" s="40"/>
      <c r="L126" s="35">
        <f t="shared" si="33"/>
        <v>4</v>
      </c>
      <c r="M126" s="35">
        <f t="shared" si="32"/>
        <v>1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>
        <v>21</v>
      </c>
      <c r="J127" s="40"/>
      <c r="K127" s="40"/>
      <c r="L127" s="35">
        <f t="shared" si="33"/>
        <v>21</v>
      </c>
      <c r="M127" s="35">
        <f t="shared" si="32"/>
        <v>5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>
        <v>49</v>
      </c>
      <c r="J128" s="40"/>
      <c r="K128" s="40"/>
      <c r="L128" s="35">
        <f t="shared" si="33"/>
        <v>49</v>
      </c>
      <c r="M128" s="35">
        <f t="shared" si="32"/>
        <v>12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316</v>
      </c>
      <c r="U131" s="46">
        <f>+L136+L137</f>
        <v>114</v>
      </c>
      <c r="V131" s="46">
        <f>+L138+L139</f>
        <v>202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August 2022</v>
      </c>
      <c r="D132" s="24"/>
      <c r="E132" s="24"/>
      <c r="F132" s="24"/>
      <c r="G132" s="10" t="str">
        <f>+$G$4</f>
        <v>Aug</v>
      </c>
      <c r="H132" s="10" t="str">
        <f>+G132</f>
        <v>Aug</v>
      </c>
      <c r="I132" s="10" t="str">
        <f t="shared" si="34"/>
        <v>Aug</v>
      </c>
      <c r="J132" s="10" t="str">
        <f t="shared" si="34"/>
        <v>Aug</v>
      </c>
      <c r="K132" s="10" t="str">
        <f t="shared" si="34"/>
        <v>Aug</v>
      </c>
      <c r="L132" s="10" t="str">
        <f t="shared" si="34"/>
        <v>Aug</v>
      </c>
      <c r="M132" s="10" t="str">
        <f t="shared" si="34"/>
        <v>Aug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7</v>
      </c>
      <c r="H133" s="7">
        <f>+$H$5</f>
        <v>14</v>
      </c>
      <c r="I133" s="7">
        <f>+$I$5</f>
        <v>21</v>
      </c>
      <c r="J133" s="7">
        <f>+$J$5</f>
        <v>28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78</v>
      </c>
      <c r="H135" s="32">
        <f t="shared" ref="H135:L135" si="35">SUM(H136:H139)</f>
        <v>85</v>
      </c>
      <c r="I135" s="32">
        <f t="shared" si="35"/>
        <v>74</v>
      </c>
      <c r="J135" s="32">
        <f t="shared" si="35"/>
        <v>79</v>
      </c>
      <c r="K135" s="32">
        <f t="shared" si="35"/>
        <v>0</v>
      </c>
      <c r="L135" s="32">
        <f t="shared" si="35"/>
        <v>316</v>
      </c>
      <c r="M135" s="32">
        <f>ROUND((L135/$E$1),0)</f>
        <v>79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7</v>
      </c>
      <c r="H136" s="40">
        <v>7</v>
      </c>
      <c r="I136" s="40">
        <v>5</v>
      </c>
      <c r="J136" s="40">
        <v>6</v>
      </c>
      <c r="K136" s="40"/>
      <c r="L136" s="35">
        <f>SUM(G136:K136)</f>
        <v>25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23</v>
      </c>
      <c r="H137" s="40">
        <v>22</v>
      </c>
      <c r="I137" s="40">
        <v>20</v>
      </c>
      <c r="J137" s="40">
        <v>24</v>
      </c>
      <c r="K137" s="40"/>
      <c r="L137" s="35">
        <f t="shared" ref="L137:L144" si="37">SUM(G137:K137)</f>
        <v>89</v>
      </c>
      <c r="M137" s="35">
        <f t="shared" si="36"/>
        <v>22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10</v>
      </c>
      <c r="H138" s="40">
        <v>14</v>
      </c>
      <c r="I138" s="40">
        <v>10</v>
      </c>
      <c r="J138" s="40">
        <v>10</v>
      </c>
      <c r="K138" s="40"/>
      <c r="L138" s="35">
        <f t="shared" si="37"/>
        <v>44</v>
      </c>
      <c r="M138" s="35">
        <f t="shared" si="36"/>
        <v>11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38</v>
      </c>
      <c r="H139" s="41">
        <v>42</v>
      </c>
      <c r="I139" s="41">
        <v>39</v>
      </c>
      <c r="J139" s="41">
        <v>39</v>
      </c>
      <c r="K139" s="41"/>
      <c r="L139" s="32">
        <f t="shared" si="37"/>
        <v>158</v>
      </c>
      <c r="M139" s="32">
        <f t="shared" si="36"/>
        <v>40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3</v>
      </c>
      <c r="J142" s="40"/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10</v>
      </c>
      <c r="J143" s="40">
        <v>50</v>
      </c>
      <c r="K143" s="40"/>
      <c r="L143" s="35">
        <f t="shared" si="37"/>
        <v>80</v>
      </c>
      <c r="M143" s="35">
        <f t="shared" si="36"/>
        <v>20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656</v>
      </c>
      <c r="U147" s="46">
        <f>+L152+L153</f>
        <v>80</v>
      </c>
      <c r="V147" s="46">
        <f>+L154+L155</f>
        <v>576</v>
      </c>
      <c r="W147" s="46">
        <f>+L158</f>
        <v>0</v>
      </c>
      <c r="X147" s="46">
        <f>+L156</f>
        <v>62</v>
      </c>
    </row>
    <row r="148" spans="1:24" x14ac:dyDescent="0.25">
      <c r="A148" s="21"/>
      <c r="B148" s="22"/>
      <c r="C148" s="8" t="str">
        <f>+$C132</f>
        <v>August 2022</v>
      </c>
      <c r="D148" s="24"/>
      <c r="E148" s="24"/>
      <c r="F148" s="24"/>
      <c r="G148" s="10" t="str">
        <f>+$G$4</f>
        <v>Aug</v>
      </c>
      <c r="H148" s="10" t="str">
        <f>+G148</f>
        <v>Aug</v>
      </c>
      <c r="I148" s="10" t="str">
        <f t="shared" si="38"/>
        <v>Aug</v>
      </c>
      <c r="J148" s="10" t="str">
        <f t="shared" si="38"/>
        <v>Aug</v>
      </c>
      <c r="K148" s="10" t="str">
        <f t="shared" si="38"/>
        <v>Aug</v>
      </c>
      <c r="L148" s="10" t="str">
        <f t="shared" si="38"/>
        <v>Aug</v>
      </c>
      <c r="M148" s="10" t="str">
        <f t="shared" si="38"/>
        <v>Aug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7</v>
      </c>
      <c r="H149" s="7">
        <f>+$H$5</f>
        <v>14</v>
      </c>
      <c r="I149" s="7">
        <f>+$I$5</f>
        <v>21</v>
      </c>
      <c r="J149" s="7">
        <f>+$J$5</f>
        <v>28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176</v>
      </c>
      <c r="H151" s="32">
        <f t="shared" ref="H151:L151" si="39">SUM(H152:H155)</f>
        <v>162</v>
      </c>
      <c r="I151" s="32">
        <f t="shared" si="39"/>
        <v>150</v>
      </c>
      <c r="J151" s="32">
        <f t="shared" si="39"/>
        <v>168</v>
      </c>
      <c r="K151" s="32">
        <f t="shared" si="39"/>
        <v>0</v>
      </c>
      <c r="L151" s="32">
        <f t="shared" si="39"/>
        <v>656</v>
      </c>
      <c r="M151" s="32">
        <f>ROUND((L151/$E$1),0)</f>
        <v>164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5</v>
      </c>
      <c r="H152" s="40">
        <v>6</v>
      </c>
      <c r="I152" s="40">
        <v>3</v>
      </c>
      <c r="J152" s="40">
        <v>3</v>
      </c>
      <c r="K152" s="40"/>
      <c r="L152" s="35">
        <f>SUM(G152:K152)</f>
        <v>17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18</v>
      </c>
      <c r="H153" s="40">
        <v>15</v>
      </c>
      <c r="I153" s="40">
        <v>12</v>
      </c>
      <c r="J153" s="40">
        <v>18</v>
      </c>
      <c r="K153" s="40"/>
      <c r="L153" s="35">
        <f t="shared" ref="L153:L160" si="41">SUM(G153:K153)</f>
        <v>63</v>
      </c>
      <c r="M153" s="35">
        <f t="shared" si="40"/>
        <v>16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32</v>
      </c>
      <c r="H154" s="40">
        <v>24</v>
      </c>
      <c r="I154" s="40">
        <v>21</v>
      </c>
      <c r="J154" s="40">
        <v>33</v>
      </c>
      <c r="K154" s="40"/>
      <c r="L154" s="35">
        <f t="shared" si="41"/>
        <v>110</v>
      </c>
      <c r="M154" s="35">
        <f t="shared" si="40"/>
        <v>28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121</v>
      </c>
      <c r="H155" s="41">
        <v>117</v>
      </c>
      <c r="I155" s="41">
        <v>114</v>
      </c>
      <c r="J155" s="41">
        <v>114</v>
      </c>
      <c r="K155" s="41"/>
      <c r="L155" s="32">
        <f t="shared" si="41"/>
        <v>466</v>
      </c>
      <c r="M155" s="32">
        <f t="shared" si="40"/>
        <v>117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>
        <v>1</v>
      </c>
      <c r="J156" s="40">
        <v>61</v>
      </c>
      <c r="K156" s="40"/>
      <c r="L156" s="35">
        <f t="shared" si="41"/>
        <v>62</v>
      </c>
      <c r="M156" s="35">
        <f t="shared" si="40"/>
        <v>16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>
        <f t="shared" si="40"/>
        <v>0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4</v>
      </c>
      <c r="H159" s="40">
        <v>2</v>
      </c>
      <c r="I159" s="40">
        <v>2</v>
      </c>
      <c r="J159" s="40">
        <v>6</v>
      </c>
      <c r="K159" s="40"/>
      <c r="L159" s="35">
        <f t="shared" si="41"/>
        <v>14</v>
      </c>
      <c r="M159" s="35">
        <f t="shared" si="40"/>
        <v>4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214</v>
      </c>
      <c r="U163" s="46">
        <f>+L168+L169</f>
        <v>57</v>
      </c>
      <c r="V163" s="46">
        <f>+L170+L171</f>
        <v>157</v>
      </c>
      <c r="W163" s="46">
        <f>+L174</f>
        <v>64</v>
      </c>
      <c r="X163" s="46">
        <f>+L172</f>
        <v>16</v>
      </c>
    </row>
    <row r="164" spans="1:24" x14ac:dyDescent="0.25">
      <c r="A164" s="21"/>
      <c r="B164" s="22"/>
      <c r="C164" s="8" t="str">
        <f>+$C148</f>
        <v>August 2022</v>
      </c>
      <c r="D164" s="24"/>
      <c r="E164" s="24"/>
      <c r="F164" s="24"/>
      <c r="G164" s="10" t="str">
        <f>+$G$4</f>
        <v>Aug</v>
      </c>
      <c r="H164" s="10" t="str">
        <f>+G164</f>
        <v>Aug</v>
      </c>
      <c r="I164" s="10" t="str">
        <f t="shared" si="42"/>
        <v>Aug</v>
      </c>
      <c r="J164" s="10" t="str">
        <f t="shared" si="42"/>
        <v>Aug</v>
      </c>
      <c r="K164" s="10" t="str">
        <f t="shared" si="42"/>
        <v>Aug</v>
      </c>
      <c r="L164" s="10" t="str">
        <f t="shared" si="42"/>
        <v>Aug</v>
      </c>
      <c r="M164" s="10" t="str">
        <f t="shared" si="42"/>
        <v>Aug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7</v>
      </c>
      <c r="H165" s="7">
        <f>+$H$5</f>
        <v>14</v>
      </c>
      <c r="I165" s="7">
        <f>+$I$5</f>
        <v>21</v>
      </c>
      <c r="J165" s="7">
        <f>+$J$5</f>
        <v>28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39</v>
      </c>
      <c r="H167" s="32">
        <f t="shared" ref="H167:L167" si="43">SUM(H168:H171)</f>
        <v>50</v>
      </c>
      <c r="I167" s="32">
        <f t="shared" si="43"/>
        <v>37</v>
      </c>
      <c r="J167" s="32">
        <f t="shared" si="43"/>
        <v>88</v>
      </c>
      <c r="K167" s="32">
        <f t="shared" si="43"/>
        <v>0</v>
      </c>
      <c r="L167" s="32">
        <f t="shared" si="43"/>
        <v>214</v>
      </c>
      <c r="M167" s="32">
        <f>ROUND((L167/$E$1),0)</f>
        <v>54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3</v>
      </c>
      <c r="I168" s="40">
        <v>2</v>
      </c>
      <c r="J168" s="40">
        <v>7</v>
      </c>
      <c r="K168" s="40"/>
      <c r="L168" s="35">
        <f>SUM(G168:K168)</f>
        <v>14</v>
      </c>
      <c r="M168" s="35">
        <f t="shared" ref="M168:M176" si="44">ROUND((L168/$E$1),0)</f>
        <v>4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10</v>
      </c>
      <c r="I169" s="40">
        <v>7</v>
      </c>
      <c r="J169" s="40">
        <v>19</v>
      </c>
      <c r="K169" s="40"/>
      <c r="L169" s="35">
        <f t="shared" ref="L169:L176" si="45">SUM(G169:K169)</f>
        <v>43</v>
      </c>
      <c r="M169" s="35">
        <f t="shared" si="44"/>
        <v>11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10</v>
      </c>
      <c r="H170" s="40">
        <v>11</v>
      </c>
      <c r="I170" s="40">
        <v>14</v>
      </c>
      <c r="J170" s="40">
        <v>27</v>
      </c>
      <c r="K170" s="40"/>
      <c r="L170" s="35">
        <f t="shared" si="45"/>
        <v>62</v>
      </c>
      <c r="M170" s="35">
        <f t="shared" si="44"/>
        <v>16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20</v>
      </c>
      <c r="H171" s="41">
        <v>26</v>
      </c>
      <c r="I171" s="41">
        <v>14</v>
      </c>
      <c r="J171" s="41">
        <v>35</v>
      </c>
      <c r="K171" s="41"/>
      <c r="L171" s="32">
        <f t="shared" si="45"/>
        <v>95</v>
      </c>
      <c r="M171" s="32">
        <f t="shared" si="44"/>
        <v>24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>
        <v>16</v>
      </c>
      <c r="K172" s="40"/>
      <c r="L172" s="35">
        <f t="shared" si="45"/>
        <v>16</v>
      </c>
      <c r="M172" s="35">
        <f t="shared" si="44"/>
        <v>4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3</v>
      </c>
      <c r="I174" s="40">
        <v>3</v>
      </c>
      <c r="J174" s="40">
        <v>56</v>
      </c>
      <c r="K174" s="40"/>
      <c r="L174" s="35">
        <f t="shared" si="45"/>
        <v>64</v>
      </c>
      <c r="M174" s="35">
        <f t="shared" si="44"/>
        <v>16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355</v>
      </c>
      <c r="H175" s="40">
        <v>55</v>
      </c>
      <c r="I175" s="40">
        <v>151</v>
      </c>
      <c r="J175" s="40">
        <v>50</v>
      </c>
      <c r="K175" s="40"/>
      <c r="L175" s="35">
        <f t="shared" si="45"/>
        <v>611</v>
      </c>
      <c r="M175" s="35">
        <f t="shared" si="44"/>
        <v>153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191</v>
      </c>
      <c r="U179" s="46">
        <f>+L184+L185</f>
        <v>50</v>
      </c>
      <c r="V179" s="46">
        <f>+L186+L187</f>
        <v>141</v>
      </c>
      <c r="W179" s="46">
        <f>+L190</f>
        <v>54</v>
      </c>
      <c r="X179" s="46">
        <f>+L188</f>
        <v>3</v>
      </c>
    </row>
    <row r="180" spans="1:24" x14ac:dyDescent="0.25">
      <c r="A180" s="21"/>
      <c r="B180" s="22"/>
      <c r="C180" s="8" t="str">
        <f>+$C164</f>
        <v>August 2022</v>
      </c>
      <c r="D180" s="24"/>
      <c r="E180" s="24"/>
      <c r="F180" s="24"/>
      <c r="G180" s="10" t="str">
        <f>+$G$4</f>
        <v>Aug</v>
      </c>
      <c r="H180" s="10" t="str">
        <f>+G180</f>
        <v>Aug</v>
      </c>
      <c r="I180" s="10" t="str">
        <f t="shared" si="46"/>
        <v>Aug</v>
      </c>
      <c r="J180" s="10" t="str">
        <f t="shared" si="46"/>
        <v>Aug</v>
      </c>
      <c r="K180" s="10" t="str">
        <f t="shared" si="46"/>
        <v>Aug</v>
      </c>
      <c r="L180" s="10" t="str">
        <f t="shared" si="46"/>
        <v>Aug</v>
      </c>
      <c r="M180" s="10" t="str">
        <f t="shared" si="46"/>
        <v>Aug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7</v>
      </c>
      <c r="H181" s="7">
        <f>+$H$5</f>
        <v>14</v>
      </c>
      <c r="I181" s="7">
        <f>+$I$5</f>
        <v>21</v>
      </c>
      <c r="J181" s="7">
        <f>+$J$5</f>
        <v>28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49</v>
      </c>
      <c r="H183" s="32">
        <f t="shared" ref="H183:L183" si="47">SUM(H184:H187)</f>
        <v>43</v>
      </c>
      <c r="I183" s="32">
        <f t="shared" si="47"/>
        <v>46</v>
      </c>
      <c r="J183" s="32">
        <f t="shared" si="47"/>
        <v>53</v>
      </c>
      <c r="K183" s="32">
        <f t="shared" si="47"/>
        <v>0</v>
      </c>
      <c r="L183" s="32">
        <f t="shared" si="47"/>
        <v>191</v>
      </c>
      <c r="M183" s="32">
        <f>ROUND((L183/$E$1),0)</f>
        <v>48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1</v>
      </c>
      <c r="I184" s="40">
        <v>1</v>
      </c>
      <c r="J184" s="40">
        <v>2</v>
      </c>
      <c r="K184" s="40"/>
      <c r="L184" s="35">
        <f>SUM(G184:K184)</f>
        <v>5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13</v>
      </c>
      <c r="H185" s="40">
        <v>10</v>
      </c>
      <c r="I185" s="40">
        <v>10</v>
      </c>
      <c r="J185" s="40">
        <v>12</v>
      </c>
      <c r="K185" s="40"/>
      <c r="L185" s="35">
        <f t="shared" ref="L185:L192" si="49">SUM(G185:K185)</f>
        <v>45</v>
      </c>
      <c r="M185" s="35">
        <f t="shared" si="48"/>
        <v>11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14</v>
      </c>
      <c r="I186" s="40">
        <v>15</v>
      </c>
      <c r="J186" s="40">
        <v>15</v>
      </c>
      <c r="K186" s="40"/>
      <c r="L186" s="35">
        <f t="shared" si="49"/>
        <v>59</v>
      </c>
      <c r="M186" s="35">
        <f t="shared" si="48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20</v>
      </c>
      <c r="H187" s="41">
        <v>18</v>
      </c>
      <c r="I187" s="41">
        <v>20</v>
      </c>
      <c r="J187" s="41">
        <v>24</v>
      </c>
      <c r="K187" s="41"/>
      <c r="L187" s="32">
        <f t="shared" si="49"/>
        <v>82</v>
      </c>
      <c r="M187" s="32">
        <f t="shared" si="48"/>
        <v>21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>
        <v>1</v>
      </c>
      <c r="I188" s="40">
        <v>1</v>
      </c>
      <c r="J188" s="40"/>
      <c r="K188" s="40"/>
      <c r="L188" s="35">
        <f t="shared" si="49"/>
        <v>3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11</v>
      </c>
      <c r="H190" s="40">
        <v>13</v>
      </c>
      <c r="I190" s="40">
        <v>12</v>
      </c>
      <c r="J190" s="40">
        <v>18</v>
      </c>
      <c r="K190" s="40"/>
      <c r="L190" s="35">
        <f t="shared" si="49"/>
        <v>54</v>
      </c>
      <c r="M190" s="35">
        <f t="shared" si="48"/>
        <v>14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3</v>
      </c>
      <c r="H191" s="40">
        <v>4</v>
      </c>
      <c r="I191" s="40">
        <v>3</v>
      </c>
      <c r="J191" s="40">
        <v>5</v>
      </c>
      <c r="K191" s="40"/>
      <c r="L191" s="35">
        <f t="shared" si="49"/>
        <v>15</v>
      </c>
      <c r="M191" s="35">
        <f t="shared" si="48"/>
        <v>4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190</v>
      </c>
      <c r="U195" s="46">
        <f>+L200+L201</f>
        <v>51</v>
      </c>
      <c r="V195" s="46">
        <f>+L202+L203</f>
        <v>139</v>
      </c>
      <c r="W195" s="46">
        <f>+L206</f>
        <v>15</v>
      </c>
      <c r="X195" s="46">
        <f>+L204</f>
        <v>1</v>
      </c>
    </row>
    <row r="196" spans="1:24" x14ac:dyDescent="0.25">
      <c r="A196" s="21"/>
      <c r="B196" s="22"/>
      <c r="C196" s="8" t="str">
        <f>+$C180</f>
        <v>August 2022</v>
      </c>
      <c r="D196" s="24"/>
      <c r="E196" s="24"/>
      <c r="F196" s="24"/>
      <c r="G196" s="10" t="str">
        <f>+$G$4</f>
        <v>Aug</v>
      </c>
      <c r="H196" s="10" t="str">
        <f>+G196</f>
        <v>Aug</v>
      </c>
      <c r="I196" s="10" t="str">
        <f t="shared" si="50"/>
        <v>Aug</v>
      </c>
      <c r="J196" s="10" t="str">
        <f t="shared" si="50"/>
        <v>Aug</v>
      </c>
      <c r="K196" s="10" t="str">
        <f t="shared" si="50"/>
        <v>Aug</v>
      </c>
      <c r="L196" s="10" t="str">
        <f t="shared" si="50"/>
        <v>Aug</v>
      </c>
      <c r="M196" s="10" t="str">
        <f t="shared" si="50"/>
        <v>Aug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7</v>
      </c>
      <c r="H197" s="7">
        <f>+$H$5</f>
        <v>14</v>
      </c>
      <c r="I197" s="7">
        <f>+$I$5</f>
        <v>21</v>
      </c>
      <c r="J197" s="7">
        <f>+$J$5</f>
        <v>28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46</v>
      </c>
      <c r="H199" s="32">
        <f t="shared" ref="H199:L199" si="51">SUM(H200:H203)</f>
        <v>48</v>
      </c>
      <c r="I199" s="32">
        <f t="shared" si="51"/>
        <v>47</v>
      </c>
      <c r="J199" s="32">
        <f t="shared" si="51"/>
        <v>49</v>
      </c>
      <c r="K199" s="32">
        <f t="shared" si="51"/>
        <v>0</v>
      </c>
      <c r="L199" s="32">
        <f t="shared" si="51"/>
        <v>190</v>
      </c>
      <c r="M199" s="32">
        <f>ROUND((L199/$E$1),0)</f>
        <v>48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4</v>
      </c>
      <c r="I200" s="40">
        <v>3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9</v>
      </c>
      <c r="I201" s="40">
        <v>10</v>
      </c>
      <c r="J201" s="40">
        <v>11</v>
      </c>
      <c r="K201" s="40"/>
      <c r="L201" s="35">
        <f t="shared" ref="L201:L208" si="53">SUM(G201:K201)</f>
        <v>38</v>
      </c>
      <c r="M201" s="35">
        <f t="shared" si="52"/>
        <v>10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15</v>
      </c>
      <c r="H202" s="40">
        <v>17</v>
      </c>
      <c r="I202" s="40">
        <v>14</v>
      </c>
      <c r="J202" s="40">
        <v>14</v>
      </c>
      <c r="K202" s="40"/>
      <c r="L202" s="35">
        <f t="shared" si="53"/>
        <v>60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20</v>
      </c>
      <c r="H203" s="41">
        <v>18</v>
      </c>
      <c r="I203" s="41">
        <v>20</v>
      </c>
      <c r="J203" s="41">
        <v>21</v>
      </c>
      <c r="K203" s="41"/>
      <c r="L203" s="32">
        <f t="shared" si="53"/>
        <v>79</v>
      </c>
      <c r="M203" s="32">
        <f t="shared" si="52"/>
        <v>20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>
        <v>1</v>
      </c>
      <c r="I204" s="40"/>
      <c r="J204" s="40"/>
      <c r="K204" s="40"/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3</v>
      </c>
      <c r="J206" s="40">
        <v>5</v>
      </c>
      <c r="K206" s="40"/>
      <c r="L206" s="35">
        <f t="shared" si="53"/>
        <v>15</v>
      </c>
      <c r="M206" s="35">
        <f t="shared" si="52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2</v>
      </c>
      <c r="H207" s="40">
        <v>4</v>
      </c>
      <c r="I207" s="40">
        <v>2</v>
      </c>
      <c r="J207" s="40">
        <v>2</v>
      </c>
      <c r="K207" s="40"/>
      <c r="L207" s="35">
        <f t="shared" si="53"/>
        <v>10</v>
      </c>
      <c r="M207" s="35">
        <f t="shared" si="52"/>
        <v>3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162</v>
      </c>
      <c r="U211" s="46">
        <f>+L216+L217</f>
        <v>23</v>
      </c>
      <c r="V211" s="46">
        <f>+L218+L219</f>
        <v>139</v>
      </c>
      <c r="W211" s="46">
        <f>+L222</f>
        <v>18</v>
      </c>
      <c r="X211" s="46">
        <f>+L220</f>
        <v>6</v>
      </c>
    </row>
    <row r="212" spans="1:24" x14ac:dyDescent="0.25">
      <c r="A212" s="21"/>
      <c r="B212" s="22"/>
      <c r="C212" s="8" t="str">
        <f>+$C196</f>
        <v>August 2022</v>
      </c>
      <c r="D212" s="24"/>
      <c r="E212" s="24"/>
      <c r="F212" s="24"/>
      <c r="G212" s="10" t="str">
        <f>+$G$4</f>
        <v>Aug</v>
      </c>
      <c r="H212" s="10" t="str">
        <f>+G212</f>
        <v>Aug</v>
      </c>
      <c r="I212" s="10" t="str">
        <f t="shared" si="54"/>
        <v>Aug</v>
      </c>
      <c r="J212" s="10" t="str">
        <f t="shared" si="54"/>
        <v>Aug</v>
      </c>
      <c r="K212" s="10" t="str">
        <f t="shared" si="54"/>
        <v>Aug</v>
      </c>
      <c r="L212" s="10" t="str">
        <f t="shared" si="54"/>
        <v>Aug</v>
      </c>
      <c r="M212" s="10" t="str">
        <f t="shared" si="54"/>
        <v>Aug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7</v>
      </c>
      <c r="H213" s="7">
        <f>+$H$5</f>
        <v>14</v>
      </c>
      <c r="I213" s="7">
        <f>+$I$5</f>
        <v>21</v>
      </c>
      <c r="J213" s="7">
        <f>+$J$5</f>
        <v>28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38</v>
      </c>
      <c r="H215" s="32">
        <f t="shared" ref="H215:L215" si="55">SUM(H216:H219)</f>
        <v>51</v>
      </c>
      <c r="I215" s="32">
        <f t="shared" si="55"/>
        <v>39</v>
      </c>
      <c r="J215" s="32">
        <f t="shared" si="55"/>
        <v>34</v>
      </c>
      <c r="K215" s="32">
        <f t="shared" si="55"/>
        <v>0</v>
      </c>
      <c r="L215" s="32">
        <f t="shared" si="55"/>
        <v>162</v>
      </c>
      <c r="M215" s="32">
        <f>ROUND((L215/$E$1),0)</f>
        <v>41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0</v>
      </c>
      <c r="H216" s="40">
        <v>2</v>
      </c>
      <c r="I216" s="40">
        <v>3</v>
      </c>
      <c r="J216" s="40">
        <v>0</v>
      </c>
      <c r="K216" s="40"/>
      <c r="L216" s="35">
        <f>SUM(G216:K216)</f>
        <v>5</v>
      </c>
      <c r="M216" s="35">
        <f t="shared" ref="M216:M224" si="56">ROUND((L216/$E$1),0)</f>
        <v>1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5</v>
      </c>
      <c r="H217" s="40">
        <v>5</v>
      </c>
      <c r="I217" s="40">
        <v>4</v>
      </c>
      <c r="J217" s="40">
        <v>4</v>
      </c>
      <c r="K217" s="40"/>
      <c r="L217" s="35">
        <f t="shared" ref="L217:L224" si="57">SUM(G217:K217)</f>
        <v>18</v>
      </c>
      <c r="M217" s="35">
        <f t="shared" si="56"/>
        <v>5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13</v>
      </c>
      <c r="H218" s="40">
        <v>13</v>
      </c>
      <c r="I218" s="40">
        <v>10</v>
      </c>
      <c r="J218" s="40">
        <v>9</v>
      </c>
      <c r="K218" s="40"/>
      <c r="L218" s="35">
        <f t="shared" si="57"/>
        <v>45</v>
      </c>
      <c r="M218" s="35">
        <f t="shared" si="56"/>
        <v>11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20</v>
      </c>
      <c r="H219" s="41">
        <v>31</v>
      </c>
      <c r="I219" s="41">
        <v>22</v>
      </c>
      <c r="J219" s="41">
        <v>21</v>
      </c>
      <c r="K219" s="41"/>
      <c r="L219" s="32">
        <f t="shared" si="57"/>
        <v>94</v>
      </c>
      <c r="M219" s="32">
        <f t="shared" si="56"/>
        <v>24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>
        <v>6</v>
      </c>
      <c r="J220" s="40"/>
      <c r="K220" s="40"/>
      <c r="L220" s="35">
        <f t="shared" si="57"/>
        <v>6</v>
      </c>
      <c r="M220" s="35">
        <f t="shared" si="56"/>
        <v>2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7</v>
      </c>
      <c r="H222" s="40">
        <v>4</v>
      </c>
      <c r="I222" s="40">
        <v>4</v>
      </c>
      <c r="J222" s="40">
        <v>3</v>
      </c>
      <c r="K222" s="40"/>
      <c r="L222" s="35">
        <f t="shared" si="57"/>
        <v>18</v>
      </c>
      <c r="M222" s="35">
        <f t="shared" si="56"/>
        <v>5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216</v>
      </c>
      <c r="H223" s="40"/>
      <c r="I223" s="40"/>
      <c r="J223" s="40">
        <v>108</v>
      </c>
      <c r="K223" s="40"/>
      <c r="L223" s="35">
        <f t="shared" si="57"/>
        <v>324</v>
      </c>
      <c r="M223" s="35">
        <f t="shared" si="56"/>
        <v>81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33</v>
      </c>
      <c r="H224" s="40">
        <v>33</v>
      </c>
      <c r="I224" s="40">
        <v>33</v>
      </c>
      <c r="J224" s="40">
        <v>33</v>
      </c>
      <c r="K224" s="40"/>
      <c r="L224" s="35">
        <f t="shared" si="57"/>
        <v>132</v>
      </c>
      <c r="M224" s="35">
        <f t="shared" si="56"/>
        <v>33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158</v>
      </c>
      <c r="U227" s="46">
        <f>+L232+L233</f>
        <v>53</v>
      </c>
      <c r="V227" s="46">
        <f>+L234+L235</f>
        <v>105</v>
      </c>
      <c r="W227" s="46">
        <f>+L238</f>
        <v>8</v>
      </c>
      <c r="X227" s="46">
        <f>+L236</f>
        <v>1</v>
      </c>
    </row>
    <row r="228" spans="1:24" x14ac:dyDescent="0.25">
      <c r="A228" s="21"/>
      <c r="B228" s="22"/>
      <c r="C228" s="8" t="str">
        <f>+$C212</f>
        <v>August 2022</v>
      </c>
      <c r="D228" s="24"/>
      <c r="E228" s="24"/>
      <c r="F228" s="24"/>
      <c r="G228" s="10" t="str">
        <f>+$G$4</f>
        <v>Aug</v>
      </c>
      <c r="H228" s="10" t="str">
        <f>+G228</f>
        <v>Aug</v>
      </c>
      <c r="I228" s="10" t="str">
        <f t="shared" si="58"/>
        <v>Aug</v>
      </c>
      <c r="J228" s="10" t="str">
        <f t="shared" si="58"/>
        <v>Aug</v>
      </c>
      <c r="K228" s="10" t="str">
        <f t="shared" si="58"/>
        <v>Aug</v>
      </c>
      <c r="L228" s="10" t="str">
        <f t="shared" si="58"/>
        <v>Aug</v>
      </c>
      <c r="M228" s="10" t="str">
        <f t="shared" si="58"/>
        <v>Aug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7</v>
      </c>
      <c r="H229" s="7">
        <f>+$H$5</f>
        <v>14</v>
      </c>
      <c r="I229" s="7">
        <f>+$I$5</f>
        <v>21</v>
      </c>
      <c r="J229" s="7">
        <f>+$J$5</f>
        <v>28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61</v>
      </c>
      <c r="H231" s="32">
        <f t="shared" ref="H231:L231" si="59">SUM(H232:H235)</f>
        <v>31</v>
      </c>
      <c r="I231" s="32">
        <f t="shared" si="59"/>
        <v>25</v>
      </c>
      <c r="J231" s="32">
        <f t="shared" si="59"/>
        <v>41</v>
      </c>
      <c r="K231" s="32">
        <f t="shared" si="59"/>
        <v>0</v>
      </c>
      <c r="L231" s="32">
        <f t="shared" si="59"/>
        <v>158</v>
      </c>
      <c r="M231" s="32">
        <f>ROUND((L231/$E$1),0)</f>
        <v>40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3</v>
      </c>
      <c r="I232" s="40">
        <v>4</v>
      </c>
      <c r="J232" s="40">
        <v>6</v>
      </c>
      <c r="K232" s="40"/>
      <c r="L232" s="35">
        <f>SUM(G232:K232)</f>
        <v>19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11</v>
      </c>
      <c r="H233" s="40">
        <v>7</v>
      </c>
      <c r="I233" s="40">
        <v>7</v>
      </c>
      <c r="J233" s="40">
        <v>9</v>
      </c>
      <c r="K233" s="40"/>
      <c r="L233" s="35">
        <f t="shared" ref="L233:L240" si="61">SUM(G233:K233)</f>
        <v>34</v>
      </c>
      <c r="M233" s="35">
        <f t="shared" si="60"/>
        <v>9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9</v>
      </c>
      <c r="H234" s="40">
        <v>6</v>
      </c>
      <c r="I234" s="40">
        <v>3</v>
      </c>
      <c r="J234" s="40">
        <v>11</v>
      </c>
      <c r="K234" s="40"/>
      <c r="L234" s="35">
        <f t="shared" si="61"/>
        <v>29</v>
      </c>
      <c r="M234" s="35">
        <f t="shared" si="60"/>
        <v>7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35</v>
      </c>
      <c r="H235" s="41">
        <v>15</v>
      </c>
      <c r="I235" s="41">
        <v>11</v>
      </c>
      <c r="J235" s="41">
        <v>15</v>
      </c>
      <c r="K235" s="41"/>
      <c r="L235" s="32">
        <f t="shared" si="61"/>
        <v>76</v>
      </c>
      <c r="M235" s="32">
        <f t="shared" si="60"/>
        <v>19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1</v>
      </c>
      <c r="J236" s="40"/>
      <c r="K236" s="40"/>
      <c r="L236" s="35">
        <f t="shared" si="61"/>
        <v>1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>
        <v>2</v>
      </c>
      <c r="H237" s="40"/>
      <c r="I237" s="40"/>
      <c r="J237" s="40"/>
      <c r="K237" s="40"/>
      <c r="L237" s="35">
        <f t="shared" si="61"/>
        <v>2</v>
      </c>
      <c r="M237" s="35">
        <f t="shared" si="60"/>
        <v>1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>
        <v>5</v>
      </c>
      <c r="J238" s="40">
        <v>3</v>
      </c>
      <c r="K238" s="40"/>
      <c r="L238" s="35">
        <f t="shared" si="61"/>
        <v>8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>
        <v>10</v>
      </c>
      <c r="H239" s="40"/>
      <c r="I239" s="40"/>
      <c r="J239" s="40"/>
      <c r="K239" s="40"/>
      <c r="L239" s="35">
        <f t="shared" si="61"/>
        <v>10</v>
      </c>
      <c r="M239" s="35">
        <f t="shared" si="60"/>
        <v>3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292</v>
      </c>
      <c r="U243" s="46">
        <f>+L248+L249</f>
        <v>60</v>
      </c>
      <c r="V243" s="46">
        <f>+L250+L251</f>
        <v>232</v>
      </c>
      <c r="W243" s="46">
        <f>+L254</f>
        <v>25</v>
      </c>
      <c r="X243" s="46">
        <f>+L252</f>
        <v>30</v>
      </c>
    </row>
    <row r="244" spans="1:24" x14ac:dyDescent="0.25">
      <c r="A244" s="21"/>
      <c r="B244" s="22"/>
      <c r="C244" s="8" t="str">
        <f>+$C228</f>
        <v>August 2022</v>
      </c>
      <c r="D244" s="24"/>
      <c r="E244" s="24"/>
      <c r="F244" s="24"/>
      <c r="G244" s="10" t="str">
        <f>+$G$4</f>
        <v>Aug</v>
      </c>
      <c r="H244" s="10" t="str">
        <f>+G244</f>
        <v>Aug</v>
      </c>
      <c r="I244" s="10" t="str">
        <f t="shared" si="62"/>
        <v>Aug</v>
      </c>
      <c r="J244" s="10" t="str">
        <f t="shared" si="62"/>
        <v>Aug</v>
      </c>
      <c r="K244" s="10" t="str">
        <f t="shared" si="62"/>
        <v>Aug</v>
      </c>
      <c r="L244" s="10" t="str">
        <f t="shared" si="62"/>
        <v>Aug</v>
      </c>
      <c r="M244" s="10" t="str">
        <f t="shared" si="62"/>
        <v>Aug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7</v>
      </c>
      <c r="H245" s="7">
        <f>+$H$5</f>
        <v>14</v>
      </c>
      <c r="I245" s="7">
        <f>+$I$5</f>
        <v>21</v>
      </c>
      <c r="J245" s="7">
        <f>+$J$5</f>
        <v>28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72</v>
      </c>
      <c r="H247" s="32">
        <f t="shared" ref="H247:L247" si="63">SUM(H248:H251)</f>
        <v>79</v>
      </c>
      <c r="I247" s="32">
        <f t="shared" si="63"/>
        <v>70</v>
      </c>
      <c r="J247" s="32">
        <f t="shared" si="63"/>
        <v>71</v>
      </c>
      <c r="K247" s="32">
        <f t="shared" si="63"/>
        <v>0</v>
      </c>
      <c r="L247" s="32">
        <f t="shared" si="63"/>
        <v>292</v>
      </c>
      <c r="M247" s="32">
        <f>ROUND((L247/$E$1),0)</f>
        <v>73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>
        <v>7</v>
      </c>
      <c r="J248" s="40">
        <v>7</v>
      </c>
      <c r="K248" s="40"/>
      <c r="L248" s="35">
        <f>SUM(G248:K248)</f>
        <v>28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9</v>
      </c>
      <c r="H249" s="40">
        <v>9</v>
      </c>
      <c r="I249" s="40">
        <v>7</v>
      </c>
      <c r="J249" s="40">
        <v>7</v>
      </c>
      <c r="K249" s="40"/>
      <c r="L249" s="35">
        <f t="shared" ref="L249:L256" si="65">SUM(G249:K249)</f>
        <v>32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14</v>
      </c>
      <c r="I250" s="40">
        <v>12</v>
      </c>
      <c r="J250" s="40">
        <v>14</v>
      </c>
      <c r="K250" s="40"/>
      <c r="L250" s="35">
        <f t="shared" si="65"/>
        <v>55</v>
      </c>
      <c r="M250" s="35">
        <f t="shared" si="64"/>
        <v>14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41</v>
      </c>
      <c r="H251" s="41">
        <v>49</v>
      </c>
      <c r="I251" s="41">
        <v>44</v>
      </c>
      <c r="J251" s="41">
        <v>43</v>
      </c>
      <c r="K251" s="41"/>
      <c r="L251" s="32">
        <f t="shared" si="65"/>
        <v>177</v>
      </c>
      <c r="M251" s="32">
        <f t="shared" si="64"/>
        <v>44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>
        <v>15</v>
      </c>
      <c r="H252" s="40"/>
      <c r="I252" s="40"/>
      <c r="J252" s="40">
        <v>15</v>
      </c>
      <c r="K252" s="40"/>
      <c r="L252" s="35">
        <f t="shared" si="65"/>
        <v>30</v>
      </c>
      <c r="M252" s="35">
        <f t="shared" si="64"/>
        <v>8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6</v>
      </c>
      <c r="H254" s="40">
        <v>5</v>
      </c>
      <c r="I254" s="40">
        <v>9</v>
      </c>
      <c r="J254" s="40">
        <v>5</v>
      </c>
      <c r="K254" s="40"/>
      <c r="L254" s="35">
        <f t="shared" si="65"/>
        <v>25</v>
      </c>
      <c r="M254" s="35">
        <f t="shared" si="64"/>
        <v>6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>
        <v>60</v>
      </c>
      <c r="J256" s="40"/>
      <c r="K256" s="40"/>
      <c r="L256" s="35">
        <f t="shared" si="65"/>
        <v>60</v>
      </c>
      <c r="M256" s="35">
        <f t="shared" si="64"/>
        <v>15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  <c r="S259" s="45" t="str">
        <f>+C259</f>
        <v>Lonhlalane</v>
      </c>
      <c r="T259" s="46">
        <f>+L263</f>
        <v>154</v>
      </c>
      <c r="U259" s="46">
        <f>+L264+L265</f>
        <v>26</v>
      </c>
      <c r="V259" s="46">
        <f>+L266+L267</f>
        <v>128</v>
      </c>
      <c r="W259" s="46">
        <f>+L270</f>
        <v>2</v>
      </c>
      <c r="X259" s="46">
        <f>+L268</f>
        <v>3</v>
      </c>
    </row>
    <row r="260" spans="1:24" x14ac:dyDescent="0.25">
      <c r="A260" s="21"/>
      <c r="B260" s="22"/>
      <c r="C260" s="8" t="str">
        <f>+$C244</f>
        <v>August 2022</v>
      </c>
      <c r="D260" s="24"/>
      <c r="E260" s="24"/>
      <c r="F260" s="24"/>
      <c r="G260" s="10" t="str">
        <f>+$G$4</f>
        <v>Aug</v>
      </c>
      <c r="H260" s="10" t="str">
        <f>+G260</f>
        <v>Aug</v>
      </c>
      <c r="I260" s="10" t="str">
        <f t="shared" si="66"/>
        <v>Aug</v>
      </c>
      <c r="J260" s="10" t="str">
        <f t="shared" si="66"/>
        <v>Aug</v>
      </c>
      <c r="K260" s="10" t="str">
        <f t="shared" si="66"/>
        <v>Aug</v>
      </c>
      <c r="L260" s="10" t="str">
        <f t="shared" si="66"/>
        <v>Aug</v>
      </c>
      <c r="M260" s="10" t="str">
        <f t="shared" si="66"/>
        <v>Aug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7</v>
      </c>
      <c r="H261" s="7">
        <f>+$H$5</f>
        <v>14</v>
      </c>
      <c r="I261" s="7">
        <f>+$I$5</f>
        <v>21</v>
      </c>
      <c r="J261" s="7">
        <f>+$J$5</f>
        <v>28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42</v>
      </c>
      <c r="H263" s="32">
        <f t="shared" ref="H263:L263" si="67">SUM(H264:H267)</f>
        <v>39</v>
      </c>
      <c r="I263" s="32">
        <f t="shared" si="67"/>
        <v>44</v>
      </c>
      <c r="J263" s="32">
        <f t="shared" si="67"/>
        <v>29</v>
      </c>
      <c r="K263" s="32">
        <f t="shared" si="67"/>
        <v>0</v>
      </c>
      <c r="L263" s="32">
        <f t="shared" si="67"/>
        <v>154</v>
      </c>
      <c r="M263" s="32">
        <f>ROUND((L263/$E$1),0)</f>
        <v>39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3</v>
      </c>
      <c r="J264" s="40">
        <v>5</v>
      </c>
      <c r="K264" s="40"/>
      <c r="L264" s="35">
        <f>SUM(G264:K264)</f>
        <v>10</v>
      </c>
      <c r="M264" s="35">
        <f t="shared" ref="M264:M272" si="68">ROUND((L264/$E$1),0)</f>
        <v>3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4</v>
      </c>
      <c r="I265" s="40">
        <v>3</v>
      </c>
      <c r="J265" s="40">
        <v>6</v>
      </c>
      <c r="K265" s="40"/>
      <c r="L265" s="35">
        <f t="shared" ref="L265:L272" si="69">SUM(G265:K265)</f>
        <v>16</v>
      </c>
      <c r="M265" s="35">
        <f t="shared" si="68"/>
        <v>4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17</v>
      </c>
      <c r="H266" s="40">
        <v>8</v>
      </c>
      <c r="I266" s="40">
        <v>11</v>
      </c>
      <c r="J266" s="40">
        <v>8</v>
      </c>
      <c r="K266" s="40"/>
      <c r="L266" s="35">
        <f t="shared" si="69"/>
        <v>44</v>
      </c>
      <c r="M266" s="35">
        <f t="shared" si="68"/>
        <v>11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21</v>
      </c>
      <c r="H267" s="41">
        <v>26</v>
      </c>
      <c r="I267" s="41">
        <v>27</v>
      </c>
      <c r="J267" s="41">
        <v>10</v>
      </c>
      <c r="K267" s="41"/>
      <c r="L267" s="32">
        <f t="shared" si="69"/>
        <v>84</v>
      </c>
      <c r="M267" s="32">
        <f t="shared" si="68"/>
        <v>21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>
        <v>3</v>
      </c>
      <c r="K268" s="40"/>
      <c r="L268" s="35">
        <f t="shared" si="69"/>
        <v>3</v>
      </c>
      <c r="M268" s="35">
        <f t="shared" si="68"/>
        <v>1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>
        <v>1</v>
      </c>
      <c r="I270" s="40">
        <v>1</v>
      </c>
      <c r="J270" s="40"/>
      <c r="K270" s="40"/>
      <c r="L270" s="35">
        <f t="shared" si="69"/>
        <v>2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2</v>
      </c>
      <c r="H271" s="40"/>
      <c r="I271" s="40">
        <v>18</v>
      </c>
      <c r="J271" s="40">
        <v>30</v>
      </c>
      <c r="K271" s="40"/>
      <c r="L271" s="35">
        <f t="shared" si="69"/>
        <v>50</v>
      </c>
      <c r="M271" s="35">
        <f t="shared" si="68"/>
        <v>13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  <c r="S275" s="45" t="str">
        <f>+C275</f>
        <v>Zondwako</v>
      </c>
      <c r="T275" s="46">
        <f>+L279</f>
        <v>219</v>
      </c>
      <c r="U275" s="46">
        <f>+L280+L281</f>
        <v>26</v>
      </c>
      <c r="V275" s="46">
        <f>+L282+L283</f>
        <v>193</v>
      </c>
      <c r="W275" s="46">
        <f>+L286</f>
        <v>0</v>
      </c>
      <c r="X275" s="46">
        <f>+L284</f>
        <v>2</v>
      </c>
    </row>
    <row r="276" spans="1:24" x14ac:dyDescent="0.25">
      <c r="A276" s="21"/>
      <c r="B276" s="22"/>
      <c r="C276" s="8" t="str">
        <f>+$C260</f>
        <v>August 2022</v>
      </c>
      <c r="D276" s="24"/>
      <c r="E276" s="24"/>
      <c r="F276" s="24"/>
      <c r="G276" s="10" t="str">
        <f>+$G$4</f>
        <v>Aug</v>
      </c>
      <c r="H276" s="10" t="str">
        <f>+G276</f>
        <v>Aug</v>
      </c>
      <c r="I276" s="10" t="str">
        <f t="shared" si="70"/>
        <v>Aug</v>
      </c>
      <c r="J276" s="10" t="str">
        <f t="shared" si="70"/>
        <v>Aug</v>
      </c>
      <c r="K276" s="10" t="str">
        <f t="shared" si="70"/>
        <v>Aug</v>
      </c>
      <c r="L276" s="10" t="str">
        <f t="shared" si="70"/>
        <v>Aug</v>
      </c>
      <c r="M276" s="10" t="str">
        <f t="shared" si="70"/>
        <v>Aug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7</v>
      </c>
      <c r="H277" s="7">
        <f>+$H$5</f>
        <v>14</v>
      </c>
      <c r="I277" s="7">
        <f>+$I$5</f>
        <v>21</v>
      </c>
      <c r="J277" s="7">
        <f>+$J$5</f>
        <v>28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41</v>
      </c>
      <c r="H279" s="32">
        <f t="shared" ref="H279:L279" si="71">SUM(H280:H283)</f>
        <v>80</v>
      </c>
      <c r="I279" s="32">
        <f t="shared" si="71"/>
        <v>48</v>
      </c>
      <c r="J279" s="32">
        <f t="shared" si="71"/>
        <v>50</v>
      </c>
      <c r="K279" s="32">
        <f t="shared" si="71"/>
        <v>0</v>
      </c>
      <c r="L279" s="32">
        <f t="shared" si="71"/>
        <v>219</v>
      </c>
      <c r="M279" s="32">
        <f>ROUND((L279/$E$1),0)</f>
        <v>55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1</v>
      </c>
      <c r="H280" s="40">
        <v>3</v>
      </c>
      <c r="I280" s="40">
        <v>2</v>
      </c>
      <c r="J280" s="40">
        <v>3</v>
      </c>
      <c r="K280" s="40"/>
      <c r="L280" s="35">
        <f>SUM(G280:K280)</f>
        <v>9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7</v>
      </c>
      <c r="I281" s="40">
        <v>2</v>
      </c>
      <c r="J281" s="40">
        <v>5</v>
      </c>
      <c r="K281" s="40"/>
      <c r="L281" s="35">
        <f t="shared" ref="L281:L288" si="73">SUM(G281:K281)</f>
        <v>17</v>
      </c>
      <c r="M281" s="35">
        <f t="shared" si="72"/>
        <v>4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13</v>
      </c>
      <c r="H282" s="40">
        <v>17</v>
      </c>
      <c r="I282" s="40">
        <v>15</v>
      </c>
      <c r="J282" s="40">
        <v>13</v>
      </c>
      <c r="K282" s="40"/>
      <c r="L282" s="35">
        <f t="shared" si="73"/>
        <v>58</v>
      </c>
      <c r="M282" s="35">
        <f t="shared" si="72"/>
        <v>15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24</v>
      </c>
      <c r="H283" s="41">
        <v>53</v>
      </c>
      <c r="I283" s="41">
        <v>29</v>
      </c>
      <c r="J283" s="41">
        <v>29</v>
      </c>
      <c r="K283" s="41"/>
      <c r="L283" s="32">
        <f t="shared" si="73"/>
        <v>135</v>
      </c>
      <c r="M283" s="32">
        <f t="shared" si="72"/>
        <v>34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>
        <v>2</v>
      </c>
      <c r="J284" s="40"/>
      <c r="K284" s="40"/>
      <c r="L284" s="35">
        <f t="shared" si="73"/>
        <v>2</v>
      </c>
      <c r="M284" s="35">
        <f t="shared" si="72"/>
        <v>1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12</v>
      </c>
      <c r="H287" s="40">
        <v>15</v>
      </c>
      <c r="I287" s="40">
        <v>15</v>
      </c>
      <c r="J287" s="40">
        <v>15</v>
      </c>
      <c r="K287" s="40"/>
      <c r="L287" s="35">
        <f t="shared" si="73"/>
        <v>57</v>
      </c>
      <c r="M287" s="35">
        <f t="shared" si="72"/>
        <v>14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64</v>
      </c>
      <c r="H288" s="40">
        <v>64</v>
      </c>
      <c r="I288" s="40">
        <v>64</v>
      </c>
      <c r="J288" s="40"/>
      <c r="K288" s="40"/>
      <c r="L288" s="35">
        <f t="shared" si="73"/>
        <v>192</v>
      </c>
      <c r="M288" s="35">
        <f t="shared" si="72"/>
        <v>48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  <c r="S291" s="45" t="str">
        <f>+C291</f>
        <v>Mangcongco</v>
      </c>
      <c r="T291" s="46">
        <f>+L295</f>
        <v>167</v>
      </c>
      <c r="U291" s="46">
        <f>+L296+L297</f>
        <v>25</v>
      </c>
      <c r="V291" s="46">
        <f>+L298+L299</f>
        <v>142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August 2022</v>
      </c>
      <c r="D292" s="24"/>
      <c r="E292" s="24"/>
      <c r="F292" s="24"/>
      <c r="G292" s="10" t="str">
        <f>+$G$4</f>
        <v>Aug</v>
      </c>
      <c r="H292" s="10" t="str">
        <f>+G292</f>
        <v>Aug</v>
      </c>
      <c r="I292" s="10" t="str">
        <f t="shared" si="74"/>
        <v>Aug</v>
      </c>
      <c r="J292" s="10" t="str">
        <f t="shared" si="74"/>
        <v>Aug</v>
      </c>
      <c r="K292" s="10" t="str">
        <f t="shared" si="74"/>
        <v>Aug</v>
      </c>
      <c r="L292" s="10" t="str">
        <f t="shared" si="74"/>
        <v>Aug</v>
      </c>
      <c r="M292" s="10" t="str">
        <f t="shared" si="74"/>
        <v>Aug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7</v>
      </c>
      <c r="H293" s="7">
        <f>+$H$5</f>
        <v>14</v>
      </c>
      <c r="I293" s="7">
        <f>+$I$5</f>
        <v>21</v>
      </c>
      <c r="J293" s="7">
        <f>+$J$5</f>
        <v>28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44</v>
      </c>
      <c r="H295" s="32">
        <f t="shared" ref="H295:L295" si="75">SUM(H296:H299)</f>
        <v>46</v>
      </c>
      <c r="I295" s="32">
        <f t="shared" si="75"/>
        <v>39</v>
      </c>
      <c r="J295" s="32">
        <f t="shared" si="75"/>
        <v>38</v>
      </c>
      <c r="K295" s="32">
        <f t="shared" si="75"/>
        <v>0</v>
      </c>
      <c r="L295" s="32">
        <f t="shared" si="75"/>
        <v>167</v>
      </c>
      <c r="M295" s="32">
        <f>ROUND((L295/$E$1),0)</f>
        <v>42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2</v>
      </c>
      <c r="J296" s="40">
        <v>2</v>
      </c>
      <c r="K296" s="40"/>
      <c r="L296" s="35">
        <f>SUM(G296:K296)</f>
        <v>8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4</v>
      </c>
      <c r="H297" s="40">
        <v>3</v>
      </c>
      <c r="I297" s="40">
        <v>4</v>
      </c>
      <c r="J297" s="40">
        <v>6</v>
      </c>
      <c r="K297" s="40"/>
      <c r="L297" s="35">
        <f t="shared" ref="L297:L304" si="77">SUM(G297:K297)</f>
        <v>17</v>
      </c>
      <c r="M297" s="35">
        <f t="shared" si="76"/>
        <v>4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10</v>
      </c>
      <c r="H298" s="40">
        <v>14</v>
      </c>
      <c r="I298" s="40">
        <v>8</v>
      </c>
      <c r="J298" s="40">
        <v>7</v>
      </c>
      <c r="K298" s="40"/>
      <c r="L298" s="35">
        <f t="shared" si="77"/>
        <v>39</v>
      </c>
      <c r="M298" s="35">
        <f t="shared" si="76"/>
        <v>10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28</v>
      </c>
      <c r="H299" s="41">
        <v>27</v>
      </c>
      <c r="I299" s="41">
        <v>25</v>
      </c>
      <c r="J299" s="41">
        <v>23</v>
      </c>
      <c r="K299" s="41"/>
      <c r="L299" s="32">
        <f t="shared" si="77"/>
        <v>103</v>
      </c>
      <c r="M299" s="32">
        <f t="shared" si="76"/>
        <v>26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  <c r="S307" s="45" t="str">
        <f>+C307</f>
        <v>Kaliba</v>
      </c>
      <c r="T307" s="46">
        <f>+L311</f>
        <v>239</v>
      </c>
      <c r="U307" s="46">
        <f>+L312+L313</f>
        <v>38</v>
      </c>
      <c r="V307" s="46">
        <f>+L314+L315</f>
        <v>201</v>
      </c>
      <c r="W307" s="46">
        <f>+L318</f>
        <v>0</v>
      </c>
      <c r="X307" s="46">
        <f>+L316</f>
        <v>2</v>
      </c>
    </row>
    <row r="308" spans="1:24" x14ac:dyDescent="0.25">
      <c r="A308" s="21"/>
      <c r="B308" s="22"/>
      <c r="C308" s="8" t="str">
        <f>+$C292</f>
        <v>August 2022</v>
      </c>
      <c r="D308" s="24"/>
      <c r="E308" s="24"/>
      <c r="F308" s="24"/>
      <c r="G308" s="10" t="str">
        <f>+$G$4</f>
        <v>Aug</v>
      </c>
      <c r="H308" s="10" t="str">
        <f>+G308</f>
        <v>Aug</v>
      </c>
      <c r="I308" s="10" t="str">
        <f t="shared" si="78"/>
        <v>Aug</v>
      </c>
      <c r="J308" s="10" t="str">
        <f t="shared" si="78"/>
        <v>Aug</v>
      </c>
      <c r="K308" s="10" t="str">
        <f t="shared" si="78"/>
        <v>Aug</v>
      </c>
      <c r="L308" s="10" t="str">
        <f t="shared" si="78"/>
        <v>Aug</v>
      </c>
      <c r="M308" s="10" t="str">
        <f t="shared" si="78"/>
        <v>Aug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7</v>
      </c>
      <c r="H309" s="7">
        <f>+$H$5</f>
        <v>14</v>
      </c>
      <c r="I309" s="7">
        <f>+$I$5</f>
        <v>21</v>
      </c>
      <c r="J309" s="7">
        <f>+$J$5</f>
        <v>28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74</v>
      </c>
      <c r="H311" s="32">
        <f t="shared" ref="H311:L311" si="79">SUM(H312:H315)</f>
        <v>54</v>
      </c>
      <c r="I311" s="32">
        <f t="shared" si="79"/>
        <v>56</v>
      </c>
      <c r="J311" s="32">
        <f t="shared" si="79"/>
        <v>55</v>
      </c>
      <c r="K311" s="32">
        <f t="shared" si="79"/>
        <v>0</v>
      </c>
      <c r="L311" s="32">
        <f t="shared" si="79"/>
        <v>239</v>
      </c>
      <c r="M311" s="32">
        <f>ROUND((L311/$E$1),0)</f>
        <v>60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2</v>
      </c>
      <c r="I312" s="40">
        <v>2</v>
      </c>
      <c r="J312" s="40">
        <v>2</v>
      </c>
      <c r="K312" s="40"/>
      <c r="L312" s="35">
        <f>SUM(G312:K312)</f>
        <v>9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11</v>
      </c>
      <c r="H313" s="40">
        <v>6</v>
      </c>
      <c r="I313" s="40">
        <v>6</v>
      </c>
      <c r="J313" s="40">
        <v>6</v>
      </c>
      <c r="K313" s="40"/>
      <c r="L313" s="35">
        <f t="shared" ref="L313:L320" si="81">SUM(G313:K313)</f>
        <v>29</v>
      </c>
      <c r="M313" s="35">
        <f t="shared" si="80"/>
        <v>7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25</v>
      </c>
      <c r="H314" s="40">
        <v>19</v>
      </c>
      <c r="I314" s="40">
        <v>15</v>
      </c>
      <c r="J314" s="40">
        <v>16</v>
      </c>
      <c r="K314" s="40"/>
      <c r="L314" s="35">
        <f t="shared" si="81"/>
        <v>75</v>
      </c>
      <c r="M314" s="35">
        <f t="shared" si="80"/>
        <v>19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35</v>
      </c>
      <c r="H315" s="41">
        <v>27</v>
      </c>
      <c r="I315" s="41">
        <v>33</v>
      </c>
      <c r="J315" s="41">
        <v>31</v>
      </c>
      <c r="K315" s="41"/>
      <c r="L315" s="32">
        <f t="shared" si="81"/>
        <v>126</v>
      </c>
      <c r="M315" s="32">
        <f t="shared" si="80"/>
        <v>32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2</v>
      </c>
      <c r="H316" s="40"/>
      <c r="I316" s="40"/>
      <c r="J316" s="40"/>
      <c r="K316" s="40"/>
      <c r="L316" s="35">
        <f t="shared" si="81"/>
        <v>2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15</v>
      </c>
      <c r="H319" s="40">
        <v>102</v>
      </c>
      <c r="I319" s="40">
        <v>18</v>
      </c>
      <c r="J319" s="40">
        <v>15</v>
      </c>
      <c r="K319" s="40"/>
      <c r="L319" s="35">
        <f t="shared" si="81"/>
        <v>150</v>
      </c>
      <c r="M319" s="35">
        <f t="shared" si="80"/>
        <v>38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  <c r="S323" s="45" t="str">
        <f>+C323</f>
        <v>Kancesi</v>
      </c>
      <c r="T323" s="46">
        <f>+L327</f>
        <v>273</v>
      </c>
      <c r="U323" s="46">
        <f>+L328+L329</f>
        <v>112</v>
      </c>
      <c r="V323" s="46">
        <f>+L330+L331</f>
        <v>161</v>
      </c>
      <c r="W323" s="46">
        <f>+L334</f>
        <v>10</v>
      </c>
      <c r="X323" s="46">
        <f>+L332</f>
        <v>16</v>
      </c>
    </row>
    <row r="324" spans="1:24" x14ac:dyDescent="0.25">
      <c r="A324" s="21"/>
      <c r="B324" s="22"/>
      <c r="C324" s="8" t="str">
        <f>+$C308</f>
        <v>August 2022</v>
      </c>
      <c r="D324" s="24"/>
      <c r="E324" s="24"/>
      <c r="F324" s="24"/>
      <c r="G324" s="10" t="str">
        <f>+$G$4</f>
        <v>Aug</v>
      </c>
      <c r="H324" s="10" t="str">
        <f>+G324</f>
        <v>Aug</v>
      </c>
      <c r="I324" s="10" t="str">
        <f t="shared" si="82"/>
        <v>Aug</v>
      </c>
      <c r="J324" s="10" t="str">
        <f t="shared" si="82"/>
        <v>Aug</v>
      </c>
      <c r="K324" s="10" t="str">
        <f t="shared" si="82"/>
        <v>Aug</v>
      </c>
      <c r="L324" s="10" t="str">
        <f t="shared" si="82"/>
        <v>Aug</v>
      </c>
      <c r="M324" s="10" t="str">
        <f t="shared" si="82"/>
        <v>Aug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7</v>
      </c>
      <c r="H325" s="7">
        <f>+$H$5</f>
        <v>14</v>
      </c>
      <c r="I325" s="7">
        <f>+$I$5</f>
        <v>21</v>
      </c>
      <c r="J325" s="7">
        <f>+$J$5</f>
        <v>28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109</v>
      </c>
      <c r="H327" s="32">
        <f t="shared" ref="H327:L327" si="83">SUM(H328:H331)</f>
        <v>52</v>
      </c>
      <c r="I327" s="32">
        <f t="shared" si="83"/>
        <v>57</v>
      </c>
      <c r="J327" s="32">
        <f t="shared" si="83"/>
        <v>55</v>
      </c>
      <c r="K327" s="32">
        <f t="shared" si="83"/>
        <v>0</v>
      </c>
      <c r="L327" s="32">
        <f t="shared" si="83"/>
        <v>273</v>
      </c>
      <c r="M327" s="32">
        <f>ROUND((L327/$E$1),0)</f>
        <v>68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6</v>
      </c>
      <c r="I328" s="40">
        <v>6</v>
      </c>
      <c r="J328" s="40">
        <v>5</v>
      </c>
      <c r="K328" s="40"/>
      <c r="L328" s="35">
        <f>SUM(G328:K328)</f>
        <v>24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40</v>
      </c>
      <c r="H329" s="40">
        <v>15</v>
      </c>
      <c r="I329" s="40">
        <v>15</v>
      </c>
      <c r="J329" s="40">
        <v>18</v>
      </c>
      <c r="K329" s="40"/>
      <c r="L329" s="35">
        <f t="shared" ref="L329:L336" si="85">SUM(G329:K329)</f>
        <v>88</v>
      </c>
      <c r="M329" s="35">
        <f t="shared" si="84"/>
        <v>22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10</v>
      </c>
      <c r="I330" s="40">
        <v>11</v>
      </c>
      <c r="J330" s="40">
        <v>10</v>
      </c>
      <c r="K330" s="40"/>
      <c r="L330" s="35">
        <f t="shared" si="85"/>
        <v>42</v>
      </c>
      <c r="M330" s="35">
        <f t="shared" si="84"/>
        <v>11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51</v>
      </c>
      <c r="H331" s="41">
        <v>21</v>
      </c>
      <c r="I331" s="41">
        <v>25</v>
      </c>
      <c r="J331" s="41">
        <v>22</v>
      </c>
      <c r="K331" s="41"/>
      <c r="L331" s="32">
        <f t="shared" si="85"/>
        <v>119</v>
      </c>
      <c r="M331" s="32">
        <f t="shared" si="84"/>
        <v>30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6</v>
      </c>
      <c r="H332" s="40">
        <v>8</v>
      </c>
      <c r="I332" s="40">
        <v>1</v>
      </c>
      <c r="J332" s="40">
        <v>1</v>
      </c>
      <c r="K332" s="40"/>
      <c r="L332" s="35">
        <f t="shared" si="85"/>
        <v>16</v>
      </c>
      <c r="M332" s="35">
        <f t="shared" si="84"/>
        <v>4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/>
      <c r="I334" s="40">
        <v>4</v>
      </c>
      <c r="J334" s="40">
        <v>6</v>
      </c>
      <c r="K334" s="40"/>
      <c r="L334" s="35">
        <f t="shared" si="85"/>
        <v>10</v>
      </c>
      <c r="M334" s="35">
        <f t="shared" si="84"/>
        <v>3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7</v>
      </c>
      <c r="H335" s="40"/>
      <c r="I335" s="40">
        <v>6</v>
      </c>
      <c r="J335" s="40"/>
      <c r="K335" s="40"/>
      <c r="L335" s="35">
        <f t="shared" si="85"/>
        <v>13</v>
      </c>
      <c r="M335" s="35">
        <f t="shared" si="84"/>
        <v>3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22</v>
      </c>
      <c r="H336" s="40">
        <v>15</v>
      </c>
      <c r="I336" s="40">
        <v>14</v>
      </c>
      <c r="J336" s="40">
        <v>12</v>
      </c>
      <c r="K336" s="40"/>
      <c r="L336" s="35">
        <f t="shared" si="85"/>
        <v>63</v>
      </c>
      <c r="M336" s="35">
        <f t="shared" si="84"/>
        <v>16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  <c r="S339" s="45" t="str">
        <f>+C339</f>
        <v>Mpuluzi</v>
      </c>
      <c r="T339" s="46">
        <f>+L343</f>
        <v>615</v>
      </c>
      <c r="U339" s="46">
        <f>+L344+L345</f>
        <v>241</v>
      </c>
      <c r="V339" s="46">
        <f>+L346+L347</f>
        <v>374</v>
      </c>
      <c r="W339" s="46">
        <f>+L350</f>
        <v>67</v>
      </c>
      <c r="X339" s="46">
        <f>+L348</f>
        <v>54</v>
      </c>
    </row>
    <row r="340" spans="1:24" x14ac:dyDescent="0.25">
      <c r="A340" s="21"/>
      <c r="B340" s="22"/>
      <c r="C340" s="8" t="str">
        <f>+$C324</f>
        <v>August 2022</v>
      </c>
      <c r="D340" s="24"/>
      <c r="E340" s="24"/>
      <c r="F340" s="24"/>
      <c r="G340" s="10" t="str">
        <f>+$G$4</f>
        <v>Aug</v>
      </c>
      <c r="H340" s="10" t="str">
        <f>+G340</f>
        <v>Aug</v>
      </c>
      <c r="I340" s="10" t="str">
        <f t="shared" si="86"/>
        <v>Aug</v>
      </c>
      <c r="J340" s="10" t="str">
        <f t="shared" si="86"/>
        <v>Aug</v>
      </c>
      <c r="K340" s="10" t="str">
        <f t="shared" si="86"/>
        <v>Aug</v>
      </c>
      <c r="L340" s="10" t="str">
        <f t="shared" si="86"/>
        <v>Aug</v>
      </c>
      <c r="M340" s="10" t="str">
        <f t="shared" si="86"/>
        <v>Aug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7</v>
      </c>
      <c r="H341" s="7">
        <f>+$H$5</f>
        <v>14</v>
      </c>
      <c r="I341" s="7">
        <f>+$I$5</f>
        <v>21</v>
      </c>
      <c r="J341" s="7">
        <f>+$J$5</f>
        <v>28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157</v>
      </c>
      <c r="H343" s="32">
        <f t="shared" ref="H343:L343" si="87">SUM(H344:H347)</f>
        <v>162</v>
      </c>
      <c r="I343" s="32">
        <f t="shared" si="87"/>
        <v>155</v>
      </c>
      <c r="J343" s="32">
        <f t="shared" si="87"/>
        <v>141</v>
      </c>
      <c r="K343" s="32">
        <f t="shared" si="87"/>
        <v>0</v>
      </c>
      <c r="L343" s="32">
        <f t="shared" si="87"/>
        <v>615</v>
      </c>
      <c r="M343" s="32">
        <f>ROUND((L343/$E$1),0)</f>
        <v>154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17</v>
      </c>
      <c r="H344" s="40">
        <v>16</v>
      </c>
      <c r="I344" s="40">
        <v>15</v>
      </c>
      <c r="J344" s="40">
        <v>12</v>
      </c>
      <c r="K344" s="40"/>
      <c r="L344" s="35">
        <f>SUM(G344:K344)</f>
        <v>60</v>
      </c>
      <c r="M344" s="35">
        <f t="shared" ref="M344:M352" si="88">ROUND((L344/$E$1),0)</f>
        <v>15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47</v>
      </c>
      <c r="H345" s="40">
        <v>49</v>
      </c>
      <c r="I345" s="40">
        <v>45</v>
      </c>
      <c r="J345" s="40">
        <v>40</v>
      </c>
      <c r="K345" s="40"/>
      <c r="L345" s="35">
        <f t="shared" ref="L345:L352" si="89">SUM(G345:K345)</f>
        <v>181</v>
      </c>
      <c r="M345" s="35">
        <f t="shared" si="88"/>
        <v>45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27</v>
      </c>
      <c r="H346" s="40">
        <v>25</v>
      </c>
      <c r="I346" s="40">
        <v>25</v>
      </c>
      <c r="J346" s="40">
        <v>24</v>
      </c>
      <c r="K346" s="40"/>
      <c r="L346" s="35">
        <f t="shared" si="89"/>
        <v>101</v>
      </c>
      <c r="M346" s="35">
        <f t="shared" si="88"/>
        <v>25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66</v>
      </c>
      <c r="H347" s="41">
        <v>72</v>
      </c>
      <c r="I347" s="41">
        <v>70</v>
      </c>
      <c r="J347" s="41">
        <v>65</v>
      </c>
      <c r="K347" s="41"/>
      <c r="L347" s="32">
        <f t="shared" si="89"/>
        <v>273</v>
      </c>
      <c r="M347" s="32">
        <f t="shared" si="88"/>
        <v>68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9</v>
      </c>
      <c r="H348" s="40">
        <v>7</v>
      </c>
      <c r="I348" s="40">
        <v>32</v>
      </c>
      <c r="J348" s="40">
        <v>6</v>
      </c>
      <c r="K348" s="40"/>
      <c r="L348" s="35">
        <f t="shared" si="89"/>
        <v>54</v>
      </c>
      <c r="M348" s="35">
        <f t="shared" si="88"/>
        <v>14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11</v>
      </c>
      <c r="H350" s="40">
        <v>9</v>
      </c>
      <c r="I350" s="40">
        <v>38</v>
      </c>
      <c r="J350" s="40">
        <v>9</v>
      </c>
      <c r="K350" s="40"/>
      <c r="L350" s="35">
        <f t="shared" si="89"/>
        <v>67</v>
      </c>
      <c r="M350" s="35">
        <f t="shared" si="88"/>
        <v>17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</v>
      </c>
      <c r="H351" s="40"/>
      <c r="I351" s="40">
        <v>5</v>
      </c>
      <c r="J351" s="40">
        <v>1</v>
      </c>
      <c r="K351" s="40"/>
      <c r="L351" s="35">
        <f t="shared" si="89"/>
        <v>7</v>
      </c>
      <c r="M351" s="35">
        <f t="shared" si="88"/>
        <v>2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42</v>
      </c>
      <c r="H352" s="40">
        <v>42</v>
      </c>
      <c r="I352" s="40">
        <v>42</v>
      </c>
      <c r="J352" s="40"/>
      <c r="K352" s="40"/>
      <c r="L352" s="35">
        <f t="shared" si="89"/>
        <v>126</v>
      </c>
      <c r="M352" s="35">
        <f t="shared" si="88"/>
        <v>32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  <c r="S355" s="45" t="str">
        <f>+C355</f>
        <v>Bulunga</v>
      </c>
      <c r="T355" s="46">
        <f>+L359</f>
        <v>144</v>
      </c>
      <c r="U355" s="46">
        <f>+L360+L361</f>
        <v>11</v>
      </c>
      <c r="V355" s="46">
        <f>+L362+L363</f>
        <v>133</v>
      </c>
      <c r="W355" s="46">
        <f>+L366</f>
        <v>5</v>
      </c>
      <c r="X355" s="46">
        <f>+L364</f>
        <v>2</v>
      </c>
    </row>
    <row r="356" spans="1:24" x14ac:dyDescent="0.25">
      <c r="A356" s="21"/>
      <c r="B356" s="22"/>
      <c r="C356" s="8" t="str">
        <f>+$C340</f>
        <v>August 2022</v>
      </c>
      <c r="D356" s="24"/>
      <c r="E356" s="24"/>
      <c r="F356" s="24"/>
      <c r="G356" s="10" t="str">
        <f>+$G$4</f>
        <v>Aug</v>
      </c>
      <c r="H356" s="10" t="str">
        <f>+G356</f>
        <v>Aug</v>
      </c>
      <c r="I356" s="10" t="str">
        <f t="shared" si="90"/>
        <v>Aug</v>
      </c>
      <c r="J356" s="10" t="str">
        <f t="shared" si="90"/>
        <v>Aug</v>
      </c>
      <c r="K356" s="10" t="str">
        <f t="shared" si="90"/>
        <v>Aug</v>
      </c>
      <c r="L356" s="10" t="str">
        <f t="shared" si="90"/>
        <v>Aug</v>
      </c>
      <c r="M356" s="10" t="str">
        <f t="shared" si="90"/>
        <v>Aug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7</v>
      </c>
      <c r="H357" s="7">
        <f>+$H$5</f>
        <v>14</v>
      </c>
      <c r="I357" s="7">
        <f>+$I$5</f>
        <v>21</v>
      </c>
      <c r="J357" s="7">
        <f>+$J$5</f>
        <v>28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30</v>
      </c>
      <c r="H359" s="32">
        <f t="shared" ref="H359:L359" si="91">SUM(H360:H363)</f>
        <v>33</v>
      </c>
      <c r="I359" s="32">
        <f t="shared" si="91"/>
        <v>42</v>
      </c>
      <c r="J359" s="32">
        <f t="shared" si="91"/>
        <v>39</v>
      </c>
      <c r="K359" s="32">
        <f t="shared" si="91"/>
        <v>0</v>
      </c>
      <c r="L359" s="32">
        <f t="shared" si="91"/>
        <v>144</v>
      </c>
      <c r="M359" s="32">
        <f>ROUND((L359/$E$1),0)</f>
        <v>36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2</v>
      </c>
      <c r="K360" s="40"/>
      <c r="L360" s="35">
        <f>SUM(G360:K360)</f>
        <v>5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1</v>
      </c>
      <c r="I361" s="40">
        <v>1</v>
      </c>
      <c r="J361" s="40">
        <v>2</v>
      </c>
      <c r="K361" s="40"/>
      <c r="L361" s="35">
        <f t="shared" ref="L361:L368" si="93">SUM(G361:K361)</f>
        <v>6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8</v>
      </c>
      <c r="H362" s="40">
        <v>7</v>
      </c>
      <c r="I362" s="40">
        <v>9</v>
      </c>
      <c r="J362" s="40">
        <v>13</v>
      </c>
      <c r="K362" s="40"/>
      <c r="L362" s="35">
        <f t="shared" si="93"/>
        <v>37</v>
      </c>
      <c r="M362" s="35">
        <f t="shared" si="92"/>
        <v>9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19</v>
      </c>
      <c r="H363" s="41">
        <v>24</v>
      </c>
      <c r="I363" s="41">
        <v>31</v>
      </c>
      <c r="J363" s="41">
        <v>22</v>
      </c>
      <c r="K363" s="41"/>
      <c r="L363" s="32">
        <f t="shared" si="93"/>
        <v>96</v>
      </c>
      <c r="M363" s="32">
        <f t="shared" si="92"/>
        <v>24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>
        <v>2</v>
      </c>
      <c r="K364" s="40"/>
      <c r="L364" s="35">
        <f t="shared" si="93"/>
        <v>2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>
        <v>3</v>
      </c>
      <c r="J366" s="40">
        <v>2</v>
      </c>
      <c r="K366" s="40"/>
      <c r="L366" s="35">
        <f t="shared" si="93"/>
        <v>5</v>
      </c>
      <c r="M366" s="35">
        <f t="shared" si="92"/>
        <v>1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15</v>
      </c>
      <c r="H367" s="40">
        <v>9</v>
      </c>
      <c r="I367" s="40">
        <v>12</v>
      </c>
      <c r="J367" s="40">
        <v>15</v>
      </c>
      <c r="K367" s="40"/>
      <c r="L367" s="35">
        <f t="shared" si="93"/>
        <v>51</v>
      </c>
      <c r="M367" s="35">
        <f t="shared" si="92"/>
        <v>13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  <c r="P371" s="42"/>
      <c r="S371" s="45" t="str">
        <f>+C371</f>
        <v>Mbowane</v>
      </c>
      <c r="T371" s="46">
        <f>+L375</f>
        <v>146</v>
      </c>
      <c r="U371" s="46">
        <f>+L376+L377</f>
        <v>32</v>
      </c>
      <c r="V371" s="46">
        <f>+L378+L379</f>
        <v>114</v>
      </c>
      <c r="W371" s="46">
        <f>+L382</f>
        <v>0</v>
      </c>
      <c r="X371" s="46">
        <f>+L380</f>
        <v>2</v>
      </c>
    </row>
    <row r="372" spans="1:24" x14ac:dyDescent="0.25">
      <c r="A372" s="21"/>
      <c r="B372" s="22"/>
      <c r="C372" s="8" t="str">
        <f>+$C356</f>
        <v>August 2022</v>
      </c>
      <c r="D372" s="24"/>
      <c r="E372" s="24"/>
      <c r="F372" s="24"/>
      <c r="G372" s="10" t="str">
        <f>+$G$4</f>
        <v>Aug</v>
      </c>
      <c r="H372" s="10" t="str">
        <f>+G372</f>
        <v>Aug</v>
      </c>
      <c r="I372" s="10" t="str">
        <f t="shared" si="94"/>
        <v>Aug</v>
      </c>
      <c r="J372" s="10" t="str">
        <f t="shared" si="94"/>
        <v>Aug</v>
      </c>
      <c r="K372" s="10" t="str">
        <f t="shared" si="94"/>
        <v>Aug</v>
      </c>
      <c r="L372" s="10" t="str">
        <f t="shared" si="94"/>
        <v>Aug</v>
      </c>
      <c r="M372" s="10" t="str">
        <f t="shared" si="94"/>
        <v>Aug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7</v>
      </c>
      <c r="H373" s="7">
        <f>+$H$5</f>
        <v>14</v>
      </c>
      <c r="I373" s="7">
        <f>+$I$5</f>
        <v>21</v>
      </c>
      <c r="J373" s="7">
        <f>+$J$5</f>
        <v>28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37</v>
      </c>
      <c r="H375" s="32">
        <f t="shared" ref="H375:L375" si="95">SUM(H376:H379)</f>
        <v>51</v>
      </c>
      <c r="I375" s="32">
        <f t="shared" si="95"/>
        <v>23</v>
      </c>
      <c r="J375" s="32">
        <f t="shared" si="95"/>
        <v>35</v>
      </c>
      <c r="K375" s="32">
        <f t="shared" si="95"/>
        <v>0</v>
      </c>
      <c r="L375" s="32">
        <f t="shared" si="95"/>
        <v>146</v>
      </c>
      <c r="M375" s="32">
        <f>ROUND((L375/$E$1),0)</f>
        <v>37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/>
      <c r="L376" s="35">
        <f>SUM(G376:K376)</f>
        <v>4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8</v>
      </c>
      <c r="H377" s="40">
        <v>9</v>
      </c>
      <c r="I377" s="40">
        <v>5</v>
      </c>
      <c r="J377" s="40">
        <v>6</v>
      </c>
      <c r="K377" s="40"/>
      <c r="L377" s="35">
        <f t="shared" ref="L377:L384" si="97">SUM(G377:K377)</f>
        <v>28</v>
      </c>
      <c r="M377" s="35">
        <f t="shared" si="96"/>
        <v>7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9</v>
      </c>
      <c r="H378" s="40">
        <v>12</v>
      </c>
      <c r="I378" s="40">
        <v>6</v>
      </c>
      <c r="J378" s="40">
        <v>11</v>
      </c>
      <c r="K378" s="40"/>
      <c r="L378" s="35">
        <f t="shared" si="97"/>
        <v>38</v>
      </c>
      <c r="M378" s="35">
        <f t="shared" si="96"/>
        <v>10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19</v>
      </c>
      <c r="H379" s="41">
        <v>29</v>
      </c>
      <c r="I379" s="41">
        <v>11</v>
      </c>
      <c r="J379" s="41">
        <v>17</v>
      </c>
      <c r="K379" s="41"/>
      <c r="L379" s="32">
        <f t="shared" si="97"/>
        <v>76</v>
      </c>
      <c r="M379" s="32">
        <f t="shared" si="96"/>
        <v>19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>
        <v>2</v>
      </c>
      <c r="J380" s="40"/>
      <c r="K380" s="40"/>
      <c r="L380" s="35">
        <f t="shared" si="97"/>
        <v>2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>
        <f t="shared" si="96"/>
        <v>0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>
        <v>2</v>
      </c>
      <c r="J383" s="40"/>
      <c r="K383" s="40"/>
      <c r="L383" s="35">
        <f t="shared" si="97"/>
        <v>2</v>
      </c>
      <c r="M383" s="35">
        <f t="shared" si="96"/>
        <v>1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  <c r="P387" s="42"/>
      <c r="S387" s="45" t="str">
        <f>+C387</f>
        <v>Sibovini</v>
      </c>
      <c r="T387" s="46">
        <f>+L391</f>
        <v>179</v>
      </c>
      <c r="U387" s="46">
        <f>+L392+L393</f>
        <v>35</v>
      </c>
      <c r="V387" s="46">
        <f>+L394+L395</f>
        <v>144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August 2022</v>
      </c>
      <c r="D388" s="24"/>
      <c r="E388" s="24"/>
      <c r="F388" s="24"/>
      <c r="G388" s="10" t="str">
        <f>+$G$4</f>
        <v>Aug</v>
      </c>
      <c r="H388" s="10" t="str">
        <f>+G388</f>
        <v>Aug</v>
      </c>
      <c r="I388" s="10" t="str">
        <f t="shared" si="98"/>
        <v>Aug</v>
      </c>
      <c r="J388" s="10" t="str">
        <f t="shared" si="98"/>
        <v>Aug</v>
      </c>
      <c r="K388" s="10" t="str">
        <f t="shared" si="98"/>
        <v>Aug</v>
      </c>
      <c r="L388" s="10" t="str">
        <f t="shared" si="98"/>
        <v>Aug</v>
      </c>
      <c r="M388" s="10" t="str">
        <f t="shared" si="98"/>
        <v>Aug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7</v>
      </c>
      <c r="H389" s="7">
        <f>+$H$5</f>
        <v>14</v>
      </c>
      <c r="I389" s="7">
        <f>+$I$5</f>
        <v>21</v>
      </c>
      <c r="J389" s="7">
        <f>+$J$5</f>
        <v>28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37</v>
      </c>
      <c r="H391" s="32">
        <f t="shared" ref="H391:L391" si="99">SUM(H392:H395)</f>
        <v>52</v>
      </c>
      <c r="I391" s="32">
        <f t="shared" si="99"/>
        <v>52</v>
      </c>
      <c r="J391" s="32">
        <f t="shared" si="99"/>
        <v>38</v>
      </c>
      <c r="K391" s="32">
        <f t="shared" si="99"/>
        <v>0</v>
      </c>
      <c r="L391" s="32">
        <f t="shared" si="99"/>
        <v>179</v>
      </c>
      <c r="M391" s="32">
        <f>ROUND((L391/$E$1),0)</f>
        <v>45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5</v>
      </c>
      <c r="I392" s="40">
        <v>5</v>
      </c>
      <c r="J392" s="40">
        <v>4</v>
      </c>
      <c r="K392" s="40"/>
      <c r="L392" s="35">
        <f>SUM(G392:K392)</f>
        <v>17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4</v>
      </c>
      <c r="H393" s="40">
        <v>5</v>
      </c>
      <c r="I393" s="40">
        <v>5</v>
      </c>
      <c r="J393" s="40">
        <v>4</v>
      </c>
      <c r="K393" s="40"/>
      <c r="L393" s="35">
        <f t="shared" ref="L393:L400" si="101">SUM(G393:K393)</f>
        <v>18</v>
      </c>
      <c r="M393" s="35">
        <f t="shared" si="100"/>
        <v>5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5</v>
      </c>
      <c r="H394" s="40">
        <v>7</v>
      </c>
      <c r="I394" s="40">
        <v>12</v>
      </c>
      <c r="J394" s="40">
        <v>5</v>
      </c>
      <c r="K394" s="40"/>
      <c r="L394" s="35">
        <f t="shared" si="101"/>
        <v>29</v>
      </c>
      <c r="M394" s="35">
        <f t="shared" si="100"/>
        <v>7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25</v>
      </c>
      <c r="H395" s="41">
        <v>35</v>
      </c>
      <c r="I395" s="41">
        <v>30</v>
      </c>
      <c r="J395" s="41">
        <v>25</v>
      </c>
      <c r="K395" s="41"/>
      <c r="L395" s="32">
        <f t="shared" si="101"/>
        <v>115</v>
      </c>
      <c r="M395" s="32">
        <f t="shared" si="100"/>
        <v>29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  <c r="P403" s="42"/>
      <c r="S403" s="45" t="str">
        <f>+C403</f>
        <v>Nsubani</v>
      </c>
      <c r="T403" s="46">
        <f>+L407</f>
        <v>329</v>
      </c>
      <c r="U403" s="46">
        <f>+L408+L409</f>
        <v>83</v>
      </c>
      <c r="V403" s="46">
        <f>+L410+L411</f>
        <v>246</v>
      </c>
      <c r="W403" s="46">
        <f>+L414</f>
        <v>6</v>
      </c>
      <c r="X403" s="46">
        <f>+L412</f>
        <v>2</v>
      </c>
    </row>
    <row r="404" spans="1:24" x14ac:dyDescent="0.25">
      <c r="A404" s="21"/>
      <c r="B404" s="22"/>
      <c r="C404" s="8" t="str">
        <f>+$C388</f>
        <v>August 2022</v>
      </c>
      <c r="D404" s="24"/>
      <c r="E404" s="24"/>
      <c r="F404" s="24"/>
      <c r="G404" s="10" t="str">
        <f>+$G$4</f>
        <v>Aug</v>
      </c>
      <c r="H404" s="10" t="str">
        <f>+G404</f>
        <v>Aug</v>
      </c>
      <c r="I404" s="10" t="str">
        <f t="shared" si="102"/>
        <v>Aug</v>
      </c>
      <c r="J404" s="10" t="str">
        <f t="shared" si="102"/>
        <v>Aug</v>
      </c>
      <c r="K404" s="10" t="str">
        <f t="shared" si="102"/>
        <v>Aug</v>
      </c>
      <c r="L404" s="10" t="str">
        <f t="shared" si="102"/>
        <v>Aug</v>
      </c>
      <c r="M404" s="10" t="str">
        <f t="shared" si="102"/>
        <v>Aug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7</v>
      </c>
      <c r="H405" s="7">
        <f>+$H$5</f>
        <v>14</v>
      </c>
      <c r="I405" s="7">
        <f>+$I$5</f>
        <v>21</v>
      </c>
      <c r="J405" s="7">
        <f>+$J$5</f>
        <v>28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76</v>
      </c>
      <c r="H407" s="32">
        <f t="shared" ref="H407:L407" si="103">SUM(H408:H411)</f>
        <v>86</v>
      </c>
      <c r="I407" s="32">
        <f t="shared" si="103"/>
        <v>87</v>
      </c>
      <c r="J407" s="32">
        <f t="shared" si="103"/>
        <v>80</v>
      </c>
      <c r="K407" s="32">
        <f t="shared" si="103"/>
        <v>0</v>
      </c>
      <c r="L407" s="32">
        <f t="shared" si="103"/>
        <v>329</v>
      </c>
      <c r="M407" s="32">
        <f>ROUND((L407/$E$1),0)</f>
        <v>82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6</v>
      </c>
      <c r="H408" s="40">
        <v>8</v>
      </c>
      <c r="I408" s="40">
        <v>7</v>
      </c>
      <c r="J408" s="40">
        <v>7</v>
      </c>
      <c r="K408" s="40"/>
      <c r="L408" s="35">
        <f>SUM(G408:K408)</f>
        <v>28</v>
      </c>
      <c r="M408" s="35">
        <f t="shared" ref="M408:M416" si="104">ROUND((L408/$E$1),0)</f>
        <v>7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12</v>
      </c>
      <c r="H409" s="40">
        <v>15</v>
      </c>
      <c r="I409" s="40">
        <v>14</v>
      </c>
      <c r="J409" s="40">
        <v>14</v>
      </c>
      <c r="K409" s="40"/>
      <c r="L409" s="35">
        <f t="shared" ref="L409:L416" si="105">SUM(G409:K409)</f>
        <v>55</v>
      </c>
      <c r="M409" s="35">
        <f t="shared" si="104"/>
        <v>14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16</v>
      </c>
      <c r="H410" s="40">
        <v>21</v>
      </c>
      <c r="I410" s="40">
        <v>23</v>
      </c>
      <c r="J410" s="40">
        <v>19</v>
      </c>
      <c r="K410" s="40"/>
      <c r="L410" s="35">
        <f t="shared" si="105"/>
        <v>79</v>
      </c>
      <c r="M410" s="35">
        <f t="shared" si="104"/>
        <v>20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42</v>
      </c>
      <c r="H411" s="41">
        <v>42</v>
      </c>
      <c r="I411" s="41">
        <v>43</v>
      </c>
      <c r="J411" s="41">
        <v>40</v>
      </c>
      <c r="K411" s="41"/>
      <c r="L411" s="32">
        <f t="shared" si="105"/>
        <v>167</v>
      </c>
      <c r="M411" s="32">
        <f t="shared" si="104"/>
        <v>42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>
        <v>2</v>
      </c>
      <c r="J412" s="40"/>
      <c r="K412" s="40"/>
      <c r="L412" s="35">
        <f t="shared" si="105"/>
        <v>2</v>
      </c>
      <c r="M412" s="35">
        <f t="shared" si="104"/>
        <v>1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6</v>
      </c>
      <c r="H414" s="40"/>
      <c r="I414" s="40"/>
      <c r="J414" s="40"/>
      <c r="K414" s="40"/>
      <c r="L414" s="35">
        <f t="shared" si="105"/>
        <v>6</v>
      </c>
      <c r="M414" s="35">
        <f t="shared" si="104"/>
        <v>2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1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1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1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  <c r="P419" s="42" t="s">
        <v>79</v>
      </c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1" x14ac:dyDescent="0.25">
      <c r="A420" s="21"/>
      <c r="B420" s="22"/>
      <c r="C420" s="8" t="str">
        <f>+$C404</f>
        <v>August 2022</v>
      </c>
      <c r="D420" s="24"/>
      <c r="E420" s="24"/>
      <c r="F420" s="24"/>
      <c r="G420" s="10" t="str">
        <f>+$G$4</f>
        <v>Aug</v>
      </c>
      <c r="H420" s="10" t="str">
        <f>+G420</f>
        <v>Aug</v>
      </c>
      <c r="I420" s="10" t="str">
        <f t="shared" si="106"/>
        <v>Aug</v>
      </c>
      <c r="J420" s="10" t="str">
        <f t="shared" si="106"/>
        <v>Aug</v>
      </c>
      <c r="K420" s="10" t="str">
        <f t="shared" si="106"/>
        <v>Aug</v>
      </c>
      <c r="L420" s="10" t="str">
        <f t="shared" si="106"/>
        <v>Aug</v>
      </c>
      <c r="M420" s="10" t="str">
        <f t="shared" si="106"/>
        <v>Aug</v>
      </c>
      <c r="N420" s="25"/>
    </row>
    <row r="421" spans="1:31" ht="15.75" thickBot="1" x14ac:dyDescent="0.3">
      <c r="A421" s="21"/>
      <c r="B421" s="26"/>
      <c r="C421" s="27"/>
      <c r="D421" s="27"/>
      <c r="E421" s="27"/>
      <c r="F421" s="27"/>
      <c r="G421" s="7">
        <f>+$G$5</f>
        <v>7</v>
      </c>
      <c r="H421" s="7">
        <f>+$H$5</f>
        <v>14</v>
      </c>
      <c r="I421" s="7">
        <f>+$I$5</f>
        <v>21</v>
      </c>
      <c r="J421" s="7">
        <f>+$J$5</f>
        <v>28</v>
      </c>
      <c r="K421" s="7">
        <f>+$K$5</f>
        <v>0</v>
      </c>
      <c r="L421" s="7" t="s">
        <v>11</v>
      </c>
      <c r="M421" s="7" t="s">
        <v>12</v>
      </c>
      <c r="N421" s="28"/>
    </row>
    <row r="422" spans="1:31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1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</row>
    <row r="424" spans="1:31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6</v>
      </c>
      <c r="AC424" s="50">
        <v>1</v>
      </c>
      <c r="AD424" s="50">
        <v>2</v>
      </c>
      <c r="AE424" s="50"/>
    </row>
    <row r="425" spans="1:31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9</v>
      </c>
      <c r="AB425" s="50">
        <v>9</v>
      </c>
      <c r="AC425" s="50">
        <v>4</v>
      </c>
      <c r="AD425" s="50">
        <v>7</v>
      </c>
      <c r="AE425" s="50"/>
    </row>
    <row r="426" spans="1:31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18</v>
      </c>
      <c r="AB426" s="50">
        <v>22</v>
      </c>
      <c r="AC426" s="50">
        <v>10</v>
      </c>
      <c r="AD426" s="50">
        <v>10</v>
      </c>
      <c r="AE426" s="50"/>
    </row>
    <row r="427" spans="1:31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16</v>
      </c>
      <c r="AB427" s="50">
        <v>21</v>
      </c>
      <c r="AC427" s="50">
        <v>9</v>
      </c>
      <c r="AD427" s="50">
        <v>22</v>
      </c>
      <c r="AE427" s="50"/>
    </row>
    <row r="428" spans="1:31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>
        <v>1</v>
      </c>
      <c r="AD428" s="50"/>
      <c r="AE428" s="50"/>
    </row>
    <row r="429" spans="1:31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</row>
    <row r="430" spans="1:31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>
        <v>4</v>
      </c>
      <c r="AD430" s="50"/>
      <c r="AE430" s="50"/>
    </row>
    <row r="431" spans="1:31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</row>
    <row r="432" spans="1:31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  <c r="S435" s="45" t="str">
        <f>+C435</f>
        <v>Jubukweni</v>
      </c>
      <c r="T435" s="46">
        <f>+L439</f>
        <v>151</v>
      </c>
      <c r="U435" s="46">
        <f>+L440+L441</f>
        <v>55</v>
      </c>
      <c r="V435" s="46">
        <f>+L442+L443</f>
        <v>96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August 2022</v>
      </c>
      <c r="D436" s="24"/>
      <c r="E436" s="24"/>
      <c r="F436" s="24"/>
      <c r="G436" s="10" t="str">
        <f>+$G$4</f>
        <v>Aug</v>
      </c>
      <c r="H436" s="10" t="str">
        <f>+G436</f>
        <v>Aug</v>
      </c>
      <c r="I436" s="10" t="str">
        <f t="shared" si="110"/>
        <v>Aug</v>
      </c>
      <c r="J436" s="10" t="str">
        <f t="shared" si="110"/>
        <v>Aug</v>
      </c>
      <c r="K436" s="10" t="str">
        <f t="shared" si="110"/>
        <v>Aug</v>
      </c>
      <c r="L436" s="10" t="str">
        <f t="shared" si="110"/>
        <v>Aug</v>
      </c>
      <c r="M436" s="10" t="str">
        <f t="shared" si="110"/>
        <v>Aug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7</v>
      </c>
      <c r="H437" s="7">
        <f>+$H$5</f>
        <v>14</v>
      </c>
      <c r="I437" s="7">
        <f>+$I$5</f>
        <v>21</v>
      </c>
      <c r="J437" s="7">
        <f>+$J$5</f>
        <v>28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44</v>
      </c>
      <c r="H439" s="32">
        <f t="shared" ref="H439:L439" si="111">SUM(H440:H443)</f>
        <v>44</v>
      </c>
      <c r="I439" s="32">
        <f t="shared" si="111"/>
        <v>26</v>
      </c>
      <c r="J439" s="32">
        <f t="shared" si="111"/>
        <v>37</v>
      </c>
      <c r="K439" s="32">
        <f t="shared" si="111"/>
        <v>0</v>
      </c>
      <c r="L439" s="32">
        <f t="shared" si="111"/>
        <v>151</v>
      </c>
      <c r="M439" s="32">
        <f>ROUND((L439/$E$1),0)</f>
        <v>38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4</v>
      </c>
      <c r="H440" s="40">
        <v>4</v>
      </c>
      <c r="I440" s="40">
        <v>3</v>
      </c>
      <c r="J440" s="40">
        <v>10</v>
      </c>
      <c r="K440" s="40"/>
      <c r="L440" s="35">
        <f>SUM(G440:K440)</f>
        <v>21</v>
      </c>
      <c r="M440" s="35">
        <f t="shared" ref="M440:M448" si="112">ROUND((L440/$E$1),0)</f>
        <v>5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10</v>
      </c>
      <c r="I441" s="40">
        <v>4</v>
      </c>
      <c r="J441" s="40">
        <v>10</v>
      </c>
      <c r="K441" s="40"/>
      <c r="L441" s="35">
        <f t="shared" ref="L441:L448" si="113">SUM(G441:K441)</f>
        <v>34</v>
      </c>
      <c r="M441" s="35">
        <f t="shared" si="112"/>
        <v>9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10</v>
      </c>
      <c r="I442" s="40">
        <v>4</v>
      </c>
      <c r="J442" s="40">
        <v>5</v>
      </c>
      <c r="K442" s="40"/>
      <c r="L442" s="35">
        <f t="shared" si="113"/>
        <v>29</v>
      </c>
      <c r="M442" s="35">
        <f t="shared" si="112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20</v>
      </c>
      <c r="H443" s="41">
        <v>20</v>
      </c>
      <c r="I443" s="41">
        <v>15</v>
      </c>
      <c r="J443" s="41">
        <v>12</v>
      </c>
      <c r="K443" s="41"/>
      <c r="L443" s="32">
        <f t="shared" si="113"/>
        <v>67</v>
      </c>
      <c r="M443" s="32">
        <f t="shared" si="112"/>
        <v>17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  <c r="S451" s="45" t="str">
        <f>+C451</f>
        <v>Sigangeni</v>
      </c>
      <c r="T451" s="46">
        <f>+L455</f>
        <v>211</v>
      </c>
      <c r="U451" s="46">
        <f>+L456+L457</f>
        <v>66</v>
      </c>
      <c r="V451" s="46">
        <f>+L458+L459</f>
        <v>145</v>
      </c>
      <c r="W451" s="46">
        <f>+L462</f>
        <v>16</v>
      </c>
      <c r="X451" s="46">
        <f>+L460</f>
        <v>7</v>
      </c>
    </row>
    <row r="452" spans="1:24" x14ac:dyDescent="0.25">
      <c r="A452" s="21"/>
      <c r="B452" s="22"/>
      <c r="C452" s="8" t="str">
        <f>+$C436</f>
        <v>August 2022</v>
      </c>
      <c r="D452" s="24"/>
      <c r="E452" s="24"/>
      <c r="F452" s="24"/>
      <c r="G452" s="10" t="str">
        <f>+$G$4</f>
        <v>Aug</v>
      </c>
      <c r="H452" s="10" t="str">
        <f>+G452</f>
        <v>Aug</v>
      </c>
      <c r="I452" s="10" t="str">
        <f t="shared" si="114"/>
        <v>Aug</v>
      </c>
      <c r="J452" s="10" t="str">
        <f t="shared" si="114"/>
        <v>Aug</v>
      </c>
      <c r="K452" s="10" t="str">
        <f t="shared" si="114"/>
        <v>Aug</v>
      </c>
      <c r="L452" s="10" t="str">
        <f t="shared" si="114"/>
        <v>Aug</v>
      </c>
      <c r="M452" s="10" t="str">
        <f t="shared" si="114"/>
        <v>Aug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7</v>
      </c>
      <c r="H453" s="7">
        <f>+$H$5</f>
        <v>14</v>
      </c>
      <c r="I453" s="7">
        <f>+$I$5</f>
        <v>21</v>
      </c>
      <c r="J453" s="7">
        <f>+$J$5</f>
        <v>28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48</v>
      </c>
      <c r="H455" s="32">
        <f t="shared" ref="H455:L455" si="115">SUM(H456:H459)</f>
        <v>55</v>
      </c>
      <c r="I455" s="32">
        <f t="shared" si="115"/>
        <v>51</v>
      </c>
      <c r="J455" s="32">
        <f t="shared" si="115"/>
        <v>57</v>
      </c>
      <c r="K455" s="32">
        <f t="shared" si="115"/>
        <v>0</v>
      </c>
      <c r="L455" s="32">
        <f t="shared" si="115"/>
        <v>211</v>
      </c>
      <c r="M455" s="32">
        <f>ROUND((L455/$E$1),0)</f>
        <v>53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5</v>
      </c>
      <c r="H456" s="40">
        <v>7</v>
      </c>
      <c r="I456" s="40">
        <v>7</v>
      </c>
      <c r="J456" s="40">
        <v>8</v>
      </c>
      <c r="K456" s="40"/>
      <c r="L456" s="35">
        <f>SUM(G456:K456)</f>
        <v>27</v>
      </c>
      <c r="M456" s="35">
        <f t="shared" ref="M456:M464" si="116">ROUND((L456/$E$1),0)</f>
        <v>7</v>
      </c>
      <c r="N456" s="33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9</v>
      </c>
      <c r="H457" s="40">
        <v>9</v>
      </c>
      <c r="I457" s="40">
        <v>9</v>
      </c>
      <c r="J457" s="40">
        <v>12</v>
      </c>
      <c r="K457" s="40"/>
      <c r="L457" s="35">
        <f t="shared" ref="L457:L464" si="117">SUM(G457:K457)</f>
        <v>39</v>
      </c>
      <c r="M457" s="35">
        <f t="shared" si="116"/>
        <v>10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15</v>
      </c>
      <c r="H458" s="40">
        <v>12</v>
      </c>
      <c r="I458" s="40">
        <v>9</v>
      </c>
      <c r="J458" s="40">
        <v>10</v>
      </c>
      <c r="K458" s="40"/>
      <c r="L458" s="35">
        <f t="shared" si="117"/>
        <v>46</v>
      </c>
      <c r="M458" s="35">
        <f t="shared" si="116"/>
        <v>12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19</v>
      </c>
      <c r="H459" s="41">
        <v>27</v>
      </c>
      <c r="I459" s="41">
        <v>26</v>
      </c>
      <c r="J459" s="41">
        <v>27</v>
      </c>
      <c r="K459" s="41"/>
      <c r="L459" s="32">
        <f t="shared" si="117"/>
        <v>99</v>
      </c>
      <c r="M459" s="32">
        <f t="shared" si="116"/>
        <v>25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>
        <v>7</v>
      </c>
      <c r="J460" s="40"/>
      <c r="K460" s="40"/>
      <c r="L460" s="35">
        <f t="shared" si="117"/>
        <v>7</v>
      </c>
      <c r="M460" s="35">
        <f t="shared" si="116"/>
        <v>2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5</v>
      </c>
      <c r="H462" s="40"/>
      <c r="I462" s="40">
        <v>2</v>
      </c>
      <c r="J462" s="40">
        <v>9</v>
      </c>
      <c r="K462" s="40"/>
      <c r="L462" s="35">
        <f t="shared" si="117"/>
        <v>16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>
        <v>20</v>
      </c>
      <c r="H463" s="40"/>
      <c r="I463" s="40"/>
      <c r="J463" s="40"/>
      <c r="K463" s="40"/>
      <c r="L463" s="35">
        <f t="shared" si="117"/>
        <v>20</v>
      </c>
      <c r="M463" s="35">
        <f t="shared" si="116"/>
        <v>5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16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  <c r="S467" s="45" t="str">
        <f>+C467</f>
        <v>ICBC - Details</v>
      </c>
      <c r="T467" s="46">
        <f>+L471</f>
        <v>0</v>
      </c>
      <c r="U467" s="46">
        <f>+L472+L473</f>
        <v>0</v>
      </c>
      <c r="V467" s="46">
        <f>+L474+L475</f>
        <v>0</v>
      </c>
      <c r="W467" s="46">
        <f>+L478</f>
        <v>0</v>
      </c>
      <c r="X467" s="46">
        <f>+L476</f>
        <v>0</v>
      </c>
    </row>
    <row r="468" spans="1:24" x14ac:dyDescent="0.25">
      <c r="A468" s="21"/>
      <c r="B468" s="22"/>
      <c r="C468" s="8" t="str">
        <f>+$C452</f>
        <v>August 2022</v>
      </c>
      <c r="D468" s="24"/>
      <c r="E468" s="24"/>
      <c r="F468" s="24"/>
      <c r="G468" s="10" t="str">
        <f>+$G$4</f>
        <v>Aug</v>
      </c>
      <c r="H468" s="10" t="str">
        <f>+G468</f>
        <v>Aug</v>
      </c>
      <c r="I468" s="10" t="str">
        <f t="shared" si="118"/>
        <v>Aug</v>
      </c>
      <c r="J468" s="10" t="str">
        <f t="shared" si="118"/>
        <v>Aug</v>
      </c>
      <c r="K468" s="10" t="str">
        <f t="shared" si="118"/>
        <v>Aug</v>
      </c>
      <c r="L468" s="10" t="str">
        <f t="shared" si="118"/>
        <v>Aug</v>
      </c>
      <c r="M468" s="10" t="str">
        <f t="shared" si="118"/>
        <v>Aug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7</v>
      </c>
      <c r="H469" s="7">
        <f>+$H$5</f>
        <v>14</v>
      </c>
      <c r="I469" s="7">
        <f>+$I$5</f>
        <v>21</v>
      </c>
      <c r="J469" s="7">
        <f>+$J$5</f>
        <v>28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>
        <f>ROUND((L471/$E$1),0)</f>
        <v>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>
        <f t="shared" ref="M472:M480" si="120">ROUND((L472/$E$1),0)</f>
        <v>0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>
        <f t="shared" si="120"/>
        <v>0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>
        <f t="shared" si="120"/>
        <v>0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>
        <f t="shared" si="120"/>
        <v>0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>
        <f t="shared" si="120"/>
        <v>0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>
        <f t="shared" si="120"/>
        <v>0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16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  <c r="S483" s="45" t="str">
        <f>+C483</f>
        <v>ICBC - Details</v>
      </c>
      <c r="T483" s="46">
        <f>+L487</f>
        <v>0</v>
      </c>
      <c r="U483" s="46">
        <f>+L488+L489</f>
        <v>0</v>
      </c>
      <c r="V483" s="46">
        <f>+L490+L491</f>
        <v>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August 2022</v>
      </c>
      <c r="D484" s="24"/>
      <c r="E484" s="24"/>
      <c r="F484" s="24"/>
      <c r="G484" s="10" t="str">
        <f>+$G$4</f>
        <v>Aug</v>
      </c>
      <c r="H484" s="10" t="str">
        <f>+G484</f>
        <v>Aug</v>
      </c>
      <c r="I484" s="10" t="str">
        <f t="shared" si="122"/>
        <v>Aug</v>
      </c>
      <c r="J484" s="10" t="str">
        <f t="shared" si="122"/>
        <v>Aug</v>
      </c>
      <c r="K484" s="10" t="str">
        <f t="shared" si="122"/>
        <v>Aug</v>
      </c>
      <c r="L484" s="10" t="str">
        <f t="shared" si="122"/>
        <v>Aug</v>
      </c>
      <c r="M484" s="10" t="str">
        <f t="shared" si="122"/>
        <v>Aug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7</v>
      </c>
      <c r="H485" s="7">
        <f>+$H$5</f>
        <v>14</v>
      </c>
      <c r="I485" s="7">
        <f>+$I$5</f>
        <v>21</v>
      </c>
      <c r="J485" s="7">
        <f>+$J$5</f>
        <v>28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>
        <f>ROUND((L487/$E$1),0)</f>
        <v>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>
        <f t="shared" ref="M488:M496" si="124">ROUND((L488/$E$1),0)</f>
        <v>0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>
        <f t="shared" si="124"/>
        <v>0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>
        <f t="shared" si="124"/>
        <v>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>
        <f t="shared" si="124"/>
        <v>0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9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8158</v>
      </c>
      <c r="U3" s="46">
        <f>+L8+L9</f>
        <v>1951</v>
      </c>
      <c r="V3" s="46">
        <f>+L10+L11</f>
        <v>6207</v>
      </c>
      <c r="W3" s="46">
        <f>+L14</f>
        <v>389</v>
      </c>
      <c r="X3" s="46">
        <f>+L12</f>
        <v>185</v>
      </c>
    </row>
    <row r="4" spans="1:41" x14ac:dyDescent="0.25">
      <c r="A4" s="21"/>
      <c r="B4" s="22"/>
      <c r="C4" s="13" t="s">
        <v>86</v>
      </c>
      <c r="D4" s="23"/>
      <c r="E4" s="24"/>
      <c r="F4" s="24"/>
      <c r="G4" s="49" t="s">
        <v>85</v>
      </c>
      <c r="H4" s="10" t="str">
        <f>+G4</f>
        <v>Sep</v>
      </c>
      <c r="I4" s="10" t="str">
        <f t="shared" si="0"/>
        <v>Sep</v>
      </c>
      <c r="J4" s="10" t="str">
        <f t="shared" si="0"/>
        <v>Sep</v>
      </c>
      <c r="K4" s="10" t="str">
        <f t="shared" si="0"/>
        <v>Sep</v>
      </c>
      <c r="L4" s="10" t="str">
        <f t="shared" si="0"/>
        <v>Sep</v>
      </c>
      <c r="M4" s="10" t="str">
        <f t="shared" si="0"/>
        <v>Sep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4</v>
      </c>
      <c r="H5" s="4">
        <v>11</v>
      </c>
      <c r="I5" s="4">
        <v>18</v>
      </c>
      <c r="J5" s="4">
        <v>25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2226</v>
      </c>
      <c r="H7" s="32">
        <f t="shared" ref="H7:L7" si="1">SUM(H8:H11)</f>
        <v>1903</v>
      </c>
      <c r="I7" s="32">
        <f t="shared" si="1"/>
        <v>2054</v>
      </c>
      <c r="J7" s="32">
        <f t="shared" si="1"/>
        <v>1975</v>
      </c>
      <c r="K7" s="32">
        <f t="shared" si="1"/>
        <v>0</v>
      </c>
      <c r="L7" s="32">
        <f t="shared" si="1"/>
        <v>8158</v>
      </c>
      <c r="M7" s="32">
        <f>ROUND((L7/$E$1),0)</f>
        <v>2040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180</v>
      </c>
      <c r="H8" s="35">
        <f t="shared" ref="H8:K8" si="2">+H24+H40+H56+H72+H88+H104+H120+H136+H152+H168+H184+H200+H216+H232+H248+H264+H280+H296+H312+H328+H344+H360+H376+H392+H408+H424+H440+H456+H472+H488</f>
        <v>125</v>
      </c>
      <c r="I8" s="35">
        <f t="shared" si="2"/>
        <v>138</v>
      </c>
      <c r="J8" s="35">
        <f t="shared" si="2"/>
        <v>138</v>
      </c>
      <c r="K8" s="35">
        <f t="shared" si="2"/>
        <v>0</v>
      </c>
      <c r="L8" s="35">
        <f>SUM(G8:K8)</f>
        <v>581</v>
      </c>
      <c r="M8" s="35">
        <f t="shared" ref="M8:M15" si="3">ROUND((L8/$E$1),0)</f>
        <v>145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365</v>
      </c>
      <c r="H9" s="35">
        <f t="shared" si="4"/>
        <v>329</v>
      </c>
      <c r="I9" s="35">
        <f t="shared" si="4"/>
        <v>350</v>
      </c>
      <c r="J9" s="35">
        <f t="shared" si="4"/>
        <v>326</v>
      </c>
      <c r="K9" s="35">
        <f t="shared" si="4"/>
        <v>0</v>
      </c>
      <c r="L9" s="35">
        <f t="shared" ref="L9:L15" si="5">SUM(G9:K9)</f>
        <v>1370</v>
      </c>
      <c r="M9" s="35">
        <f t="shared" si="3"/>
        <v>343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606</v>
      </c>
      <c r="H10" s="35">
        <f t="shared" si="4"/>
        <v>496</v>
      </c>
      <c r="I10" s="35">
        <f t="shared" si="4"/>
        <v>497</v>
      </c>
      <c r="J10" s="35">
        <f t="shared" si="4"/>
        <v>481</v>
      </c>
      <c r="K10" s="35">
        <f t="shared" si="4"/>
        <v>0</v>
      </c>
      <c r="L10" s="35">
        <f t="shared" si="5"/>
        <v>2080</v>
      </c>
      <c r="M10" s="35">
        <f t="shared" si="3"/>
        <v>520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1075</v>
      </c>
      <c r="H11" s="32">
        <f t="shared" si="4"/>
        <v>953</v>
      </c>
      <c r="I11" s="32">
        <f t="shared" si="4"/>
        <v>1069</v>
      </c>
      <c r="J11" s="32">
        <f t="shared" si="4"/>
        <v>1030</v>
      </c>
      <c r="K11" s="32">
        <f t="shared" si="4"/>
        <v>0</v>
      </c>
      <c r="L11" s="32">
        <f t="shared" si="5"/>
        <v>4127</v>
      </c>
      <c r="M11" s="32">
        <f t="shared" si="3"/>
        <v>1032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86</v>
      </c>
      <c r="H12" s="35">
        <f t="shared" si="4"/>
        <v>4</v>
      </c>
      <c r="I12" s="35">
        <f t="shared" si="4"/>
        <v>65</v>
      </c>
      <c r="J12" s="35">
        <f t="shared" si="4"/>
        <v>30</v>
      </c>
      <c r="K12" s="35">
        <f t="shared" si="4"/>
        <v>0</v>
      </c>
      <c r="L12" s="35">
        <f t="shared" si="5"/>
        <v>185</v>
      </c>
      <c r="M12" s="35">
        <f t="shared" si="3"/>
        <v>46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78</v>
      </c>
      <c r="H14" s="35">
        <f t="shared" si="4"/>
        <v>108</v>
      </c>
      <c r="I14" s="35">
        <f t="shared" si="4"/>
        <v>93</v>
      </c>
      <c r="J14" s="35">
        <f t="shared" si="4"/>
        <v>110</v>
      </c>
      <c r="K14" s="35">
        <f t="shared" si="4"/>
        <v>0</v>
      </c>
      <c r="L14" s="35">
        <f t="shared" si="5"/>
        <v>389</v>
      </c>
      <c r="M14" s="35">
        <f t="shared" si="3"/>
        <v>97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298</v>
      </c>
      <c r="H15" s="35">
        <f t="shared" si="4"/>
        <v>281</v>
      </c>
      <c r="I15" s="35">
        <f t="shared" si="4"/>
        <v>303</v>
      </c>
      <c r="J15" s="35">
        <f t="shared" si="4"/>
        <v>932</v>
      </c>
      <c r="K15" s="35">
        <f t="shared" si="4"/>
        <v>0</v>
      </c>
      <c r="L15" s="35">
        <f t="shared" si="5"/>
        <v>1814</v>
      </c>
      <c r="M15" s="35">
        <f t="shared" si="3"/>
        <v>454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49</v>
      </c>
      <c r="H16" s="35">
        <f t="shared" si="4"/>
        <v>109</v>
      </c>
      <c r="I16" s="35">
        <f t="shared" si="4"/>
        <v>413</v>
      </c>
      <c r="J16" s="35">
        <f t="shared" si="4"/>
        <v>502</v>
      </c>
      <c r="K16" s="35">
        <f t="shared" si="4"/>
        <v>0</v>
      </c>
      <c r="L16" s="35">
        <f t="shared" ref="L16" si="6">SUM(G16:K16)</f>
        <v>1073</v>
      </c>
      <c r="M16" s="35">
        <f t="shared" ref="M16" si="7">ROUND((L16/$E$1),0)</f>
        <v>268</v>
      </c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8">+H19</f>
        <v>2022</v>
      </c>
      <c r="J19" s="6">
        <f t="shared" si="8"/>
        <v>2022</v>
      </c>
      <c r="K19" s="6">
        <f t="shared" si="8"/>
        <v>2022</v>
      </c>
      <c r="L19" s="6">
        <f t="shared" si="8"/>
        <v>2022</v>
      </c>
      <c r="M19" s="6">
        <f t="shared" si="8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788</v>
      </c>
      <c r="U19" s="46">
        <f>+L24+L25</f>
        <v>188</v>
      </c>
      <c r="V19" s="46">
        <f>+L26+L27</f>
        <v>600</v>
      </c>
      <c r="W19" s="46">
        <f>+L30</f>
        <v>13</v>
      </c>
      <c r="X19" s="46">
        <f>+L28</f>
        <v>24</v>
      </c>
    </row>
    <row r="20" spans="1:24" x14ac:dyDescent="0.25">
      <c r="A20" s="21"/>
      <c r="B20" s="22"/>
      <c r="C20" s="8" t="str">
        <f>+$C4</f>
        <v>September 2022</v>
      </c>
      <c r="D20" s="24"/>
      <c r="E20" s="24"/>
      <c r="F20" s="24"/>
      <c r="G20" s="10" t="str">
        <f>+$G$4</f>
        <v>Sep</v>
      </c>
      <c r="H20" s="10" t="str">
        <f>+G20</f>
        <v>Sep</v>
      </c>
      <c r="I20" s="10" t="str">
        <f t="shared" si="8"/>
        <v>Sep</v>
      </c>
      <c r="J20" s="10" t="str">
        <f t="shared" si="8"/>
        <v>Sep</v>
      </c>
      <c r="K20" s="10" t="str">
        <f t="shared" si="8"/>
        <v>Sep</v>
      </c>
      <c r="L20" s="10" t="str">
        <f t="shared" si="8"/>
        <v>Sep</v>
      </c>
      <c r="M20" s="10" t="str">
        <f t="shared" si="8"/>
        <v>Sep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4</v>
      </c>
      <c r="H21" s="7">
        <f>+$H$5</f>
        <v>11</v>
      </c>
      <c r="I21" s="7">
        <f>+$I$5</f>
        <v>18</v>
      </c>
      <c r="J21" s="7">
        <f>+$J$5</f>
        <v>25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211</v>
      </c>
      <c r="H23" s="32">
        <f t="shared" ref="H23:L23" si="9">SUM(H24:H27)</f>
        <v>202</v>
      </c>
      <c r="I23" s="32">
        <f t="shared" si="9"/>
        <v>198</v>
      </c>
      <c r="J23" s="32">
        <f t="shared" si="9"/>
        <v>177</v>
      </c>
      <c r="K23" s="32">
        <f t="shared" si="9"/>
        <v>0</v>
      </c>
      <c r="L23" s="32">
        <f t="shared" si="9"/>
        <v>788</v>
      </c>
      <c r="M23" s="32">
        <f>ROUND((L23/$E$1),0)</f>
        <v>197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26</v>
      </c>
      <c r="H24" s="40">
        <v>13</v>
      </c>
      <c r="I24" s="40">
        <v>12</v>
      </c>
      <c r="J24" s="40">
        <v>8</v>
      </c>
      <c r="K24" s="40"/>
      <c r="L24" s="35">
        <f>SUM(G24:K24)</f>
        <v>59</v>
      </c>
      <c r="M24" s="35">
        <f t="shared" ref="M24:M32" si="10">ROUND((L24/$E$1),0)</f>
        <v>15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30</v>
      </c>
      <c r="H25" s="40">
        <v>34</v>
      </c>
      <c r="I25" s="40">
        <v>32</v>
      </c>
      <c r="J25" s="40">
        <v>33</v>
      </c>
      <c r="K25" s="40"/>
      <c r="L25" s="35">
        <f t="shared" ref="L25:L32" si="11">SUM(G25:K25)</f>
        <v>129</v>
      </c>
      <c r="M25" s="35">
        <f t="shared" si="10"/>
        <v>32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65</v>
      </c>
      <c r="H26" s="40">
        <v>56</v>
      </c>
      <c r="I26" s="40">
        <v>61</v>
      </c>
      <c r="J26" s="40">
        <v>51</v>
      </c>
      <c r="K26" s="40"/>
      <c r="L26" s="35">
        <f t="shared" si="11"/>
        <v>233</v>
      </c>
      <c r="M26" s="35">
        <f t="shared" si="10"/>
        <v>58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90</v>
      </c>
      <c r="H27" s="41">
        <v>99</v>
      </c>
      <c r="I27" s="41">
        <v>93</v>
      </c>
      <c r="J27" s="41">
        <v>85</v>
      </c>
      <c r="K27" s="41"/>
      <c r="L27" s="32">
        <f t="shared" si="11"/>
        <v>367</v>
      </c>
      <c r="M27" s="32">
        <f t="shared" si="10"/>
        <v>92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>
        <v>1</v>
      </c>
      <c r="H28" s="40"/>
      <c r="I28" s="40">
        <v>23</v>
      </c>
      <c r="J28" s="40"/>
      <c r="K28" s="40"/>
      <c r="L28" s="35">
        <f t="shared" si="11"/>
        <v>24</v>
      </c>
      <c r="M28" s="35">
        <f t="shared" si="10"/>
        <v>6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11"/>
        <v>0</v>
      </c>
      <c r="M29" s="35">
        <f t="shared" si="10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3</v>
      </c>
      <c r="H30" s="40">
        <v>2</v>
      </c>
      <c r="I30" s="40">
        <v>5</v>
      </c>
      <c r="J30" s="40">
        <v>3</v>
      </c>
      <c r="K30" s="40"/>
      <c r="L30" s="35">
        <f t="shared" si="11"/>
        <v>13</v>
      </c>
      <c r="M30" s="35">
        <f t="shared" si="10"/>
        <v>3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11"/>
        <v>0</v>
      </c>
      <c r="M31" s="35">
        <f t="shared" si="10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11"/>
        <v>0</v>
      </c>
      <c r="M32" s="35">
        <f t="shared" si="10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2">+H35</f>
        <v>2022</v>
      </c>
      <c r="J35" s="6">
        <f t="shared" si="12"/>
        <v>2022</v>
      </c>
      <c r="K35" s="6">
        <f t="shared" si="12"/>
        <v>2022</v>
      </c>
      <c r="L35" s="6">
        <f t="shared" si="12"/>
        <v>2022</v>
      </c>
      <c r="M35" s="6">
        <f t="shared" si="12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253</v>
      </c>
      <c r="U35" s="46">
        <f>+L40+L41</f>
        <v>65</v>
      </c>
      <c r="V35" s="46">
        <f>+L42+L43</f>
        <v>188</v>
      </c>
      <c r="W35" s="46">
        <f>+L46</f>
        <v>11</v>
      </c>
      <c r="X35" s="46">
        <f>+L44</f>
        <v>12</v>
      </c>
    </row>
    <row r="36" spans="1:24" x14ac:dyDescent="0.25">
      <c r="A36" s="21"/>
      <c r="B36" s="22"/>
      <c r="C36" s="8" t="str">
        <f>+$C20</f>
        <v>September 2022</v>
      </c>
      <c r="D36" s="24"/>
      <c r="E36" s="24"/>
      <c r="F36" s="24"/>
      <c r="G36" s="10" t="str">
        <f>+$G$4</f>
        <v>Sep</v>
      </c>
      <c r="H36" s="10" t="str">
        <f>+G36</f>
        <v>Sep</v>
      </c>
      <c r="I36" s="10" t="str">
        <f t="shared" si="12"/>
        <v>Sep</v>
      </c>
      <c r="J36" s="10" t="str">
        <f t="shared" si="12"/>
        <v>Sep</v>
      </c>
      <c r="K36" s="10" t="str">
        <f t="shared" si="12"/>
        <v>Sep</v>
      </c>
      <c r="L36" s="10" t="str">
        <f t="shared" si="12"/>
        <v>Sep</v>
      </c>
      <c r="M36" s="10" t="str">
        <f t="shared" si="12"/>
        <v>Sep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4</v>
      </c>
      <c r="H37" s="7">
        <f>+$H$5</f>
        <v>11</v>
      </c>
      <c r="I37" s="7">
        <f>+$I$5</f>
        <v>18</v>
      </c>
      <c r="J37" s="7">
        <f>+$J$5</f>
        <v>25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73</v>
      </c>
      <c r="H39" s="32">
        <f t="shared" ref="H39:L39" si="13">SUM(H40:H43)</f>
        <v>63</v>
      </c>
      <c r="I39" s="32">
        <f t="shared" si="13"/>
        <v>62</v>
      </c>
      <c r="J39" s="32">
        <f t="shared" si="13"/>
        <v>55</v>
      </c>
      <c r="K39" s="32">
        <f t="shared" si="13"/>
        <v>0</v>
      </c>
      <c r="L39" s="32">
        <f t="shared" si="13"/>
        <v>253</v>
      </c>
      <c r="M39" s="32">
        <f>ROUND((L39/$E$1),0)</f>
        <v>63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8</v>
      </c>
      <c r="H40" s="40">
        <v>6</v>
      </c>
      <c r="I40" s="40">
        <v>6</v>
      </c>
      <c r="J40" s="40">
        <v>3</v>
      </c>
      <c r="K40" s="40"/>
      <c r="L40" s="35">
        <f>SUM(G40:K40)</f>
        <v>23</v>
      </c>
      <c r="M40" s="35">
        <f t="shared" ref="M40:M48" si="14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14</v>
      </c>
      <c r="H41" s="40">
        <v>10</v>
      </c>
      <c r="I41" s="40">
        <v>8</v>
      </c>
      <c r="J41" s="40">
        <v>10</v>
      </c>
      <c r="K41" s="40"/>
      <c r="L41" s="35">
        <f t="shared" ref="L41:L48" si="15">SUM(G41:K41)</f>
        <v>42</v>
      </c>
      <c r="M41" s="35">
        <f t="shared" si="14"/>
        <v>11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19</v>
      </c>
      <c r="H42" s="40">
        <v>20</v>
      </c>
      <c r="I42" s="40">
        <v>18</v>
      </c>
      <c r="J42" s="40">
        <v>14</v>
      </c>
      <c r="K42" s="40"/>
      <c r="L42" s="35">
        <f t="shared" si="15"/>
        <v>71</v>
      </c>
      <c r="M42" s="35">
        <f t="shared" si="14"/>
        <v>18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32</v>
      </c>
      <c r="H43" s="41">
        <v>27</v>
      </c>
      <c r="I43" s="41">
        <v>30</v>
      </c>
      <c r="J43" s="41">
        <v>28</v>
      </c>
      <c r="K43" s="41"/>
      <c r="L43" s="32">
        <f t="shared" si="15"/>
        <v>117</v>
      </c>
      <c r="M43" s="32">
        <f t="shared" si="14"/>
        <v>29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4</v>
      </c>
      <c r="H44" s="40"/>
      <c r="I44" s="40">
        <v>5</v>
      </c>
      <c r="J44" s="40">
        <v>3</v>
      </c>
      <c r="K44" s="40"/>
      <c r="L44" s="35">
        <f t="shared" si="15"/>
        <v>12</v>
      </c>
      <c r="M44" s="35">
        <f t="shared" si="14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5"/>
        <v>0</v>
      </c>
      <c r="M45" s="35">
        <f t="shared" si="14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3</v>
      </c>
      <c r="H46" s="40">
        <v>2</v>
      </c>
      <c r="I46" s="40">
        <v>2</v>
      </c>
      <c r="J46" s="40">
        <v>4</v>
      </c>
      <c r="K46" s="40"/>
      <c r="L46" s="35">
        <f t="shared" si="15"/>
        <v>11</v>
      </c>
      <c r="M46" s="35">
        <f t="shared" si="14"/>
        <v>3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3</v>
      </c>
      <c r="H47" s="40">
        <v>2</v>
      </c>
      <c r="I47" s="40"/>
      <c r="J47" s="40">
        <v>2</v>
      </c>
      <c r="K47" s="40"/>
      <c r="L47" s="35">
        <f t="shared" si="15"/>
        <v>7</v>
      </c>
      <c r="M47" s="35">
        <f t="shared" si="14"/>
        <v>2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5"/>
        <v>0</v>
      </c>
      <c r="M48" s="35">
        <f t="shared" si="14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6">+H51</f>
        <v>2022</v>
      </c>
      <c r="J51" s="6">
        <f t="shared" si="16"/>
        <v>2022</v>
      </c>
      <c r="K51" s="6">
        <f t="shared" si="16"/>
        <v>2022</v>
      </c>
      <c r="L51" s="6">
        <f t="shared" si="16"/>
        <v>2022</v>
      </c>
      <c r="M51" s="6">
        <f t="shared" si="16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373</v>
      </c>
      <c r="U51" s="46">
        <f>+L56+L57</f>
        <v>93</v>
      </c>
      <c r="V51" s="46">
        <f>+L58+L59</f>
        <v>280</v>
      </c>
      <c r="W51" s="46">
        <f>+L62</f>
        <v>43</v>
      </c>
      <c r="X51" s="46">
        <f>+L60</f>
        <v>0</v>
      </c>
    </row>
    <row r="52" spans="1:24" x14ac:dyDescent="0.25">
      <c r="A52" s="21"/>
      <c r="B52" s="22"/>
      <c r="C52" s="8" t="str">
        <f>+$C36</f>
        <v>September 2022</v>
      </c>
      <c r="D52" s="24"/>
      <c r="E52" s="24"/>
      <c r="F52" s="24"/>
      <c r="G52" s="10" t="str">
        <f>+$G$4</f>
        <v>Sep</v>
      </c>
      <c r="H52" s="10" t="str">
        <f>+G52</f>
        <v>Sep</v>
      </c>
      <c r="I52" s="10" t="str">
        <f t="shared" si="16"/>
        <v>Sep</v>
      </c>
      <c r="J52" s="10" t="str">
        <f t="shared" si="16"/>
        <v>Sep</v>
      </c>
      <c r="K52" s="10" t="str">
        <f t="shared" si="16"/>
        <v>Sep</v>
      </c>
      <c r="L52" s="10" t="str">
        <f t="shared" si="16"/>
        <v>Sep</v>
      </c>
      <c r="M52" s="10" t="str">
        <f t="shared" si="16"/>
        <v>Sep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4</v>
      </c>
      <c r="H53" s="7">
        <f>+$H$5</f>
        <v>11</v>
      </c>
      <c r="I53" s="7">
        <f>+$I$5</f>
        <v>18</v>
      </c>
      <c r="J53" s="7">
        <f>+$J$5</f>
        <v>25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96</v>
      </c>
      <c r="H55" s="32">
        <f t="shared" ref="H55:L55" si="17">SUM(H56:H59)</f>
        <v>81</v>
      </c>
      <c r="I55" s="32">
        <f t="shared" si="17"/>
        <v>83</v>
      </c>
      <c r="J55" s="32">
        <f t="shared" si="17"/>
        <v>113</v>
      </c>
      <c r="K55" s="32">
        <f t="shared" si="17"/>
        <v>0</v>
      </c>
      <c r="L55" s="32">
        <f t="shared" si="17"/>
        <v>373</v>
      </c>
      <c r="M55" s="32">
        <f>ROUND((L55/$E$1),0)</f>
        <v>93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>
        <v>4</v>
      </c>
      <c r="I56" s="40">
        <v>3</v>
      </c>
      <c r="J56" s="40">
        <v>6</v>
      </c>
      <c r="K56" s="40"/>
      <c r="L56" s="35">
        <f>SUM(G56:K56)</f>
        <v>15</v>
      </c>
      <c r="M56" s="35">
        <f t="shared" ref="M56:M64" si="18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22</v>
      </c>
      <c r="I57" s="40">
        <v>17</v>
      </c>
      <c r="J57" s="40">
        <v>25</v>
      </c>
      <c r="K57" s="40"/>
      <c r="L57" s="35">
        <f t="shared" ref="L57:L64" si="19">SUM(G57:K57)</f>
        <v>78</v>
      </c>
      <c r="M57" s="35">
        <f t="shared" si="18"/>
        <v>20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19</v>
      </c>
      <c r="H58" s="40">
        <v>19</v>
      </c>
      <c r="I58" s="40">
        <v>16</v>
      </c>
      <c r="J58" s="40">
        <v>19</v>
      </c>
      <c r="K58" s="40"/>
      <c r="L58" s="35">
        <f t="shared" si="19"/>
        <v>73</v>
      </c>
      <c r="M58" s="35">
        <f t="shared" si="18"/>
        <v>18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61</v>
      </c>
      <c r="H59" s="41">
        <v>36</v>
      </c>
      <c r="I59" s="41">
        <v>47</v>
      </c>
      <c r="J59" s="41">
        <v>63</v>
      </c>
      <c r="K59" s="41"/>
      <c r="L59" s="32">
        <f t="shared" si="19"/>
        <v>207</v>
      </c>
      <c r="M59" s="32">
        <f t="shared" si="18"/>
        <v>52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9"/>
        <v>0</v>
      </c>
      <c r="M60" s="35">
        <f t="shared" si="18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9"/>
        <v>0</v>
      </c>
      <c r="M61" s="35">
        <f t="shared" si="18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>
        <v>37</v>
      </c>
      <c r="I62" s="40">
        <v>6</v>
      </c>
      <c r="J62" s="40"/>
      <c r="K62" s="40"/>
      <c r="L62" s="35">
        <f t="shared" si="19"/>
        <v>43</v>
      </c>
      <c r="M62" s="35">
        <f t="shared" si="18"/>
        <v>11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9"/>
        <v>0</v>
      </c>
      <c r="M63" s="35">
        <f t="shared" si="18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9"/>
        <v>0</v>
      </c>
      <c r="M64" s="35">
        <f t="shared" si="18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20">+H67</f>
        <v>2022</v>
      </c>
      <c r="J67" s="6">
        <f t="shared" si="20"/>
        <v>2022</v>
      </c>
      <c r="K67" s="6">
        <f t="shared" si="20"/>
        <v>2022</v>
      </c>
      <c r="L67" s="6">
        <f t="shared" si="20"/>
        <v>2022</v>
      </c>
      <c r="M67" s="6">
        <f t="shared" si="20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445</v>
      </c>
      <c r="U67" s="46">
        <f>+L72+L73</f>
        <v>69</v>
      </c>
      <c r="V67" s="46">
        <f>+L74+L75</f>
        <v>376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September 2022</v>
      </c>
      <c r="D68" s="24"/>
      <c r="E68" s="24"/>
      <c r="F68" s="24"/>
      <c r="G68" s="10" t="str">
        <f>+$G$4</f>
        <v>Sep</v>
      </c>
      <c r="H68" s="10" t="str">
        <f>+G68</f>
        <v>Sep</v>
      </c>
      <c r="I68" s="10" t="str">
        <f t="shared" si="20"/>
        <v>Sep</v>
      </c>
      <c r="J68" s="10" t="str">
        <f t="shared" si="20"/>
        <v>Sep</v>
      </c>
      <c r="K68" s="10" t="str">
        <f t="shared" si="20"/>
        <v>Sep</v>
      </c>
      <c r="L68" s="10" t="str">
        <f t="shared" si="20"/>
        <v>Sep</v>
      </c>
      <c r="M68" s="10" t="str">
        <f t="shared" si="20"/>
        <v>Sep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4</v>
      </c>
      <c r="H69" s="7">
        <f>+$H$5</f>
        <v>11</v>
      </c>
      <c r="I69" s="7">
        <f>+$I$5</f>
        <v>18</v>
      </c>
      <c r="J69" s="7">
        <f>+$J$5</f>
        <v>25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138</v>
      </c>
      <c r="H71" s="32">
        <f t="shared" ref="H71:L71" si="21">SUM(H72:H75)</f>
        <v>107</v>
      </c>
      <c r="I71" s="32">
        <f t="shared" si="21"/>
        <v>99</v>
      </c>
      <c r="J71" s="32">
        <f t="shared" si="21"/>
        <v>101</v>
      </c>
      <c r="K71" s="32">
        <f t="shared" si="21"/>
        <v>0</v>
      </c>
      <c r="L71" s="32">
        <f t="shared" si="21"/>
        <v>445</v>
      </c>
      <c r="M71" s="32">
        <f>ROUND((L71/$E$1),0)</f>
        <v>111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8</v>
      </c>
      <c r="H72" s="40">
        <v>9</v>
      </c>
      <c r="I72" s="40">
        <v>7</v>
      </c>
      <c r="J72" s="40">
        <v>5</v>
      </c>
      <c r="K72" s="40"/>
      <c r="L72" s="35">
        <f>SUM(G72:K72)</f>
        <v>29</v>
      </c>
      <c r="M72" s="35">
        <f t="shared" ref="M72:M80" si="22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8</v>
      </c>
      <c r="H73" s="40">
        <v>11</v>
      </c>
      <c r="I73" s="40">
        <v>11</v>
      </c>
      <c r="J73" s="40">
        <v>10</v>
      </c>
      <c r="K73" s="40"/>
      <c r="L73" s="35">
        <f t="shared" ref="L73:L80" si="23">SUM(G73:K73)</f>
        <v>40</v>
      </c>
      <c r="M73" s="35">
        <f t="shared" si="22"/>
        <v>10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29</v>
      </c>
      <c r="H74" s="40">
        <v>6</v>
      </c>
      <c r="I74" s="40">
        <v>7</v>
      </c>
      <c r="J74" s="40">
        <v>15</v>
      </c>
      <c r="K74" s="40"/>
      <c r="L74" s="35">
        <f t="shared" si="23"/>
        <v>57</v>
      </c>
      <c r="M74" s="35">
        <f t="shared" si="22"/>
        <v>14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93</v>
      </c>
      <c r="H75" s="41">
        <v>81</v>
      </c>
      <c r="I75" s="41">
        <v>74</v>
      </c>
      <c r="J75" s="41">
        <v>71</v>
      </c>
      <c r="K75" s="41"/>
      <c r="L75" s="32">
        <f t="shared" si="23"/>
        <v>319</v>
      </c>
      <c r="M75" s="32">
        <f t="shared" si="22"/>
        <v>80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3"/>
        <v>0</v>
      </c>
      <c r="M76" s="35">
        <f t="shared" si="22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3"/>
        <v>0</v>
      </c>
      <c r="M77" s="35">
        <f t="shared" si="22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3"/>
        <v>0</v>
      </c>
      <c r="M78" s="35">
        <f t="shared" si="22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12</v>
      </c>
      <c r="H79" s="40">
        <v>8</v>
      </c>
      <c r="I79" s="40"/>
      <c r="J79" s="40">
        <v>108</v>
      </c>
      <c r="K79" s="40"/>
      <c r="L79" s="35">
        <f t="shared" si="23"/>
        <v>128</v>
      </c>
      <c r="M79" s="35">
        <f t="shared" si="22"/>
        <v>32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3"/>
        <v>0</v>
      </c>
      <c r="M80" s="35">
        <f t="shared" si="22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4">+H83</f>
        <v>2022</v>
      </c>
      <c r="J83" s="6">
        <f t="shared" si="24"/>
        <v>2022</v>
      </c>
      <c r="K83" s="6">
        <f t="shared" si="24"/>
        <v>2022</v>
      </c>
      <c r="L83" s="6">
        <f t="shared" si="24"/>
        <v>2022</v>
      </c>
      <c r="M83" s="6">
        <f t="shared" si="24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411</v>
      </c>
      <c r="U83" s="46">
        <f>+L88+L89</f>
        <v>84</v>
      </c>
      <c r="V83" s="46">
        <f>+L90+L91</f>
        <v>327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September 2022</v>
      </c>
      <c r="D84" s="24"/>
      <c r="E84" s="24"/>
      <c r="F84" s="24"/>
      <c r="G84" s="10" t="str">
        <f>+$G$4</f>
        <v>Sep</v>
      </c>
      <c r="H84" s="10" t="str">
        <f>+G84</f>
        <v>Sep</v>
      </c>
      <c r="I84" s="10" t="str">
        <f t="shared" si="24"/>
        <v>Sep</v>
      </c>
      <c r="J84" s="10" t="str">
        <f t="shared" si="24"/>
        <v>Sep</v>
      </c>
      <c r="K84" s="10" t="str">
        <f t="shared" si="24"/>
        <v>Sep</v>
      </c>
      <c r="L84" s="10" t="str">
        <f t="shared" si="24"/>
        <v>Sep</v>
      </c>
      <c r="M84" s="10" t="str">
        <f t="shared" si="24"/>
        <v>Sep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4</v>
      </c>
      <c r="H85" s="7">
        <f>+$H$5</f>
        <v>11</v>
      </c>
      <c r="I85" s="7">
        <f>+$I$5</f>
        <v>18</v>
      </c>
      <c r="J85" s="7">
        <f>+$J$5</f>
        <v>25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100</v>
      </c>
      <c r="H87" s="32">
        <f t="shared" ref="H87:L87" si="25">SUM(H88:H91)</f>
        <v>101</v>
      </c>
      <c r="I87" s="32">
        <f t="shared" si="25"/>
        <v>110</v>
      </c>
      <c r="J87" s="32">
        <f t="shared" si="25"/>
        <v>100</v>
      </c>
      <c r="K87" s="32">
        <f t="shared" si="25"/>
        <v>0</v>
      </c>
      <c r="L87" s="32">
        <f t="shared" si="25"/>
        <v>411</v>
      </c>
      <c r="M87" s="32">
        <f>ROUND((L87/$E$1),0)</f>
        <v>103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7</v>
      </c>
      <c r="H88" s="40">
        <v>9</v>
      </c>
      <c r="I88" s="40">
        <v>6</v>
      </c>
      <c r="J88" s="40">
        <v>7</v>
      </c>
      <c r="K88" s="40"/>
      <c r="L88" s="35">
        <f>SUM(G88:K88)</f>
        <v>29</v>
      </c>
      <c r="M88" s="35">
        <f t="shared" ref="M88:M96" si="26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12</v>
      </c>
      <c r="H89" s="40">
        <v>20</v>
      </c>
      <c r="I89" s="40">
        <v>11</v>
      </c>
      <c r="J89" s="40">
        <v>12</v>
      </c>
      <c r="K89" s="40"/>
      <c r="L89" s="35">
        <f t="shared" ref="L89:L96" si="27">SUM(G89:K89)</f>
        <v>55</v>
      </c>
      <c r="M89" s="35">
        <f t="shared" si="26"/>
        <v>14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51</v>
      </c>
      <c r="H90" s="40">
        <v>51</v>
      </c>
      <c r="I90" s="40">
        <v>55</v>
      </c>
      <c r="J90" s="40">
        <v>51</v>
      </c>
      <c r="K90" s="40"/>
      <c r="L90" s="35">
        <f t="shared" si="27"/>
        <v>208</v>
      </c>
      <c r="M90" s="35">
        <f t="shared" si="26"/>
        <v>52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30</v>
      </c>
      <c r="H91" s="41">
        <v>21</v>
      </c>
      <c r="I91" s="41">
        <v>38</v>
      </c>
      <c r="J91" s="41">
        <v>30</v>
      </c>
      <c r="K91" s="41"/>
      <c r="L91" s="32">
        <f t="shared" si="27"/>
        <v>119</v>
      </c>
      <c r="M91" s="32">
        <f t="shared" si="26"/>
        <v>30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7"/>
        <v>0</v>
      </c>
      <c r="M92" s="35">
        <f t="shared" si="26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7"/>
        <v>0</v>
      </c>
      <c r="M93" s="35">
        <f t="shared" si="26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7"/>
        <v>0</v>
      </c>
      <c r="M94" s="35">
        <f t="shared" si="26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7"/>
        <v>0</v>
      </c>
      <c r="M95" s="35">
        <f t="shared" si="26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7"/>
        <v>0</v>
      </c>
      <c r="M96" s="35">
        <f t="shared" si="26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8">+H99</f>
        <v>2022</v>
      </c>
      <c r="J99" s="6">
        <f t="shared" si="28"/>
        <v>2022</v>
      </c>
      <c r="K99" s="6">
        <f t="shared" si="28"/>
        <v>2022</v>
      </c>
      <c r="L99" s="6">
        <f t="shared" si="28"/>
        <v>2022</v>
      </c>
      <c r="M99" s="6">
        <f t="shared" si="28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321</v>
      </c>
      <c r="U99" s="46">
        <f>+L104+L105</f>
        <v>106</v>
      </c>
      <c r="V99" s="46">
        <f>+L106+L107</f>
        <v>215</v>
      </c>
      <c r="W99" s="46">
        <f>+L110</f>
        <v>3</v>
      </c>
      <c r="X99" s="46">
        <f>+L108</f>
        <v>2</v>
      </c>
    </row>
    <row r="100" spans="1:24" x14ac:dyDescent="0.25">
      <c r="A100" s="21"/>
      <c r="B100" s="22"/>
      <c r="C100" s="8" t="str">
        <f>+$C84</f>
        <v>September 2022</v>
      </c>
      <c r="D100" s="24"/>
      <c r="E100" s="24"/>
      <c r="F100" s="24"/>
      <c r="G100" s="10" t="str">
        <f>+$G$4</f>
        <v>Sep</v>
      </c>
      <c r="H100" s="10" t="str">
        <f>+G100</f>
        <v>Sep</v>
      </c>
      <c r="I100" s="10" t="str">
        <f t="shared" si="28"/>
        <v>Sep</v>
      </c>
      <c r="J100" s="10" t="str">
        <f t="shared" si="28"/>
        <v>Sep</v>
      </c>
      <c r="K100" s="10" t="str">
        <f t="shared" si="28"/>
        <v>Sep</v>
      </c>
      <c r="L100" s="10" t="str">
        <f t="shared" si="28"/>
        <v>Sep</v>
      </c>
      <c r="M100" s="10" t="str">
        <f t="shared" si="28"/>
        <v>Sep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4</v>
      </c>
      <c r="H101" s="7">
        <f>+$H$5</f>
        <v>11</v>
      </c>
      <c r="I101" s="7">
        <f>+$I$5</f>
        <v>18</v>
      </c>
      <c r="J101" s="7">
        <f>+$J$5</f>
        <v>25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117</v>
      </c>
      <c r="H103" s="32">
        <f t="shared" ref="H103:L103" si="29">SUM(H104:H107)</f>
        <v>64</v>
      </c>
      <c r="I103" s="32">
        <f t="shared" si="29"/>
        <v>84</v>
      </c>
      <c r="J103" s="32">
        <f t="shared" si="29"/>
        <v>56</v>
      </c>
      <c r="K103" s="32">
        <f t="shared" si="29"/>
        <v>0</v>
      </c>
      <c r="L103" s="32">
        <f t="shared" si="29"/>
        <v>321</v>
      </c>
      <c r="M103" s="32">
        <f>ROUND((L103/$E$1),0)</f>
        <v>80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18</v>
      </c>
      <c r="H104" s="40">
        <v>4</v>
      </c>
      <c r="I104" s="40">
        <v>5</v>
      </c>
      <c r="J104" s="40">
        <v>1</v>
      </c>
      <c r="K104" s="40"/>
      <c r="L104" s="35">
        <f>SUM(G104:K104)</f>
        <v>28</v>
      </c>
      <c r="M104" s="35">
        <f t="shared" ref="M104:M112" si="30">ROUND((L104/$E$1),0)</f>
        <v>7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25</v>
      </c>
      <c r="H105" s="40">
        <v>18</v>
      </c>
      <c r="I105" s="40">
        <v>19</v>
      </c>
      <c r="J105" s="40">
        <v>16</v>
      </c>
      <c r="K105" s="40"/>
      <c r="L105" s="35">
        <f t="shared" ref="L105:L112" si="31">SUM(G105:K105)</f>
        <v>78</v>
      </c>
      <c r="M105" s="35">
        <f t="shared" si="30"/>
        <v>20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24</v>
      </c>
      <c r="H106" s="40">
        <v>16</v>
      </c>
      <c r="I106" s="40">
        <v>13</v>
      </c>
      <c r="J106" s="40">
        <v>13</v>
      </c>
      <c r="K106" s="40"/>
      <c r="L106" s="35">
        <f t="shared" si="31"/>
        <v>66</v>
      </c>
      <c r="M106" s="35">
        <f t="shared" si="30"/>
        <v>17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50</v>
      </c>
      <c r="H107" s="41">
        <v>26</v>
      </c>
      <c r="I107" s="41">
        <v>47</v>
      </c>
      <c r="J107" s="41">
        <v>26</v>
      </c>
      <c r="K107" s="41"/>
      <c r="L107" s="32">
        <f t="shared" si="31"/>
        <v>149</v>
      </c>
      <c r="M107" s="32">
        <f t="shared" si="30"/>
        <v>37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>
        <v>2</v>
      </c>
      <c r="H108" s="40"/>
      <c r="I108" s="40"/>
      <c r="J108" s="40"/>
      <c r="K108" s="40"/>
      <c r="L108" s="35">
        <f t="shared" si="31"/>
        <v>2</v>
      </c>
      <c r="M108" s="35">
        <f t="shared" si="30"/>
        <v>1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31"/>
        <v>0</v>
      </c>
      <c r="M109" s="35">
        <f t="shared" si="30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>
        <v>3</v>
      </c>
      <c r="I110" s="40"/>
      <c r="J110" s="40"/>
      <c r="K110" s="40"/>
      <c r="L110" s="35">
        <f t="shared" si="31"/>
        <v>3</v>
      </c>
      <c r="M110" s="35">
        <f t="shared" si="30"/>
        <v>1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31"/>
        <v>0</v>
      </c>
      <c r="M111" s="35">
        <f t="shared" si="30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>
        <v>47</v>
      </c>
      <c r="K112" s="40"/>
      <c r="L112" s="35">
        <f t="shared" si="31"/>
        <v>47</v>
      </c>
      <c r="M112" s="35">
        <f t="shared" si="30"/>
        <v>12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2">+H115</f>
        <v>2022</v>
      </c>
      <c r="J115" s="6">
        <f t="shared" si="32"/>
        <v>2022</v>
      </c>
      <c r="K115" s="6">
        <f t="shared" si="32"/>
        <v>2022</v>
      </c>
      <c r="L115" s="6">
        <f t="shared" si="32"/>
        <v>2022</v>
      </c>
      <c r="M115" s="6">
        <f t="shared" si="32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250</v>
      </c>
      <c r="U115" s="46">
        <f>+L120+L121</f>
        <v>43</v>
      </c>
      <c r="V115" s="46">
        <f>+L122+L123</f>
        <v>207</v>
      </c>
      <c r="W115" s="46">
        <f>+L126</f>
        <v>13</v>
      </c>
      <c r="X115" s="46">
        <f>+L124</f>
        <v>10</v>
      </c>
    </row>
    <row r="116" spans="1:24" x14ac:dyDescent="0.25">
      <c r="A116" s="21"/>
      <c r="B116" s="22"/>
      <c r="C116" s="8" t="str">
        <f>+$C100</f>
        <v>September 2022</v>
      </c>
      <c r="D116" s="24"/>
      <c r="E116" s="24"/>
      <c r="F116" s="24"/>
      <c r="G116" s="10" t="str">
        <f>+$G$4</f>
        <v>Sep</v>
      </c>
      <c r="H116" s="10" t="str">
        <f>+G116</f>
        <v>Sep</v>
      </c>
      <c r="I116" s="10" t="str">
        <f t="shared" si="32"/>
        <v>Sep</v>
      </c>
      <c r="J116" s="10" t="str">
        <f t="shared" si="32"/>
        <v>Sep</v>
      </c>
      <c r="K116" s="10" t="str">
        <f t="shared" si="32"/>
        <v>Sep</v>
      </c>
      <c r="L116" s="10" t="str">
        <f t="shared" si="32"/>
        <v>Sep</v>
      </c>
      <c r="M116" s="10" t="str">
        <f t="shared" si="32"/>
        <v>Sep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4</v>
      </c>
      <c r="H117" s="7">
        <f>+$H$5</f>
        <v>11</v>
      </c>
      <c r="I117" s="7">
        <f>+$I$5</f>
        <v>18</v>
      </c>
      <c r="J117" s="7">
        <f>+$J$5</f>
        <v>25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78</v>
      </c>
      <c r="H119" s="32">
        <f t="shared" ref="H119:L119" si="33">SUM(H120:H123)</f>
        <v>48</v>
      </c>
      <c r="I119" s="32">
        <f t="shared" si="33"/>
        <v>78</v>
      </c>
      <c r="J119" s="32">
        <f t="shared" si="33"/>
        <v>46</v>
      </c>
      <c r="K119" s="32">
        <f t="shared" si="33"/>
        <v>0</v>
      </c>
      <c r="L119" s="32">
        <f t="shared" si="33"/>
        <v>250</v>
      </c>
      <c r="M119" s="32">
        <f>ROUND((L119/$E$1),0)</f>
        <v>63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1</v>
      </c>
      <c r="I120" s="40">
        <v>2</v>
      </c>
      <c r="J120" s="40">
        <v>3</v>
      </c>
      <c r="K120" s="40"/>
      <c r="L120" s="35">
        <f>SUM(G120:K120)</f>
        <v>8</v>
      </c>
      <c r="M120" s="35">
        <f t="shared" ref="M120:M128" si="34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7</v>
      </c>
      <c r="I121" s="40">
        <v>10</v>
      </c>
      <c r="J121" s="40">
        <v>8</v>
      </c>
      <c r="K121" s="40"/>
      <c r="L121" s="35">
        <f t="shared" ref="L121:L128" si="35">SUM(G121:K121)</f>
        <v>35</v>
      </c>
      <c r="M121" s="35">
        <f t="shared" si="34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21</v>
      </c>
      <c r="H122" s="40">
        <v>14</v>
      </c>
      <c r="I122" s="40">
        <v>21</v>
      </c>
      <c r="J122" s="40">
        <v>14</v>
      </c>
      <c r="K122" s="40"/>
      <c r="L122" s="35">
        <f t="shared" si="35"/>
        <v>70</v>
      </c>
      <c r="M122" s="35">
        <f t="shared" si="34"/>
        <v>18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45</v>
      </c>
      <c r="H123" s="41">
        <v>26</v>
      </c>
      <c r="I123" s="41">
        <v>45</v>
      </c>
      <c r="J123" s="41">
        <v>21</v>
      </c>
      <c r="K123" s="41"/>
      <c r="L123" s="32">
        <f t="shared" si="35"/>
        <v>137</v>
      </c>
      <c r="M123" s="32">
        <f t="shared" si="34"/>
        <v>34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4</v>
      </c>
      <c r="H124" s="40"/>
      <c r="I124" s="40">
        <v>6</v>
      </c>
      <c r="J124" s="40"/>
      <c r="K124" s="40"/>
      <c r="L124" s="35">
        <f t="shared" si="35"/>
        <v>10</v>
      </c>
      <c r="M124" s="35">
        <f t="shared" si="34"/>
        <v>3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5"/>
        <v>0</v>
      </c>
      <c r="M125" s="35">
        <f t="shared" si="34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2</v>
      </c>
      <c r="H126" s="40"/>
      <c r="I126" s="40">
        <v>8</v>
      </c>
      <c r="J126" s="40">
        <v>3</v>
      </c>
      <c r="K126" s="40"/>
      <c r="L126" s="35">
        <f t="shared" si="35"/>
        <v>13</v>
      </c>
      <c r="M126" s="35">
        <f t="shared" si="34"/>
        <v>3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5</v>
      </c>
      <c r="H127" s="40"/>
      <c r="I127" s="40"/>
      <c r="J127" s="40"/>
      <c r="K127" s="40"/>
      <c r="L127" s="35">
        <f t="shared" si="35"/>
        <v>5</v>
      </c>
      <c r="M127" s="35">
        <f t="shared" si="34"/>
        <v>1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>
        <v>49</v>
      </c>
      <c r="J128" s="40">
        <v>51</v>
      </c>
      <c r="K128" s="40"/>
      <c r="L128" s="35">
        <f t="shared" si="35"/>
        <v>100</v>
      </c>
      <c r="M128" s="35">
        <f t="shared" si="34"/>
        <v>25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6">+H131</f>
        <v>2022</v>
      </c>
      <c r="J131" s="6">
        <f t="shared" si="36"/>
        <v>2022</v>
      </c>
      <c r="K131" s="6">
        <f t="shared" si="36"/>
        <v>2022</v>
      </c>
      <c r="L131" s="6">
        <f t="shared" si="36"/>
        <v>2022</v>
      </c>
      <c r="M131" s="6">
        <f t="shared" si="36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326</v>
      </c>
      <c r="U131" s="46">
        <f>+L136+L137</f>
        <v>106</v>
      </c>
      <c r="V131" s="46">
        <f>+L138+L139</f>
        <v>220</v>
      </c>
      <c r="W131" s="46">
        <f>+L142</f>
        <v>7</v>
      </c>
      <c r="X131" s="46">
        <f>+L140</f>
        <v>0</v>
      </c>
    </row>
    <row r="132" spans="1:24" x14ac:dyDescent="0.25">
      <c r="A132" s="21"/>
      <c r="B132" s="22"/>
      <c r="C132" s="8" t="str">
        <f>+$C116</f>
        <v>September 2022</v>
      </c>
      <c r="D132" s="24"/>
      <c r="E132" s="24"/>
      <c r="F132" s="24"/>
      <c r="G132" s="10" t="str">
        <f>+$G$4</f>
        <v>Sep</v>
      </c>
      <c r="H132" s="10" t="str">
        <f>+G132</f>
        <v>Sep</v>
      </c>
      <c r="I132" s="10" t="str">
        <f t="shared" si="36"/>
        <v>Sep</v>
      </c>
      <c r="J132" s="10" t="str">
        <f t="shared" si="36"/>
        <v>Sep</v>
      </c>
      <c r="K132" s="10" t="str">
        <f t="shared" si="36"/>
        <v>Sep</v>
      </c>
      <c r="L132" s="10" t="str">
        <f t="shared" si="36"/>
        <v>Sep</v>
      </c>
      <c r="M132" s="10" t="str">
        <f t="shared" si="36"/>
        <v>Sep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4</v>
      </c>
      <c r="H133" s="7">
        <f>+$H$5</f>
        <v>11</v>
      </c>
      <c r="I133" s="7">
        <f>+$I$5</f>
        <v>18</v>
      </c>
      <c r="J133" s="7">
        <f>+$J$5</f>
        <v>25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84</v>
      </c>
      <c r="H135" s="32">
        <f t="shared" ref="H135:L135" si="37">SUM(H136:H139)</f>
        <v>79</v>
      </c>
      <c r="I135" s="32">
        <f t="shared" si="37"/>
        <v>83</v>
      </c>
      <c r="J135" s="32">
        <f t="shared" si="37"/>
        <v>80</v>
      </c>
      <c r="K135" s="32">
        <f t="shared" si="37"/>
        <v>0</v>
      </c>
      <c r="L135" s="32">
        <f t="shared" si="37"/>
        <v>326</v>
      </c>
      <c r="M135" s="32">
        <f>ROUND((L135/$E$1),0)</f>
        <v>82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6</v>
      </c>
      <c r="I136" s="40">
        <v>6</v>
      </c>
      <c r="J136" s="40">
        <v>5</v>
      </c>
      <c r="K136" s="40"/>
      <c r="L136" s="35">
        <f>SUM(G136:K136)</f>
        <v>22</v>
      </c>
      <c r="M136" s="35">
        <f t="shared" ref="M136:M144" si="38">ROUND((L136/$E$1),0)</f>
        <v>6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20</v>
      </c>
      <c r="H137" s="40">
        <v>24</v>
      </c>
      <c r="I137" s="40">
        <v>20</v>
      </c>
      <c r="J137" s="40">
        <v>20</v>
      </c>
      <c r="K137" s="40"/>
      <c r="L137" s="35">
        <f t="shared" ref="L137:L144" si="39">SUM(G137:K137)</f>
        <v>84</v>
      </c>
      <c r="M137" s="35">
        <f t="shared" si="38"/>
        <v>21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10</v>
      </c>
      <c r="I138" s="40">
        <v>13</v>
      </c>
      <c r="J138" s="40">
        <v>10</v>
      </c>
      <c r="K138" s="40"/>
      <c r="L138" s="35">
        <f t="shared" si="39"/>
        <v>48</v>
      </c>
      <c r="M138" s="35">
        <f t="shared" si="38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44</v>
      </c>
      <c r="H139" s="41">
        <v>39</v>
      </c>
      <c r="I139" s="41">
        <v>44</v>
      </c>
      <c r="J139" s="41">
        <v>45</v>
      </c>
      <c r="K139" s="41"/>
      <c r="L139" s="32">
        <f t="shared" si="39"/>
        <v>172</v>
      </c>
      <c r="M139" s="32">
        <f t="shared" si="38"/>
        <v>43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9"/>
        <v>0</v>
      </c>
      <c r="M140" s="35">
        <f t="shared" si="38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9"/>
        <v>0</v>
      </c>
      <c r="M141" s="35">
        <f t="shared" si="38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3</v>
      </c>
      <c r="H142" s="40"/>
      <c r="I142" s="40">
        <v>2</v>
      </c>
      <c r="J142" s="40">
        <v>2</v>
      </c>
      <c r="K142" s="40"/>
      <c r="L142" s="35">
        <f t="shared" si="39"/>
        <v>7</v>
      </c>
      <c r="M142" s="35">
        <f t="shared" si="38"/>
        <v>2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5</v>
      </c>
      <c r="I143" s="40">
        <v>10</v>
      </c>
      <c r="J143" s="40">
        <v>10</v>
      </c>
      <c r="K143" s="40"/>
      <c r="L143" s="35">
        <f t="shared" si="39"/>
        <v>35</v>
      </c>
      <c r="M143" s="35">
        <f t="shared" si="38"/>
        <v>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9"/>
        <v>0</v>
      </c>
      <c r="M144" s="35">
        <f t="shared" si="38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40">+H147</f>
        <v>2022</v>
      </c>
      <c r="J147" s="6">
        <f t="shared" si="40"/>
        <v>2022</v>
      </c>
      <c r="K147" s="6">
        <f t="shared" si="40"/>
        <v>2022</v>
      </c>
      <c r="L147" s="6">
        <f t="shared" si="40"/>
        <v>2022</v>
      </c>
      <c r="M147" s="6">
        <f t="shared" si="40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581</v>
      </c>
      <c r="U147" s="46">
        <f>+L152+L153</f>
        <v>104</v>
      </c>
      <c r="V147" s="46">
        <f>+L154+L155</f>
        <v>477</v>
      </c>
      <c r="W147" s="46">
        <f>+L158</f>
        <v>31</v>
      </c>
      <c r="X147" s="46">
        <f>+L156</f>
        <v>30</v>
      </c>
    </row>
    <row r="148" spans="1:24" x14ac:dyDescent="0.25">
      <c r="A148" s="21"/>
      <c r="B148" s="22"/>
      <c r="C148" s="8" t="str">
        <f>+$C132</f>
        <v>September 2022</v>
      </c>
      <c r="D148" s="24"/>
      <c r="E148" s="24"/>
      <c r="F148" s="24"/>
      <c r="G148" s="10" t="str">
        <f>+$G$4</f>
        <v>Sep</v>
      </c>
      <c r="H148" s="10" t="str">
        <f>+G148</f>
        <v>Sep</v>
      </c>
      <c r="I148" s="10" t="str">
        <f t="shared" si="40"/>
        <v>Sep</v>
      </c>
      <c r="J148" s="10" t="str">
        <f t="shared" si="40"/>
        <v>Sep</v>
      </c>
      <c r="K148" s="10" t="str">
        <f t="shared" si="40"/>
        <v>Sep</v>
      </c>
      <c r="L148" s="10" t="str">
        <f t="shared" si="40"/>
        <v>Sep</v>
      </c>
      <c r="M148" s="10" t="str">
        <f t="shared" si="40"/>
        <v>Sep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4</v>
      </c>
      <c r="H149" s="7">
        <f>+$H$5</f>
        <v>11</v>
      </c>
      <c r="I149" s="7">
        <f>+$I$5</f>
        <v>18</v>
      </c>
      <c r="J149" s="7">
        <f>+$J$5</f>
        <v>25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188</v>
      </c>
      <c r="H151" s="32">
        <f t="shared" ref="H151:L151" si="41">SUM(H152:H155)</f>
        <v>150</v>
      </c>
      <c r="I151" s="32">
        <f t="shared" si="41"/>
        <v>153</v>
      </c>
      <c r="J151" s="32">
        <f t="shared" si="41"/>
        <v>90</v>
      </c>
      <c r="K151" s="32">
        <f t="shared" si="41"/>
        <v>0</v>
      </c>
      <c r="L151" s="32">
        <f t="shared" si="41"/>
        <v>581</v>
      </c>
      <c r="M151" s="32">
        <f>ROUND((L151/$E$1),0)</f>
        <v>145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7</v>
      </c>
      <c r="H152" s="40">
        <v>7</v>
      </c>
      <c r="I152" s="40">
        <v>6</v>
      </c>
      <c r="J152" s="40">
        <v>6</v>
      </c>
      <c r="K152" s="40"/>
      <c r="L152" s="35">
        <f>SUM(G152:K152)</f>
        <v>26</v>
      </c>
      <c r="M152" s="35">
        <f t="shared" ref="M152:M160" si="42">ROUND((L152/$E$1),0)</f>
        <v>7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21</v>
      </c>
      <c r="H153" s="40">
        <v>23</v>
      </c>
      <c r="I153" s="40">
        <v>20</v>
      </c>
      <c r="J153" s="40">
        <v>14</v>
      </c>
      <c r="K153" s="40"/>
      <c r="L153" s="35">
        <f t="shared" ref="L153:L160" si="43">SUM(G153:K153)</f>
        <v>78</v>
      </c>
      <c r="M153" s="35">
        <f t="shared" si="42"/>
        <v>20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39</v>
      </c>
      <c r="H154" s="40">
        <v>41</v>
      </c>
      <c r="I154" s="40">
        <v>28</v>
      </c>
      <c r="J154" s="40">
        <v>35</v>
      </c>
      <c r="K154" s="40"/>
      <c r="L154" s="35">
        <f t="shared" si="43"/>
        <v>143</v>
      </c>
      <c r="M154" s="35">
        <f t="shared" si="42"/>
        <v>36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121</v>
      </c>
      <c r="H155" s="41">
        <v>79</v>
      </c>
      <c r="I155" s="41">
        <v>99</v>
      </c>
      <c r="J155" s="41">
        <v>35</v>
      </c>
      <c r="K155" s="41"/>
      <c r="L155" s="32">
        <f t="shared" si="43"/>
        <v>334</v>
      </c>
      <c r="M155" s="32">
        <f t="shared" si="42"/>
        <v>84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>
        <v>2</v>
      </c>
      <c r="H156" s="40"/>
      <c r="I156" s="40">
        <v>9</v>
      </c>
      <c r="J156" s="40">
        <v>19</v>
      </c>
      <c r="K156" s="40"/>
      <c r="L156" s="35">
        <f t="shared" si="43"/>
        <v>30</v>
      </c>
      <c r="M156" s="35">
        <f t="shared" si="42"/>
        <v>8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3"/>
        <v>0</v>
      </c>
      <c r="M157" s="35">
        <f t="shared" si="42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6</v>
      </c>
      <c r="H158" s="40">
        <v>4</v>
      </c>
      <c r="I158" s="40">
        <v>12</v>
      </c>
      <c r="J158" s="40">
        <v>9</v>
      </c>
      <c r="K158" s="40"/>
      <c r="L158" s="35">
        <f t="shared" si="43"/>
        <v>31</v>
      </c>
      <c r="M158" s="35">
        <f t="shared" si="42"/>
        <v>8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/>
      <c r="J159" s="40"/>
      <c r="K159" s="40"/>
      <c r="L159" s="35">
        <f t="shared" si="43"/>
        <v>0</v>
      </c>
      <c r="M159" s="35">
        <f t="shared" si="42"/>
        <v>0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3"/>
        <v>0</v>
      </c>
      <c r="M160" s="35">
        <f t="shared" si="42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4">+H163</f>
        <v>2022</v>
      </c>
      <c r="J163" s="6">
        <f t="shared" si="44"/>
        <v>2022</v>
      </c>
      <c r="K163" s="6">
        <f t="shared" si="44"/>
        <v>2022</v>
      </c>
      <c r="L163" s="6">
        <f t="shared" si="44"/>
        <v>2022</v>
      </c>
      <c r="M163" s="6">
        <f t="shared" si="44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136</v>
      </c>
      <c r="U163" s="46">
        <f>+L168+L169</f>
        <v>40</v>
      </c>
      <c r="V163" s="46">
        <f>+L170+L171</f>
        <v>96</v>
      </c>
      <c r="W163" s="46">
        <f>+L174</f>
        <v>8</v>
      </c>
      <c r="X163" s="46">
        <f>+L172</f>
        <v>0</v>
      </c>
    </row>
    <row r="164" spans="1:24" x14ac:dyDescent="0.25">
      <c r="A164" s="21"/>
      <c r="B164" s="22"/>
      <c r="C164" s="8" t="str">
        <f>+$C148</f>
        <v>September 2022</v>
      </c>
      <c r="D164" s="24"/>
      <c r="E164" s="24"/>
      <c r="F164" s="24"/>
      <c r="G164" s="10" t="str">
        <f>+$G$4</f>
        <v>Sep</v>
      </c>
      <c r="H164" s="10" t="str">
        <f>+G164</f>
        <v>Sep</v>
      </c>
      <c r="I164" s="10" t="str">
        <f t="shared" si="44"/>
        <v>Sep</v>
      </c>
      <c r="J164" s="10" t="str">
        <f t="shared" si="44"/>
        <v>Sep</v>
      </c>
      <c r="K164" s="10" t="str">
        <f t="shared" si="44"/>
        <v>Sep</v>
      </c>
      <c r="L164" s="10" t="str">
        <f t="shared" si="44"/>
        <v>Sep</v>
      </c>
      <c r="M164" s="10" t="str">
        <f t="shared" si="44"/>
        <v>Sep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4</v>
      </c>
      <c r="H165" s="7">
        <f>+$H$5</f>
        <v>11</v>
      </c>
      <c r="I165" s="7">
        <f>+$I$5</f>
        <v>18</v>
      </c>
      <c r="J165" s="7">
        <f>+$J$5</f>
        <v>25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33</v>
      </c>
      <c r="H167" s="32">
        <f t="shared" ref="H167:L167" si="45">SUM(H168:H171)</f>
        <v>29</v>
      </c>
      <c r="I167" s="32">
        <f t="shared" si="45"/>
        <v>37</v>
      </c>
      <c r="J167" s="32">
        <f t="shared" si="45"/>
        <v>37</v>
      </c>
      <c r="K167" s="32">
        <f t="shared" si="45"/>
        <v>0</v>
      </c>
      <c r="L167" s="32">
        <f t="shared" si="45"/>
        <v>136</v>
      </c>
      <c r="M167" s="32">
        <f>ROUND((L167/$E$1),0)</f>
        <v>34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1</v>
      </c>
      <c r="K168" s="40"/>
      <c r="L168" s="35">
        <f>SUM(G168:K168)</f>
        <v>6</v>
      </c>
      <c r="M168" s="35">
        <f t="shared" ref="M168:M176" si="46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8</v>
      </c>
      <c r="H169" s="40">
        <v>7</v>
      </c>
      <c r="I169" s="40">
        <v>9</v>
      </c>
      <c r="J169" s="40">
        <v>10</v>
      </c>
      <c r="K169" s="40"/>
      <c r="L169" s="35">
        <f t="shared" ref="L169:L176" si="47">SUM(G169:K169)</f>
        <v>34</v>
      </c>
      <c r="M169" s="35">
        <f t="shared" si="46"/>
        <v>9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10</v>
      </c>
      <c r="H170" s="40">
        <v>8</v>
      </c>
      <c r="I170" s="40">
        <v>10</v>
      </c>
      <c r="J170" s="40">
        <v>8</v>
      </c>
      <c r="K170" s="40"/>
      <c r="L170" s="35">
        <f t="shared" si="47"/>
        <v>36</v>
      </c>
      <c r="M170" s="35">
        <f t="shared" si="46"/>
        <v>9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13</v>
      </c>
      <c r="H171" s="41">
        <v>13</v>
      </c>
      <c r="I171" s="41">
        <v>16</v>
      </c>
      <c r="J171" s="41">
        <v>18</v>
      </c>
      <c r="K171" s="41"/>
      <c r="L171" s="32">
        <f t="shared" si="47"/>
        <v>60</v>
      </c>
      <c r="M171" s="32">
        <f t="shared" si="46"/>
        <v>15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7"/>
        <v>0</v>
      </c>
      <c r="M172" s="35">
        <f t="shared" si="46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7"/>
        <v>0</v>
      </c>
      <c r="M173" s="35">
        <f t="shared" si="46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1</v>
      </c>
      <c r="I174" s="40">
        <v>2</v>
      </c>
      <c r="J174" s="40">
        <v>3</v>
      </c>
      <c r="K174" s="40"/>
      <c r="L174" s="35">
        <f t="shared" si="47"/>
        <v>8</v>
      </c>
      <c r="M174" s="35">
        <f t="shared" si="46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98</v>
      </c>
      <c r="H175" s="40">
        <v>50</v>
      </c>
      <c r="I175" s="40">
        <v>60</v>
      </c>
      <c r="J175" s="40">
        <v>30</v>
      </c>
      <c r="K175" s="40"/>
      <c r="L175" s="35">
        <f t="shared" si="47"/>
        <v>238</v>
      </c>
      <c r="M175" s="35">
        <f t="shared" si="46"/>
        <v>60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7"/>
        <v>0</v>
      </c>
      <c r="M176" s="35">
        <f t="shared" si="46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8">+H179</f>
        <v>2022</v>
      </c>
      <c r="J179" s="6">
        <f t="shared" si="48"/>
        <v>2022</v>
      </c>
      <c r="K179" s="6">
        <f t="shared" si="48"/>
        <v>2022</v>
      </c>
      <c r="L179" s="6">
        <f t="shared" si="48"/>
        <v>2022</v>
      </c>
      <c r="M179" s="6">
        <f t="shared" si="48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231</v>
      </c>
      <c r="U179" s="46">
        <f>+L184+L185</f>
        <v>59</v>
      </c>
      <c r="V179" s="46">
        <f>+L186+L187</f>
        <v>172</v>
      </c>
      <c r="W179" s="46">
        <f>+L190</f>
        <v>63</v>
      </c>
      <c r="X179" s="46">
        <f>+L188</f>
        <v>1</v>
      </c>
    </row>
    <row r="180" spans="1:24" x14ac:dyDescent="0.25">
      <c r="A180" s="21"/>
      <c r="B180" s="22"/>
      <c r="C180" s="8" t="str">
        <f>+$C164</f>
        <v>September 2022</v>
      </c>
      <c r="D180" s="24"/>
      <c r="E180" s="24"/>
      <c r="F180" s="24"/>
      <c r="G180" s="10" t="str">
        <f>+$G$4</f>
        <v>Sep</v>
      </c>
      <c r="H180" s="10" t="str">
        <f>+G180</f>
        <v>Sep</v>
      </c>
      <c r="I180" s="10" t="str">
        <f t="shared" si="48"/>
        <v>Sep</v>
      </c>
      <c r="J180" s="10" t="str">
        <f t="shared" si="48"/>
        <v>Sep</v>
      </c>
      <c r="K180" s="10" t="str">
        <f t="shared" si="48"/>
        <v>Sep</v>
      </c>
      <c r="L180" s="10" t="str">
        <f t="shared" si="48"/>
        <v>Sep</v>
      </c>
      <c r="M180" s="10" t="str">
        <f t="shared" si="48"/>
        <v>Sep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4</v>
      </c>
      <c r="H181" s="7">
        <f>+$H$5</f>
        <v>11</v>
      </c>
      <c r="I181" s="7">
        <f>+$I$5</f>
        <v>18</v>
      </c>
      <c r="J181" s="7">
        <f>+$J$5</f>
        <v>25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56</v>
      </c>
      <c r="H183" s="32">
        <f t="shared" ref="H183:L183" si="49">SUM(H184:H187)</f>
        <v>56</v>
      </c>
      <c r="I183" s="32">
        <f t="shared" si="49"/>
        <v>56</v>
      </c>
      <c r="J183" s="32">
        <f t="shared" si="49"/>
        <v>63</v>
      </c>
      <c r="K183" s="32">
        <f t="shared" si="49"/>
        <v>0</v>
      </c>
      <c r="L183" s="32">
        <f t="shared" si="49"/>
        <v>231</v>
      </c>
      <c r="M183" s="32">
        <f>ROUND((L183/$E$1),0)</f>
        <v>58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2</v>
      </c>
      <c r="J184" s="40">
        <v>2</v>
      </c>
      <c r="K184" s="40"/>
      <c r="L184" s="35">
        <f>SUM(G184:K184)</f>
        <v>8</v>
      </c>
      <c r="M184" s="35">
        <f t="shared" ref="M184:M192" si="50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13</v>
      </c>
      <c r="H185" s="40">
        <v>12</v>
      </c>
      <c r="I185" s="40">
        <v>14</v>
      </c>
      <c r="J185" s="40">
        <v>12</v>
      </c>
      <c r="K185" s="40"/>
      <c r="L185" s="35">
        <f t="shared" ref="L185:L192" si="51">SUM(G185:K185)</f>
        <v>51</v>
      </c>
      <c r="M185" s="35">
        <f t="shared" si="50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16</v>
      </c>
      <c r="H186" s="40">
        <v>18</v>
      </c>
      <c r="I186" s="40">
        <v>12</v>
      </c>
      <c r="J186" s="40">
        <v>14</v>
      </c>
      <c r="K186" s="40"/>
      <c r="L186" s="35">
        <f t="shared" si="51"/>
        <v>60</v>
      </c>
      <c r="M186" s="35">
        <f t="shared" si="50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25</v>
      </c>
      <c r="H187" s="41">
        <v>24</v>
      </c>
      <c r="I187" s="41">
        <v>28</v>
      </c>
      <c r="J187" s="41">
        <v>35</v>
      </c>
      <c r="K187" s="41"/>
      <c r="L187" s="32">
        <f t="shared" si="51"/>
        <v>112</v>
      </c>
      <c r="M187" s="32">
        <f t="shared" si="50"/>
        <v>28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>
        <v>1</v>
      </c>
      <c r="I188" s="40"/>
      <c r="J188" s="40"/>
      <c r="K188" s="40"/>
      <c r="L188" s="35">
        <f t="shared" si="51"/>
        <v>1</v>
      </c>
      <c r="M188" s="35">
        <f t="shared" si="50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51"/>
        <v>0</v>
      </c>
      <c r="M189" s="35">
        <f t="shared" si="50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15</v>
      </c>
      <c r="H190" s="40">
        <v>14</v>
      </c>
      <c r="I190" s="40">
        <v>12</v>
      </c>
      <c r="J190" s="40">
        <v>22</v>
      </c>
      <c r="K190" s="40"/>
      <c r="L190" s="35">
        <f t="shared" si="51"/>
        <v>63</v>
      </c>
      <c r="M190" s="35">
        <f t="shared" si="50"/>
        <v>16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4</v>
      </c>
      <c r="H191" s="40">
        <v>3</v>
      </c>
      <c r="I191" s="40">
        <v>2</v>
      </c>
      <c r="J191" s="40">
        <v>4</v>
      </c>
      <c r="K191" s="40"/>
      <c r="L191" s="35">
        <f t="shared" si="51"/>
        <v>13</v>
      </c>
      <c r="M191" s="35">
        <f t="shared" si="50"/>
        <v>3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51"/>
        <v>0</v>
      </c>
      <c r="M192" s="35">
        <f t="shared" si="50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2">+H195</f>
        <v>2022</v>
      </c>
      <c r="J195" s="6">
        <f t="shared" si="52"/>
        <v>2022</v>
      </c>
      <c r="K195" s="6">
        <f t="shared" si="52"/>
        <v>2022</v>
      </c>
      <c r="L195" s="6">
        <f t="shared" si="52"/>
        <v>2022</v>
      </c>
      <c r="M195" s="6">
        <f t="shared" si="52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211</v>
      </c>
      <c r="U195" s="46">
        <f>+L200+L201</f>
        <v>53</v>
      </c>
      <c r="V195" s="46">
        <f>+L202+L203</f>
        <v>158</v>
      </c>
      <c r="W195" s="46">
        <f>+L206</f>
        <v>11</v>
      </c>
      <c r="X195" s="46">
        <f>+L204</f>
        <v>1</v>
      </c>
    </row>
    <row r="196" spans="1:24" x14ac:dyDescent="0.25">
      <c r="A196" s="21"/>
      <c r="B196" s="22"/>
      <c r="C196" s="8" t="str">
        <f>+$C180</f>
        <v>September 2022</v>
      </c>
      <c r="D196" s="24"/>
      <c r="E196" s="24"/>
      <c r="F196" s="24"/>
      <c r="G196" s="10" t="str">
        <f>+$G$4</f>
        <v>Sep</v>
      </c>
      <c r="H196" s="10" t="str">
        <f>+G196</f>
        <v>Sep</v>
      </c>
      <c r="I196" s="10" t="str">
        <f t="shared" si="52"/>
        <v>Sep</v>
      </c>
      <c r="J196" s="10" t="str">
        <f t="shared" si="52"/>
        <v>Sep</v>
      </c>
      <c r="K196" s="10" t="str">
        <f t="shared" si="52"/>
        <v>Sep</v>
      </c>
      <c r="L196" s="10" t="str">
        <f t="shared" si="52"/>
        <v>Sep</v>
      </c>
      <c r="M196" s="10" t="str">
        <f t="shared" si="52"/>
        <v>Sep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4</v>
      </c>
      <c r="H197" s="7">
        <f>+$H$5</f>
        <v>11</v>
      </c>
      <c r="I197" s="7">
        <f>+$I$5</f>
        <v>18</v>
      </c>
      <c r="J197" s="7">
        <f>+$J$5</f>
        <v>25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56</v>
      </c>
      <c r="H199" s="32">
        <f t="shared" ref="H199:L199" si="53">SUM(H200:H203)</f>
        <v>41</v>
      </c>
      <c r="I199" s="32">
        <f t="shared" si="53"/>
        <v>59</v>
      </c>
      <c r="J199" s="32">
        <f t="shared" si="53"/>
        <v>55</v>
      </c>
      <c r="K199" s="32">
        <f t="shared" si="53"/>
        <v>0</v>
      </c>
      <c r="L199" s="32">
        <f t="shared" si="53"/>
        <v>211</v>
      </c>
      <c r="M199" s="32">
        <f>ROUND((L199/$E$1),0)</f>
        <v>53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3</v>
      </c>
      <c r="I200" s="40">
        <v>4</v>
      </c>
      <c r="J200" s="40">
        <v>3</v>
      </c>
      <c r="K200" s="40"/>
      <c r="L200" s="35">
        <f>SUM(G200:K200)</f>
        <v>14</v>
      </c>
      <c r="M200" s="35">
        <f t="shared" ref="M200:M208" si="54">ROUND((L200/$E$1),0)</f>
        <v>4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10</v>
      </c>
      <c r="I201" s="40">
        <v>11</v>
      </c>
      <c r="J201" s="40">
        <v>8</v>
      </c>
      <c r="K201" s="40"/>
      <c r="L201" s="35">
        <f t="shared" ref="L201:L208" si="55">SUM(G201:K201)</f>
        <v>39</v>
      </c>
      <c r="M201" s="35">
        <f t="shared" si="54"/>
        <v>10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12</v>
      </c>
      <c r="I202" s="40">
        <v>17</v>
      </c>
      <c r="J202" s="40">
        <v>17</v>
      </c>
      <c r="K202" s="40"/>
      <c r="L202" s="35">
        <f t="shared" si="55"/>
        <v>63</v>
      </c>
      <c r="M202" s="35">
        <f t="shared" si="54"/>
        <v>16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25</v>
      </c>
      <c r="H203" s="41">
        <v>16</v>
      </c>
      <c r="I203" s="41">
        <v>27</v>
      </c>
      <c r="J203" s="41">
        <v>27</v>
      </c>
      <c r="K203" s="41"/>
      <c r="L203" s="32">
        <f t="shared" si="55"/>
        <v>95</v>
      </c>
      <c r="M203" s="32">
        <f t="shared" si="54"/>
        <v>24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1</v>
      </c>
      <c r="J204" s="40"/>
      <c r="K204" s="40"/>
      <c r="L204" s="35">
        <f t="shared" si="55"/>
        <v>1</v>
      </c>
      <c r="M204" s="35">
        <f t="shared" si="54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5"/>
        <v>0</v>
      </c>
      <c r="M205" s="35">
        <f t="shared" si="54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2</v>
      </c>
      <c r="H206" s="40">
        <v>3</v>
      </c>
      <c r="I206" s="40">
        <v>2</v>
      </c>
      <c r="J206" s="40">
        <v>4</v>
      </c>
      <c r="K206" s="40"/>
      <c r="L206" s="35">
        <f t="shared" si="55"/>
        <v>11</v>
      </c>
      <c r="M206" s="35">
        <f t="shared" si="54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2</v>
      </c>
      <c r="H207" s="40">
        <v>2</v>
      </c>
      <c r="I207" s="40"/>
      <c r="J207" s="40">
        <v>3</v>
      </c>
      <c r="K207" s="40"/>
      <c r="L207" s="35">
        <f t="shared" si="55"/>
        <v>7</v>
      </c>
      <c r="M207" s="35">
        <f t="shared" si="54"/>
        <v>2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>
        <v>50</v>
      </c>
      <c r="J208" s="40">
        <v>50</v>
      </c>
      <c r="K208" s="40"/>
      <c r="L208" s="35">
        <f t="shared" si="55"/>
        <v>100</v>
      </c>
      <c r="M208" s="35">
        <f t="shared" si="54"/>
        <v>25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6">+H211</f>
        <v>2022</v>
      </c>
      <c r="J211" s="6">
        <f t="shared" si="56"/>
        <v>2022</v>
      </c>
      <c r="K211" s="6">
        <f t="shared" si="56"/>
        <v>2022</v>
      </c>
      <c r="L211" s="6">
        <f t="shared" si="56"/>
        <v>2022</v>
      </c>
      <c r="M211" s="6">
        <f t="shared" si="56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249</v>
      </c>
      <c r="U211" s="46">
        <f>+L216+L217</f>
        <v>34</v>
      </c>
      <c r="V211" s="46">
        <f>+L218+L219</f>
        <v>215</v>
      </c>
      <c r="W211" s="46">
        <f>+L222</f>
        <v>23</v>
      </c>
      <c r="X211" s="46">
        <f>+L220</f>
        <v>1</v>
      </c>
    </row>
    <row r="212" spans="1:24" x14ac:dyDescent="0.25">
      <c r="A212" s="21"/>
      <c r="B212" s="22"/>
      <c r="C212" s="8" t="str">
        <f>+$C196</f>
        <v>September 2022</v>
      </c>
      <c r="D212" s="24"/>
      <c r="E212" s="24"/>
      <c r="F212" s="24"/>
      <c r="G212" s="10" t="str">
        <f>+$G$4</f>
        <v>Sep</v>
      </c>
      <c r="H212" s="10" t="str">
        <f>+G212</f>
        <v>Sep</v>
      </c>
      <c r="I212" s="10" t="str">
        <f t="shared" si="56"/>
        <v>Sep</v>
      </c>
      <c r="J212" s="10" t="str">
        <f t="shared" si="56"/>
        <v>Sep</v>
      </c>
      <c r="K212" s="10" t="str">
        <f t="shared" si="56"/>
        <v>Sep</v>
      </c>
      <c r="L212" s="10" t="str">
        <f t="shared" si="56"/>
        <v>Sep</v>
      </c>
      <c r="M212" s="10" t="str">
        <f t="shared" si="56"/>
        <v>Sep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4</v>
      </c>
      <c r="H213" s="7">
        <f>+$H$5</f>
        <v>11</v>
      </c>
      <c r="I213" s="7">
        <f>+$I$5</f>
        <v>18</v>
      </c>
      <c r="J213" s="7">
        <f>+$J$5</f>
        <v>25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43</v>
      </c>
      <c r="H215" s="32">
        <f t="shared" ref="H215:L215" si="57">SUM(H216:H219)</f>
        <v>58</v>
      </c>
      <c r="I215" s="32">
        <f t="shared" si="57"/>
        <v>70</v>
      </c>
      <c r="J215" s="32">
        <f t="shared" si="57"/>
        <v>78</v>
      </c>
      <c r="K215" s="32">
        <f t="shared" si="57"/>
        <v>0</v>
      </c>
      <c r="L215" s="32">
        <f t="shared" si="57"/>
        <v>249</v>
      </c>
      <c r="M215" s="32">
        <f>ROUND((L215/$E$1),0)</f>
        <v>62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2</v>
      </c>
      <c r="H216" s="40">
        <v>1</v>
      </c>
      <c r="I216" s="40">
        <v>2</v>
      </c>
      <c r="J216" s="40">
        <v>2</v>
      </c>
      <c r="K216" s="40"/>
      <c r="L216" s="35">
        <f>SUM(G216:K216)</f>
        <v>7</v>
      </c>
      <c r="M216" s="35">
        <f t="shared" ref="M216:M224" si="58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4</v>
      </c>
      <c r="H217" s="40">
        <v>6</v>
      </c>
      <c r="I217" s="40">
        <v>8</v>
      </c>
      <c r="J217" s="40">
        <v>9</v>
      </c>
      <c r="K217" s="40"/>
      <c r="L217" s="35">
        <f t="shared" ref="L217:L224" si="59">SUM(G217:K217)</f>
        <v>27</v>
      </c>
      <c r="M217" s="35">
        <f t="shared" si="58"/>
        <v>7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13</v>
      </c>
      <c r="H218" s="40">
        <v>13</v>
      </c>
      <c r="I218" s="40">
        <v>14</v>
      </c>
      <c r="J218" s="40">
        <v>16</v>
      </c>
      <c r="K218" s="40"/>
      <c r="L218" s="35">
        <f t="shared" si="59"/>
        <v>56</v>
      </c>
      <c r="M218" s="35">
        <f t="shared" si="58"/>
        <v>14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24</v>
      </c>
      <c r="H219" s="41">
        <v>38</v>
      </c>
      <c r="I219" s="41">
        <v>46</v>
      </c>
      <c r="J219" s="41">
        <v>51</v>
      </c>
      <c r="K219" s="41"/>
      <c r="L219" s="32">
        <f t="shared" si="59"/>
        <v>159</v>
      </c>
      <c r="M219" s="32">
        <f t="shared" si="58"/>
        <v>40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>
        <v>1</v>
      </c>
      <c r="H220" s="40"/>
      <c r="I220" s="40"/>
      <c r="J220" s="40"/>
      <c r="K220" s="40"/>
      <c r="L220" s="35">
        <f t="shared" si="59"/>
        <v>1</v>
      </c>
      <c r="M220" s="35">
        <f t="shared" si="58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9"/>
        <v>0</v>
      </c>
      <c r="M221" s="35">
        <f t="shared" si="58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5</v>
      </c>
      <c r="H222" s="40">
        <v>5</v>
      </c>
      <c r="I222" s="40">
        <v>7</v>
      </c>
      <c r="J222" s="40">
        <v>6</v>
      </c>
      <c r="K222" s="40"/>
      <c r="L222" s="35">
        <f t="shared" si="59"/>
        <v>23</v>
      </c>
      <c r="M222" s="35">
        <f t="shared" si="58"/>
        <v>6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36</v>
      </c>
      <c r="H223" s="40">
        <v>108</v>
      </c>
      <c r="I223" s="40">
        <v>180</v>
      </c>
      <c r="J223" s="40">
        <v>260</v>
      </c>
      <c r="K223" s="40"/>
      <c r="L223" s="35">
        <f t="shared" si="59"/>
        <v>584</v>
      </c>
      <c r="M223" s="35">
        <f t="shared" si="58"/>
        <v>146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33</v>
      </c>
      <c r="H224" s="40">
        <v>33</v>
      </c>
      <c r="I224" s="40">
        <v>33</v>
      </c>
      <c r="J224" s="40">
        <v>33</v>
      </c>
      <c r="K224" s="40"/>
      <c r="L224" s="35">
        <f t="shared" si="59"/>
        <v>132</v>
      </c>
      <c r="M224" s="35">
        <f t="shared" si="58"/>
        <v>33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60">+H227</f>
        <v>2022</v>
      </c>
      <c r="J227" s="6">
        <f t="shared" si="60"/>
        <v>2022</v>
      </c>
      <c r="K227" s="6">
        <f t="shared" si="60"/>
        <v>2022</v>
      </c>
      <c r="L227" s="6">
        <f t="shared" si="60"/>
        <v>2022</v>
      </c>
      <c r="M227" s="6">
        <f t="shared" si="60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211</v>
      </c>
      <c r="U227" s="46">
        <f>+L232+L233</f>
        <v>69</v>
      </c>
      <c r="V227" s="46">
        <f>+L234+L235</f>
        <v>142</v>
      </c>
      <c r="W227" s="46">
        <f>+L238</f>
        <v>11</v>
      </c>
      <c r="X227" s="46">
        <f>+L236</f>
        <v>1</v>
      </c>
    </row>
    <row r="228" spans="1:24" x14ac:dyDescent="0.25">
      <c r="A228" s="21"/>
      <c r="B228" s="22"/>
      <c r="C228" s="8" t="str">
        <f>+$C212</f>
        <v>September 2022</v>
      </c>
      <c r="D228" s="24"/>
      <c r="E228" s="24"/>
      <c r="F228" s="24"/>
      <c r="G228" s="10" t="str">
        <f>+$G$4</f>
        <v>Sep</v>
      </c>
      <c r="H228" s="10" t="str">
        <f>+G228</f>
        <v>Sep</v>
      </c>
      <c r="I228" s="10" t="str">
        <f t="shared" si="60"/>
        <v>Sep</v>
      </c>
      <c r="J228" s="10" t="str">
        <f t="shared" si="60"/>
        <v>Sep</v>
      </c>
      <c r="K228" s="10" t="str">
        <f t="shared" si="60"/>
        <v>Sep</v>
      </c>
      <c r="L228" s="10" t="str">
        <f t="shared" si="60"/>
        <v>Sep</v>
      </c>
      <c r="M228" s="10" t="str">
        <f t="shared" si="60"/>
        <v>Sep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4</v>
      </c>
      <c r="H229" s="7">
        <f>+$H$5</f>
        <v>11</v>
      </c>
      <c r="I229" s="7">
        <f>+$I$5</f>
        <v>18</v>
      </c>
      <c r="J229" s="7">
        <f>+$J$5</f>
        <v>25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25</v>
      </c>
      <c r="H231" s="32">
        <f t="shared" ref="H231:L231" si="61">SUM(H232:H235)</f>
        <v>41</v>
      </c>
      <c r="I231" s="32">
        <f t="shared" si="61"/>
        <v>69</v>
      </c>
      <c r="J231" s="32">
        <f t="shared" si="61"/>
        <v>76</v>
      </c>
      <c r="K231" s="32">
        <f t="shared" si="61"/>
        <v>0</v>
      </c>
      <c r="L231" s="32">
        <f t="shared" si="61"/>
        <v>211</v>
      </c>
      <c r="M231" s="32">
        <f>ROUND((L231/$E$1),0)</f>
        <v>53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4</v>
      </c>
      <c r="H232" s="40">
        <v>6</v>
      </c>
      <c r="I232" s="40">
        <v>7</v>
      </c>
      <c r="J232" s="40">
        <v>7</v>
      </c>
      <c r="K232" s="40"/>
      <c r="L232" s="35">
        <f>SUM(G232:K232)</f>
        <v>24</v>
      </c>
      <c r="M232" s="35">
        <f t="shared" ref="M232:M240" si="62">ROUND((L232/$E$1),0)</f>
        <v>6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7</v>
      </c>
      <c r="H233" s="40">
        <v>9</v>
      </c>
      <c r="I233" s="40">
        <v>13</v>
      </c>
      <c r="J233" s="40">
        <v>16</v>
      </c>
      <c r="K233" s="40"/>
      <c r="L233" s="35">
        <f t="shared" ref="L233:L240" si="63">SUM(G233:K233)</f>
        <v>45</v>
      </c>
      <c r="M233" s="35">
        <f t="shared" si="62"/>
        <v>11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3</v>
      </c>
      <c r="H234" s="40">
        <v>11</v>
      </c>
      <c r="I234" s="40">
        <v>15</v>
      </c>
      <c r="J234" s="40">
        <v>14</v>
      </c>
      <c r="K234" s="40"/>
      <c r="L234" s="35">
        <f t="shared" si="63"/>
        <v>43</v>
      </c>
      <c r="M234" s="35">
        <f t="shared" si="62"/>
        <v>11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11</v>
      </c>
      <c r="H235" s="41">
        <v>15</v>
      </c>
      <c r="I235" s="41">
        <v>34</v>
      </c>
      <c r="J235" s="41">
        <v>39</v>
      </c>
      <c r="K235" s="41"/>
      <c r="L235" s="32">
        <f t="shared" si="63"/>
        <v>99</v>
      </c>
      <c r="M235" s="32">
        <f t="shared" si="62"/>
        <v>25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1</v>
      </c>
      <c r="H236" s="40"/>
      <c r="I236" s="40"/>
      <c r="J236" s="40"/>
      <c r="K236" s="40"/>
      <c r="L236" s="35">
        <f t="shared" si="63"/>
        <v>1</v>
      </c>
      <c r="M236" s="35">
        <f t="shared" si="62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3"/>
        <v>0</v>
      </c>
      <c r="M237" s="35">
        <f t="shared" si="62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5</v>
      </c>
      <c r="H238" s="40">
        <v>3</v>
      </c>
      <c r="I238" s="40">
        <v>3</v>
      </c>
      <c r="J238" s="40"/>
      <c r="K238" s="40"/>
      <c r="L238" s="35">
        <f t="shared" si="63"/>
        <v>11</v>
      </c>
      <c r="M238" s="35">
        <f t="shared" si="62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>
        <v>15</v>
      </c>
      <c r="K239" s="40"/>
      <c r="L239" s="35">
        <f t="shared" si="63"/>
        <v>15</v>
      </c>
      <c r="M239" s="35">
        <f t="shared" si="62"/>
        <v>4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>
        <v>66</v>
      </c>
      <c r="J240" s="40">
        <v>66</v>
      </c>
      <c r="K240" s="40"/>
      <c r="L240" s="35">
        <f t="shared" si="63"/>
        <v>132</v>
      </c>
      <c r="M240" s="35">
        <f t="shared" si="62"/>
        <v>33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4">+H243</f>
        <v>2022</v>
      </c>
      <c r="J243" s="6">
        <f t="shared" si="64"/>
        <v>2022</v>
      </c>
      <c r="K243" s="6">
        <f t="shared" si="64"/>
        <v>2022</v>
      </c>
      <c r="L243" s="6">
        <f t="shared" si="64"/>
        <v>2022</v>
      </c>
      <c r="M243" s="6">
        <f t="shared" si="64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305</v>
      </c>
      <c r="U243" s="46">
        <f>+L248+L249</f>
        <v>69</v>
      </c>
      <c r="V243" s="46">
        <f>+L250+L251</f>
        <v>236</v>
      </c>
      <c r="W243" s="46">
        <f>+L254</f>
        <v>36</v>
      </c>
      <c r="X243" s="46">
        <f>+L252</f>
        <v>13</v>
      </c>
    </row>
    <row r="244" spans="1:24" x14ac:dyDescent="0.25">
      <c r="A244" s="21"/>
      <c r="B244" s="22"/>
      <c r="C244" s="8" t="str">
        <f>+$C228</f>
        <v>September 2022</v>
      </c>
      <c r="D244" s="24"/>
      <c r="E244" s="24"/>
      <c r="F244" s="24"/>
      <c r="G244" s="10" t="str">
        <f>+$G$4</f>
        <v>Sep</v>
      </c>
      <c r="H244" s="10" t="str">
        <f>+G244</f>
        <v>Sep</v>
      </c>
      <c r="I244" s="10" t="str">
        <f t="shared" si="64"/>
        <v>Sep</v>
      </c>
      <c r="J244" s="10" t="str">
        <f t="shared" si="64"/>
        <v>Sep</v>
      </c>
      <c r="K244" s="10" t="str">
        <f t="shared" si="64"/>
        <v>Sep</v>
      </c>
      <c r="L244" s="10" t="str">
        <f t="shared" si="64"/>
        <v>Sep</v>
      </c>
      <c r="M244" s="10" t="str">
        <f t="shared" si="64"/>
        <v>Sep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4</v>
      </c>
      <c r="H245" s="7">
        <f>+$H$5</f>
        <v>11</v>
      </c>
      <c r="I245" s="7">
        <f>+$I$5</f>
        <v>18</v>
      </c>
      <c r="J245" s="7">
        <f>+$J$5</f>
        <v>25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74</v>
      </c>
      <c r="H247" s="32">
        <f t="shared" ref="H247:L247" si="65">SUM(H248:H251)</f>
        <v>73</v>
      </c>
      <c r="I247" s="32">
        <f t="shared" si="65"/>
        <v>78</v>
      </c>
      <c r="J247" s="32">
        <f t="shared" si="65"/>
        <v>80</v>
      </c>
      <c r="K247" s="32">
        <f t="shared" si="65"/>
        <v>0</v>
      </c>
      <c r="L247" s="32">
        <f t="shared" si="65"/>
        <v>305</v>
      </c>
      <c r="M247" s="32">
        <f>ROUND((L247/$E$1),0)</f>
        <v>76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8</v>
      </c>
      <c r="I248" s="40">
        <v>8</v>
      </c>
      <c r="J248" s="40">
        <v>8</v>
      </c>
      <c r="K248" s="40"/>
      <c r="L248" s="35">
        <f>SUM(G248:K248)</f>
        <v>31</v>
      </c>
      <c r="M248" s="35">
        <f t="shared" ref="M248:M256" si="66">ROUND((L248/$E$1),0)</f>
        <v>8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9</v>
      </c>
      <c r="I249" s="40">
        <v>12</v>
      </c>
      <c r="J249" s="40">
        <v>9</v>
      </c>
      <c r="K249" s="40"/>
      <c r="L249" s="35">
        <f t="shared" ref="L249:L256" si="67">SUM(G249:K249)</f>
        <v>38</v>
      </c>
      <c r="M249" s="35">
        <f t="shared" si="66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13</v>
      </c>
      <c r="I250" s="40">
        <v>11</v>
      </c>
      <c r="J250" s="40">
        <v>15</v>
      </c>
      <c r="K250" s="40"/>
      <c r="L250" s="35">
        <f t="shared" si="67"/>
        <v>54</v>
      </c>
      <c r="M250" s="35">
        <f t="shared" si="66"/>
        <v>14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44</v>
      </c>
      <c r="H251" s="41">
        <v>43</v>
      </c>
      <c r="I251" s="41">
        <v>47</v>
      </c>
      <c r="J251" s="41">
        <v>48</v>
      </c>
      <c r="K251" s="41"/>
      <c r="L251" s="32">
        <f t="shared" si="67"/>
        <v>182</v>
      </c>
      <c r="M251" s="32">
        <f t="shared" si="66"/>
        <v>46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>
        <v>13</v>
      </c>
      <c r="H252" s="40"/>
      <c r="I252" s="40"/>
      <c r="J252" s="40"/>
      <c r="K252" s="40"/>
      <c r="L252" s="35">
        <f t="shared" si="67"/>
        <v>13</v>
      </c>
      <c r="M252" s="35">
        <f t="shared" si="66"/>
        <v>3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7"/>
        <v>0</v>
      </c>
      <c r="M253" s="35">
        <f t="shared" si="66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3</v>
      </c>
      <c r="H254" s="40">
        <v>16</v>
      </c>
      <c r="I254" s="40">
        <v>12</v>
      </c>
      <c r="J254" s="40">
        <v>5</v>
      </c>
      <c r="K254" s="40"/>
      <c r="L254" s="35">
        <f t="shared" si="67"/>
        <v>36</v>
      </c>
      <c r="M254" s="35">
        <f t="shared" si="66"/>
        <v>9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>
        <v>360</v>
      </c>
      <c r="K255" s="40"/>
      <c r="L255" s="35">
        <f t="shared" si="67"/>
        <v>360</v>
      </c>
      <c r="M255" s="35">
        <f t="shared" si="66"/>
        <v>90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>
        <v>60</v>
      </c>
      <c r="J256" s="40">
        <v>68</v>
      </c>
      <c r="K256" s="40"/>
      <c r="L256" s="35">
        <f t="shared" si="67"/>
        <v>128</v>
      </c>
      <c r="M256" s="35">
        <f t="shared" si="66"/>
        <v>32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8">+H259</f>
        <v>2022</v>
      </c>
      <c r="J259" s="6">
        <f t="shared" si="68"/>
        <v>2022</v>
      </c>
      <c r="K259" s="6">
        <f t="shared" si="68"/>
        <v>2022</v>
      </c>
      <c r="L259" s="6">
        <f t="shared" si="68"/>
        <v>2022</v>
      </c>
      <c r="M259" s="6">
        <f t="shared" si="68"/>
        <v>2022</v>
      </c>
      <c r="N259" s="20"/>
      <c r="S259" s="45" t="str">
        <f>+C259</f>
        <v>Lonhlalane</v>
      </c>
      <c r="T259" s="46">
        <f>+L263</f>
        <v>145</v>
      </c>
      <c r="U259" s="46">
        <f>+L264+L265</f>
        <v>24</v>
      </c>
      <c r="V259" s="46">
        <f>+L266+L267</f>
        <v>121</v>
      </c>
      <c r="W259" s="46">
        <f>+L270</f>
        <v>14</v>
      </c>
      <c r="X259" s="46">
        <f>+L268</f>
        <v>0</v>
      </c>
    </row>
    <row r="260" spans="1:24" x14ac:dyDescent="0.25">
      <c r="A260" s="21"/>
      <c r="B260" s="22"/>
      <c r="C260" s="8" t="str">
        <f>+$C244</f>
        <v>September 2022</v>
      </c>
      <c r="D260" s="24"/>
      <c r="E260" s="24"/>
      <c r="F260" s="24"/>
      <c r="G260" s="10" t="str">
        <f>+$G$4</f>
        <v>Sep</v>
      </c>
      <c r="H260" s="10" t="str">
        <f>+G260</f>
        <v>Sep</v>
      </c>
      <c r="I260" s="10" t="str">
        <f t="shared" si="68"/>
        <v>Sep</v>
      </c>
      <c r="J260" s="10" t="str">
        <f t="shared" si="68"/>
        <v>Sep</v>
      </c>
      <c r="K260" s="10" t="str">
        <f t="shared" si="68"/>
        <v>Sep</v>
      </c>
      <c r="L260" s="10" t="str">
        <f t="shared" si="68"/>
        <v>Sep</v>
      </c>
      <c r="M260" s="10" t="str">
        <f t="shared" si="68"/>
        <v>Sep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4</v>
      </c>
      <c r="H261" s="7">
        <f>+$H$5</f>
        <v>11</v>
      </c>
      <c r="I261" s="7">
        <f>+$I$5</f>
        <v>18</v>
      </c>
      <c r="J261" s="7">
        <f>+$J$5</f>
        <v>25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22</v>
      </c>
      <c r="H263" s="32">
        <f t="shared" ref="H263:L263" si="69">SUM(H264:H267)</f>
        <v>34</v>
      </c>
      <c r="I263" s="32">
        <f t="shared" si="69"/>
        <v>38</v>
      </c>
      <c r="J263" s="32">
        <f t="shared" si="69"/>
        <v>51</v>
      </c>
      <c r="K263" s="32">
        <f t="shared" si="69"/>
        <v>0</v>
      </c>
      <c r="L263" s="32">
        <f t="shared" si="69"/>
        <v>145</v>
      </c>
      <c r="M263" s="32">
        <f>ROUND((L263/$E$1),0)</f>
        <v>36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4</v>
      </c>
      <c r="J264" s="40">
        <v>5</v>
      </c>
      <c r="K264" s="40"/>
      <c r="L264" s="35">
        <f>SUM(G264:K264)</f>
        <v>11</v>
      </c>
      <c r="M264" s="35">
        <f t="shared" ref="M264:M272" si="70">ROUND((L264/$E$1),0)</f>
        <v>3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1</v>
      </c>
      <c r="I265" s="40">
        <v>5</v>
      </c>
      <c r="J265" s="40">
        <v>5</v>
      </c>
      <c r="K265" s="40"/>
      <c r="L265" s="35">
        <f t="shared" ref="L265:L272" si="71">SUM(G265:K265)</f>
        <v>13</v>
      </c>
      <c r="M265" s="35">
        <f t="shared" si="70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>
        <v>11</v>
      </c>
      <c r="I266" s="40">
        <v>10</v>
      </c>
      <c r="J266" s="40">
        <v>12</v>
      </c>
      <c r="K266" s="40"/>
      <c r="L266" s="35">
        <f t="shared" si="71"/>
        <v>39</v>
      </c>
      <c r="M266" s="35">
        <f t="shared" si="70"/>
        <v>10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13</v>
      </c>
      <c r="H267" s="41">
        <v>21</v>
      </c>
      <c r="I267" s="41">
        <v>19</v>
      </c>
      <c r="J267" s="41">
        <v>29</v>
      </c>
      <c r="K267" s="41"/>
      <c r="L267" s="32">
        <f t="shared" si="71"/>
        <v>82</v>
      </c>
      <c r="M267" s="32">
        <f t="shared" si="70"/>
        <v>21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71"/>
        <v>0</v>
      </c>
      <c r="M268" s="35">
        <f t="shared" si="70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71"/>
        <v>0</v>
      </c>
      <c r="M269" s="35">
        <f t="shared" si="70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5</v>
      </c>
      <c r="H270" s="40">
        <v>4</v>
      </c>
      <c r="I270" s="40"/>
      <c r="J270" s="40">
        <v>5</v>
      </c>
      <c r="K270" s="40"/>
      <c r="L270" s="35">
        <f t="shared" si="71"/>
        <v>14</v>
      </c>
      <c r="M270" s="35">
        <f t="shared" si="70"/>
        <v>4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40</v>
      </c>
      <c r="H271" s="40">
        <v>24</v>
      </c>
      <c r="I271" s="40">
        <v>8</v>
      </c>
      <c r="J271" s="40">
        <v>3</v>
      </c>
      <c r="K271" s="40"/>
      <c r="L271" s="35">
        <f t="shared" si="71"/>
        <v>75</v>
      </c>
      <c r="M271" s="35">
        <f t="shared" si="70"/>
        <v>19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71"/>
        <v>0</v>
      </c>
      <c r="M272" s="35">
        <f t="shared" si="70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2">+H275</f>
        <v>2022</v>
      </c>
      <c r="J275" s="6">
        <f t="shared" si="72"/>
        <v>2022</v>
      </c>
      <c r="K275" s="6">
        <f t="shared" si="72"/>
        <v>2022</v>
      </c>
      <c r="L275" s="6">
        <f t="shared" si="72"/>
        <v>2022</v>
      </c>
      <c r="M275" s="6">
        <f t="shared" si="72"/>
        <v>2022</v>
      </c>
      <c r="N275" s="20"/>
      <c r="S275" s="45" t="str">
        <f>+C275</f>
        <v>Zondwako</v>
      </c>
      <c r="T275" s="46">
        <f>+L279</f>
        <v>267</v>
      </c>
      <c r="U275" s="46">
        <f>+L280+L281</f>
        <v>37</v>
      </c>
      <c r="V275" s="46">
        <f>+L282+L283</f>
        <v>230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September 2022</v>
      </c>
      <c r="D276" s="24"/>
      <c r="E276" s="24"/>
      <c r="F276" s="24"/>
      <c r="G276" s="10" t="str">
        <f>+$G$4</f>
        <v>Sep</v>
      </c>
      <c r="H276" s="10" t="str">
        <f>+G276</f>
        <v>Sep</v>
      </c>
      <c r="I276" s="10" t="str">
        <f t="shared" si="72"/>
        <v>Sep</v>
      </c>
      <c r="J276" s="10" t="str">
        <f t="shared" si="72"/>
        <v>Sep</v>
      </c>
      <c r="K276" s="10" t="str">
        <f t="shared" si="72"/>
        <v>Sep</v>
      </c>
      <c r="L276" s="10" t="str">
        <f t="shared" si="72"/>
        <v>Sep</v>
      </c>
      <c r="M276" s="10" t="str">
        <f t="shared" si="72"/>
        <v>Sep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4</v>
      </c>
      <c r="H277" s="7">
        <f>+$H$5</f>
        <v>11</v>
      </c>
      <c r="I277" s="7">
        <f>+$I$5</f>
        <v>18</v>
      </c>
      <c r="J277" s="7">
        <f>+$J$5</f>
        <v>25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49</v>
      </c>
      <c r="H279" s="32">
        <f t="shared" ref="H279:L279" si="73">SUM(H280:H283)</f>
        <v>78</v>
      </c>
      <c r="I279" s="32">
        <f t="shared" si="73"/>
        <v>68</v>
      </c>
      <c r="J279" s="32">
        <f t="shared" si="73"/>
        <v>72</v>
      </c>
      <c r="K279" s="32">
        <f t="shared" si="73"/>
        <v>0</v>
      </c>
      <c r="L279" s="32">
        <f t="shared" si="73"/>
        <v>267</v>
      </c>
      <c r="M279" s="32">
        <f>ROUND((L279/$E$1),0)</f>
        <v>67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4</v>
      </c>
      <c r="H280" s="40">
        <v>2</v>
      </c>
      <c r="I280" s="40">
        <v>2</v>
      </c>
      <c r="J280" s="40">
        <v>2</v>
      </c>
      <c r="K280" s="40"/>
      <c r="L280" s="35">
        <f>SUM(G280:K280)</f>
        <v>10</v>
      </c>
      <c r="M280" s="35">
        <f t="shared" ref="M280:M288" si="74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8</v>
      </c>
      <c r="I281" s="40">
        <v>7</v>
      </c>
      <c r="J281" s="40">
        <v>7</v>
      </c>
      <c r="K281" s="40"/>
      <c r="L281" s="35">
        <f t="shared" ref="L281:L288" si="75">SUM(G281:K281)</f>
        <v>27</v>
      </c>
      <c r="M281" s="35">
        <f t="shared" si="74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11</v>
      </c>
      <c r="H282" s="40">
        <v>26</v>
      </c>
      <c r="I282" s="40">
        <v>26</v>
      </c>
      <c r="J282" s="40">
        <v>24</v>
      </c>
      <c r="K282" s="40"/>
      <c r="L282" s="35">
        <f t="shared" si="75"/>
        <v>87</v>
      </c>
      <c r="M282" s="35">
        <f t="shared" si="74"/>
        <v>22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29</v>
      </c>
      <c r="H283" s="41">
        <v>42</v>
      </c>
      <c r="I283" s="41">
        <v>33</v>
      </c>
      <c r="J283" s="41">
        <v>39</v>
      </c>
      <c r="K283" s="41"/>
      <c r="L283" s="32">
        <f t="shared" si="75"/>
        <v>143</v>
      </c>
      <c r="M283" s="32">
        <f t="shared" si="74"/>
        <v>36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5"/>
        <v>0</v>
      </c>
      <c r="M284" s="35">
        <f t="shared" si="74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5"/>
        <v>0</v>
      </c>
      <c r="M285" s="35">
        <f t="shared" si="74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5"/>
        <v>0</v>
      </c>
      <c r="M286" s="35">
        <f t="shared" si="74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>
        <v>15</v>
      </c>
      <c r="I287" s="40">
        <v>20</v>
      </c>
      <c r="J287" s="40">
        <v>20</v>
      </c>
      <c r="K287" s="40"/>
      <c r="L287" s="35">
        <f t="shared" si="75"/>
        <v>55</v>
      </c>
      <c r="M287" s="35">
        <f t="shared" si="74"/>
        <v>14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64</v>
      </c>
      <c r="I288" s="40">
        <v>64</v>
      </c>
      <c r="J288" s="40">
        <v>64</v>
      </c>
      <c r="K288" s="40"/>
      <c r="L288" s="35">
        <f t="shared" si="75"/>
        <v>192</v>
      </c>
      <c r="M288" s="35">
        <f t="shared" si="74"/>
        <v>48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6">+H291</f>
        <v>2022</v>
      </c>
      <c r="J291" s="6">
        <f t="shared" si="76"/>
        <v>2022</v>
      </c>
      <c r="K291" s="6">
        <f t="shared" si="76"/>
        <v>2022</v>
      </c>
      <c r="L291" s="6">
        <f t="shared" si="76"/>
        <v>2022</v>
      </c>
      <c r="M291" s="6">
        <f t="shared" si="76"/>
        <v>2022</v>
      </c>
      <c r="N291" s="20"/>
      <c r="S291" s="45" t="str">
        <f>+C291</f>
        <v>Mangcongco</v>
      </c>
      <c r="T291" s="46">
        <f>+L295</f>
        <v>159</v>
      </c>
      <c r="U291" s="46">
        <f>+L296+L297</f>
        <v>28</v>
      </c>
      <c r="V291" s="46">
        <f>+L298+L299</f>
        <v>131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September 2022</v>
      </c>
      <c r="D292" s="24"/>
      <c r="E292" s="24"/>
      <c r="F292" s="24"/>
      <c r="G292" s="10" t="str">
        <f>+$G$4</f>
        <v>Sep</v>
      </c>
      <c r="H292" s="10" t="str">
        <f>+G292</f>
        <v>Sep</v>
      </c>
      <c r="I292" s="10" t="str">
        <f t="shared" si="76"/>
        <v>Sep</v>
      </c>
      <c r="J292" s="10" t="str">
        <f t="shared" si="76"/>
        <v>Sep</v>
      </c>
      <c r="K292" s="10" t="str">
        <f t="shared" si="76"/>
        <v>Sep</v>
      </c>
      <c r="L292" s="10" t="str">
        <f t="shared" si="76"/>
        <v>Sep</v>
      </c>
      <c r="M292" s="10" t="str">
        <f t="shared" si="76"/>
        <v>Sep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4</v>
      </c>
      <c r="H293" s="7">
        <f>+$H$5</f>
        <v>11</v>
      </c>
      <c r="I293" s="7">
        <f>+$I$5</f>
        <v>18</v>
      </c>
      <c r="J293" s="7">
        <f>+$J$5</f>
        <v>25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42</v>
      </c>
      <c r="H295" s="32">
        <f t="shared" ref="H295:L295" si="77">SUM(H296:H299)</f>
        <v>41</v>
      </c>
      <c r="I295" s="32">
        <f t="shared" si="77"/>
        <v>29</v>
      </c>
      <c r="J295" s="32">
        <f t="shared" si="77"/>
        <v>47</v>
      </c>
      <c r="K295" s="32">
        <f t="shared" si="77"/>
        <v>0</v>
      </c>
      <c r="L295" s="32">
        <f t="shared" si="77"/>
        <v>159</v>
      </c>
      <c r="M295" s="32">
        <f>ROUND((L295/$E$1),0)</f>
        <v>40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3</v>
      </c>
      <c r="J296" s="40">
        <v>3</v>
      </c>
      <c r="K296" s="40"/>
      <c r="L296" s="35">
        <f>SUM(G296:K296)</f>
        <v>10</v>
      </c>
      <c r="M296" s="35">
        <f t="shared" ref="M296:M304" si="78">ROUND((L296/$E$1),0)</f>
        <v>3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2</v>
      </c>
      <c r="I297" s="40">
        <v>8</v>
      </c>
      <c r="J297" s="40">
        <v>3</v>
      </c>
      <c r="K297" s="40"/>
      <c r="L297" s="35">
        <f t="shared" ref="L297:L304" si="79">SUM(G297:K297)</f>
        <v>18</v>
      </c>
      <c r="M297" s="35">
        <f t="shared" si="78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8</v>
      </c>
      <c r="H298" s="40">
        <v>14</v>
      </c>
      <c r="I298" s="40">
        <v>8</v>
      </c>
      <c r="J298" s="40">
        <v>11</v>
      </c>
      <c r="K298" s="40"/>
      <c r="L298" s="35">
        <f t="shared" si="79"/>
        <v>41</v>
      </c>
      <c r="M298" s="35">
        <f t="shared" si="78"/>
        <v>10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27</v>
      </c>
      <c r="H299" s="41">
        <v>23</v>
      </c>
      <c r="I299" s="41">
        <v>10</v>
      </c>
      <c r="J299" s="41">
        <v>30</v>
      </c>
      <c r="K299" s="41"/>
      <c r="L299" s="32">
        <f t="shared" si="79"/>
        <v>90</v>
      </c>
      <c r="M299" s="32">
        <f t="shared" si="78"/>
        <v>23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9"/>
        <v>0</v>
      </c>
      <c r="M300" s="35">
        <f t="shared" si="78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9"/>
        <v>0</v>
      </c>
      <c r="M301" s="35">
        <f t="shared" si="78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9"/>
        <v>0</v>
      </c>
      <c r="M302" s="35">
        <f t="shared" si="78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9"/>
        <v>0</v>
      </c>
      <c r="M303" s="35">
        <f t="shared" si="78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9"/>
        <v>0</v>
      </c>
      <c r="M304" s="35">
        <f t="shared" si="78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80">+H307</f>
        <v>2022</v>
      </c>
      <c r="J307" s="6">
        <f t="shared" si="80"/>
        <v>2022</v>
      </c>
      <c r="K307" s="6">
        <f t="shared" si="80"/>
        <v>2022</v>
      </c>
      <c r="L307" s="6">
        <f t="shared" si="80"/>
        <v>2022</v>
      </c>
      <c r="M307" s="6">
        <f t="shared" si="80"/>
        <v>2022</v>
      </c>
      <c r="N307" s="20"/>
      <c r="S307" s="45" t="str">
        <f>+C307</f>
        <v>Kaliba</v>
      </c>
      <c r="T307" s="46">
        <f>+L311</f>
        <v>218</v>
      </c>
      <c r="U307" s="46">
        <f>+L312+L313</f>
        <v>34</v>
      </c>
      <c r="V307" s="46">
        <f>+L314+L315</f>
        <v>184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September 2022</v>
      </c>
      <c r="D308" s="24"/>
      <c r="E308" s="24"/>
      <c r="F308" s="24"/>
      <c r="G308" s="10" t="str">
        <f>+$G$4</f>
        <v>Sep</v>
      </c>
      <c r="H308" s="10" t="str">
        <f>+G308</f>
        <v>Sep</v>
      </c>
      <c r="I308" s="10" t="str">
        <f t="shared" si="80"/>
        <v>Sep</v>
      </c>
      <c r="J308" s="10" t="str">
        <f t="shared" si="80"/>
        <v>Sep</v>
      </c>
      <c r="K308" s="10" t="str">
        <f t="shared" si="80"/>
        <v>Sep</v>
      </c>
      <c r="L308" s="10" t="str">
        <f t="shared" si="80"/>
        <v>Sep</v>
      </c>
      <c r="M308" s="10" t="str">
        <f t="shared" si="80"/>
        <v>Sep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4</v>
      </c>
      <c r="H309" s="7">
        <f>+$H$5</f>
        <v>11</v>
      </c>
      <c r="I309" s="7">
        <f>+$I$5</f>
        <v>18</v>
      </c>
      <c r="J309" s="7">
        <f>+$J$5</f>
        <v>25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49</v>
      </c>
      <c r="H311" s="32">
        <f t="shared" ref="H311:L311" si="81">SUM(H312:H315)</f>
        <v>58</v>
      </c>
      <c r="I311" s="32">
        <f t="shared" si="81"/>
        <v>59</v>
      </c>
      <c r="J311" s="32">
        <f t="shared" si="81"/>
        <v>52</v>
      </c>
      <c r="K311" s="32">
        <f t="shared" si="81"/>
        <v>0</v>
      </c>
      <c r="L311" s="32">
        <f t="shared" si="81"/>
        <v>218</v>
      </c>
      <c r="M311" s="32">
        <f>ROUND((L311/$E$1),0)</f>
        <v>55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2</v>
      </c>
      <c r="I312" s="40">
        <v>2</v>
      </c>
      <c r="J312" s="40">
        <v>2</v>
      </c>
      <c r="K312" s="40"/>
      <c r="L312" s="35">
        <f>SUM(G312:K312)</f>
        <v>8</v>
      </c>
      <c r="M312" s="35">
        <f t="shared" ref="M312:M320" si="82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7</v>
      </c>
      <c r="H313" s="40">
        <v>6</v>
      </c>
      <c r="I313" s="40">
        <v>7</v>
      </c>
      <c r="J313" s="40">
        <v>6</v>
      </c>
      <c r="K313" s="40"/>
      <c r="L313" s="35">
        <f t="shared" ref="L313:L320" si="83">SUM(G313:K313)</f>
        <v>26</v>
      </c>
      <c r="M313" s="35">
        <f t="shared" si="82"/>
        <v>7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17</v>
      </c>
      <c r="I314" s="40">
        <v>17</v>
      </c>
      <c r="J314" s="40">
        <v>17</v>
      </c>
      <c r="K314" s="40"/>
      <c r="L314" s="35">
        <f t="shared" si="83"/>
        <v>70</v>
      </c>
      <c r="M314" s="35">
        <f t="shared" si="82"/>
        <v>18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21</v>
      </c>
      <c r="H315" s="41">
        <v>33</v>
      </c>
      <c r="I315" s="41">
        <v>33</v>
      </c>
      <c r="J315" s="41">
        <v>27</v>
      </c>
      <c r="K315" s="41"/>
      <c r="L315" s="32">
        <f t="shared" si="83"/>
        <v>114</v>
      </c>
      <c r="M315" s="32">
        <f t="shared" si="82"/>
        <v>29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3"/>
        <v>0</v>
      </c>
      <c r="M316" s="35">
        <f t="shared" si="82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3"/>
        <v>0</v>
      </c>
      <c r="M317" s="35">
        <f t="shared" si="82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3"/>
        <v>0</v>
      </c>
      <c r="M318" s="35">
        <f t="shared" si="82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72</v>
      </c>
      <c r="H319" s="40">
        <v>15</v>
      </c>
      <c r="I319" s="40"/>
      <c r="J319" s="40">
        <v>71</v>
      </c>
      <c r="K319" s="40"/>
      <c r="L319" s="35">
        <f t="shared" si="83"/>
        <v>158</v>
      </c>
      <c r="M319" s="35">
        <f t="shared" si="82"/>
        <v>40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3"/>
        <v>0</v>
      </c>
      <c r="M320" s="35">
        <f t="shared" si="82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4">+H323</f>
        <v>2022</v>
      </c>
      <c r="J323" s="6">
        <f t="shared" si="84"/>
        <v>2022</v>
      </c>
      <c r="K323" s="6">
        <f t="shared" si="84"/>
        <v>2022</v>
      </c>
      <c r="L323" s="6">
        <f t="shared" si="84"/>
        <v>2022</v>
      </c>
      <c r="M323" s="6">
        <f t="shared" si="84"/>
        <v>2022</v>
      </c>
      <c r="N323" s="20"/>
      <c r="S323" s="45" t="str">
        <f>+C323</f>
        <v>Kancesi</v>
      </c>
      <c r="T323" s="46">
        <f>+L327</f>
        <v>255</v>
      </c>
      <c r="U323" s="46">
        <f>+L328+L329</f>
        <v>84</v>
      </c>
      <c r="V323" s="46">
        <f>+L330+L331</f>
        <v>171</v>
      </c>
      <c r="W323" s="46">
        <f>+L334</f>
        <v>18</v>
      </c>
      <c r="X323" s="46">
        <f>+L332</f>
        <v>8</v>
      </c>
    </row>
    <row r="324" spans="1:24" x14ac:dyDescent="0.25">
      <c r="A324" s="21"/>
      <c r="B324" s="22"/>
      <c r="C324" s="8" t="str">
        <f>+$C308</f>
        <v>September 2022</v>
      </c>
      <c r="D324" s="24"/>
      <c r="E324" s="24"/>
      <c r="F324" s="24"/>
      <c r="G324" s="10" t="str">
        <f>+$G$4</f>
        <v>Sep</v>
      </c>
      <c r="H324" s="10" t="str">
        <f>+G324</f>
        <v>Sep</v>
      </c>
      <c r="I324" s="10" t="str">
        <f t="shared" si="84"/>
        <v>Sep</v>
      </c>
      <c r="J324" s="10" t="str">
        <f t="shared" si="84"/>
        <v>Sep</v>
      </c>
      <c r="K324" s="10" t="str">
        <f t="shared" si="84"/>
        <v>Sep</v>
      </c>
      <c r="L324" s="10" t="str">
        <f t="shared" si="84"/>
        <v>Sep</v>
      </c>
      <c r="M324" s="10" t="str">
        <f t="shared" si="84"/>
        <v>Sep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4</v>
      </c>
      <c r="H325" s="7">
        <f>+$H$5</f>
        <v>11</v>
      </c>
      <c r="I325" s="7">
        <f>+$I$5</f>
        <v>18</v>
      </c>
      <c r="J325" s="7">
        <f>+$J$5</f>
        <v>25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64</v>
      </c>
      <c r="H327" s="32">
        <f t="shared" ref="H327:L327" si="85">SUM(H328:H331)</f>
        <v>57</v>
      </c>
      <c r="I327" s="32">
        <f t="shared" si="85"/>
        <v>60</v>
      </c>
      <c r="J327" s="32">
        <f t="shared" si="85"/>
        <v>74</v>
      </c>
      <c r="K327" s="32">
        <f t="shared" si="85"/>
        <v>0</v>
      </c>
      <c r="L327" s="32">
        <f t="shared" si="85"/>
        <v>255</v>
      </c>
      <c r="M327" s="32">
        <f>ROUND((L327/$E$1),0)</f>
        <v>64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4</v>
      </c>
      <c r="H328" s="40">
        <v>5</v>
      </c>
      <c r="I328" s="40">
        <v>6</v>
      </c>
      <c r="J328" s="40">
        <v>10</v>
      </c>
      <c r="K328" s="40"/>
      <c r="L328" s="35">
        <f>SUM(G328:K328)</f>
        <v>25</v>
      </c>
      <c r="M328" s="35">
        <f t="shared" ref="M328:M336" si="86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14</v>
      </c>
      <c r="H329" s="40">
        <v>14</v>
      </c>
      <c r="I329" s="40">
        <v>15</v>
      </c>
      <c r="J329" s="40">
        <v>16</v>
      </c>
      <c r="K329" s="40"/>
      <c r="L329" s="35">
        <f t="shared" ref="L329:L336" si="87">SUM(G329:K329)</f>
        <v>59</v>
      </c>
      <c r="M329" s="35">
        <f t="shared" si="86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21</v>
      </c>
      <c r="H330" s="40">
        <v>16</v>
      </c>
      <c r="I330" s="40">
        <v>15</v>
      </c>
      <c r="J330" s="40">
        <v>18</v>
      </c>
      <c r="K330" s="40"/>
      <c r="L330" s="35">
        <f t="shared" si="87"/>
        <v>70</v>
      </c>
      <c r="M330" s="35">
        <f t="shared" si="86"/>
        <v>18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25</v>
      </c>
      <c r="H331" s="41">
        <v>22</v>
      </c>
      <c r="I331" s="41">
        <v>24</v>
      </c>
      <c r="J331" s="41">
        <v>30</v>
      </c>
      <c r="K331" s="41"/>
      <c r="L331" s="32">
        <f t="shared" si="87"/>
        <v>101</v>
      </c>
      <c r="M331" s="32">
        <f t="shared" si="86"/>
        <v>25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2</v>
      </c>
      <c r="H332" s="40">
        <v>3</v>
      </c>
      <c r="I332" s="40">
        <v>3</v>
      </c>
      <c r="J332" s="40"/>
      <c r="K332" s="40"/>
      <c r="L332" s="35">
        <f t="shared" si="87"/>
        <v>8</v>
      </c>
      <c r="M332" s="35">
        <f t="shared" si="86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7"/>
        <v>0</v>
      </c>
      <c r="M333" s="35">
        <f t="shared" si="86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4</v>
      </c>
      <c r="H334" s="40">
        <v>3</v>
      </c>
      <c r="I334" s="40">
        <v>5</v>
      </c>
      <c r="J334" s="40">
        <v>6</v>
      </c>
      <c r="K334" s="40"/>
      <c r="L334" s="35">
        <f t="shared" si="87"/>
        <v>18</v>
      </c>
      <c r="M334" s="35">
        <f t="shared" si="86"/>
        <v>5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>
        <v>8</v>
      </c>
      <c r="K335" s="40"/>
      <c r="L335" s="35">
        <f t="shared" si="87"/>
        <v>8</v>
      </c>
      <c r="M335" s="35">
        <f t="shared" si="86"/>
        <v>2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16</v>
      </c>
      <c r="H336" s="40">
        <v>12</v>
      </c>
      <c r="I336" s="40">
        <v>16</v>
      </c>
      <c r="J336" s="40">
        <v>17</v>
      </c>
      <c r="K336" s="40"/>
      <c r="L336" s="35">
        <f t="shared" si="87"/>
        <v>61</v>
      </c>
      <c r="M336" s="35">
        <f t="shared" si="86"/>
        <v>15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8">+H339</f>
        <v>2022</v>
      </c>
      <c r="J339" s="6">
        <f t="shared" si="88"/>
        <v>2022</v>
      </c>
      <c r="K339" s="6">
        <f t="shared" si="88"/>
        <v>2022</v>
      </c>
      <c r="L339" s="6">
        <f t="shared" si="88"/>
        <v>2022</v>
      </c>
      <c r="M339" s="6">
        <f t="shared" si="88"/>
        <v>2022</v>
      </c>
      <c r="N339" s="20"/>
      <c r="S339" s="45" t="str">
        <f>+C339</f>
        <v>Mpuluzi</v>
      </c>
      <c r="T339" s="46">
        <f>+L343</f>
        <v>639</v>
      </c>
      <c r="U339" s="46">
        <f>+L344+L345</f>
        <v>202</v>
      </c>
      <c r="V339" s="46">
        <f>+L346+L347</f>
        <v>437</v>
      </c>
      <c r="W339" s="46">
        <f>+L350</f>
        <v>30</v>
      </c>
      <c r="X339" s="46">
        <f>+L348</f>
        <v>63</v>
      </c>
    </row>
    <row r="340" spans="1:24" x14ac:dyDescent="0.25">
      <c r="A340" s="21"/>
      <c r="B340" s="22"/>
      <c r="C340" s="8" t="str">
        <f>+$C324</f>
        <v>September 2022</v>
      </c>
      <c r="D340" s="24"/>
      <c r="E340" s="24"/>
      <c r="F340" s="24"/>
      <c r="G340" s="10" t="str">
        <f>+$G$4</f>
        <v>Sep</v>
      </c>
      <c r="H340" s="10" t="str">
        <f>+G340</f>
        <v>Sep</v>
      </c>
      <c r="I340" s="10" t="str">
        <f t="shared" si="88"/>
        <v>Sep</v>
      </c>
      <c r="J340" s="10" t="str">
        <f t="shared" si="88"/>
        <v>Sep</v>
      </c>
      <c r="K340" s="10" t="str">
        <f t="shared" si="88"/>
        <v>Sep</v>
      </c>
      <c r="L340" s="10" t="str">
        <f t="shared" si="88"/>
        <v>Sep</v>
      </c>
      <c r="M340" s="10" t="str">
        <f t="shared" si="88"/>
        <v>Sep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4</v>
      </c>
      <c r="H341" s="7">
        <f>+$H$5</f>
        <v>11</v>
      </c>
      <c r="I341" s="7">
        <f>+$I$5</f>
        <v>18</v>
      </c>
      <c r="J341" s="7">
        <f>+$J$5</f>
        <v>25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300</v>
      </c>
      <c r="H343" s="32">
        <f t="shared" ref="H343:L343" si="89">SUM(H344:H347)</f>
        <v>76</v>
      </c>
      <c r="I343" s="32">
        <f t="shared" si="89"/>
        <v>135</v>
      </c>
      <c r="J343" s="32">
        <f t="shared" si="89"/>
        <v>128</v>
      </c>
      <c r="K343" s="32">
        <f t="shared" si="89"/>
        <v>0</v>
      </c>
      <c r="L343" s="32">
        <f t="shared" si="89"/>
        <v>639</v>
      </c>
      <c r="M343" s="32">
        <f>ROUND((L343/$E$1),0)</f>
        <v>160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31</v>
      </c>
      <c r="H344" s="40">
        <v>5</v>
      </c>
      <c r="I344" s="40">
        <v>11</v>
      </c>
      <c r="J344" s="40">
        <v>13</v>
      </c>
      <c r="K344" s="40"/>
      <c r="L344" s="35">
        <f>SUM(G344:K344)</f>
        <v>60</v>
      </c>
      <c r="M344" s="35">
        <f t="shared" ref="M344:M352" si="90">ROUND((L344/$E$1),0)</f>
        <v>15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66</v>
      </c>
      <c r="H345" s="40">
        <v>19</v>
      </c>
      <c r="I345" s="40">
        <v>30</v>
      </c>
      <c r="J345" s="40">
        <v>27</v>
      </c>
      <c r="K345" s="40"/>
      <c r="L345" s="35">
        <f t="shared" ref="L345:L352" si="91">SUM(G345:K345)</f>
        <v>142</v>
      </c>
      <c r="M345" s="35">
        <f t="shared" si="90"/>
        <v>36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93</v>
      </c>
      <c r="H346" s="40">
        <v>13</v>
      </c>
      <c r="I346" s="40">
        <v>25</v>
      </c>
      <c r="J346" s="40">
        <v>22</v>
      </c>
      <c r="K346" s="40"/>
      <c r="L346" s="35">
        <f t="shared" si="91"/>
        <v>153</v>
      </c>
      <c r="M346" s="35">
        <f t="shared" si="90"/>
        <v>38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110</v>
      </c>
      <c r="H347" s="41">
        <v>39</v>
      </c>
      <c r="I347" s="41">
        <v>69</v>
      </c>
      <c r="J347" s="41">
        <v>66</v>
      </c>
      <c r="K347" s="41"/>
      <c r="L347" s="32">
        <f t="shared" si="91"/>
        <v>284</v>
      </c>
      <c r="M347" s="32">
        <f t="shared" si="90"/>
        <v>71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44</v>
      </c>
      <c r="H348" s="40"/>
      <c r="I348" s="40">
        <v>11</v>
      </c>
      <c r="J348" s="40">
        <v>8</v>
      </c>
      <c r="K348" s="40"/>
      <c r="L348" s="35">
        <f t="shared" si="91"/>
        <v>63</v>
      </c>
      <c r="M348" s="35">
        <f t="shared" si="90"/>
        <v>16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91"/>
        <v>0</v>
      </c>
      <c r="M349" s="35">
        <f t="shared" si="90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14</v>
      </c>
      <c r="H350" s="40"/>
      <c r="I350" s="40">
        <v>3</v>
      </c>
      <c r="J350" s="40">
        <v>13</v>
      </c>
      <c r="K350" s="40"/>
      <c r="L350" s="35">
        <f t="shared" si="91"/>
        <v>30</v>
      </c>
      <c r="M350" s="35">
        <f t="shared" si="90"/>
        <v>8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>
        <v>10</v>
      </c>
      <c r="I351" s="40"/>
      <c r="J351" s="40">
        <v>5</v>
      </c>
      <c r="K351" s="40"/>
      <c r="L351" s="35">
        <f t="shared" si="91"/>
        <v>15</v>
      </c>
      <c r="M351" s="35">
        <f t="shared" si="90"/>
        <v>4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>
        <v>42</v>
      </c>
      <c r="J352" s="40">
        <v>39</v>
      </c>
      <c r="K352" s="40"/>
      <c r="L352" s="35">
        <f t="shared" si="91"/>
        <v>81</v>
      </c>
      <c r="M352" s="35">
        <f t="shared" si="90"/>
        <v>20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2">+H355</f>
        <v>2022</v>
      </c>
      <c r="J355" s="6">
        <f t="shared" si="92"/>
        <v>2022</v>
      </c>
      <c r="K355" s="6">
        <f t="shared" si="92"/>
        <v>2022</v>
      </c>
      <c r="L355" s="6">
        <f t="shared" si="92"/>
        <v>2022</v>
      </c>
      <c r="M355" s="6">
        <f t="shared" si="92"/>
        <v>2022</v>
      </c>
      <c r="N355" s="20"/>
      <c r="S355" s="45" t="str">
        <f>+C355</f>
        <v>Bulunga</v>
      </c>
      <c r="T355" s="46">
        <f>+L359</f>
        <v>128</v>
      </c>
      <c r="U355" s="46">
        <f>+L360+L361</f>
        <v>14</v>
      </c>
      <c r="V355" s="46">
        <f>+L362+L363</f>
        <v>114</v>
      </c>
      <c r="W355" s="46">
        <f>+L366</f>
        <v>0</v>
      </c>
      <c r="X355" s="46">
        <f>+L364</f>
        <v>0</v>
      </c>
    </row>
    <row r="356" spans="1:24" x14ac:dyDescent="0.25">
      <c r="A356" s="21"/>
      <c r="B356" s="22"/>
      <c r="C356" s="8" t="str">
        <f>+$C340</f>
        <v>September 2022</v>
      </c>
      <c r="D356" s="24"/>
      <c r="E356" s="24"/>
      <c r="F356" s="24"/>
      <c r="G356" s="10" t="str">
        <f>+$G$4</f>
        <v>Sep</v>
      </c>
      <c r="H356" s="10" t="str">
        <f>+G356</f>
        <v>Sep</v>
      </c>
      <c r="I356" s="10" t="str">
        <f t="shared" si="92"/>
        <v>Sep</v>
      </c>
      <c r="J356" s="10" t="str">
        <f t="shared" si="92"/>
        <v>Sep</v>
      </c>
      <c r="K356" s="10" t="str">
        <f t="shared" si="92"/>
        <v>Sep</v>
      </c>
      <c r="L356" s="10" t="str">
        <f t="shared" si="92"/>
        <v>Sep</v>
      </c>
      <c r="M356" s="10" t="str">
        <f t="shared" si="92"/>
        <v>Sep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4</v>
      </c>
      <c r="H357" s="7">
        <f>+$H$5</f>
        <v>11</v>
      </c>
      <c r="I357" s="7">
        <f>+$I$5</f>
        <v>18</v>
      </c>
      <c r="J357" s="7">
        <f>+$J$5</f>
        <v>25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20</v>
      </c>
      <c r="H359" s="32">
        <f t="shared" ref="H359:L359" si="93">SUM(H360:H363)</f>
        <v>51</v>
      </c>
      <c r="I359" s="32">
        <f t="shared" si="93"/>
        <v>26</v>
      </c>
      <c r="J359" s="32">
        <f t="shared" si="93"/>
        <v>31</v>
      </c>
      <c r="K359" s="32">
        <f t="shared" si="93"/>
        <v>0</v>
      </c>
      <c r="L359" s="32">
        <f t="shared" si="93"/>
        <v>128</v>
      </c>
      <c r="M359" s="32">
        <f>ROUND((L359/$E$1),0)</f>
        <v>32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/>
      <c r="L360" s="35">
        <f>SUM(G360:K360)</f>
        <v>4</v>
      </c>
      <c r="M360" s="35">
        <f t="shared" ref="M360:M368" si="94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2</v>
      </c>
      <c r="I361" s="40">
        <v>1</v>
      </c>
      <c r="J361" s="40">
        <v>5</v>
      </c>
      <c r="K361" s="40"/>
      <c r="L361" s="35">
        <f t="shared" ref="L361:L368" si="95">SUM(G361:K361)</f>
        <v>10</v>
      </c>
      <c r="M361" s="35">
        <f t="shared" si="94"/>
        <v>3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5</v>
      </c>
      <c r="H362" s="40">
        <v>16</v>
      </c>
      <c r="I362" s="40">
        <v>10</v>
      </c>
      <c r="J362" s="40">
        <v>8</v>
      </c>
      <c r="K362" s="40"/>
      <c r="L362" s="35">
        <f t="shared" si="95"/>
        <v>39</v>
      </c>
      <c r="M362" s="35">
        <f t="shared" si="94"/>
        <v>10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12</v>
      </c>
      <c r="H363" s="41">
        <v>32</v>
      </c>
      <c r="I363" s="41">
        <v>14</v>
      </c>
      <c r="J363" s="41">
        <v>17</v>
      </c>
      <c r="K363" s="41"/>
      <c r="L363" s="32">
        <f t="shared" si="95"/>
        <v>75</v>
      </c>
      <c r="M363" s="32">
        <f t="shared" si="94"/>
        <v>19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5"/>
        <v>0</v>
      </c>
      <c r="M364" s="35">
        <f t="shared" si="94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5"/>
        <v>0</v>
      </c>
      <c r="M365" s="35">
        <f t="shared" si="94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5"/>
        <v>0</v>
      </c>
      <c r="M366" s="35">
        <f t="shared" si="94"/>
        <v>0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>
        <v>3</v>
      </c>
      <c r="K367" s="40"/>
      <c r="L367" s="35">
        <f t="shared" si="95"/>
        <v>3</v>
      </c>
      <c r="M367" s="35">
        <f t="shared" si="94"/>
        <v>1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>
        <v>34</v>
      </c>
      <c r="K368" s="40"/>
      <c r="L368" s="35">
        <f t="shared" si="95"/>
        <v>34</v>
      </c>
      <c r="M368" s="35">
        <f t="shared" si="94"/>
        <v>9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6">+H371</f>
        <v>2022</v>
      </c>
      <c r="J371" s="6">
        <f t="shared" si="96"/>
        <v>2022</v>
      </c>
      <c r="K371" s="6">
        <f t="shared" si="96"/>
        <v>2022</v>
      </c>
      <c r="L371" s="6">
        <f t="shared" si="96"/>
        <v>2022</v>
      </c>
      <c r="M371" s="6">
        <f t="shared" si="96"/>
        <v>2022</v>
      </c>
      <c r="N371" s="20"/>
      <c r="P371" s="42"/>
      <c r="S371" s="45" t="str">
        <f>+C371</f>
        <v>Mbowane</v>
      </c>
      <c r="T371" s="46">
        <f>+L375</f>
        <v>122</v>
      </c>
      <c r="U371" s="46">
        <f>+L376+L377</f>
        <v>26</v>
      </c>
      <c r="V371" s="46">
        <f>+L378+L379</f>
        <v>96</v>
      </c>
      <c r="W371" s="46">
        <f>+L382</f>
        <v>10</v>
      </c>
      <c r="X371" s="46">
        <f>+L380</f>
        <v>12</v>
      </c>
    </row>
    <row r="372" spans="1:24" x14ac:dyDescent="0.25">
      <c r="A372" s="21"/>
      <c r="B372" s="22"/>
      <c r="C372" s="8" t="str">
        <f>+$C356</f>
        <v>September 2022</v>
      </c>
      <c r="D372" s="24"/>
      <c r="E372" s="24"/>
      <c r="F372" s="24"/>
      <c r="G372" s="10" t="str">
        <f>+$G$4</f>
        <v>Sep</v>
      </c>
      <c r="H372" s="10" t="str">
        <f>+G372</f>
        <v>Sep</v>
      </c>
      <c r="I372" s="10" t="str">
        <f t="shared" si="96"/>
        <v>Sep</v>
      </c>
      <c r="J372" s="10" t="str">
        <f t="shared" si="96"/>
        <v>Sep</v>
      </c>
      <c r="K372" s="10" t="str">
        <f t="shared" si="96"/>
        <v>Sep</v>
      </c>
      <c r="L372" s="10" t="str">
        <f t="shared" si="96"/>
        <v>Sep</v>
      </c>
      <c r="M372" s="10" t="str">
        <f t="shared" si="96"/>
        <v>Sep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4</v>
      </c>
      <c r="H373" s="7">
        <f>+$H$5</f>
        <v>11</v>
      </c>
      <c r="I373" s="7">
        <f>+$I$5</f>
        <v>18</v>
      </c>
      <c r="J373" s="7">
        <f>+$J$5</f>
        <v>25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54</v>
      </c>
      <c r="H375" s="32">
        <f t="shared" ref="H375:L375" si="97">SUM(H376:H379)</f>
        <v>19</v>
      </c>
      <c r="I375" s="32">
        <f t="shared" si="97"/>
        <v>23</v>
      </c>
      <c r="J375" s="32">
        <f t="shared" si="97"/>
        <v>26</v>
      </c>
      <c r="K375" s="32">
        <f t="shared" si="97"/>
        <v>0</v>
      </c>
      <c r="L375" s="32">
        <f t="shared" si="97"/>
        <v>122</v>
      </c>
      <c r="M375" s="32">
        <f>ROUND((L375/$E$1),0)</f>
        <v>31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4</v>
      </c>
      <c r="H376" s="40">
        <v>1</v>
      </c>
      <c r="I376" s="40">
        <v>1</v>
      </c>
      <c r="J376" s="40">
        <v>1</v>
      </c>
      <c r="K376" s="40"/>
      <c r="L376" s="35">
        <f>SUM(G376:K376)</f>
        <v>7</v>
      </c>
      <c r="M376" s="35">
        <f t="shared" ref="M376:M384" si="98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10</v>
      </c>
      <c r="H377" s="40">
        <v>1</v>
      </c>
      <c r="I377" s="40">
        <v>3</v>
      </c>
      <c r="J377" s="40">
        <v>5</v>
      </c>
      <c r="K377" s="40"/>
      <c r="L377" s="35">
        <f t="shared" ref="L377:L384" si="99">SUM(G377:K377)</f>
        <v>19</v>
      </c>
      <c r="M377" s="35">
        <f t="shared" si="98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18</v>
      </c>
      <c r="H378" s="40">
        <v>6</v>
      </c>
      <c r="I378" s="40">
        <v>3</v>
      </c>
      <c r="J378" s="40">
        <v>6</v>
      </c>
      <c r="K378" s="40"/>
      <c r="L378" s="35">
        <f t="shared" si="99"/>
        <v>33</v>
      </c>
      <c r="M378" s="35">
        <f t="shared" si="98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22</v>
      </c>
      <c r="H379" s="41">
        <v>11</v>
      </c>
      <c r="I379" s="41">
        <v>16</v>
      </c>
      <c r="J379" s="41">
        <v>14</v>
      </c>
      <c r="K379" s="41"/>
      <c r="L379" s="32">
        <f t="shared" si="99"/>
        <v>63</v>
      </c>
      <c r="M379" s="32">
        <f t="shared" si="98"/>
        <v>16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>
        <v>12</v>
      </c>
      <c r="H380" s="40"/>
      <c r="I380" s="40"/>
      <c r="J380" s="40"/>
      <c r="K380" s="40"/>
      <c r="L380" s="35">
        <f t="shared" si="99"/>
        <v>12</v>
      </c>
      <c r="M380" s="35">
        <f t="shared" si="98"/>
        <v>3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9"/>
        <v>0</v>
      </c>
      <c r="M381" s="35">
        <f t="shared" si="98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>
        <v>3</v>
      </c>
      <c r="I382" s="40">
        <v>4</v>
      </c>
      <c r="J382" s="40">
        <v>3</v>
      </c>
      <c r="K382" s="40"/>
      <c r="L382" s="35">
        <f t="shared" si="99"/>
        <v>10</v>
      </c>
      <c r="M382" s="35">
        <f t="shared" si="98"/>
        <v>3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</v>
      </c>
      <c r="H383" s="40">
        <v>15</v>
      </c>
      <c r="I383" s="40"/>
      <c r="J383" s="40"/>
      <c r="K383" s="40"/>
      <c r="L383" s="35">
        <f t="shared" si="99"/>
        <v>16</v>
      </c>
      <c r="M383" s="35">
        <f t="shared" si="98"/>
        <v>4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>
        <v>33</v>
      </c>
      <c r="J384" s="40">
        <v>33</v>
      </c>
      <c r="K384" s="40"/>
      <c r="L384" s="35">
        <f t="shared" si="99"/>
        <v>66</v>
      </c>
      <c r="M384" s="35">
        <f t="shared" si="98"/>
        <v>17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100">+H387</f>
        <v>2022</v>
      </c>
      <c r="J387" s="6">
        <f t="shared" si="100"/>
        <v>2022</v>
      </c>
      <c r="K387" s="6">
        <f t="shared" si="100"/>
        <v>2022</v>
      </c>
      <c r="L387" s="6">
        <f t="shared" si="100"/>
        <v>2022</v>
      </c>
      <c r="M387" s="6">
        <f t="shared" si="100"/>
        <v>2022</v>
      </c>
      <c r="N387" s="20"/>
      <c r="P387" s="42"/>
      <c r="S387" s="45" t="str">
        <f>+C387</f>
        <v>Sibovini</v>
      </c>
      <c r="T387" s="46">
        <f>+L391</f>
        <v>223</v>
      </c>
      <c r="U387" s="46">
        <f>+L392+L393</f>
        <v>59</v>
      </c>
      <c r="V387" s="46">
        <f>+L394+L395</f>
        <v>164</v>
      </c>
      <c r="W387" s="46">
        <f>+L398</f>
        <v>3</v>
      </c>
      <c r="X387" s="46">
        <f>+L396</f>
        <v>7</v>
      </c>
    </row>
    <row r="388" spans="1:24" x14ac:dyDescent="0.25">
      <c r="A388" s="21"/>
      <c r="B388" s="22"/>
      <c r="C388" s="8" t="str">
        <f>+$C372</f>
        <v>September 2022</v>
      </c>
      <c r="D388" s="24"/>
      <c r="E388" s="24"/>
      <c r="F388" s="24"/>
      <c r="G388" s="10" t="str">
        <f>+$G$4</f>
        <v>Sep</v>
      </c>
      <c r="H388" s="10" t="str">
        <f>+G388</f>
        <v>Sep</v>
      </c>
      <c r="I388" s="10" t="str">
        <f t="shared" si="100"/>
        <v>Sep</v>
      </c>
      <c r="J388" s="10" t="str">
        <f t="shared" si="100"/>
        <v>Sep</v>
      </c>
      <c r="K388" s="10" t="str">
        <f t="shared" si="100"/>
        <v>Sep</v>
      </c>
      <c r="L388" s="10" t="str">
        <f t="shared" si="100"/>
        <v>Sep</v>
      </c>
      <c r="M388" s="10" t="str">
        <f t="shared" si="100"/>
        <v>Sep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4</v>
      </c>
      <c r="H389" s="7">
        <f>+$H$5</f>
        <v>11</v>
      </c>
      <c r="I389" s="7">
        <f>+$I$5</f>
        <v>18</v>
      </c>
      <c r="J389" s="7">
        <f>+$J$5</f>
        <v>25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42</v>
      </c>
      <c r="H391" s="32">
        <f t="shared" ref="H391:L391" si="101">SUM(H392:H395)</f>
        <v>49</v>
      </c>
      <c r="I391" s="32">
        <f t="shared" si="101"/>
        <v>63</v>
      </c>
      <c r="J391" s="32">
        <f t="shared" si="101"/>
        <v>69</v>
      </c>
      <c r="K391" s="32">
        <f t="shared" si="101"/>
        <v>0</v>
      </c>
      <c r="L391" s="32">
        <f t="shared" si="101"/>
        <v>223</v>
      </c>
      <c r="M391" s="32">
        <f>ROUND((L391/$E$1),0)</f>
        <v>56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5</v>
      </c>
      <c r="I392" s="40">
        <v>5</v>
      </c>
      <c r="J392" s="40">
        <v>10</v>
      </c>
      <c r="K392" s="40"/>
      <c r="L392" s="35">
        <f>SUM(G392:K392)</f>
        <v>25</v>
      </c>
      <c r="M392" s="35">
        <f t="shared" ref="M392:M400" si="102">ROUND((L392/$E$1),0)</f>
        <v>6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7</v>
      </c>
      <c r="H393" s="40">
        <v>7</v>
      </c>
      <c r="I393" s="40">
        <v>10</v>
      </c>
      <c r="J393" s="40">
        <v>10</v>
      </c>
      <c r="K393" s="40"/>
      <c r="L393" s="35">
        <f t="shared" ref="L393:L400" si="103">SUM(G393:K393)</f>
        <v>34</v>
      </c>
      <c r="M393" s="35">
        <f t="shared" si="102"/>
        <v>9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10</v>
      </c>
      <c r="H394" s="40">
        <v>9</v>
      </c>
      <c r="I394" s="40">
        <v>13</v>
      </c>
      <c r="J394" s="40">
        <v>9</v>
      </c>
      <c r="K394" s="40"/>
      <c r="L394" s="35">
        <f t="shared" si="103"/>
        <v>41</v>
      </c>
      <c r="M394" s="35">
        <f t="shared" si="102"/>
        <v>10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20</v>
      </c>
      <c r="H395" s="41">
        <v>28</v>
      </c>
      <c r="I395" s="41">
        <v>35</v>
      </c>
      <c r="J395" s="41">
        <v>40</v>
      </c>
      <c r="K395" s="41"/>
      <c r="L395" s="32">
        <f t="shared" si="103"/>
        <v>123</v>
      </c>
      <c r="M395" s="32">
        <f t="shared" si="102"/>
        <v>31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>
        <v>7</v>
      </c>
      <c r="J396" s="40"/>
      <c r="K396" s="40"/>
      <c r="L396" s="35">
        <f t="shared" si="103"/>
        <v>7</v>
      </c>
      <c r="M396" s="35">
        <f t="shared" si="102"/>
        <v>2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3"/>
        <v>0</v>
      </c>
      <c r="M397" s="35">
        <f t="shared" si="102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>
        <v>3</v>
      </c>
      <c r="J398" s="40"/>
      <c r="K398" s="40"/>
      <c r="L398" s="35">
        <f t="shared" si="103"/>
        <v>3</v>
      </c>
      <c r="M398" s="35">
        <f t="shared" si="102"/>
        <v>1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>
        <v>3</v>
      </c>
      <c r="J399" s="40"/>
      <c r="K399" s="40"/>
      <c r="L399" s="35">
        <f t="shared" si="103"/>
        <v>3</v>
      </c>
      <c r="M399" s="35">
        <f t="shared" si="102"/>
        <v>1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3"/>
        <v>0</v>
      </c>
      <c r="M400" s="35">
        <f t="shared" si="102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4">+H403</f>
        <v>2022</v>
      </c>
      <c r="J403" s="6">
        <f t="shared" si="104"/>
        <v>2022</v>
      </c>
      <c r="K403" s="6">
        <f t="shared" si="104"/>
        <v>2022</v>
      </c>
      <c r="L403" s="6">
        <f t="shared" si="104"/>
        <v>2022</v>
      </c>
      <c r="M403" s="6">
        <f t="shared" si="104"/>
        <v>2022</v>
      </c>
      <c r="N403" s="20"/>
      <c r="P403" s="42"/>
      <c r="S403" s="45" t="str">
        <f>+C403</f>
        <v>Nsubani</v>
      </c>
      <c r="T403" s="46">
        <f>+L407</f>
        <v>331</v>
      </c>
      <c r="U403" s="46">
        <f>+L408+L409</f>
        <v>79</v>
      </c>
      <c r="V403" s="46">
        <f>+L410+L411</f>
        <v>252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 t="str">
        <f>+$C388</f>
        <v>September 2022</v>
      </c>
      <c r="D404" s="24"/>
      <c r="E404" s="24"/>
      <c r="F404" s="24"/>
      <c r="G404" s="10" t="str">
        <f>+$G$4</f>
        <v>Sep</v>
      </c>
      <c r="H404" s="10" t="str">
        <f>+G404</f>
        <v>Sep</v>
      </c>
      <c r="I404" s="10" t="str">
        <f t="shared" si="104"/>
        <v>Sep</v>
      </c>
      <c r="J404" s="10" t="str">
        <f t="shared" si="104"/>
        <v>Sep</v>
      </c>
      <c r="K404" s="10" t="str">
        <f t="shared" si="104"/>
        <v>Sep</v>
      </c>
      <c r="L404" s="10" t="str">
        <f t="shared" si="104"/>
        <v>Sep</v>
      </c>
      <c r="M404" s="10" t="str">
        <f t="shared" si="104"/>
        <v>Sep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4</v>
      </c>
      <c r="H405" s="7">
        <f>+$H$5</f>
        <v>11</v>
      </c>
      <c r="I405" s="7">
        <f>+$I$5</f>
        <v>18</v>
      </c>
      <c r="J405" s="7">
        <f>+$J$5</f>
        <v>25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78</v>
      </c>
      <c r="H407" s="32">
        <f t="shared" ref="H407:L407" si="105">SUM(H408:H411)</f>
        <v>87</v>
      </c>
      <c r="I407" s="32">
        <f t="shared" si="105"/>
        <v>65</v>
      </c>
      <c r="J407" s="32">
        <f t="shared" si="105"/>
        <v>101</v>
      </c>
      <c r="K407" s="32">
        <f t="shared" si="105"/>
        <v>0</v>
      </c>
      <c r="L407" s="32">
        <f t="shared" si="105"/>
        <v>331</v>
      </c>
      <c r="M407" s="32">
        <f>ROUND((L407/$E$1),0)</f>
        <v>83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7</v>
      </c>
      <c r="H408" s="40">
        <v>6</v>
      </c>
      <c r="I408" s="40">
        <v>9</v>
      </c>
      <c r="J408" s="40">
        <v>13</v>
      </c>
      <c r="K408" s="40"/>
      <c r="L408" s="35">
        <f>SUM(G408:K408)</f>
        <v>35</v>
      </c>
      <c r="M408" s="35">
        <f t="shared" ref="M408:M416" si="106">ROUND((L408/$E$1),0)</f>
        <v>9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13</v>
      </c>
      <c r="H409" s="40">
        <v>14</v>
      </c>
      <c r="I409" s="40">
        <v>11</v>
      </c>
      <c r="J409" s="40">
        <v>6</v>
      </c>
      <c r="K409" s="40"/>
      <c r="L409" s="35">
        <f t="shared" ref="L409:L416" si="107">SUM(G409:K409)</f>
        <v>44</v>
      </c>
      <c r="M409" s="35">
        <f t="shared" si="106"/>
        <v>11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18</v>
      </c>
      <c r="H410" s="40">
        <v>23</v>
      </c>
      <c r="I410" s="40">
        <v>21</v>
      </c>
      <c r="J410" s="40">
        <v>20</v>
      </c>
      <c r="K410" s="40"/>
      <c r="L410" s="35">
        <f t="shared" si="107"/>
        <v>82</v>
      </c>
      <c r="M410" s="35">
        <f t="shared" si="106"/>
        <v>21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40</v>
      </c>
      <c r="H411" s="41">
        <v>44</v>
      </c>
      <c r="I411" s="41">
        <v>24</v>
      </c>
      <c r="J411" s="41">
        <v>62</v>
      </c>
      <c r="K411" s="41"/>
      <c r="L411" s="32">
        <f t="shared" si="107"/>
        <v>170</v>
      </c>
      <c r="M411" s="32">
        <f t="shared" si="106"/>
        <v>43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7"/>
        <v>0</v>
      </c>
      <c r="M412" s="35">
        <f t="shared" si="106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7"/>
        <v>0</v>
      </c>
      <c r="M413" s="35">
        <f t="shared" si="106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7"/>
        <v>0</v>
      </c>
      <c r="M414" s="35">
        <f t="shared" si="106"/>
        <v>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7"/>
        <v>0</v>
      </c>
      <c r="M415" s="35">
        <f t="shared" si="106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7"/>
        <v>0</v>
      </c>
      <c r="M416" s="35">
        <f t="shared" si="106"/>
        <v>0</v>
      </c>
      <c r="N416" s="33"/>
    </row>
    <row r="417" spans="1:31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1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1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8">+H419</f>
        <v>2022</v>
      </c>
      <c r="J419" s="6">
        <f t="shared" si="108"/>
        <v>2022</v>
      </c>
      <c r="K419" s="6">
        <f t="shared" si="108"/>
        <v>2022</v>
      </c>
      <c r="L419" s="6">
        <f t="shared" si="108"/>
        <v>2022</v>
      </c>
      <c r="M419" s="6">
        <f t="shared" si="108"/>
        <v>2022</v>
      </c>
      <c r="N419" s="20"/>
      <c r="P419" s="42" t="s">
        <v>79</v>
      </c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1" x14ac:dyDescent="0.25">
      <c r="A420" s="21"/>
      <c r="B420" s="22"/>
      <c r="C420" s="8" t="str">
        <f>+$C404</f>
        <v>September 2022</v>
      </c>
      <c r="D420" s="24"/>
      <c r="E420" s="24"/>
      <c r="F420" s="24"/>
      <c r="G420" s="10" t="str">
        <f>+$G$4</f>
        <v>Sep</v>
      </c>
      <c r="H420" s="10" t="str">
        <f>+G420</f>
        <v>Sep</v>
      </c>
      <c r="I420" s="10" t="str">
        <f t="shared" si="108"/>
        <v>Sep</v>
      </c>
      <c r="J420" s="10" t="str">
        <f t="shared" si="108"/>
        <v>Sep</v>
      </c>
      <c r="K420" s="10" t="str">
        <f t="shared" si="108"/>
        <v>Sep</v>
      </c>
      <c r="L420" s="10" t="str">
        <f t="shared" si="108"/>
        <v>Sep</v>
      </c>
      <c r="M420" s="10" t="str">
        <f t="shared" si="108"/>
        <v>Sep</v>
      </c>
      <c r="N420" s="25"/>
    </row>
    <row r="421" spans="1:31" ht="15.75" thickBot="1" x14ac:dyDescent="0.3">
      <c r="A421" s="21"/>
      <c r="B421" s="26"/>
      <c r="C421" s="27"/>
      <c r="D421" s="27"/>
      <c r="E421" s="27"/>
      <c r="F421" s="27"/>
      <c r="G421" s="7">
        <f>+$G$5</f>
        <v>4</v>
      </c>
      <c r="H421" s="7">
        <f>+$H$5</f>
        <v>11</v>
      </c>
      <c r="I421" s="7">
        <f>+$I$5</f>
        <v>18</v>
      </c>
      <c r="J421" s="7">
        <f>+$J$5</f>
        <v>25</v>
      </c>
      <c r="K421" s="7">
        <f>+$K$5</f>
        <v>0</v>
      </c>
      <c r="L421" s="7" t="s">
        <v>11</v>
      </c>
      <c r="M421" s="7" t="s">
        <v>12</v>
      </c>
      <c r="N421" s="28"/>
    </row>
    <row r="422" spans="1:31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1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9">SUM(H424:H427)</f>
        <v>0</v>
      </c>
      <c r="I423" s="32">
        <f t="shared" si="109"/>
        <v>0</v>
      </c>
      <c r="J423" s="32">
        <f t="shared" si="109"/>
        <v>0</v>
      </c>
      <c r="K423" s="32">
        <f t="shared" si="109"/>
        <v>0</v>
      </c>
      <c r="L423" s="32">
        <f t="shared" si="109"/>
        <v>0</v>
      </c>
      <c r="M423" s="32">
        <f>ROUND((L423/$E$1),0)</f>
        <v>0</v>
      </c>
      <c r="N423" s="33"/>
    </row>
    <row r="424" spans="1:31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10">ROUND((L424/$E$1),0)</f>
        <v>0</v>
      </c>
      <c r="N424" s="33"/>
      <c r="AA424" s="50">
        <v>2</v>
      </c>
      <c r="AB424" s="50"/>
      <c r="AC424" s="50">
        <v>2</v>
      </c>
      <c r="AD424" s="50">
        <v>0</v>
      </c>
      <c r="AE424" s="50"/>
    </row>
    <row r="425" spans="1:31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11">SUM(G425:K425)</f>
        <v>0</v>
      </c>
      <c r="M425" s="35">
        <f t="shared" si="110"/>
        <v>0</v>
      </c>
      <c r="N425" s="33"/>
      <c r="AA425" s="50">
        <v>7</v>
      </c>
      <c r="AB425" s="50"/>
      <c r="AC425" s="50">
        <v>4</v>
      </c>
      <c r="AD425" s="50">
        <v>10</v>
      </c>
      <c r="AE425" s="50"/>
    </row>
    <row r="426" spans="1:31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11"/>
        <v>0</v>
      </c>
      <c r="M426" s="35">
        <f t="shared" si="110"/>
        <v>0</v>
      </c>
      <c r="N426" s="33"/>
      <c r="AA426" s="50">
        <v>17</v>
      </c>
      <c r="AB426" s="50"/>
      <c r="AC426" s="50">
        <v>15</v>
      </c>
      <c r="AD426" s="50">
        <v>20</v>
      </c>
      <c r="AE426" s="50"/>
    </row>
    <row r="427" spans="1:31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11"/>
        <v>0</v>
      </c>
      <c r="M427" s="32">
        <f t="shared" si="110"/>
        <v>0</v>
      </c>
      <c r="N427" s="33"/>
      <c r="AA427" s="50">
        <v>23</v>
      </c>
      <c r="AB427" s="50"/>
      <c r="AC427" s="50">
        <v>9</v>
      </c>
      <c r="AD427" s="50">
        <v>16</v>
      </c>
      <c r="AE427" s="50"/>
    </row>
    <row r="428" spans="1:31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11"/>
        <v>0</v>
      </c>
      <c r="M428" s="35">
        <f t="shared" si="110"/>
        <v>0</v>
      </c>
      <c r="N428" s="33"/>
      <c r="AA428" s="50"/>
      <c r="AB428" s="50"/>
      <c r="AC428" s="50"/>
      <c r="AD428" s="50"/>
      <c r="AE428" s="50"/>
    </row>
    <row r="429" spans="1:31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11"/>
        <v>0</v>
      </c>
      <c r="M429" s="35">
        <f t="shared" si="110"/>
        <v>0</v>
      </c>
      <c r="N429" s="33"/>
      <c r="AA429" s="50"/>
      <c r="AB429" s="50"/>
      <c r="AC429" s="50"/>
      <c r="AD429" s="50"/>
      <c r="AE429" s="50"/>
    </row>
    <row r="430" spans="1:31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11"/>
        <v>0</v>
      </c>
      <c r="M430" s="35">
        <f t="shared" si="110"/>
        <v>0</v>
      </c>
      <c r="N430" s="33"/>
      <c r="AA430" s="50"/>
      <c r="AB430" s="50"/>
      <c r="AC430" s="50"/>
      <c r="AD430" s="50"/>
      <c r="AE430" s="50"/>
    </row>
    <row r="431" spans="1:31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11"/>
        <v>0</v>
      </c>
      <c r="M431" s="35">
        <f t="shared" si="110"/>
        <v>0</v>
      </c>
      <c r="N431" s="33"/>
      <c r="AA431" s="50"/>
      <c r="AB431" s="50"/>
      <c r="AC431" s="50"/>
      <c r="AD431" s="50"/>
      <c r="AE431" s="50"/>
    </row>
    <row r="432" spans="1:31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11"/>
        <v>0</v>
      </c>
      <c r="M432" s="35">
        <f t="shared" si="110"/>
        <v>0</v>
      </c>
      <c r="N432" s="33"/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2">+H435</f>
        <v>2022</v>
      </c>
      <c r="J435" s="6">
        <f t="shared" si="112"/>
        <v>2022</v>
      </c>
      <c r="K435" s="6">
        <f t="shared" si="112"/>
        <v>2022</v>
      </c>
      <c r="L435" s="6">
        <f t="shared" si="112"/>
        <v>2022</v>
      </c>
      <c r="M435" s="6">
        <f t="shared" si="112"/>
        <v>2022</v>
      </c>
      <c r="N435" s="20"/>
      <c r="S435" s="45" t="str">
        <f>+C435</f>
        <v>Jubukweni</v>
      </c>
      <c r="T435" s="46">
        <f>+L439</f>
        <v>187</v>
      </c>
      <c r="U435" s="46">
        <f>+L440+L441</f>
        <v>66</v>
      </c>
      <c r="V435" s="46">
        <f>+L442+L443</f>
        <v>121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September 2022</v>
      </c>
      <c r="D436" s="24"/>
      <c r="E436" s="24"/>
      <c r="F436" s="24"/>
      <c r="G436" s="10" t="str">
        <f>+$G$4</f>
        <v>Sep</v>
      </c>
      <c r="H436" s="10" t="str">
        <f>+G436</f>
        <v>Sep</v>
      </c>
      <c r="I436" s="10" t="str">
        <f t="shared" si="112"/>
        <v>Sep</v>
      </c>
      <c r="J436" s="10" t="str">
        <f t="shared" si="112"/>
        <v>Sep</v>
      </c>
      <c r="K436" s="10" t="str">
        <f t="shared" si="112"/>
        <v>Sep</v>
      </c>
      <c r="L436" s="10" t="str">
        <f t="shared" si="112"/>
        <v>Sep</v>
      </c>
      <c r="M436" s="10" t="str">
        <f t="shared" si="112"/>
        <v>Sep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4</v>
      </c>
      <c r="H437" s="7">
        <f>+$H$5</f>
        <v>11</v>
      </c>
      <c r="I437" s="7">
        <f>+$I$5</f>
        <v>18</v>
      </c>
      <c r="J437" s="7">
        <f>+$J$5</f>
        <v>25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44</v>
      </c>
      <c r="H439" s="32">
        <f t="shared" ref="H439:L439" si="113">SUM(H440:H443)</f>
        <v>50</v>
      </c>
      <c r="I439" s="32">
        <f t="shared" si="113"/>
        <v>43</v>
      </c>
      <c r="J439" s="32">
        <f t="shared" si="113"/>
        <v>50</v>
      </c>
      <c r="K439" s="32">
        <f t="shared" si="113"/>
        <v>0</v>
      </c>
      <c r="L439" s="32">
        <f t="shared" si="113"/>
        <v>187</v>
      </c>
      <c r="M439" s="32">
        <f>ROUND((L439/$E$1),0)</f>
        <v>47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4</v>
      </c>
      <c r="H440" s="40">
        <v>4</v>
      </c>
      <c r="I440" s="40">
        <v>3</v>
      </c>
      <c r="J440" s="40">
        <v>4</v>
      </c>
      <c r="K440" s="40"/>
      <c r="L440" s="35">
        <f>SUM(G440:K440)</f>
        <v>15</v>
      </c>
      <c r="M440" s="35">
        <f t="shared" ref="M440:M448" si="114">ROUND((L440/$E$1),0)</f>
        <v>4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15</v>
      </c>
      <c r="H441" s="40">
        <v>15</v>
      </c>
      <c r="I441" s="40">
        <v>10</v>
      </c>
      <c r="J441" s="40">
        <v>11</v>
      </c>
      <c r="K441" s="40"/>
      <c r="L441" s="35">
        <f t="shared" ref="L441:L448" si="115">SUM(G441:K441)</f>
        <v>51</v>
      </c>
      <c r="M441" s="35">
        <f t="shared" si="114"/>
        <v>13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6</v>
      </c>
      <c r="I442" s="40">
        <v>5</v>
      </c>
      <c r="J442" s="40">
        <v>5</v>
      </c>
      <c r="K442" s="40"/>
      <c r="L442" s="35">
        <f t="shared" si="115"/>
        <v>26</v>
      </c>
      <c r="M442" s="35">
        <f t="shared" si="114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15</v>
      </c>
      <c r="H443" s="41">
        <v>25</v>
      </c>
      <c r="I443" s="41">
        <v>25</v>
      </c>
      <c r="J443" s="41">
        <v>30</v>
      </c>
      <c r="K443" s="41"/>
      <c r="L443" s="32">
        <f t="shared" si="115"/>
        <v>95</v>
      </c>
      <c r="M443" s="32">
        <f t="shared" si="114"/>
        <v>24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5"/>
        <v>0</v>
      </c>
      <c r="M444" s="35">
        <f t="shared" si="114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5"/>
        <v>0</v>
      </c>
      <c r="M445" s="35">
        <f t="shared" si="114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5"/>
        <v>0</v>
      </c>
      <c r="M446" s="35">
        <f t="shared" si="114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5"/>
        <v>0</v>
      </c>
      <c r="M447" s="35">
        <f t="shared" si="114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5"/>
        <v>0</v>
      </c>
      <c r="M448" s="35">
        <f t="shared" si="114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6">+H451</f>
        <v>2022</v>
      </c>
      <c r="J451" s="6">
        <f t="shared" si="116"/>
        <v>2022</v>
      </c>
      <c r="K451" s="6">
        <f t="shared" si="116"/>
        <v>2022</v>
      </c>
      <c r="L451" s="6">
        <f t="shared" si="116"/>
        <v>2022</v>
      </c>
      <c r="M451" s="6">
        <f t="shared" si="116"/>
        <v>2022</v>
      </c>
      <c r="N451" s="20"/>
      <c r="S451" s="45" t="str">
        <f>+C451</f>
        <v>Sigangeni</v>
      </c>
      <c r="T451" s="46">
        <f>+L455</f>
        <v>168</v>
      </c>
      <c r="U451" s="46">
        <f>+L456+L457</f>
        <v>52</v>
      </c>
      <c r="V451" s="46">
        <f>+L458+L459</f>
        <v>116</v>
      </c>
      <c r="W451" s="46">
        <f>+L462</f>
        <v>12</v>
      </c>
      <c r="X451" s="46">
        <f>+L460</f>
        <v>0</v>
      </c>
    </row>
    <row r="452" spans="1:24" x14ac:dyDescent="0.25">
      <c r="A452" s="21"/>
      <c r="B452" s="22"/>
      <c r="C452" s="8" t="str">
        <f>+$C436</f>
        <v>September 2022</v>
      </c>
      <c r="D452" s="24"/>
      <c r="E452" s="24"/>
      <c r="F452" s="24"/>
      <c r="G452" s="10" t="str">
        <f>+$G$4</f>
        <v>Sep</v>
      </c>
      <c r="H452" s="10" t="str">
        <f>+G452</f>
        <v>Sep</v>
      </c>
      <c r="I452" s="10" t="str">
        <f t="shared" si="116"/>
        <v>Sep</v>
      </c>
      <c r="J452" s="10" t="str">
        <f t="shared" si="116"/>
        <v>Sep</v>
      </c>
      <c r="K452" s="10" t="str">
        <f t="shared" si="116"/>
        <v>Sep</v>
      </c>
      <c r="L452" s="10" t="str">
        <f t="shared" si="116"/>
        <v>Sep</v>
      </c>
      <c r="M452" s="10" t="str">
        <f t="shared" si="116"/>
        <v>Sep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4</v>
      </c>
      <c r="H453" s="7">
        <f>+$H$5</f>
        <v>11</v>
      </c>
      <c r="I453" s="7">
        <f>+$I$5</f>
        <v>18</v>
      </c>
      <c r="J453" s="7">
        <f>+$J$5</f>
        <v>25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46</v>
      </c>
      <c r="H455" s="32">
        <f t="shared" ref="H455:L455" si="117">SUM(H456:H459)</f>
        <v>52</v>
      </c>
      <c r="I455" s="32">
        <f t="shared" si="117"/>
        <v>70</v>
      </c>
      <c r="J455" s="32">
        <f t="shared" si="117"/>
        <v>0</v>
      </c>
      <c r="K455" s="32">
        <f t="shared" si="117"/>
        <v>0</v>
      </c>
      <c r="L455" s="32">
        <f t="shared" si="117"/>
        <v>168</v>
      </c>
      <c r="M455" s="32">
        <f>ROUND((L455/$E$1),0)</f>
        <v>42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6</v>
      </c>
      <c r="H456" s="40">
        <v>6</v>
      </c>
      <c r="I456" s="40">
        <v>8</v>
      </c>
      <c r="J456" s="40"/>
      <c r="K456" s="40"/>
      <c r="L456" s="35">
        <f>SUM(G456:K456)</f>
        <v>20</v>
      </c>
      <c r="M456" s="35">
        <f t="shared" ref="M456:M464" si="118">ROUND((L456/$E$1),0)</f>
        <v>5</v>
      </c>
      <c r="N456" s="33"/>
      <c r="P456" s="30" t="s">
        <v>89</v>
      </c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7</v>
      </c>
      <c r="H457" s="40">
        <v>9</v>
      </c>
      <c r="I457" s="40">
        <v>16</v>
      </c>
      <c r="J457" s="40"/>
      <c r="K457" s="40"/>
      <c r="L457" s="35">
        <f t="shared" ref="L457:L464" si="119">SUM(G457:K457)</f>
        <v>32</v>
      </c>
      <c r="M457" s="35">
        <f t="shared" si="118"/>
        <v>8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15</v>
      </c>
      <c r="H458" s="40">
        <v>11</v>
      </c>
      <c r="I458" s="40">
        <v>14</v>
      </c>
      <c r="J458" s="40"/>
      <c r="K458" s="40"/>
      <c r="L458" s="35">
        <f t="shared" si="119"/>
        <v>40</v>
      </c>
      <c r="M458" s="35">
        <f t="shared" si="118"/>
        <v>10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18</v>
      </c>
      <c r="H459" s="41">
        <v>26</v>
      </c>
      <c r="I459" s="41">
        <v>32</v>
      </c>
      <c r="J459" s="41"/>
      <c r="K459" s="41"/>
      <c r="L459" s="32">
        <f t="shared" si="119"/>
        <v>76</v>
      </c>
      <c r="M459" s="32">
        <f t="shared" si="118"/>
        <v>19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9"/>
        <v>0</v>
      </c>
      <c r="M460" s="35">
        <f t="shared" si="118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9"/>
        <v>0</v>
      </c>
      <c r="M461" s="35">
        <f t="shared" si="118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>
        <v>12</v>
      </c>
      <c r="K462" s="40"/>
      <c r="L462" s="35">
        <f t="shared" si="119"/>
        <v>12</v>
      </c>
      <c r="M462" s="35">
        <f t="shared" si="118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9"/>
        <v>0</v>
      </c>
      <c r="M463" s="35">
        <f t="shared" si="118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9"/>
        <v>0</v>
      </c>
      <c r="M464" s="35">
        <f t="shared" si="118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20">+H467</f>
        <v>2022</v>
      </c>
      <c r="J467" s="6">
        <f t="shared" si="120"/>
        <v>2022</v>
      </c>
      <c r="K467" s="6">
        <f t="shared" si="120"/>
        <v>2022</v>
      </c>
      <c r="L467" s="6">
        <f t="shared" si="120"/>
        <v>2022</v>
      </c>
      <c r="M467" s="6">
        <f t="shared" si="120"/>
        <v>2022</v>
      </c>
      <c r="N467" s="20"/>
      <c r="S467" s="45" t="str">
        <f>+C467</f>
        <v>Sgombeni</v>
      </c>
      <c r="T467" s="46">
        <f>+L471</f>
        <v>196</v>
      </c>
      <c r="U467" s="46">
        <f>+L472+L473</f>
        <v>49</v>
      </c>
      <c r="V467" s="46">
        <f>+L474+L475</f>
        <v>147</v>
      </c>
      <c r="W467" s="46">
        <f>+L478</f>
        <v>29</v>
      </c>
      <c r="X467" s="46">
        <f>+L476</f>
        <v>0</v>
      </c>
    </row>
    <row r="468" spans="1:24" x14ac:dyDescent="0.25">
      <c r="A468" s="21"/>
      <c r="B468" s="22"/>
      <c r="C468" s="8" t="str">
        <f>+$C452</f>
        <v>September 2022</v>
      </c>
      <c r="D468" s="24"/>
      <c r="E468" s="24"/>
      <c r="F468" s="24"/>
      <c r="G468" s="10" t="str">
        <f>+$G$4</f>
        <v>Sep</v>
      </c>
      <c r="H468" s="10" t="str">
        <f>+G468</f>
        <v>Sep</v>
      </c>
      <c r="I468" s="10" t="str">
        <f t="shared" si="120"/>
        <v>Sep</v>
      </c>
      <c r="J468" s="10" t="str">
        <f t="shared" si="120"/>
        <v>Sep</v>
      </c>
      <c r="K468" s="10" t="str">
        <f t="shared" si="120"/>
        <v>Sep</v>
      </c>
      <c r="L468" s="10" t="str">
        <f t="shared" si="120"/>
        <v>Sep</v>
      </c>
      <c r="M468" s="10" t="str">
        <f t="shared" si="120"/>
        <v>Sep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4</v>
      </c>
      <c r="H469" s="7">
        <f>+$H$5</f>
        <v>11</v>
      </c>
      <c r="I469" s="7">
        <f>+$I$5</f>
        <v>18</v>
      </c>
      <c r="J469" s="7">
        <f>+$J$5</f>
        <v>25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35</v>
      </c>
      <c r="H471" s="32">
        <f t="shared" ref="H471:L471" si="121">SUM(H472:H475)</f>
        <v>54</v>
      </c>
      <c r="I471" s="32">
        <f t="shared" si="121"/>
        <v>48</v>
      </c>
      <c r="J471" s="32">
        <f t="shared" si="121"/>
        <v>59</v>
      </c>
      <c r="K471" s="32">
        <f t="shared" si="121"/>
        <v>0</v>
      </c>
      <c r="L471" s="32">
        <f t="shared" si="121"/>
        <v>196</v>
      </c>
      <c r="M471" s="32">
        <f>ROUND((L471/$E$1),0)</f>
        <v>49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3</v>
      </c>
      <c r="H472" s="40">
        <v>4</v>
      </c>
      <c r="I472" s="40">
        <v>3</v>
      </c>
      <c r="J472" s="40">
        <v>6</v>
      </c>
      <c r="K472" s="40"/>
      <c r="L472" s="35">
        <f>SUM(G472:K472)</f>
        <v>16</v>
      </c>
      <c r="M472" s="35">
        <f t="shared" ref="M472:M480" si="122">ROUND((L472/$E$1),0)</f>
        <v>4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6</v>
      </c>
      <c r="H473" s="40">
        <v>8</v>
      </c>
      <c r="I473" s="40">
        <v>9</v>
      </c>
      <c r="J473" s="40">
        <v>10</v>
      </c>
      <c r="K473" s="40"/>
      <c r="L473" s="35">
        <f t="shared" ref="L473:L480" si="123">SUM(G473:K473)</f>
        <v>33</v>
      </c>
      <c r="M473" s="35">
        <f t="shared" si="122"/>
        <v>8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14</v>
      </c>
      <c r="H474" s="40">
        <v>18</v>
      </c>
      <c r="I474" s="40">
        <v>17</v>
      </c>
      <c r="J474" s="40">
        <v>19</v>
      </c>
      <c r="K474" s="40"/>
      <c r="L474" s="35">
        <f t="shared" si="123"/>
        <v>68</v>
      </c>
      <c r="M474" s="35">
        <f t="shared" si="122"/>
        <v>17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12</v>
      </c>
      <c r="H475" s="41">
        <v>24</v>
      </c>
      <c r="I475" s="41">
        <v>19</v>
      </c>
      <c r="J475" s="41">
        <v>24</v>
      </c>
      <c r="K475" s="41"/>
      <c r="L475" s="32">
        <f t="shared" si="123"/>
        <v>79</v>
      </c>
      <c r="M475" s="32">
        <f t="shared" si="122"/>
        <v>20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3"/>
        <v>0</v>
      </c>
      <c r="M476" s="35">
        <f t="shared" si="122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3"/>
        <v>0</v>
      </c>
      <c r="M477" s="35">
        <f t="shared" si="122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6</v>
      </c>
      <c r="H478" s="40">
        <v>8</v>
      </c>
      <c r="I478" s="40">
        <v>5</v>
      </c>
      <c r="J478" s="40">
        <v>10</v>
      </c>
      <c r="K478" s="40"/>
      <c r="L478" s="35">
        <f t="shared" si="123"/>
        <v>29</v>
      </c>
      <c r="M478" s="35">
        <f t="shared" si="122"/>
        <v>7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15</v>
      </c>
      <c r="H479" s="40">
        <v>24</v>
      </c>
      <c r="I479" s="40">
        <v>20</v>
      </c>
      <c r="J479" s="40">
        <v>30</v>
      </c>
      <c r="K479" s="40"/>
      <c r="L479" s="35">
        <f t="shared" si="123"/>
        <v>89</v>
      </c>
      <c r="M479" s="35">
        <f t="shared" si="122"/>
        <v>22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3"/>
        <v>0</v>
      </c>
      <c r="M480" s="35">
        <f t="shared" si="122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4">+H483</f>
        <v>2022</v>
      </c>
      <c r="J483" s="6">
        <f t="shared" si="124"/>
        <v>2022</v>
      </c>
      <c r="K483" s="6">
        <f t="shared" si="124"/>
        <v>2022</v>
      </c>
      <c r="L483" s="6">
        <f t="shared" si="124"/>
        <v>2022</v>
      </c>
      <c r="M483" s="6">
        <f t="shared" si="124"/>
        <v>2022</v>
      </c>
      <c r="N483" s="20"/>
      <c r="S483" s="45" t="str">
        <f>+C483</f>
        <v>Lushikishini</v>
      </c>
      <c r="T483" s="46">
        <f>+L487</f>
        <v>29</v>
      </c>
      <c r="U483" s="46">
        <f>+L488+L489</f>
        <v>15</v>
      </c>
      <c r="V483" s="46">
        <f>+L490+L491</f>
        <v>14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September 2022</v>
      </c>
      <c r="D484" s="24"/>
      <c r="E484" s="24"/>
      <c r="F484" s="24"/>
      <c r="G484" s="10" t="str">
        <f>+$G$4</f>
        <v>Sep</v>
      </c>
      <c r="H484" s="10" t="str">
        <f>+G484</f>
        <v>Sep</v>
      </c>
      <c r="I484" s="10" t="str">
        <f t="shared" si="124"/>
        <v>Sep</v>
      </c>
      <c r="J484" s="10" t="str">
        <f t="shared" si="124"/>
        <v>Sep</v>
      </c>
      <c r="K484" s="10" t="str">
        <f t="shared" si="124"/>
        <v>Sep</v>
      </c>
      <c r="L484" s="10" t="str">
        <f t="shared" si="124"/>
        <v>Sep</v>
      </c>
      <c r="M484" s="10" t="str">
        <f t="shared" si="124"/>
        <v>Sep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4</v>
      </c>
      <c r="H485" s="7">
        <f>+$H$5</f>
        <v>11</v>
      </c>
      <c r="I485" s="7">
        <f>+$I$5</f>
        <v>18</v>
      </c>
      <c r="J485" s="7">
        <f>+$J$5</f>
        <v>25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9</v>
      </c>
      <c r="H487" s="32">
        <f t="shared" ref="H487:L487" si="125">SUM(H488:H491)</f>
        <v>4</v>
      </c>
      <c r="I487" s="32">
        <f t="shared" si="125"/>
        <v>8</v>
      </c>
      <c r="J487" s="32">
        <f t="shared" si="125"/>
        <v>8</v>
      </c>
      <c r="K487" s="32">
        <f t="shared" si="125"/>
        <v>0</v>
      </c>
      <c r="L487" s="32">
        <f t="shared" si="125"/>
        <v>29</v>
      </c>
      <c r="M487" s="32">
        <f>ROUND((L487/$E$1),0)</f>
        <v>7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1</v>
      </c>
      <c r="I488" s="40">
        <v>2</v>
      </c>
      <c r="J488" s="40">
        <v>1</v>
      </c>
      <c r="K488" s="40"/>
      <c r="L488" s="35">
        <f>SUM(G488:K488)</f>
        <v>6</v>
      </c>
      <c r="M488" s="35">
        <f t="shared" ref="M488:M496" si="126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2</v>
      </c>
      <c r="H489" s="40">
        <v>1</v>
      </c>
      <c r="I489" s="40">
        <v>3</v>
      </c>
      <c r="J489" s="40">
        <v>3</v>
      </c>
      <c r="K489" s="40"/>
      <c r="L489" s="35">
        <f t="shared" ref="L489:L496" si="127">SUM(G489:K489)</f>
        <v>9</v>
      </c>
      <c r="M489" s="35">
        <f t="shared" si="126"/>
        <v>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2</v>
      </c>
      <c r="H490" s="40">
        <v>2</v>
      </c>
      <c r="I490" s="40">
        <v>2</v>
      </c>
      <c r="J490" s="40">
        <v>4</v>
      </c>
      <c r="K490" s="40"/>
      <c r="L490" s="35">
        <f t="shared" si="127"/>
        <v>10</v>
      </c>
      <c r="M490" s="35">
        <f t="shared" si="126"/>
        <v>3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3</v>
      </c>
      <c r="H491" s="41"/>
      <c r="I491" s="41">
        <v>1</v>
      </c>
      <c r="J491" s="41"/>
      <c r="K491" s="41"/>
      <c r="L491" s="32">
        <f t="shared" si="127"/>
        <v>4</v>
      </c>
      <c r="M491" s="32">
        <f t="shared" si="126"/>
        <v>1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7"/>
        <v>0</v>
      </c>
      <c r="M492" s="35">
        <f t="shared" si="126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7"/>
        <v>0</v>
      </c>
      <c r="M493" s="35">
        <f t="shared" si="126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7"/>
        <v>0</v>
      </c>
      <c r="M494" s="35">
        <f t="shared" si="126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7"/>
        <v>0</v>
      </c>
      <c r="M495" s="35">
        <f t="shared" si="126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7"/>
        <v>0</v>
      </c>
      <c r="M496" s="35">
        <f t="shared" si="126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49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10209</v>
      </c>
      <c r="U3" s="46">
        <f>+L8+L9</f>
        <v>2401</v>
      </c>
      <c r="V3" s="46">
        <f>+L10+L11</f>
        <v>7808</v>
      </c>
      <c r="W3" s="46">
        <f>+L14</f>
        <v>393</v>
      </c>
      <c r="X3" s="46">
        <f>+L12</f>
        <v>200</v>
      </c>
    </row>
    <row r="4" spans="1:41" x14ac:dyDescent="0.25">
      <c r="A4" s="21"/>
      <c r="B4" s="22"/>
      <c r="C4" s="13" t="s">
        <v>103</v>
      </c>
      <c r="D4" s="23"/>
      <c r="E4" s="24"/>
      <c r="F4" s="24"/>
      <c r="G4" s="49" t="s">
        <v>104</v>
      </c>
      <c r="H4" s="10" t="str">
        <f>+G4</f>
        <v>Oct</v>
      </c>
      <c r="I4" s="10" t="str">
        <f t="shared" si="0"/>
        <v>Oct</v>
      </c>
      <c r="J4" s="10" t="str">
        <f t="shared" si="0"/>
        <v>Oct</v>
      </c>
      <c r="K4" s="10" t="str">
        <f t="shared" si="0"/>
        <v>Oct</v>
      </c>
      <c r="L4" s="10" t="str">
        <f t="shared" si="0"/>
        <v>Oct</v>
      </c>
      <c r="M4" s="10" t="str">
        <f t="shared" si="0"/>
        <v>Oct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2</v>
      </c>
      <c r="H5" s="4">
        <v>9</v>
      </c>
      <c r="I5" s="4">
        <v>16</v>
      </c>
      <c r="J5" s="4">
        <v>23</v>
      </c>
      <c r="K5" s="4">
        <v>30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1971</v>
      </c>
      <c r="H7" s="32">
        <f t="shared" ref="H7:L7" si="1">SUM(H8:H11)</f>
        <v>2042</v>
      </c>
      <c r="I7" s="32">
        <f t="shared" si="1"/>
        <v>2085</v>
      </c>
      <c r="J7" s="32">
        <f t="shared" si="1"/>
        <v>2078</v>
      </c>
      <c r="K7" s="32">
        <f t="shared" si="1"/>
        <v>2033</v>
      </c>
      <c r="L7" s="32">
        <f t="shared" si="1"/>
        <v>10209</v>
      </c>
      <c r="M7" s="32">
        <f>ROUND((L7/$E$1),0)</f>
        <v>2042</v>
      </c>
      <c r="N7" s="33"/>
      <c r="O7" s="34"/>
      <c r="P7" s="34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</f>
        <v>134</v>
      </c>
      <c r="H8" s="35">
        <f t="shared" ref="H8:K8" si="2">+H24+H40+H56+H72+H88+H104+H120+H136+H152+H168+H184+H200+H216+H232+H248+H264+H280+H296+H312+H328+H344+H360+H376+H392+H408+H424+H440+H456+H472+H488</f>
        <v>139</v>
      </c>
      <c r="I8" s="35">
        <f t="shared" si="2"/>
        <v>143</v>
      </c>
      <c r="J8" s="35">
        <f t="shared" si="2"/>
        <v>137</v>
      </c>
      <c r="K8" s="35">
        <f t="shared" si="2"/>
        <v>133</v>
      </c>
      <c r="L8" s="35">
        <f>SUM(G8:K8)</f>
        <v>686</v>
      </c>
      <c r="M8" s="35">
        <f t="shared" ref="M8:M16" si="3">ROUND((L8/$E$1),0)</f>
        <v>137</v>
      </c>
      <c r="N8" s="33"/>
      <c r="O8" s="34"/>
      <c r="P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</f>
        <v>322</v>
      </c>
      <c r="H9" s="35">
        <f t="shared" si="4"/>
        <v>336</v>
      </c>
      <c r="I9" s="35">
        <f t="shared" si="4"/>
        <v>381</v>
      </c>
      <c r="J9" s="35">
        <f t="shared" si="4"/>
        <v>342</v>
      </c>
      <c r="K9" s="35">
        <f t="shared" si="4"/>
        <v>334</v>
      </c>
      <c r="L9" s="35">
        <f t="shared" ref="L9:L15" si="5">SUM(G9:K9)</f>
        <v>1715</v>
      </c>
      <c r="M9" s="35">
        <f t="shared" si="3"/>
        <v>343</v>
      </c>
      <c r="N9" s="33"/>
      <c r="O9" s="34"/>
      <c r="P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516</v>
      </c>
      <c r="H10" s="35">
        <f t="shared" si="4"/>
        <v>468</v>
      </c>
      <c r="I10" s="35">
        <f t="shared" si="4"/>
        <v>480</v>
      </c>
      <c r="J10" s="35">
        <f t="shared" si="4"/>
        <v>513</v>
      </c>
      <c r="K10" s="35">
        <f t="shared" si="4"/>
        <v>495</v>
      </c>
      <c r="L10" s="35">
        <f t="shared" si="5"/>
        <v>2472</v>
      </c>
      <c r="M10" s="35">
        <f t="shared" si="3"/>
        <v>494</v>
      </c>
      <c r="N10" s="33"/>
      <c r="O10" s="34"/>
      <c r="P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999</v>
      </c>
      <c r="H11" s="32">
        <f t="shared" si="4"/>
        <v>1099</v>
      </c>
      <c r="I11" s="32">
        <f t="shared" si="4"/>
        <v>1081</v>
      </c>
      <c r="J11" s="32">
        <f t="shared" si="4"/>
        <v>1086</v>
      </c>
      <c r="K11" s="32">
        <f t="shared" si="4"/>
        <v>1071</v>
      </c>
      <c r="L11" s="32">
        <f t="shared" si="5"/>
        <v>5336</v>
      </c>
      <c r="M11" s="32">
        <f t="shared" si="3"/>
        <v>1067</v>
      </c>
      <c r="N11" s="33"/>
      <c r="O11" s="34"/>
      <c r="P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35</v>
      </c>
      <c r="H12" s="35">
        <f t="shared" si="4"/>
        <v>40</v>
      </c>
      <c r="I12" s="35">
        <f t="shared" si="4"/>
        <v>14</v>
      </c>
      <c r="J12" s="35">
        <f t="shared" si="4"/>
        <v>46</v>
      </c>
      <c r="K12" s="35">
        <f t="shared" si="4"/>
        <v>65</v>
      </c>
      <c r="L12" s="35">
        <f t="shared" si="5"/>
        <v>200</v>
      </c>
      <c r="M12" s="35">
        <f t="shared" si="3"/>
        <v>40</v>
      </c>
      <c r="N12" s="33"/>
      <c r="O12" s="34"/>
      <c r="P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6</v>
      </c>
      <c r="J13" s="35">
        <f t="shared" si="4"/>
        <v>0</v>
      </c>
      <c r="K13" s="35">
        <f t="shared" si="4"/>
        <v>0</v>
      </c>
      <c r="L13" s="35">
        <f t="shared" si="5"/>
        <v>6</v>
      </c>
      <c r="M13" s="35">
        <f t="shared" si="3"/>
        <v>1</v>
      </c>
      <c r="N13" s="33"/>
      <c r="O13" s="34"/>
      <c r="P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97</v>
      </c>
      <c r="H14" s="35">
        <f t="shared" si="4"/>
        <v>82</v>
      </c>
      <c r="I14" s="35">
        <f t="shared" si="4"/>
        <v>77</v>
      </c>
      <c r="J14" s="35">
        <f t="shared" si="4"/>
        <v>75</v>
      </c>
      <c r="K14" s="35">
        <f t="shared" si="4"/>
        <v>62</v>
      </c>
      <c r="L14" s="35">
        <f t="shared" si="5"/>
        <v>393</v>
      </c>
      <c r="M14" s="35">
        <f t="shared" si="3"/>
        <v>79</v>
      </c>
      <c r="N14" s="33"/>
      <c r="O14" s="34"/>
      <c r="P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424</v>
      </c>
      <c r="H15" s="35">
        <f t="shared" si="4"/>
        <v>460</v>
      </c>
      <c r="I15" s="35">
        <f t="shared" si="4"/>
        <v>458</v>
      </c>
      <c r="J15" s="35">
        <f t="shared" si="4"/>
        <v>228</v>
      </c>
      <c r="K15" s="35">
        <f t="shared" si="4"/>
        <v>272</v>
      </c>
      <c r="L15" s="35">
        <f t="shared" si="5"/>
        <v>1842</v>
      </c>
      <c r="M15" s="35">
        <f t="shared" si="3"/>
        <v>368</v>
      </c>
      <c r="N15" s="33"/>
      <c r="O15" s="34"/>
      <c r="P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323</v>
      </c>
      <c r="H16" s="35">
        <f t="shared" si="4"/>
        <v>380</v>
      </c>
      <c r="I16" s="35">
        <f t="shared" si="4"/>
        <v>336</v>
      </c>
      <c r="J16" s="35">
        <f t="shared" si="4"/>
        <v>370</v>
      </c>
      <c r="K16" s="35">
        <f t="shared" si="4"/>
        <v>432</v>
      </c>
      <c r="L16" s="35">
        <f t="shared" ref="L16" si="6">SUM(G16:K16)</f>
        <v>1841</v>
      </c>
      <c r="M16" s="35">
        <f t="shared" si="3"/>
        <v>368</v>
      </c>
      <c r="N16" s="33"/>
      <c r="O16" s="34"/>
      <c r="P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7">+H19</f>
        <v>2022</v>
      </c>
      <c r="J19" s="6">
        <f t="shared" si="7"/>
        <v>2022</v>
      </c>
      <c r="K19" s="6">
        <f t="shared" si="7"/>
        <v>2022</v>
      </c>
      <c r="L19" s="6">
        <f t="shared" si="7"/>
        <v>2022</v>
      </c>
      <c r="M19" s="6">
        <f t="shared" si="7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927</v>
      </c>
      <c r="U19" s="46">
        <f>+L24+L25</f>
        <v>176</v>
      </c>
      <c r="V19" s="46">
        <f>+L26+L27</f>
        <v>751</v>
      </c>
      <c r="W19" s="46">
        <f>+L30</f>
        <v>6</v>
      </c>
      <c r="X19" s="46">
        <f>+L28</f>
        <v>1</v>
      </c>
    </row>
    <row r="20" spans="1:24" x14ac:dyDescent="0.25">
      <c r="A20" s="21"/>
      <c r="B20" s="22"/>
      <c r="C20" s="8" t="str">
        <f>+$C4</f>
        <v>October 2022</v>
      </c>
      <c r="D20" s="24"/>
      <c r="E20" s="24"/>
      <c r="F20" s="24"/>
      <c r="G20" s="10" t="str">
        <f>+$G$4</f>
        <v>Oct</v>
      </c>
      <c r="H20" s="10" t="str">
        <f>+G20</f>
        <v>Oct</v>
      </c>
      <c r="I20" s="10" t="str">
        <f t="shared" si="7"/>
        <v>Oct</v>
      </c>
      <c r="J20" s="10" t="str">
        <f t="shared" si="7"/>
        <v>Oct</v>
      </c>
      <c r="K20" s="10" t="str">
        <f t="shared" si="7"/>
        <v>Oct</v>
      </c>
      <c r="L20" s="10" t="str">
        <f t="shared" si="7"/>
        <v>Oct</v>
      </c>
      <c r="M20" s="10" t="str">
        <f t="shared" si="7"/>
        <v>Oct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2</v>
      </c>
      <c r="H21" s="7">
        <f>+$H$5</f>
        <v>9</v>
      </c>
      <c r="I21" s="7">
        <f>+$I$5</f>
        <v>16</v>
      </c>
      <c r="J21" s="7">
        <f>+$J$5</f>
        <v>23</v>
      </c>
      <c r="K21" s="7">
        <f>+$K$5</f>
        <v>30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183</v>
      </c>
      <c r="H23" s="32">
        <f t="shared" ref="H23:L23" si="8">SUM(H24:H27)</f>
        <v>200</v>
      </c>
      <c r="I23" s="32">
        <f t="shared" si="8"/>
        <v>189</v>
      </c>
      <c r="J23" s="32">
        <f t="shared" si="8"/>
        <v>183</v>
      </c>
      <c r="K23" s="32">
        <f t="shared" si="8"/>
        <v>172</v>
      </c>
      <c r="L23" s="32">
        <f t="shared" si="8"/>
        <v>927</v>
      </c>
      <c r="M23" s="32">
        <f>ROUND((L23/$E$1),0)</f>
        <v>185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8</v>
      </c>
      <c r="I24" s="40">
        <v>4</v>
      </c>
      <c r="J24" s="40">
        <v>9</v>
      </c>
      <c r="K24" s="40">
        <v>9</v>
      </c>
      <c r="L24" s="35">
        <f>SUM(G24:K24)</f>
        <v>42</v>
      </c>
      <c r="M24" s="35">
        <f t="shared" ref="M24:M32" si="9">ROUND((L24/$E$1),0)</f>
        <v>8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27</v>
      </c>
      <c r="H25" s="40">
        <v>28</v>
      </c>
      <c r="I25" s="40">
        <v>30</v>
      </c>
      <c r="J25" s="40">
        <v>26</v>
      </c>
      <c r="K25" s="40">
        <v>23</v>
      </c>
      <c r="L25" s="35">
        <f t="shared" ref="L25:L32" si="10">SUM(G25:K25)</f>
        <v>134</v>
      </c>
      <c r="M25" s="35">
        <f t="shared" si="9"/>
        <v>27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58</v>
      </c>
      <c r="H26" s="40">
        <v>54</v>
      </c>
      <c r="I26" s="40">
        <v>57</v>
      </c>
      <c r="J26" s="40">
        <v>53</v>
      </c>
      <c r="K26" s="40">
        <v>58</v>
      </c>
      <c r="L26" s="35">
        <f t="shared" si="10"/>
        <v>280</v>
      </c>
      <c r="M26" s="35">
        <f t="shared" si="9"/>
        <v>56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86</v>
      </c>
      <c r="H27" s="41">
        <v>110</v>
      </c>
      <c r="I27" s="41">
        <v>98</v>
      </c>
      <c r="J27" s="41">
        <v>95</v>
      </c>
      <c r="K27" s="41">
        <v>82</v>
      </c>
      <c r="L27" s="32">
        <f t="shared" si="10"/>
        <v>471</v>
      </c>
      <c r="M27" s="32">
        <f t="shared" si="9"/>
        <v>94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>
        <v>1</v>
      </c>
      <c r="I28" s="40"/>
      <c r="J28" s="40"/>
      <c r="K28" s="40"/>
      <c r="L28" s="35">
        <f t="shared" si="10"/>
        <v>1</v>
      </c>
      <c r="M28" s="35">
        <f t="shared" si="9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10"/>
        <v>0</v>
      </c>
      <c r="M29" s="35">
        <f t="shared" si="9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2</v>
      </c>
      <c r="H30" s="40">
        <v>2</v>
      </c>
      <c r="I30" s="40">
        <v>2</v>
      </c>
      <c r="J30" s="40"/>
      <c r="K30" s="40"/>
      <c r="L30" s="35">
        <f t="shared" si="10"/>
        <v>6</v>
      </c>
      <c r="M30" s="35">
        <f t="shared" si="9"/>
        <v>1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10"/>
        <v>0</v>
      </c>
      <c r="M31" s="35">
        <f t="shared" si="9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10"/>
        <v>0</v>
      </c>
      <c r="M32" s="35">
        <f t="shared" si="9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1">+H35</f>
        <v>2022</v>
      </c>
      <c r="J35" s="6">
        <f t="shared" si="11"/>
        <v>2022</v>
      </c>
      <c r="K35" s="6">
        <f t="shared" si="11"/>
        <v>2022</v>
      </c>
      <c r="L35" s="6">
        <f t="shared" si="11"/>
        <v>2022</v>
      </c>
      <c r="M35" s="6">
        <f t="shared" si="11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301</v>
      </c>
      <c r="U35" s="46">
        <f>+L40+L41</f>
        <v>85</v>
      </c>
      <c r="V35" s="46">
        <f>+L42+L43</f>
        <v>216</v>
      </c>
      <c r="W35" s="46">
        <f>+L46</f>
        <v>15</v>
      </c>
      <c r="X35" s="46">
        <f>+L44</f>
        <v>10</v>
      </c>
    </row>
    <row r="36" spans="1:24" x14ac:dyDescent="0.25">
      <c r="A36" s="21"/>
      <c r="B36" s="22"/>
      <c r="C36" s="8" t="str">
        <f>+$C20</f>
        <v>October 2022</v>
      </c>
      <c r="D36" s="24"/>
      <c r="E36" s="24"/>
      <c r="F36" s="24"/>
      <c r="G36" s="10" t="str">
        <f>+$G$4</f>
        <v>Oct</v>
      </c>
      <c r="H36" s="10" t="str">
        <f>+G36</f>
        <v>Oct</v>
      </c>
      <c r="I36" s="10" t="str">
        <f t="shared" si="11"/>
        <v>Oct</v>
      </c>
      <c r="J36" s="10" t="str">
        <f t="shared" si="11"/>
        <v>Oct</v>
      </c>
      <c r="K36" s="10" t="str">
        <f t="shared" si="11"/>
        <v>Oct</v>
      </c>
      <c r="L36" s="10" t="str">
        <f t="shared" si="11"/>
        <v>Oct</v>
      </c>
      <c r="M36" s="10" t="str">
        <f t="shared" si="11"/>
        <v>Oct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2</v>
      </c>
      <c r="H37" s="7">
        <f>+$H$5</f>
        <v>9</v>
      </c>
      <c r="I37" s="7">
        <f>+$I$5</f>
        <v>16</v>
      </c>
      <c r="J37" s="7">
        <f>+$J$5</f>
        <v>23</v>
      </c>
      <c r="K37" s="7">
        <f>+$K$5</f>
        <v>30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42</v>
      </c>
      <c r="H39" s="32">
        <f t="shared" ref="H39:L39" si="12">SUM(H40:H43)</f>
        <v>74</v>
      </c>
      <c r="I39" s="32">
        <f t="shared" si="12"/>
        <v>69</v>
      </c>
      <c r="J39" s="32">
        <f t="shared" si="12"/>
        <v>63</v>
      </c>
      <c r="K39" s="32">
        <f t="shared" si="12"/>
        <v>53</v>
      </c>
      <c r="L39" s="32">
        <f t="shared" si="12"/>
        <v>301</v>
      </c>
      <c r="M39" s="32">
        <f>ROUND((L39/$E$1),0)</f>
        <v>60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40">
        <v>8</v>
      </c>
      <c r="I40" s="40">
        <v>6</v>
      </c>
      <c r="J40" s="40">
        <v>3</v>
      </c>
      <c r="K40" s="40">
        <v>9</v>
      </c>
      <c r="L40" s="35">
        <f>SUM(G40:K40)</f>
        <v>29</v>
      </c>
      <c r="M40" s="35">
        <f t="shared" ref="M40:M48" si="13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8</v>
      </c>
      <c r="H41" s="40">
        <v>14</v>
      </c>
      <c r="I41" s="40">
        <v>14</v>
      </c>
      <c r="J41" s="40">
        <v>10</v>
      </c>
      <c r="K41" s="40">
        <v>10</v>
      </c>
      <c r="L41" s="35">
        <f t="shared" ref="L41:L48" si="14">SUM(G41:K41)</f>
        <v>56</v>
      </c>
      <c r="M41" s="35">
        <f t="shared" si="13"/>
        <v>11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12</v>
      </c>
      <c r="H42" s="40">
        <v>20</v>
      </c>
      <c r="I42" s="40">
        <v>17</v>
      </c>
      <c r="J42" s="40">
        <v>20</v>
      </c>
      <c r="K42" s="40">
        <v>14</v>
      </c>
      <c r="L42" s="35">
        <f t="shared" si="14"/>
        <v>83</v>
      </c>
      <c r="M42" s="35">
        <f t="shared" si="13"/>
        <v>17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19</v>
      </c>
      <c r="H43" s="41">
        <v>32</v>
      </c>
      <c r="I43" s="41">
        <v>32</v>
      </c>
      <c r="J43" s="41">
        <v>30</v>
      </c>
      <c r="K43" s="41">
        <v>20</v>
      </c>
      <c r="L43" s="32">
        <f t="shared" si="14"/>
        <v>133</v>
      </c>
      <c r="M43" s="32">
        <f t="shared" si="13"/>
        <v>27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3</v>
      </c>
      <c r="I44" s="40"/>
      <c r="J44" s="40">
        <v>3</v>
      </c>
      <c r="K44" s="40">
        <v>4</v>
      </c>
      <c r="L44" s="35">
        <f t="shared" si="14"/>
        <v>10</v>
      </c>
      <c r="M44" s="35">
        <f t="shared" si="13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4"/>
        <v>0</v>
      </c>
      <c r="M45" s="35">
        <f t="shared" si="13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2</v>
      </c>
      <c r="H46" s="40">
        <v>2</v>
      </c>
      <c r="I46" s="40">
        <v>4</v>
      </c>
      <c r="J46" s="40">
        <v>4</v>
      </c>
      <c r="K46" s="40">
        <v>3</v>
      </c>
      <c r="L46" s="35">
        <f t="shared" si="14"/>
        <v>15</v>
      </c>
      <c r="M46" s="35">
        <f t="shared" si="13"/>
        <v>3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3</v>
      </c>
      <c r="H47" s="40">
        <v>4</v>
      </c>
      <c r="I47" s="40">
        <v>4</v>
      </c>
      <c r="J47" s="40">
        <v>3</v>
      </c>
      <c r="K47" s="40">
        <v>2</v>
      </c>
      <c r="L47" s="35">
        <f t="shared" si="14"/>
        <v>16</v>
      </c>
      <c r="M47" s="35">
        <f t="shared" si="13"/>
        <v>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4"/>
        <v>0</v>
      </c>
      <c r="M48" s="35">
        <f t="shared" si="13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5">+H51</f>
        <v>2022</v>
      </c>
      <c r="J51" s="6">
        <f t="shared" si="15"/>
        <v>2022</v>
      </c>
      <c r="K51" s="6">
        <f t="shared" si="15"/>
        <v>2022</v>
      </c>
      <c r="L51" s="6">
        <f t="shared" si="15"/>
        <v>2022</v>
      </c>
      <c r="M51" s="6">
        <f t="shared" si="15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447</v>
      </c>
      <c r="U51" s="46">
        <f>+L56+L57</f>
        <v>98</v>
      </c>
      <c r="V51" s="46">
        <f>+L58+L59</f>
        <v>349</v>
      </c>
      <c r="W51" s="46">
        <f>+L62</f>
        <v>16</v>
      </c>
      <c r="X51" s="46">
        <f>+L60</f>
        <v>0</v>
      </c>
    </row>
    <row r="52" spans="1:24" x14ac:dyDescent="0.25">
      <c r="A52" s="21"/>
      <c r="B52" s="22"/>
      <c r="C52" s="8" t="str">
        <f>+$C36</f>
        <v>October 2022</v>
      </c>
      <c r="D52" s="24"/>
      <c r="E52" s="24"/>
      <c r="F52" s="24"/>
      <c r="G52" s="10" t="str">
        <f>+$G$4</f>
        <v>Oct</v>
      </c>
      <c r="H52" s="10" t="str">
        <f>+G52</f>
        <v>Oct</v>
      </c>
      <c r="I52" s="10" t="str">
        <f t="shared" si="15"/>
        <v>Oct</v>
      </c>
      <c r="J52" s="10" t="str">
        <f t="shared" si="15"/>
        <v>Oct</v>
      </c>
      <c r="K52" s="10" t="str">
        <f t="shared" si="15"/>
        <v>Oct</v>
      </c>
      <c r="L52" s="10" t="str">
        <f t="shared" si="15"/>
        <v>Oct</v>
      </c>
      <c r="M52" s="10" t="str">
        <f t="shared" si="15"/>
        <v>Oct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2</v>
      </c>
      <c r="H53" s="7">
        <f>+$H$5</f>
        <v>9</v>
      </c>
      <c r="I53" s="7">
        <f>+$I$5</f>
        <v>16</v>
      </c>
      <c r="J53" s="7">
        <f>+$J$5</f>
        <v>23</v>
      </c>
      <c r="K53" s="7">
        <f>+$K$5</f>
        <v>30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75</v>
      </c>
      <c r="H55" s="32">
        <f t="shared" ref="H55:L55" si="16">SUM(H56:H59)</f>
        <v>90</v>
      </c>
      <c r="I55" s="32">
        <f t="shared" si="16"/>
        <v>90</v>
      </c>
      <c r="J55" s="32">
        <f t="shared" si="16"/>
        <v>89</v>
      </c>
      <c r="K55" s="32">
        <f t="shared" si="16"/>
        <v>103</v>
      </c>
      <c r="L55" s="32">
        <f t="shared" si="16"/>
        <v>447</v>
      </c>
      <c r="M55" s="32">
        <f>ROUND((L55/$E$1),0)</f>
        <v>89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4</v>
      </c>
      <c r="I56" s="40">
        <v>3</v>
      </c>
      <c r="J56" s="40">
        <v>5</v>
      </c>
      <c r="K56" s="40">
        <v>4</v>
      </c>
      <c r="L56" s="35">
        <f>SUM(G56:K56)</f>
        <v>19</v>
      </c>
      <c r="M56" s="35">
        <f t="shared" ref="M56:M64" si="17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17</v>
      </c>
      <c r="I57" s="40">
        <v>15</v>
      </c>
      <c r="J57" s="40">
        <v>14</v>
      </c>
      <c r="K57" s="40">
        <v>19</v>
      </c>
      <c r="L57" s="35">
        <f t="shared" ref="L57:L64" si="18">SUM(G57:K57)</f>
        <v>79</v>
      </c>
      <c r="M57" s="35">
        <f t="shared" si="17"/>
        <v>16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16</v>
      </c>
      <c r="H58" s="40">
        <v>13</v>
      </c>
      <c r="I58" s="40">
        <v>24</v>
      </c>
      <c r="J58" s="40">
        <v>23</v>
      </c>
      <c r="K58" s="40">
        <v>24</v>
      </c>
      <c r="L58" s="35">
        <f t="shared" si="18"/>
        <v>100</v>
      </c>
      <c r="M58" s="35">
        <f t="shared" si="17"/>
        <v>20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42</v>
      </c>
      <c r="H59" s="41">
        <v>56</v>
      </c>
      <c r="I59" s="41">
        <v>48</v>
      </c>
      <c r="J59" s="41">
        <v>47</v>
      </c>
      <c r="K59" s="41">
        <v>56</v>
      </c>
      <c r="L59" s="32">
        <f t="shared" si="18"/>
        <v>249</v>
      </c>
      <c r="M59" s="32">
        <f t="shared" si="17"/>
        <v>50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8"/>
        <v>0</v>
      </c>
      <c r="M60" s="35">
        <f t="shared" si="17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8"/>
        <v>0</v>
      </c>
      <c r="M61" s="35">
        <f t="shared" si="17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4</v>
      </c>
      <c r="H62" s="40">
        <v>3</v>
      </c>
      <c r="I62" s="40">
        <v>4</v>
      </c>
      <c r="J62" s="40">
        <v>2</v>
      </c>
      <c r="K62" s="40">
        <v>3</v>
      </c>
      <c r="L62" s="35">
        <f t="shared" si="18"/>
        <v>16</v>
      </c>
      <c r="M62" s="35">
        <f t="shared" si="17"/>
        <v>3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8"/>
        <v>0</v>
      </c>
      <c r="M63" s="35">
        <f t="shared" si="17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8"/>
        <v>0</v>
      </c>
      <c r="M64" s="35">
        <f t="shared" si="17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9">+H67</f>
        <v>2022</v>
      </c>
      <c r="J67" s="6">
        <f t="shared" si="19"/>
        <v>2022</v>
      </c>
      <c r="K67" s="6">
        <f t="shared" si="19"/>
        <v>2022</v>
      </c>
      <c r="L67" s="6">
        <f t="shared" si="19"/>
        <v>2022</v>
      </c>
      <c r="M67" s="6">
        <f t="shared" si="19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644</v>
      </c>
      <c r="U67" s="46">
        <f>+L72+L73</f>
        <v>91</v>
      </c>
      <c r="V67" s="46">
        <f>+L74+L75</f>
        <v>553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October 2022</v>
      </c>
      <c r="D68" s="24"/>
      <c r="E68" s="24"/>
      <c r="F68" s="24"/>
      <c r="G68" s="10" t="str">
        <f>+$G$4</f>
        <v>Oct</v>
      </c>
      <c r="H68" s="10" t="str">
        <f>+G68</f>
        <v>Oct</v>
      </c>
      <c r="I68" s="10" t="str">
        <f t="shared" si="19"/>
        <v>Oct</v>
      </c>
      <c r="J68" s="10" t="str">
        <f t="shared" si="19"/>
        <v>Oct</v>
      </c>
      <c r="K68" s="10" t="str">
        <f t="shared" si="19"/>
        <v>Oct</v>
      </c>
      <c r="L68" s="10" t="str">
        <f t="shared" si="19"/>
        <v>Oct</v>
      </c>
      <c r="M68" s="10" t="str">
        <f t="shared" si="19"/>
        <v>Oct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2</v>
      </c>
      <c r="H69" s="7">
        <f>+$H$5</f>
        <v>9</v>
      </c>
      <c r="I69" s="7">
        <f>+$I$5</f>
        <v>16</v>
      </c>
      <c r="J69" s="7">
        <f>+$J$5</f>
        <v>23</v>
      </c>
      <c r="K69" s="7">
        <f>+$K$5</f>
        <v>30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126</v>
      </c>
      <c r="H71" s="32">
        <f t="shared" ref="H71:L71" si="20">SUM(H72:H75)</f>
        <v>129</v>
      </c>
      <c r="I71" s="32">
        <f t="shared" si="20"/>
        <v>138</v>
      </c>
      <c r="J71" s="32">
        <f t="shared" si="20"/>
        <v>155</v>
      </c>
      <c r="K71" s="32">
        <f t="shared" si="20"/>
        <v>96</v>
      </c>
      <c r="L71" s="32">
        <f t="shared" si="20"/>
        <v>644</v>
      </c>
      <c r="M71" s="32">
        <f>ROUND((L71/$E$1),0)</f>
        <v>129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6</v>
      </c>
      <c r="H72" s="40">
        <v>6</v>
      </c>
      <c r="I72" s="40">
        <v>10</v>
      </c>
      <c r="J72" s="40">
        <v>8</v>
      </c>
      <c r="K72" s="40">
        <v>8</v>
      </c>
      <c r="L72" s="35">
        <f>SUM(G72:K72)</f>
        <v>38</v>
      </c>
      <c r="M72" s="35">
        <f t="shared" ref="M72:M80" si="21">ROUND((L72/$E$1),0)</f>
        <v>8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9</v>
      </c>
      <c r="H73" s="40">
        <v>13</v>
      </c>
      <c r="I73" s="40">
        <v>13</v>
      </c>
      <c r="J73" s="40">
        <v>11</v>
      </c>
      <c r="K73" s="40">
        <v>7</v>
      </c>
      <c r="L73" s="35">
        <f t="shared" ref="L73:L80" si="22">SUM(G73:K73)</f>
        <v>53</v>
      </c>
      <c r="M73" s="35">
        <f t="shared" si="21"/>
        <v>11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11</v>
      </c>
      <c r="H74" s="40">
        <v>15</v>
      </c>
      <c r="I74" s="40">
        <v>0</v>
      </c>
      <c r="J74" s="40">
        <v>11</v>
      </c>
      <c r="K74" s="40">
        <v>9</v>
      </c>
      <c r="L74" s="35">
        <f t="shared" si="22"/>
        <v>46</v>
      </c>
      <c r="M74" s="35">
        <f t="shared" si="21"/>
        <v>9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100</v>
      </c>
      <c r="H75" s="41">
        <v>95</v>
      </c>
      <c r="I75" s="41">
        <v>115</v>
      </c>
      <c r="J75" s="41">
        <v>125</v>
      </c>
      <c r="K75" s="41">
        <v>72</v>
      </c>
      <c r="L75" s="32">
        <f t="shared" si="22"/>
        <v>507</v>
      </c>
      <c r="M75" s="32">
        <f t="shared" si="21"/>
        <v>101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2"/>
        <v>0</v>
      </c>
      <c r="M76" s="35">
        <f t="shared" si="21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>
        <v>6</v>
      </c>
      <c r="J77" s="40"/>
      <c r="K77" s="40"/>
      <c r="L77" s="35">
        <f t="shared" si="22"/>
        <v>6</v>
      </c>
      <c r="M77" s="35">
        <f t="shared" si="21"/>
        <v>1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2"/>
        <v>0</v>
      </c>
      <c r="M78" s="35">
        <f t="shared" si="21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144</v>
      </c>
      <c r="H79" s="40">
        <v>108</v>
      </c>
      <c r="I79" s="40">
        <v>10</v>
      </c>
      <c r="J79" s="40"/>
      <c r="K79" s="40"/>
      <c r="L79" s="35">
        <f t="shared" si="22"/>
        <v>262</v>
      </c>
      <c r="M79" s="35">
        <f t="shared" si="21"/>
        <v>52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2"/>
        <v>0</v>
      </c>
      <c r="M80" s="35">
        <f t="shared" si="21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3">+H83</f>
        <v>2022</v>
      </c>
      <c r="J83" s="6">
        <f t="shared" si="23"/>
        <v>2022</v>
      </c>
      <c r="K83" s="6">
        <f t="shared" si="23"/>
        <v>2022</v>
      </c>
      <c r="L83" s="6">
        <f t="shared" si="23"/>
        <v>2022</v>
      </c>
      <c r="M83" s="6">
        <f t="shared" si="23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574</v>
      </c>
      <c r="U83" s="46">
        <f>+L88+L89</f>
        <v>114</v>
      </c>
      <c r="V83" s="46">
        <f>+L90+L91</f>
        <v>460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October 2022</v>
      </c>
      <c r="D84" s="24"/>
      <c r="E84" s="24"/>
      <c r="F84" s="24"/>
      <c r="G84" s="10" t="str">
        <f>+$G$4</f>
        <v>Oct</v>
      </c>
      <c r="H84" s="10" t="str">
        <f>+G84</f>
        <v>Oct</v>
      </c>
      <c r="I84" s="10" t="str">
        <f t="shared" si="23"/>
        <v>Oct</v>
      </c>
      <c r="J84" s="10" t="str">
        <f t="shared" si="23"/>
        <v>Oct</v>
      </c>
      <c r="K84" s="10" t="str">
        <f t="shared" si="23"/>
        <v>Oct</v>
      </c>
      <c r="L84" s="10" t="str">
        <f t="shared" si="23"/>
        <v>Oct</v>
      </c>
      <c r="M84" s="10" t="str">
        <f t="shared" si="23"/>
        <v>Oct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2</v>
      </c>
      <c r="H85" s="7">
        <f>+$H$5</f>
        <v>9</v>
      </c>
      <c r="I85" s="7">
        <f>+$I$5</f>
        <v>16</v>
      </c>
      <c r="J85" s="7">
        <f>+$J$5</f>
        <v>23</v>
      </c>
      <c r="K85" s="7">
        <f>+$K$5</f>
        <v>30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199</v>
      </c>
      <c r="H87" s="32">
        <f t="shared" ref="H87:L87" si="24">SUM(H88:H91)</f>
        <v>65</v>
      </c>
      <c r="I87" s="32">
        <f t="shared" si="24"/>
        <v>100</v>
      </c>
      <c r="J87" s="32">
        <f t="shared" si="24"/>
        <v>110</v>
      </c>
      <c r="K87" s="32">
        <f t="shared" si="24"/>
        <v>100</v>
      </c>
      <c r="L87" s="32">
        <f t="shared" si="24"/>
        <v>574</v>
      </c>
      <c r="M87" s="32">
        <f>ROUND((L87/$E$1),0)</f>
        <v>115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9</v>
      </c>
      <c r="H88" s="40">
        <v>9</v>
      </c>
      <c r="I88" s="40">
        <v>7</v>
      </c>
      <c r="J88" s="40">
        <v>6</v>
      </c>
      <c r="K88" s="40">
        <v>7</v>
      </c>
      <c r="L88" s="35">
        <f>SUM(G88:K88)</f>
        <v>38</v>
      </c>
      <c r="M88" s="35">
        <f t="shared" ref="M88:M96" si="25">ROUND((L88/$E$1),0)</f>
        <v>8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21</v>
      </c>
      <c r="H89" s="40">
        <v>20</v>
      </c>
      <c r="I89" s="40">
        <v>12</v>
      </c>
      <c r="J89" s="40">
        <v>11</v>
      </c>
      <c r="K89" s="40">
        <v>12</v>
      </c>
      <c r="L89" s="35">
        <f t="shared" ref="L89:L96" si="26">SUM(G89:K89)</f>
        <v>76</v>
      </c>
      <c r="M89" s="35">
        <f t="shared" si="25"/>
        <v>15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98</v>
      </c>
      <c r="H90" s="40">
        <v>15</v>
      </c>
      <c r="I90" s="40">
        <v>51</v>
      </c>
      <c r="J90" s="40">
        <v>55</v>
      </c>
      <c r="K90" s="40">
        <v>51</v>
      </c>
      <c r="L90" s="35">
        <f t="shared" si="26"/>
        <v>270</v>
      </c>
      <c r="M90" s="35">
        <f t="shared" si="25"/>
        <v>54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71</v>
      </c>
      <c r="H91" s="41">
        <v>21</v>
      </c>
      <c r="I91" s="41">
        <v>30</v>
      </c>
      <c r="J91" s="41">
        <v>38</v>
      </c>
      <c r="K91" s="41">
        <v>30</v>
      </c>
      <c r="L91" s="32">
        <f t="shared" si="26"/>
        <v>190</v>
      </c>
      <c r="M91" s="32">
        <f t="shared" si="25"/>
        <v>38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6"/>
        <v>0</v>
      </c>
      <c r="M92" s="35">
        <f t="shared" si="25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6"/>
        <v>0</v>
      </c>
      <c r="M93" s="35">
        <f t="shared" si="25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6"/>
        <v>0</v>
      </c>
      <c r="M94" s="35">
        <f t="shared" si="25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6"/>
        <v>0</v>
      </c>
      <c r="M95" s="35">
        <f t="shared" si="25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6"/>
        <v>0</v>
      </c>
      <c r="M96" s="35">
        <f t="shared" si="25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7">+H99</f>
        <v>2022</v>
      </c>
      <c r="J99" s="6">
        <f t="shared" si="27"/>
        <v>2022</v>
      </c>
      <c r="K99" s="6">
        <f t="shared" si="27"/>
        <v>2022</v>
      </c>
      <c r="L99" s="6">
        <f t="shared" si="27"/>
        <v>2022</v>
      </c>
      <c r="M99" s="6">
        <f t="shared" si="27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318</v>
      </c>
      <c r="U99" s="46">
        <f>+L104+L105</f>
        <v>94</v>
      </c>
      <c r="V99" s="46">
        <f>+L106+L107</f>
        <v>224</v>
      </c>
      <c r="W99" s="46">
        <f>+L110</f>
        <v>0</v>
      </c>
      <c r="X99" s="46">
        <f>+L108</f>
        <v>9</v>
      </c>
    </row>
    <row r="100" spans="1:24" x14ac:dyDescent="0.25">
      <c r="A100" s="21"/>
      <c r="B100" s="22"/>
      <c r="C100" s="8" t="str">
        <f>+$C84</f>
        <v>October 2022</v>
      </c>
      <c r="D100" s="24"/>
      <c r="E100" s="24"/>
      <c r="F100" s="24"/>
      <c r="G100" s="10" t="str">
        <f>+$G$4</f>
        <v>Oct</v>
      </c>
      <c r="H100" s="10" t="str">
        <f>+G100</f>
        <v>Oct</v>
      </c>
      <c r="I100" s="10" t="str">
        <f t="shared" si="27"/>
        <v>Oct</v>
      </c>
      <c r="J100" s="10" t="str">
        <f t="shared" si="27"/>
        <v>Oct</v>
      </c>
      <c r="K100" s="10" t="str">
        <f t="shared" si="27"/>
        <v>Oct</v>
      </c>
      <c r="L100" s="10" t="str">
        <f t="shared" si="27"/>
        <v>Oct</v>
      </c>
      <c r="M100" s="10" t="str">
        <f t="shared" si="27"/>
        <v>Oct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2</v>
      </c>
      <c r="H101" s="7">
        <f>+$H$5</f>
        <v>9</v>
      </c>
      <c r="I101" s="7">
        <f>+$I$5</f>
        <v>16</v>
      </c>
      <c r="J101" s="7">
        <f>+$J$5</f>
        <v>23</v>
      </c>
      <c r="K101" s="7">
        <f>+$K$5</f>
        <v>30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59</v>
      </c>
      <c r="H103" s="32">
        <f t="shared" ref="H103:L103" si="28">SUM(H104:H107)</f>
        <v>66</v>
      </c>
      <c r="I103" s="32">
        <f t="shared" si="28"/>
        <v>55</v>
      </c>
      <c r="J103" s="32">
        <f t="shared" si="28"/>
        <v>83</v>
      </c>
      <c r="K103" s="32">
        <f t="shared" si="28"/>
        <v>55</v>
      </c>
      <c r="L103" s="32">
        <f t="shared" si="28"/>
        <v>318</v>
      </c>
      <c r="M103" s="32">
        <f>ROUND((L103/$E$1),0)</f>
        <v>64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2</v>
      </c>
      <c r="I104" s="40">
        <v>1</v>
      </c>
      <c r="J104" s="40">
        <v>5</v>
      </c>
      <c r="K104" s="40">
        <v>2</v>
      </c>
      <c r="L104" s="35">
        <f>SUM(G104:K104)</f>
        <v>13</v>
      </c>
      <c r="M104" s="35">
        <f t="shared" ref="M104:M112" si="29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18</v>
      </c>
      <c r="H105" s="40">
        <v>17</v>
      </c>
      <c r="I105" s="40">
        <v>18</v>
      </c>
      <c r="J105" s="40">
        <v>12</v>
      </c>
      <c r="K105" s="40">
        <v>16</v>
      </c>
      <c r="L105" s="35">
        <f t="shared" ref="L105:L112" si="30">SUM(G105:K105)</f>
        <v>81</v>
      </c>
      <c r="M105" s="35">
        <f t="shared" si="29"/>
        <v>16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12</v>
      </c>
      <c r="H106" s="40">
        <v>13</v>
      </c>
      <c r="I106" s="40">
        <v>10</v>
      </c>
      <c r="J106" s="40">
        <v>19</v>
      </c>
      <c r="K106" s="40">
        <v>10</v>
      </c>
      <c r="L106" s="35">
        <f t="shared" si="30"/>
        <v>64</v>
      </c>
      <c r="M106" s="35">
        <f t="shared" si="29"/>
        <v>13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26</v>
      </c>
      <c r="H107" s="41">
        <v>34</v>
      </c>
      <c r="I107" s="41">
        <v>26</v>
      </c>
      <c r="J107" s="41">
        <v>47</v>
      </c>
      <c r="K107" s="41">
        <v>27</v>
      </c>
      <c r="L107" s="32">
        <f t="shared" si="30"/>
        <v>160</v>
      </c>
      <c r="M107" s="32">
        <f t="shared" si="29"/>
        <v>32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>
        <v>3</v>
      </c>
      <c r="H108" s="40"/>
      <c r="I108" s="40"/>
      <c r="J108" s="40"/>
      <c r="K108" s="40">
        <v>6</v>
      </c>
      <c r="L108" s="35">
        <f t="shared" si="30"/>
        <v>9</v>
      </c>
      <c r="M108" s="35">
        <f t="shared" si="29"/>
        <v>2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30"/>
        <v>0</v>
      </c>
      <c r="M109" s="35">
        <f t="shared" si="29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30"/>
        <v>0</v>
      </c>
      <c r="M110" s="35">
        <f t="shared" si="29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30"/>
        <v>0</v>
      </c>
      <c r="M111" s="35">
        <f t="shared" si="29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47</v>
      </c>
      <c r="H112" s="40">
        <v>47</v>
      </c>
      <c r="I112" s="40">
        <v>47</v>
      </c>
      <c r="J112" s="40">
        <v>47</v>
      </c>
      <c r="K112" s="40">
        <v>47</v>
      </c>
      <c r="L112" s="35">
        <f t="shared" si="30"/>
        <v>235</v>
      </c>
      <c r="M112" s="35">
        <f t="shared" si="29"/>
        <v>47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1">+H115</f>
        <v>2022</v>
      </c>
      <c r="J115" s="6">
        <f t="shared" si="31"/>
        <v>2022</v>
      </c>
      <c r="K115" s="6">
        <f t="shared" si="31"/>
        <v>2022</v>
      </c>
      <c r="L115" s="6">
        <f t="shared" si="31"/>
        <v>2022</v>
      </c>
      <c r="M115" s="6">
        <f t="shared" si="31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295</v>
      </c>
      <c r="U115" s="46">
        <f>+L120+L121</f>
        <v>59</v>
      </c>
      <c r="V115" s="46">
        <f>+L122+L123</f>
        <v>236</v>
      </c>
      <c r="W115" s="46">
        <f>+L126</f>
        <v>12</v>
      </c>
      <c r="X115" s="46">
        <f>+L124</f>
        <v>7</v>
      </c>
    </row>
    <row r="116" spans="1:24" x14ac:dyDescent="0.25">
      <c r="A116" s="21"/>
      <c r="B116" s="22"/>
      <c r="C116" s="8" t="str">
        <f>+$C100</f>
        <v>October 2022</v>
      </c>
      <c r="D116" s="24"/>
      <c r="E116" s="24"/>
      <c r="F116" s="24"/>
      <c r="G116" s="10" t="str">
        <f>+$G$4</f>
        <v>Oct</v>
      </c>
      <c r="H116" s="10" t="str">
        <f>+G116</f>
        <v>Oct</v>
      </c>
      <c r="I116" s="10" t="str">
        <f t="shared" si="31"/>
        <v>Oct</v>
      </c>
      <c r="J116" s="10" t="str">
        <f t="shared" si="31"/>
        <v>Oct</v>
      </c>
      <c r="K116" s="10" t="str">
        <f t="shared" si="31"/>
        <v>Oct</v>
      </c>
      <c r="L116" s="10" t="str">
        <f t="shared" si="31"/>
        <v>Oct</v>
      </c>
      <c r="M116" s="10" t="str">
        <f t="shared" si="31"/>
        <v>Oct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2</v>
      </c>
      <c r="H117" s="7">
        <f>+$H$5</f>
        <v>9</v>
      </c>
      <c r="I117" s="7">
        <f>+$I$5</f>
        <v>16</v>
      </c>
      <c r="J117" s="7">
        <f>+$J$5</f>
        <v>23</v>
      </c>
      <c r="K117" s="7">
        <f>+$K$5</f>
        <v>30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57</v>
      </c>
      <c r="H119" s="32">
        <f t="shared" ref="H119:L119" si="32">SUM(H120:H123)</f>
        <v>62</v>
      </c>
      <c r="I119" s="32">
        <f t="shared" si="32"/>
        <v>53</v>
      </c>
      <c r="J119" s="32">
        <f t="shared" si="32"/>
        <v>59</v>
      </c>
      <c r="K119" s="32">
        <f t="shared" si="32"/>
        <v>64</v>
      </c>
      <c r="L119" s="32">
        <f t="shared" si="32"/>
        <v>295</v>
      </c>
      <c r="M119" s="32">
        <f>ROUND((L119/$E$1),0)</f>
        <v>59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2</v>
      </c>
      <c r="I120" s="40">
        <v>3</v>
      </c>
      <c r="J120" s="40">
        <v>2</v>
      </c>
      <c r="K120" s="40">
        <v>3</v>
      </c>
      <c r="L120" s="35">
        <f>SUM(G120:K120)</f>
        <v>12</v>
      </c>
      <c r="M120" s="35">
        <f t="shared" ref="M120:M128" si="33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8</v>
      </c>
      <c r="H121" s="40">
        <v>9</v>
      </c>
      <c r="I121" s="40">
        <v>10</v>
      </c>
      <c r="J121" s="40">
        <v>8</v>
      </c>
      <c r="K121" s="40">
        <v>12</v>
      </c>
      <c r="L121" s="35">
        <f t="shared" ref="L121:L128" si="34">SUM(G121:K121)</f>
        <v>47</v>
      </c>
      <c r="M121" s="35">
        <f t="shared" si="33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19</v>
      </c>
      <c r="H122" s="40">
        <v>16</v>
      </c>
      <c r="I122" s="40">
        <v>14</v>
      </c>
      <c r="J122" s="40">
        <v>24</v>
      </c>
      <c r="K122" s="40">
        <v>21</v>
      </c>
      <c r="L122" s="35">
        <f t="shared" si="34"/>
        <v>94</v>
      </c>
      <c r="M122" s="35">
        <f t="shared" si="33"/>
        <v>19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35</v>
      </c>
      <c r="I123" s="41">
        <v>26</v>
      </c>
      <c r="J123" s="41">
        <v>25</v>
      </c>
      <c r="K123" s="41">
        <v>28</v>
      </c>
      <c r="L123" s="32">
        <f t="shared" si="34"/>
        <v>142</v>
      </c>
      <c r="M123" s="32">
        <f t="shared" si="33"/>
        <v>28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4</v>
      </c>
      <c r="H124" s="40">
        <v>2</v>
      </c>
      <c r="I124" s="40"/>
      <c r="J124" s="40">
        <v>1</v>
      </c>
      <c r="K124" s="40"/>
      <c r="L124" s="35">
        <f t="shared" si="34"/>
        <v>7</v>
      </c>
      <c r="M124" s="35">
        <f t="shared" si="33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4"/>
        <v>0</v>
      </c>
      <c r="M125" s="35">
        <f t="shared" si="33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7</v>
      </c>
      <c r="H126" s="40">
        <v>1</v>
      </c>
      <c r="I126" s="40">
        <v>1</v>
      </c>
      <c r="J126" s="40">
        <v>3</v>
      </c>
      <c r="K126" s="40"/>
      <c r="L126" s="35">
        <f t="shared" si="34"/>
        <v>12</v>
      </c>
      <c r="M126" s="35">
        <f t="shared" si="33"/>
        <v>2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>
        <v>2</v>
      </c>
      <c r="I127" s="40">
        <v>21</v>
      </c>
      <c r="J127" s="40">
        <v>7</v>
      </c>
      <c r="K127" s="40"/>
      <c r="L127" s="35">
        <f t="shared" si="34"/>
        <v>30</v>
      </c>
      <c r="M127" s="35">
        <f t="shared" si="33"/>
        <v>6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47</v>
      </c>
      <c r="H128" s="40">
        <v>48</v>
      </c>
      <c r="I128" s="40">
        <v>45</v>
      </c>
      <c r="J128" s="40">
        <v>47</v>
      </c>
      <c r="K128" s="40">
        <v>48</v>
      </c>
      <c r="L128" s="35">
        <f t="shared" si="34"/>
        <v>235</v>
      </c>
      <c r="M128" s="35">
        <f t="shared" si="33"/>
        <v>47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5">+H131</f>
        <v>2022</v>
      </c>
      <c r="J131" s="6">
        <f t="shared" si="35"/>
        <v>2022</v>
      </c>
      <c r="K131" s="6">
        <f t="shared" si="35"/>
        <v>2022</v>
      </c>
      <c r="L131" s="6">
        <f t="shared" si="35"/>
        <v>2022</v>
      </c>
      <c r="M131" s="6">
        <f t="shared" si="35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399</v>
      </c>
      <c r="U131" s="46">
        <f>+L136+L137</f>
        <v>131</v>
      </c>
      <c r="V131" s="46">
        <f>+L138+L139</f>
        <v>268</v>
      </c>
      <c r="W131" s="46">
        <f>+L142</f>
        <v>10</v>
      </c>
      <c r="X131" s="46">
        <f>+L140</f>
        <v>0</v>
      </c>
    </row>
    <row r="132" spans="1:24" x14ac:dyDescent="0.25">
      <c r="A132" s="21"/>
      <c r="B132" s="22"/>
      <c r="C132" s="8" t="str">
        <f>+$C116</f>
        <v>October 2022</v>
      </c>
      <c r="D132" s="24"/>
      <c r="E132" s="24"/>
      <c r="F132" s="24"/>
      <c r="G132" s="10" t="str">
        <f>+$G$4</f>
        <v>Oct</v>
      </c>
      <c r="H132" s="10" t="str">
        <f>+G132</f>
        <v>Oct</v>
      </c>
      <c r="I132" s="10" t="str">
        <f t="shared" si="35"/>
        <v>Oct</v>
      </c>
      <c r="J132" s="10" t="str">
        <f t="shared" si="35"/>
        <v>Oct</v>
      </c>
      <c r="K132" s="10" t="str">
        <f t="shared" si="35"/>
        <v>Oct</v>
      </c>
      <c r="L132" s="10" t="str">
        <f t="shared" si="35"/>
        <v>Oct</v>
      </c>
      <c r="M132" s="10" t="str">
        <f t="shared" si="35"/>
        <v>Oct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2</v>
      </c>
      <c r="H133" s="7">
        <f>+$H$5</f>
        <v>9</v>
      </c>
      <c r="I133" s="7">
        <f>+$I$5</f>
        <v>16</v>
      </c>
      <c r="J133" s="7">
        <f>+$J$5</f>
        <v>23</v>
      </c>
      <c r="K133" s="7">
        <f>+$K$5</f>
        <v>30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85</v>
      </c>
      <c r="H135" s="32">
        <f t="shared" ref="H135:L135" si="36">SUM(H136:H139)</f>
        <v>75</v>
      </c>
      <c r="I135" s="32">
        <f t="shared" si="36"/>
        <v>84</v>
      </c>
      <c r="J135" s="32">
        <f t="shared" si="36"/>
        <v>74</v>
      </c>
      <c r="K135" s="32">
        <f t="shared" si="36"/>
        <v>81</v>
      </c>
      <c r="L135" s="32">
        <f t="shared" si="36"/>
        <v>399</v>
      </c>
      <c r="M135" s="32">
        <f>ROUND((L135/$E$1),0)</f>
        <v>80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6</v>
      </c>
      <c r="H136" s="40">
        <v>3</v>
      </c>
      <c r="I136" s="40">
        <v>5</v>
      </c>
      <c r="J136" s="40">
        <v>4</v>
      </c>
      <c r="K136" s="40">
        <v>6</v>
      </c>
      <c r="L136" s="35">
        <f>SUM(G136:K136)</f>
        <v>24</v>
      </c>
      <c r="M136" s="35">
        <f t="shared" ref="M136:M144" si="37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20</v>
      </c>
      <c r="I137" s="40">
        <v>22</v>
      </c>
      <c r="J137" s="40">
        <v>22</v>
      </c>
      <c r="K137" s="40">
        <v>21</v>
      </c>
      <c r="L137" s="35">
        <f t="shared" ref="L137:L144" si="38">SUM(G137:K137)</f>
        <v>107</v>
      </c>
      <c r="M137" s="35">
        <f t="shared" si="37"/>
        <v>21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14</v>
      </c>
      <c r="I138" s="40">
        <v>13</v>
      </c>
      <c r="J138" s="40">
        <v>15</v>
      </c>
      <c r="K138" s="40">
        <v>15</v>
      </c>
      <c r="L138" s="35">
        <f t="shared" si="38"/>
        <v>72</v>
      </c>
      <c r="M138" s="35">
        <f t="shared" si="37"/>
        <v>14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42</v>
      </c>
      <c r="H139" s="41">
        <v>38</v>
      </c>
      <c r="I139" s="41">
        <v>44</v>
      </c>
      <c r="J139" s="41">
        <v>33</v>
      </c>
      <c r="K139" s="41">
        <v>39</v>
      </c>
      <c r="L139" s="32">
        <f t="shared" si="38"/>
        <v>196</v>
      </c>
      <c r="M139" s="32">
        <f t="shared" si="37"/>
        <v>39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8"/>
        <v>0</v>
      </c>
      <c r="M140" s="35">
        <f t="shared" si="37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8"/>
        <v>0</v>
      </c>
      <c r="M141" s="35">
        <f t="shared" si="37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3</v>
      </c>
      <c r="J142" s="40">
        <v>5</v>
      </c>
      <c r="K142" s="40">
        <v>2</v>
      </c>
      <c r="L142" s="35">
        <f t="shared" si="38"/>
        <v>10</v>
      </c>
      <c r="M142" s="35">
        <f t="shared" si="37"/>
        <v>2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</v>
      </c>
      <c r="H143" s="40">
        <v>10</v>
      </c>
      <c r="I143" s="40">
        <v>10</v>
      </c>
      <c r="J143" s="40">
        <v>10</v>
      </c>
      <c r="K143" s="40">
        <v>10</v>
      </c>
      <c r="L143" s="35">
        <f t="shared" si="38"/>
        <v>41</v>
      </c>
      <c r="M143" s="35">
        <f t="shared" si="37"/>
        <v>8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8"/>
        <v>0</v>
      </c>
      <c r="M144" s="35">
        <f t="shared" si="37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9">+H147</f>
        <v>2022</v>
      </c>
      <c r="J147" s="6">
        <f t="shared" si="39"/>
        <v>2022</v>
      </c>
      <c r="K147" s="6">
        <f t="shared" si="39"/>
        <v>2022</v>
      </c>
      <c r="L147" s="6">
        <f t="shared" si="39"/>
        <v>2022</v>
      </c>
      <c r="M147" s="6">
        <f t="shared" si="39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810</v>
      </c>
      <c r="U147" s="46">
        <f>+L152+L153</f>
        <v>147</v>
      </c>
      <c r="V147" s="46">
        <f>+L154+L155</f>
        <v>663</v>
      </c>
      <c r="W147" s="46">
        <f>+L158</f>
        <v>8</v>
      </c>
      <c r="X147" s="46">
        <f>+L156</f>
        <v>22</v>
      </c>
    </row>
    <row r="148" spans="1:24" x14ac:dyDescent="0.25">
      <c r="A148" s="21"/>
      <c r="B148" s="22"/>
      <c r="C148" s="8" t="str">
        <f>+$C132</f>
        <v>October 2022</v>
      </c>
      <c r="D148" s="24"/>
      <c r="E148" s="24"/>
      <c r="F148" s="24"/>
      <c r="G148" s="10" t="str">
        <f>+$G$4</f>
        <v>Oct</v>
      </c>
      <c r="H148" s="10" t="str">
        <f>+G148</f>
        <v>Oct</v>
      </c>
      <c r="I148" s="10" t="str">
        <f t="shared" si="39"/>
        <v>Oct</v>
      </c>
      <c r="J148" s="10" t="str">
        <f t="shared" si="39"/>
        <v>Oct</v>
      </c>
      <c r="K148" s="10" t="str">
        <f t="shared" si="39"/>
        <v>Oct</v>
      </c>
      <c r="L148" s="10" t="str">
        <f t="shared" si="39"/>
        <v>Oct</v>
      </c>
      <c r="M148" s="10" t="str">
        <f t="shared" si="39"/>
        <v>Oct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2</v>
      </c>
      <c r="H149" s="7">
        <f>+$H$5</f>
        <v>9</v>
      </c>
      <c r="I149" s="7">
        <f>+$I$5</f>
        <v>16</v>
      </c>
      <c r="J149" s="7">
        <f>+$J$5</f>
        <v>23</v>
      </c>
      <c r="K149" s="7">
        <f>+$K$5</f>
        <v>30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171</v>
      </c>
      <c r="H151" s="32">
        <f t="shared" ref="H151:L151" si="40">SUM(H152:H155)</f>
        <v>150</v>
      </c>
      <c r="I151" s="32">
        <f t="shared" si="40"/>
        <v>165</v>
      </c>
      <c r="J151" s="32">
        <f t="shared" si="40"/>
        <v>181</v>
      </c>
      <c r="K151" s="32">
        <f t="shared" si="40"/>
        <v>143</v>
      </c>
      <c r="L151" s="32">
        <f t="shared" si="40"/>
        <v>810</v>
      </c>
      <c r="M151" s="32">
        <f>ROUND((L151/$E$1),0)</f>
        <v>162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7</v>
      </c>
      <c r="H152" s="40">
        <v>5</v>
      </c>
      <c r="I152" s="40">
        <v>7</v>
      </c>
      <c r="J152" s="40">
        <v>6</v>
      </c>
      <c r="K152" s="40">
        <v>7</v>
      </c>
      <c r="L152" s="35">
        <f>SUM(G152:K152)</f>
        <v>32</v>
      </c>
      <c r="M152" s="35">
        <f t="shared" ref="M152:M160" si="41">ROUND((L152/$E$1),0)</f>
        <v>6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29</v>
      </c>
      <c r="H153" s="40">
        <v>20</v>
      </c>
      <c r="I153" s="40">
        <v>21</v>
      </c>
      <c r="J153" s="40">
        <v>28</v>
      </c>
      <c r="K153" s="40">
        <v>17</v>
      </c>
      <c r="L153" s="35">
        <f t="shared" ref="L153:L160" si="42">SUM(G153:K153)</f>
        <v>115</v>
      </c>
      <c r="M153" s="35">
        <f t="shared" si="41"/>
        <v>23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41</v>
      </c>
      <c r="H154" s="40">
        <v>26</v>
      </c>
      <c r="I154" s="40">
        <v>39</v>
      </c>
      <c r="J154" s="40">
        <v>28</v>
      </c>
      <c r="K154" s="40">
        <v>22</v>
      </c>
      <c r="L154" s="35">
        <f t="shared" si="42"/>
        <v>156</v>
      </c>
      <c r="M154" s="35">
        <f t="shared" si="41"/>
        <v>31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94</v>
      </c>
      <c r="H155" s="41">
        <v>99</v>
      </c>
      <c r="I155" s="41">
        <v>98</v>
      </c>
      <c r="J155" s="41">
        <v>119</v>
      </c>
      <c r="K155" s="41">
        <v>97</v>
      </c>
      <c r="L155" s="32">
        <f t="shared" si="42"/>
        <v>507</v>
      </c>
      <c r="M155" s="32">
        <f t="shared" si="41"/>
        <v>101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5</v>
      </c>
      <c r="I156" s="40">
        <v>3</v>
      </c>
      <c r="J156" s="40">
        <v>6</v>
      </c>
      <c r="K156" s="40">
        <v>8</v>
      </c>
      <c r="L156" s="35">
        <f t="shared" si="42"/>
        <v>22</v>
      </c>
      <c r="M156" s="35">
        <f t="shared" si="41"/>
        <v>4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2"/>
        <v>0</v>
      </c>
      <c r="M157" s="35">
        <f t="shared" si="41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>
        <v>4</v>
      </c>
      <c r="I158" s="40"/>
      <c r="J158" s="40">
        <v>3</v>
      </c>
      <c r="K158" s="40">
        <v>1</v>
      </c>
      <c r="L158" s="35">
        <f t="shared" si="42"/>
        <v>8</v>
      </c>
      <c r="M158" s="35">
        <f t="shared" si="41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4</v>
      </c>
      <c r="H159" s="40">
        <v>2</v>
      </c>
      <c r="I159" s="40">
        <v>4</v>
      </c>
      <c r="J159" s="40"/>
      <c r="K159" s="40">
        <v>6</v>
      </c>
      <c r="L159" s="35">
        <f t="shared" si="42"/>
        <v>16</v>
      </c>
      <c r="M159" s="35">
        <f t="shared" si="41"/>
        <v>3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2"/>
        <v>0</v>
      </c>
      <c r="M160" s="35">
        <f t="shared" si="41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3">+H163</f>
        <v>2022</v>
      </c>
      <c r="J163" s="6">
        <f t="shared" si="43"/>
        <v>2022</v>
      </c>
      <c r="K163" s="6">
        <f t="shared" si="43"/>
        <v>2022</v>
      </c>
      <c r="L163" s="6">
        <f t="shared" si="43"/>
        <v>2022</v>
      </c>
      <c r="M163" s="6">
        <f t="shared" si="43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203</v>
      </c>
      <c r="U163" s="46">
        <f>+L168+L169</f>
        <v>61</v>
      </c>
      <c r="V163" s="46">
        <f>+L170+L171</f>
        <v>142</v>
      </c>
      <c r="W163" s="46">
        <f>+L174</f>
        <v>16</v>
      </c>
      <c r="X163" s="46">
        <f>+L172</f>
        <v>0</v>
      </c>
    </row>
    <row r="164" spans="1:24" x14ac:dyDescent="0.25">
      <c r="A164" s="21"/>
      <c r="B164" s="22"/>
      <c r="C164" s="8" t="str">
        <f>+$C148</f>
        <v>October 2022</v>
      </c>
      <c r="D164" s="24"/>
      <c r="E164" s="24"/>
      <c r="F164" s="24"/>
      <c r="G164" s="10" t="str">
        <f>+$G$4</f>
        <v>Oct</v>
      </c>
      <c r="H164" s="10" t="str">
        <f>+G164</f>
        <v>Oct</v>
      </c>
      <c r="I164" s="10" t="str">
        <f t="shared" si="43"/>
        <v>Oct</v>
      </c>
      <c r="J164" s="10" t="str">
        <f t="shared" si="43"/>
        <v>Oct</v>
      </c>
      <c r="K164" s="10" t="str">
        <f t="shared" si="43"/>
        <v>Oct</v>
      </c>
      <c r="L164" s="10" t="str">
        <f t="shared" si="43"/>
        <v>Oct</v>
      </c>
      <c r="M164" s="10" t="str">
        <f t="shared" si="43"/>
        <v>Oct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2</v>
      </c>
      <c r="H165" s="7">
        <f>+$H$5</f>
        <v>9</v>
      </c>
      <c r="I165" s="7">
        <f>+$I$5</f>
        <v>16</v>
      </c>
      <c r="J165" s="7">
        <f>+$J$5</f>
        <v>23</v>
      </c>
      <c r="K165" s="7">
        <f>+$K$5</f>
        <v>30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31</v>
      </c>
      <c r="H167" s="32">
        <f t="shared" ref="H167:L167" si="44">SUM(H168:H171)</f>
        <v>35</v>
      </c>
      <c r="I167" s="32">
        <f t="shared" si="44"/>
        <v>36</v>
      </c>
      <c r="J167" s="32">
        <f t="shared" si="44"/>
        <v>61</v>
      </c>
      <c r="K167" s="32">
        <f t="shared" si="44"/>
        <v>40</v>
      </c>
      <c r="L167" s="32">
        <f t="shared" si="44"/>
        <v>203</v>
      </c>
      <c r="M167" s="32">
        <f>ROUND((L167/$E$1),0)</f>
        <v>41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3</v>
      </c>
      <c r="H168" s="40">
        <v>2</v>
      </c>
      <c r="I168" s="40">
        <v>2</v>
      </c>
      <c r="J168" s="40">
        <v>2</v>
      </c>
      <c r="K168" s="40">
        <v>2</v>
      </c>
      <c r="L168" s="35">
        <f>SUM(G168:K168)</f>
        <v>11</v>
      </c>
      <c r="M168" s="35">
        <f t="shared" ref="M168:M176" si="45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10</v>
      </c>
      <c r="H169" s="40">
        <v>8</v>
      </c>
      <c r="I169" s="40">
        <v>10</v>
      </c>
      <c r="J169" s="40">
        <v>13</v>
      </c>
      <c r="K169" s="40">
        <v>9</v>
      </c>
      <c r="L169" s="35">
        <f t="shared" ref="L169:L176" si="46">SUM(G169:K169)</f>
        <v>50</v>
      </c>
      <c r="M169" s="35">
        <f t="shared" si="45"/>
        <v>10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8</v>
      </c>
      <c r="I170" s="40">
        <v>7</v>
      </c>
      <c r="J170" s="40">
        <v>16</v>
      </c>
      <c r="K170" s="40">
        <v>6</v>
      </c>
      <c r="L170" s="35">
        <f t="shared" si="46"/>
        <v>43</v>
      </c>
      <c r="M170" s="35">
        <f t="shared" si="45"/>
        <v>9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12</v>
      </c>
      <c r="H171" s="41">
        <v>17</v>
      </c>
      <c r="I171" s="41">
        <v>17</v>
      </c>
      <c r="J171" s="41">
        <v>30</v>
      </c>
      <c r="K171" s="41">
        <v>23</v>
      </c>
      <c r="L171" s="32">
        <f t="shared" si="46"/>
        <v>99</v>
      </c>
      <c r="M171" s="32">
        <f t="shared" si="45"/>
        <v>20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6"/>
        <v>0</v>
      </c>
      <c r="M172" s="35">
        <f t="shared" si="45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6"/>
        <v>0</v>
      </c>
      <c r="M173" s="35">
        <f t="shared" si="45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3</v>
      </c>
      <c r="J174" s="40">
        <v>6</v>
      </c>
      <c r="K174" s="40">
        <v>2</v>
      </c>
      <c r="L174" s="35">
        <f t="shared" si="46"/>
        <v>16</v>
      </c>
      <c r="M174" s="35">
        <f t="shared" si="45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60</v>
      </c>
      <c r="H175" s="40">
        <v>90</v>
      </c>
      <c r="I175" s="40">
        <v>206</v>
      </c>
      <c r="J175" s="40">
        <v>70</v>
      </c>
      <c r="K175" s="40">
        <v>50</v>
      </c>
      <c r="L175" s="35">
        <f t="shared" si="46"/>
        <v>476</v>
      </c>
      <c r="M175" s="35">
        <f t="shared" si="45"/>
        <v>95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6"/>
        <v>0</v>
      </c>
      <c r="M176" s="35">
        <f t="shared" si="45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7">+H179</f>
        <v>2022</v>
      </c>
      <c r="J179" s="6">
        <f t="shared" si="47"/>
        <v>2022</v>
      </c>
      <c r="K179" s="6">
        <f t="shared" si="47"/>
        <v>2022</v>
      </c>
      <c r="L179" s="6">
        <f t="shared" si="47"/>
        <v>2022</v>
      </c>
      <c r="M179" s="6">
        <f t="shared" si="47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278</v>
      </c>
      <c r="U179" s="46">
        <f>+L184+L185</f>
        <v>71</v>
      </c>
      <c r="V179" s="46">
        <f>+L186+L187</f>
        <v>207</v>
      </c>
      <c r="W179" s="46">
        <f>+L190</f>
        <v>70</v>
      </c>
      <c r="X179" s="46">
        <f>+L188</f>
        <v>1</v>
      </c>
    </row>
    <row r="180" spans="1:24" x14ac:dyDescent="0.25">
      <c r="A180" s="21"/>
      <c r="B180" s="22"/>
      <c r="C180" s="8" t="str">
        <f>+$C164</f>
        <v>October 2022</v>
      </c>
      <c r="D180" s="24"/>
      <c r="E180" s="24"/>
      <c r="F180" s="24"/>
      <c r="G180" s="10" t="str">
        <f>+$G$4</f>
        <v>Oct</v>
      </c>
      <c r="H180" s="10" t="str">
        <f>+G180</f>
        <v>Oct</v>
      </c>
      <c r="I180" s="10" t="str">
        <f t="shared" si="47"/>
        <v>Oct</v>
      </c>
      <c r="J180" s="10" t="str">
        <f t="shared" si="47"/>
        <v>Oct</v>
      </c>
      <c r="K180" s="10" t="str">
        <f t="shared" si="47"/>
        <v>Oct</v>
      </c>
      <c r="L180" s="10" t="str">
        <f t="shared" si="47"/>
        <v>Oct</v>
      </c>
      <c r="M180" s="10" t="str">
        <f t="shared" si="47"/>
        <v>Oct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2</v>
      </c>
      <c r="H181" s="7">
        <f>+$H$5</f>
        <v>9</v>
      </c>
      <c r="I181" s="7">
        <f>+$I$5</f>
        <v>16</v>
      </c>
      <c r="J181" s="7">
        <f>+$J$5</f>
        <v>23</v>
      </c>
      <c r="K181" s="7">
        <f>+$K$5</f>
        <v>30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63</v>
      </c>
      <c r="H183" s="32">
        <f t="shared" ref="H183:L183" si="48">SUM(H184:H187)</f>
        <v>52</v>
      </c>
      <c r="I183" s="32">
        <f t="shared" si="48"/>
        <v>47</v>
      </c>
      <c r="J183" s="32">
        <f t="shared" si="48"/>
        <v>50</v>
      </c>
      <c r="K183" s="32">
        <f t="shared" si="48"/>
        <v>66</v>
      </c>
      <c r="L183" s="32">
        <f t="shared" si="48"/>
        <v>278</v>
      </c>
      <c r="M183" s="32">
        <f>ROUND((L183/$E$1),0)</f>
        <v>56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3</v>
      </c>
      <c r="I184" s="40">
        <v>2</v>
      </c>
      <c r="J184" s="40">
        <v>2</v>
      </c>
      <c r="K184" s="40">
        <v>2</v>
      </c>
      <c r="L184" s="35">
        <f>SUM(G184:K184)</f>
        <v>11</v>
      </c>
      <c r="M184" s="35">
        <f t="shared" ref="M184:M192" si="49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13</v>
      </c>
      <c r="H185" s="40">
        <v>10</v>
      </c>
      <c r="I185" s="40">
        <v>11</v>
      </c>
      <c r="J185" s="40">
        <v>12</v>
      </c>
      <c r="K185" s="40">
        <v>14</v>
      </c>
      <c r="L185" s="35">
        <f t="shared" ref="L185:L192" si="50">SUM(G185:K185)</f>
        <v>60</v>
      </c>
      <c r="M185" s="35">
        <f t="shared" si="49"/>
        <v>12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16</v>
      </c>
      <c r="H186" s="40">
        <v>15</v>
      </c>
      <c r="I186" s="40">
        <v>14</v>
      </c>
      <c r="J186" s="40">
        <v>15</v>
      </c>
      <c r="K186" s="40">
        <v>16</v>
      </c>
      <c r="L186" s="35">
        <f t="shared" si="50"/>
        <v>76</v>
      </c>
      <c r="M186" s="35">
        <f t="shared" si="49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32</v>
      </c>
      <c r="H187" s="41">
        <v>24</v>
      </c>
      <c r="I187" s="41">
        <v>20</v>
      </c>
      <c r="J187" s="41">
        <v>21</v>
      </c>
      <c r="K187" s="41">
        <v>34</v>
      </c>
      <c r="L187" s="32">
        <f t="shared" si="50"/>
        <v>131</v>
      </c>
      <c r="M187" s="32">
        <f t="shared" si="49"/>
        <v>26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/>
      <c r="I188" s="40"/>
      <c r="J188" s="40"/>
      <c r="K188" s="40"/>
      <c r="L188" s="35">
        <f t="shared" si="50"/>
        <v>1</v>
      </c>
      <c r="M188" s="35">
        <f t="shared" si="49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50"/>
        <v>0</v>
      </c>
      <c r="M189" s="35">
        <f t="shared" si="49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25</v>
      </c>
      <c r="H190" s="40">
        <v>18</v>
      </c>
      <c r="I190" s="40">
        <v>12</v>
      </c>
      <c r="J190" s="40">
        <v>8</v>
      </c>
      <c r="K190" s="40">
        <v>7</v>
      </c>
      <c r="L190" s="35">
        <f t="shared" si="50"/>
        <v>70</v>
      </c>
      <c r="M190" s="35">
        <f t="shared" si="49"/>
        <v>14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5</v>
      </c>
      <c r="H191" s="40">
        <v>4</v>
      </c>
      <c r="I191" s="40">
        <v>3</v>
      </c>
      <c r="J191" s="40">
        <v>2</v>
      </c>
      <c r="K191" s="40">
        <v>2</v>
      </c>
      <c r="L191" s="35">
        <f t="shared" si="50"/>
        <v>16</v>
      </c>
      <c r="M191" s="35">
        <f t="shared" si="49"/>
        <v>3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50"/>
        <v>0</v>
      </c>
      <c r="M192" s="35">
        <f t="shared" si="49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1">+H195</f>
        <v>2022</v>
      </c>
      <c r="J195" s="6">
        <f t="shared" si="51"/>
        <v>2022</v>
      </c>
      <c r="K195" s="6">
        <f t="shared" si="51"/>
        <v>2022</v>
      </c>
      <c r="L195" s="6">
        <f t="shared" si="51"/>
        <v>2022</v>
      </c>
      <c r="M195" s="6">
        <f t="shared" si="51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261</v>
      </c>
      <c r="U195" s="46">
        <f>+L200+L201</f>
        <v>60</v>
      </c>
      <c r="V195" s="46">
        <f>+L202+L203</f>
        <v>201</v>
      </c>
      <c r="W195" s="46">
        <f>+L206</f>
        <v>13</v>
      </c>
      <c r="X195" s="46">
        <f>+L204</f>
        <v>2</v>
      </c>
    </row>
    <row r="196" spans="1:24" x14ac:dyDescent="0.25">
      <c r="A196" s="21"/>
      <c r="B196" s="22"/>
      <c r="C196" s="8" t="str">
        <f>+$C180</f>
        <v>October 2022</v>
      </c>
      <c r="D196" s="24"/>
      <c r="E196" s="24"/>
      <c r="F196" s="24"/>
      <c r="G196" s="10" t="str">
        <f>+$G$4</f>
        <v>Oct</v>
      </c>
      <c r="H196" s="10" t="str">
        <f>+G196</f>
        <v>Oct</v>
      </c>
      <c r="I196" s="10" t="str">
        <f t="shared" si="51"/>
        <v>Oct</v>
      </c>
      <c r="J196" s="10" t="str">
        <f t="shared" si="51"/>
        <v>Oct</v>
      </c>
      <c r="K196" s="10" t="str">
        <f t="shared" si="51"/>
        <v>Oct</v>
      </c>
      <c r="L196" s="10" t="str">
        <f t="shared" si="51"/>
        <v>Oct</v>
      </c>
      <c r="M196" s="10" t="str">
        <f t="shared" si="51"/>
        <v>Oct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2</v>
      </c>
      <c r="H197" s="7">
        <f>+$H$5</f>
        <v>9</v>
      </c>
      <c r="I197" s="7">
        <f>+$I$5</f>
        <v>16</v>
      </c>
      <c r="J197" s="7">
        <f>+$J$5</f>
        <v>23</v>
      </c>
      <c r="K197" s="7">
        <f>+$K$5</f>
        <v>30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42</v>
      </c>
      <c r="H199" s="32">
        <f t="shared" ref="H199:L199" si="52">SUM(H200:H203)</f>
        <v>50</v>
      </c>
      <c r="I199" s="32">
        <f t="shared" si="52"/>
        <v>53</v>
      </c>
      <c r="J199" s="32">
        <f t="shared" si="52"/>
        <v>55</v>
      </c>
      <c r="K199" s="32">
        <f t="shared" si="52"/>
        <v>61</v>
      </c>
      <c r="L199" s="32">
        <f t="shared" si="52"/>
        <v>261</v>
      </c>
      <c r="M199" s="32">
        <f>ROUND((L199/$E$1),0)</f>
        <v>52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3</v>
      </c>
      <c r="K200" s="40">
        <v>3</v>
      </c>
      <c r="L200" s="35">
        <f>SUM(G200:K200)</f>
        <v>15</v>
      </c>
      <c r="M200" s="35">
        <f t="shared" ref="M200:M208" si="53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10</v>
      </c>
      <c r="J201" s="40">
        <v>9</v>
      </c>
      <c r="K201" s="40">
        <v>10</v>
      </c>
      <c r="L201" s="35">
        <f t="shared" ref="L201:L208" si="54">SUM(G201:K201)</f>
        <v>45</v>
      </c>
      <c r="M201" s="35">
        <f t="shared" si="53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12</v>
      </c>
      <c r="H202" s="40">
        <v>15</v>
      </c>
      <c r="I202" s="40">
        <v>15</v>
      </c>
      <c r="J202" s="40">
        <v>12</v>
      </c>
      <c r="K202" s="40">
        <v>17</v>
      </c>
      <c r="L202" s="35">
        <f t="shared" si="54"/>
        <v>71</v>
      </c>
      <c r="M202" s="35">
        <f t="shared" si="53"/>
        <v>14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19</v>
      </c>
      <c r="H203" s="41">
        <v>24</v>
      </c>
      <c r="I203" s="41">
        <v>25</v>
      </c>
      <c r="J203" s="41">
        <v>31</v>
      </c>
      <c r="K203" s="41">
        <v>31</v>
      </c>
      <c r="L203" s="32">
        <f t="shared" si="54"/>
        <v>130</v>
      </c>
      <c r="M203" s="32">
        <f t="shared" si="53"/>
        <v>26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>
        <v>2</v>
      </c>
      <c r="I204" s="40"/>
      <c r="J204" s="40"/>
      <c r="K204" s="40"/>
      <c r="L204" s="35">
        <f t="shared" si="54"/>
        <v>2</v>
      </c>
      <c r="M204" s="35">
        <f t="shared" si="53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4"/>
        <v>0</v>
      </c>
      <c r="M205" s="35">
        <f t="shared" si="53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2</v>
      </c>
      <c r="H206" s="40">
        <v>3</v>
      </c>
      <c r="I206" s="40">
        <v>3</v>
      </c>
      <c r="J206" s="40">
        <v>2</v>
      </c>
      <c r="K206" s="40">
        <v>3</v>
      </c>
      <c r="L206" s="35">
        <f t="shared" si="54"/>
        <v>13</v>
      </c>
      <c r="M206" s="35">
        <f t="shared" si="53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3</v>
      </c>
      <c r="H207" s="40">
        <v>2</v>
      </c>
      <c r="I207" s="40">
        <v>4</v>
      </c>
      <c r="J207" s="40">
        <v>3</v>
      </c>
      <c r="K207" s="40">
        <v>3</v>
      </c>
      <c r="L207" s="35">
        <f t="shared" si="54"/>
        <v>15</v>
      </c>
      <c r="M207" s="35">
        <f t="shared" si="53"/>
        <v>3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>
        <v>50</v>
      </c>
      <c r="I208" s="40">
        <v>25</v>
      </c>
      <c r="J208" s="40">
        <v>50</v>
      </c>
      <c r="K208" s="40">
        <v>50</v>
      </c>
      <c r="L208" s="35">
        <f t="shared" si="54"/>
        <v>175</v>
      </c>
      <c r="M208" s="35">
        <f t="shared" si="53"/>
        <v>35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5">+H211</f>
        <v>2022</v>
      </c>
      <c r="J211" s="6">
        <f t="shared" si="55"/>
        <v>2022</v>
      </c>
      <c r="K211" s="6">
        <f t="shared" si="55"/>
        <v>2022</v>
      </c>
      <c r="L211" s="6">
        <f t="shared" si="55"/>
        <v>2022</v>
      </c>
      <c r="M211" s="6">
        <f t="shared" si="55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207</v>
      </c>
      <c r="U211" s="46">
        <f>+L216+L217</f>
        <v>33</v>
      </c>
      <c r="V211" s="46">
        <f>+L218+L219</f>
        <v>174</v>
      </c>
      <c r="W211" s="46">
        <f>+L222</f>
        <v>19</v>
      </c>
      <c r="X211" s="46">
        <f>+L220</f>
        <v>0</v>
      </c>
    </row>
    <row r="212" spans="1:24" x14ac:dyDescent="0.25">
      <c r="A212" s="21"/>
      <c r="B212" s="22"/>
      <c r="C212" s="8" t="str">
        <f>+$C196</f>
        <v>October 2022</v>
      </c>
      <c r="D212" s="24"/>
      <c r="E212" s="24"/>
      <c r="F212" s="24"/>
      <c r="G212" s="10" t="str">
        <f>+$G$4</f>
        <v>Oct</v>
      </c>
      <c r="H212" s="10" t="str">
        <f>+G212</f>
        <v>Oct</v>
      </c>
      <c r="I212" s="10" t="str">
        <f t="shared" si="55"/>
        <v>Oct</v>
      </c>
      <c r="J212" s="10" t="str">
        <f t="shared" si="55"/>
        <v>Oct</v>
      </c>
      <c r="K212" s="10" t="str">
        <f t="shared" si="55"/>
        <v>Oct</v>
      </c>
      <c r="L212" s="10" t="str">
        <f t="shared" si="55"/>
        <v>Oct</v>
      </c>
      <c r="M212" s="10" t="str">
        <f t="shared" si="55"/>
        <v>Oct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2</v>
      </c>
      <c r="H213" s="7">
        <f>+$H$5</f>
        <v>9</v>
      </c>
      <c r="I213" s="7">
        <f>+$I$5</f>
        <v>16</v>
      </c>
      <c r="J213" s="7">
        <f>+$J$5</f>
        <v>23</v>
      </c>
      <c r="K213" s="7">
        <f>+$K$5</f>
        <v>30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41</v>
      </c>
      <c r="H215" s="32">
        <f t="shared" ref="H215:L215" si="56">SUM(H216:H219)</f>
        <v>58</v>
      </c>
      <c r="I215" s="32">
        <f t="shared" si="56"/>
        <v>57</v>
      </c>
      <c r="J215" s="32">
        <f t="shared" si="56"/>
        <v>0</v>
      </c>
      <c r="K215" s="32">
        <f t="shared" si="56"/>
        <v>51</v>
      </c>
      <c r="L215" s="32">
        <f t="shared" si="56"/>
        <v>207</v>
      </c>
      <c r="M215" s="32">
        <f>ROUND((L215/$E$1),0)</f>
        <v>41</v>
      </c>
      <c r="N215" s="33"/>
      <c r="O215" s="42"/>
      <c r="P215" s="42" t="s">
        <v>106</v>
      </c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4</v>
      </c>
      <c r="H216" s="40">
        <v>4</v>
      </c>
      <c r="I216" s="40">
        <v>4</v>
      </c>
      <c r="J216" s="40"/>
      <c r="K216" s="40">
        <v>1</v>
      </c>
      <c r="L216" s="35">
        <f>SUM(G216:K216)</f>
        <v>13</v>
      </c>
      <c r="M216" s="35">
        <f t="shared" ref="M216:M224" si="57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3</v>
      </c>
      <c r="H217" s="40">
        <v>6</v>
      </c>
      <c r="I217" s="40">
        <v>7</v>
      </c>
      <c r="J217" s="40"/>
      <c r="K217" s="40">
        <v>4</v>
      </c>
      <c r="L217" s="35">
        <f t="shared" ref="L217:L224" si="58">SUM(G217:K217)</f>
        <v>20</v>
      </c>
      <c r="M217" s="35">
        <f t="shared" si="57"/>
        <v>4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8</v>
      </c>
      <c r="H218" s="40">
        <v>16</v>
      </c>
      <c r="I218" s="40">
        <v>13</v>
      </c>
      <c r="J218" s="40"/>
      <c r="K218" s="40">
        <v>13</v>
      </c>
      <c r="L218" s="35">
        <f t="shared" si="58"/>
        <v>50</v>
      </c>
      <c r="M218" s="35">
        <f t="shared" si="57"/>
        <v>10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26</v>
      </c>
      <c r="H219" s="41">
        <v>32</v>
      </c>
      <c r="I219" s="41">
        <v>33</v>
      </c>
      <c r="J219" s="41"/>
      <c r="K219" s="41">
        <v>33</v>
      </c>
      <c r="L219" s="32">
        <f t="shared" si="58"/>
        <v>124</v>
      </c>
      <c r="M219" s="32">
        <f t="shared" si="57"/>
        <v>25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8"/>
        <v>0</v>
      </c>
      <c r="M220" s="35">
        <f t="shared" si="57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8"/>
        <v>0</v>
      </c>
      <c r="M221" s="35">
        <f t="shared" si="57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5</v>
      </c>
      <c r="H222" s="40">
        <v>6</v>
      </c>
      <c r="I222" s="40">
        <v>8</v>
      </c>
      <c r="J222" s="40"/>
      <c r="K222" s="40"/>
      <c r="L222" s="35">
        <f t="shared" si="58"/>
        <v>19</v>
      </c>
      <c r="M222" s="35">
        <f t="shared" si="57"/>
        <v>4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86</v>
      </c>
      <c r="I223" s="40">
        <v>33</v>
      </c>
      <c r="J223" s="40"/>
      <c r="K223" s="40"/>
      <c r="L223" s="35">
        <f t="shared" si="58"/>
        <v>191</v>
      </c>
      <c r="M223" s="35">
        <f t="shared" si="57"/>
        <v>38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8"/>
        <v>0</v>
      </c>
      <c r="M224" s="35">
        <f t="shared" si="57"/>
        <v>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9">+H227</f>
        <v>2022</v>
      </c>
      <c r="J227" s="6">
        <f t="shared" si="59"/>
        <v>2022</v>
      </c>
      <c r="K227" s="6">
        <f t="shared" si="59"/>
        <v>2022</v>
      </c>
      <c r="L227" s="6">
        <f t="shared" si="59"/>
        <v>2022</v>
      </c>
      <c r="M227" s="6">
        <f t="shared" si="59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233</v>
      </c>
      <c r="U227" s="46">
        <f>+L232+L233</f>
        <v>78</v>
      </c>
      <c r="V227" s="46">
        <f>+L234+L235</f>
        <v>155</v>
      </c>
      <c r="W227" s="46">
        <f>+L238</f>
        <v>25</v>
      </c>
      <c r="X227" s="46">
        <f>+L236</f>
        <v>8</v>
      </c>
    </row>
    <row r="228" spans="1:24" x14ac:dyDescent="0.25">
      <c r="A228" s="21"/>
      <c r="B228" s="22"/>
      <c r="C228" s="8" t="str">
        <f>+$C212</f>
        <v>October 2022</v>
      </c>
      <c r="D228" s="24"/>
      <c r="E228" s="24"/>
      <c r="F228" s="24"/>
      <c r="G228" s="10" t="str">
        <f>+$G$4</f>
        <v>Oct</v>
      </c>
      <c r="H228" s="10" t="str">
        <f>+G228</f>
        <v>Oct</v>
      </c>
      <c r="I228" s="10" t="str">
        <f t="shared" si="59"/>
        <v>Oct</v>
      </c>
      <c r="J228" s="10" t="str">
        <f t="shared" si="59"/>
        <v>Oct</v>
      </c>
      <c r="K228" s="10" t="str">
        <f t="shared" si="59"/>
        <v>Oct</v>
      </c>
      <c r="L228" s="10" t="str">
        <f t="shared" si="59"/>
        <v>Oct</v>
      </c>
      <c r="M228" s="10" t="str">
        <f t="shared" si="59"/>
        <v>Oct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2</v>
      </c>
      <c r="H229" s="7">
        <f>+$H$5</f>
        <v>9</v>
      </c>
      <c r="I229" s="7">
        <f>+$I$5</f>
        <v>16</v>
      </c>
      <c r="J229" s="7">
        <f>+$J$5</f>
        <v>23</v>
      </c>
      <c r="K229" s="7">
        <f>+$K$5</f>
        <v>30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25</v>
      </c>
      <c r="H231" s="32">
        <f t="shared" ref="H231:L231" si="60">SUM(H232:H235)</f>
        <v>77</v>
      </c>
      <c r="I231" s="32">
        <f t="shared" si="60"/>
        <v>41</v>
      </c>
      <c r="J231" s="32">
        <f t="shared" si="60"/>
        <v>65</v>
      </c>
      <c r="K231" s="32">
        <f t="shared" si="60"/>
        <v>25</v>
      </c>
      <c r="L231" s="32">
        <f t="shared" si="60"/>
        <v>233</v>
      </c>
      <c r="M231" s="32">
        <f>ROUND((L231/$E$1),0)</f>
        <v>47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4</v>
      </c>
      <c r="H232" s="40">
        <v>8</v>
      </c>
      <c r="I232" s="40">
        <v>6</v>
      </c>
      <c r="J232" s="40">
        <v>9</v>
      </c>
      <c r="K232" s="40">
        <v>4</v>
      </c>
      <c r="L232" s="35">
        <f>SUM(G232:K232)</f>
        <v>31</v>
      </c>
      <c r="M232" s="35">
        <f t="shared" ref="M232:M240" si="61">ROUND((L232/$E$1),0)</f>
        <v>6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7</v>
      </c>
      <c r="H233" s="40">
        <v>12</v>
      </c>
      <c r="I233" s="40">
        <v>9</v>
      </c>
      <c r="J233" s="40">
        <v>12</v>
      </c>
      <c r="K233" s="40">
        <v>7</v>
      </c>
      <c r="L233" s="35">
        <f t="shared" ref="L233:L240" si="62">SUM(G233:K233)</f>
        <v>47</v>
      </c>
      <c r="M233" s="35">
        <f t="shared" si="61"/>
        <v>9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3</v>
      </c>
      <c r="H234" s="40">
        <v>19</v>
      </c>
      <c r="I234" s="40">
        <v>11</v>
      </c>
      <c r="J234" s="40">
        <v>15</v>
      </c>
      <c r="K234" s="40">
        <v>3</v>
      </c>
      <c r="L234" s="35">
        <f t="shared" si="62"/>
        <v>51</v>
      </c>
      <c r="M234" s="35">
        <f t="shared" si="61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11</v>
      </c>
      <c r="H235" s="41">
        <v>38</v>
      </c>
      <c r="I235" s="41">
        <v>15</v>
      </c>
      <c r="J235" s="41">
        <v>29</v>
      </c>
      <c r="K235" s="41">
        <v>11</v>
      </c>
      <c r="L235" s="32">
        <f t="shared" si="62"/>
        <v>104</v>
      </c>
      <c r="M235" s="32">
        <f t="shared" si="61"/>
        <v>21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1</v>
      </c>
      <c r="H236" s="40">
        <v>3</v>
      </c>
      <c r="I236" s="40"/>
      <c r="J236" s="40">
        <v>3</v>
      </c>
      <c r="K236" s="40">
        <v>1</v>
      </c>
      <c r="L236" s="35">
        <f t="shared" si="62"/>
        <v>8</v>
      </c>
      <c r="M236" s="35">
        <f t="shared" si="61"/>
        <v>2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2"/>
        <v>0</v>
      </c>
      <c r="M237" s="35">
        <f t="shared" si="61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5</v>
      </c>
      <c r="H238" s="40">
        <v>7</v>
      </c>
      <c r="I238" s="40">
        <v>3</v>
      </c>
      <c r="J238" s="40">
        <v>5</v>
      </c>
      <c r="K238" s="40">
        <v>5</v>
      </c>
      <c r="L238" s="35">
        <f t="shared" si="62"/>
        <v>25</v>
      </c>
      <c r="M238" s="35">
        <f t="shared" si="61"/>
        <v>5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2"/>
        <v>0</v>
      </c>
      <c r="M239" s="35">
        <f t="shared" si="61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2"/>
        <v>0</v>
      </c>
      <c r="M240" s="35">
        <f t="shared" si="61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3">+H243</f>
        <v>2022</v>
      </c>
      <c r="J243" s="6">
        <f t="shared" si="63"/>
        <v>2022</v>
      </c>
      <c r="K243" s="6">
        <f t="shared" si="63"/>
        <v>2022</v>
      </c>
      <c r="L243" s="6">
        <f t="shared" si="63"/>
        <v>2022</v>
      </c>
      <c r="M243" s="6">
        <f t="shared" si="63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445</v>
      </c>
      <c r="U243" s="46">
        <f>+L248+L249</f>
        <v>88</v>
      </c>
      <c r="V243" s="46">
        <f>+L250+L251</f>
        <v>357</v>
      </c>
      <c r="W243" s="46">
        <f>+L254</f>
        <v>27</v>
      </c>
      <c r="X243" s="46">
        <f>+L252</f>
        <v>55</v>
      </c>
    </row>
    <row r="244" spans="1:24" x14ac:dyDescent="0.25">
      <c r="A244" s="21"/>
      <c r="B244" s="22"/>
      <c r="C244" s="8" t="str">
        <f>+$C228</f>
        <v>October 2022</v>
      </c>
      <c r="D244" s="24"/>
      <c r="E244" s="24"/>
      <c r="F244" s="24"/>
      <c r="G244" s="10" t="str">
        <f>+$G$4</f>
        <v>Oct</v>
      </c>
      <c r="H244" s="10" t="str">
        <f>+G244</f>
        <v>Oct</v>
      </c>
      <c r="I244" s="10" t="str">
        <f t="shared" si="63"/>
        <v>Oct</v>
      </c>
      <c r="J244" s="10" t="str">
        <f t="shared" si="63"/>
        <v>Oct</v>
      </c>
      <c r="K244" s="10" t="str">
        <f t="shared" si="63"/>
        <v>Oct</v>
      </c>
      <c r="L244" s="10" t="str">
        <f t="shared" si="63"/>
        <v>Oct</v>
      </c>
      <c r="M244" s="10" t="str">
        <f t="shared" si="63"/>
        <v>Oct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2</v>
      </c>
      <c r="H245" s="7">
        <f>+$H$5</f>
        <v>9</v>
      </c>
      <c r="I245" s="7">
        <f>+$I$5</f>
        <v>16</v>
      </c>
      <c r="J245" s="7">
        <f>+$J$5</f>
        <v>23</v>
      </c>
      <c r="K245" s="7">
        <f>+$K$5</f>
        <v>30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82</v>
      </c>
      <c r="H247" s="32">
        <f t="shared" ref="H247:L247" si="64">SUM(H248:H251)</f>
        <v>77</v>
      </c>
      <c r="I247" s="32">
        <f t="shared" si="64"/>
        <v>96</v>
      </c>
      <c r="J247" s="32">
        <f t="shared" si="64"/>
        <v>93</v>
      </c>
      <c r="K247" s="32">
        <f t="shared" si="64"/>
        <v>97</v>
      </c>
      <c r="L247" s="32">
        <f t="shared" si="64"/>
        <v>445</v>
      </c>
      <c r="M247" s="32">
        <f>ROUND((L247/$E$1),0)</f>
        <v>89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8</v>
      </c>
      <c r="I248" s="40">
        <v>8</v>
      </c>
      <c r="J248" s="40">
        <v>7</v>
      </c>
      <c r="K248" s="40">
        <v>7</v>
      </c>
      <c r="L248" s="35">
        <f>SUM(G248:K248)</f>
        <v>37</v>
      </c>
      <c r="M248" s="35">
        <f t="shared" ref="M248:M256" si="65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10</v>
      </c>
      <c r="H249" s="40">
        <v>9</v>
      </c>
      <c r="I249" s="40">
        <v>14</v>
      </c>
      <c r="J249" s="40">
        <v>9</v>
      </c>
      <c r="K249" s="40">
        <v>9</v>
      </c>
      <c r="L249" s="35">
        <f t="shared" ref="L249:L256" si="66">SUM(G249:K249)</f>
        <v>51</v>
      </c>
      <c r="M249" s="35">
        <f t="shared" si="65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12</v>
      </c>
      <c r="H250" s="40">
        <v>13</v>
      </c>
      <c r="I250" s="40">
        <v>19</v>
      </c>
      <c r="J250" s="40">
        <v>18</v>
      </c>
      <c r="K250" s="40">
        <v>18</v>
      </c>
      <c r="L250" s="35">
        <f t="shared" si="66"/>
        <v>80</v>
      </c>
      <c r="M250" s="35">
        <f t="shared" si="65"/>
        <v>16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53</v>
      </c>
      <c r="H251" s="41">
        <v>47</v>
      </c>
      <c r="I251" s="41">
        <v>55</v>
      </c>
      <c r="J251" s="41">
        <v>59</v>
      </c>
      <c r="K251" s="41">
        <v>63</v>
      </c>
      <c r="L251" s="32">
        <f t="shared" si="66"/>
        <v>277</v>
      </c>
      <c r="M251" s="32">
        <f t="shared" si="65"/>
        <v>55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10</v>
      </c>
      <c r="I252" s="40"/>
      <c r="J252" s="40">
        <v>20</v>
      </c>
      <c r="K252" s="40">
        <v>25</v>
      </c>
      <c r="L252" s="35">
        <f t="shared" si="66"/>
        <v>55</v>
      </c>
      <c r="M252" s="35">
        <f t="shared" si="65"/>
        <v>11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6"/>
        <v>0</v>
      </c>
      <c r="M253" s="35">
        <f t="shared" si="65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3</v>
      </c>
      <c r="H254" s="40">
        <v>5</v>
      </c>
      <c r="I254" s="40">
        <v>5</v>
      </c>
      <c r="J254" s="40">
        <v>10</v>
      </c>
      <c r="K254" s="40">
        <v>4</v>
      </c>
      <c r="L254" s="35">
        <f t="shared" si="66"/>
        <v>27</v>
      </c>
      <c r="M254" s="35">
        <f t="shared" si="65"/>
        <v>5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6"/>
        <v>0</v>
      </c>
      <c r="M255" s="35">
        <f t="shared" si="65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68</v>
      </c>
      <c r="H256" s="40">
        <v>68</v>
      </c>
      <c r="I256" s="40">
        <v>68</v>
      </c>
      <c r="J256" s="40">
        <v>68</v>
      </c>
      <c r="K256" s="40">
        <v>66</v>
      </c>
      <c r="L256" s="35">
        <f t="shared" si="66"/>
        <v>338</v>
      </c>
      <c r="M256" s="35">
        <f t="shared" si="65"/>
        <v>68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7">+H259</f>
        <v>2022</v>
      </c>
      <c r="J259" s="6">
        <f t="shared" si="67"/>
        <v>2022</v>
      </c>
      <c r="K259" s="6">
        <f t="shared" si="67"/>
        <v>2022</v>
      </c>
      <c r="L259" s="6">
        <f t="shared" si="67"/>
        <v>2022</v>
      </c>
      <c r="M259" s="6">
        <f t="shared" si="67"/>
        <v>2022</v>
      </c>
      <c r="N259" s="20"/>
      <c r="S259" s="45" t="str">
        <f>+C259</f>
        <v>Lonhlalane</v>
      </c>
      <c r="T259" s="46">
        <f>+L263</f>
        <v>315</v>
      </c>
      <c r="U259" s="46">
        <f>+L264+L265</f>
        <v>84</v>
      </c>
      <c r="V259" s="46">
        <f>+L266+L267</f>
        <v>231</v>
      </c>
      <c r="W259" s="46">
        <f>+L270</f>
        <v>24</v>
      </c>
      <c r="X259" s="46">
        <f>+L268</f>
        <v>4</v>
      </c>
    </row>
    <row r="260" spans="1:24" x14ac:dyDescent="0.25">
      <c r="A260" s="21"/>
      <c r="B260" s="22"/>
      <c r="C260" s="8" t="str">
        <f>+$C244</f>
        <v>October 2022</v>
      </c>
      <c r="D260" s="24"/>
      <c r="E260" s="24"/>
      <c r="F260" s="24"/>
      <c r="G260" s="10" t="str">
        <f>+$G$4</f>
        <v>Oct</v>
      </c>
      <c r="H260" s="10" t="str">
        <f>+G260</f>
        <v>Oct</v>
      </c>
      <c r="I260" s="10" t="str">
        <f t="shared" si="67"/>
        <v>Oct</v>
      </c>
      <c r="J260" s="10" t="str">
        <f t="shared" si="67"/>
        <v>Oct</v>
      </c>
      <c r="K260" s="10" t="str">
        <f t="shared" si="67"/>
        <v>Oct</v>
      </c>
      <c r="L260" s="10" t="str">
        <f t="shared" si="67"/>
        <v>Oct</v>
      </c>
      <c r="M260" s="10" t="str">
        <f t="shared" si="67"/>
        <v>Oct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2</v>
      </c>
      <c r="H261" s="7">
        <f>+$H$5</f>
        <v>9</v>
      </c>
      <c r="I261" s="7">
        <f>+$I$5</f>
        <v>16</v>
      </c>
      <c r="J261" s="7">
        <f>+$J$5</f>
        <v>23</v>
      </c>
      <c r="K261" s="7">
        <f>+$K$5</f>
        <v>30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26</v>
      </c>
      <c r="H263" s="32">
        <f t="shared" ref="H263:L263" si="68">SUM(H264:H267)</f>
        <v>69</v>
      </c>
      <c r="I263" s="32">
        <f t="shared" si="68"/>
        <v>83</v>
      </c>
      <c r="J263" s="32">
        <f t="shared" si="68"/>
        <v>74</v>
      </c>
      <c r="K263" s="32">
        <f t="shared" si="68"/>
        <v>63</v>
      </c>
      <c r="L263" s="32">
        <f t="shared" si="68"/>
        <v>315</v>
      </c>
      <c r="M263" s="32">
        <f>ROUND((L263/$E$1),0)</f>
        <v>63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3</v>
      </c>
      <c r="I264" s="40">
        <v>4</v>
      </c>
      <c r="J264" s="40">
        <v>5</v>
      </c>
      <c r="K264" s="40">
        <v>4</v>
      </c>
      <c r="L264" s="35">
        <f>SUM(G264:K264)</f>
        <v>17</v>
      </c>
      <c r="M264" s="35">
        <f t="shared" ref="M264:M272" si="69">ROUND((L264/$E$1),0)</f>
        <v>3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0</v>
      </c>
      <c r="H265" s="40">
        <v>16</v>
      </c>
      <c r="I265" s="40">
        <v>18</v>
      </c>
      <c r="J265" s="40">
        <v>20</v>
      </c>
      <c r="K265" s="40">
        <v>13</v>
      </c>
      <c r="L265" s="35">
        <f t="shared" ref="L265:L272" si="70">SUM(G265:K265)</f>
        <v>67</v>
      </c>
      <c r="M265" s="35">
        <f t="shared" si="69"/>
        <v>13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11</v>
      </c>
      <c r="H266" s="40">
        <v>15</v>
      </c>
      <c r="I266" s="40">
        <v>20</v>
      </c>
      <c r="J266" s="40">
        <v>32</v>
      </c>
      <c r="K266" s="40">
        <v>14</v>
      </c>
      <c r="L266" s="35">
        <f t="shared" si="70"/>
        <v>92</v>
      </c>
      <c r="M266" s="35">
        <f t="shared" si="69"/>
        <v>18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14</v>
      </c>
      <c r="H267" s="41">
        <v>35</v>
      </c>
      <c r="I267" s="41">
        <v>41</v>
      </c>
      <c r="J267" s="41">
        <v>17</v>
      </c>
      <c r="K267" s="41">
        <v>32</v>
      </c>
      <c r="L267" s="32">
        <f t="shared" si="70"/>
        <v>139</v>
      </c>
      <c r="M267" s="32">
        <f t="shared" si="69"/>
        <v>28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>
        <v>1</v>
      </c>
      <c r="J268" s="40">
        <v>3</v>
      </c>
      <c r="K268" s="40"/>
      <c r="L268" s="35">
        <f t="shared" si="70"/>
        <v>4</v>
      </c>
      <c r="M268" s="35">
        <f t="shared" si="69"/>
        <v>1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70"/>
        <v>0</v>
      </c>
      <c r="M269" s="35">
        <f t="shared" si="69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4</v>
      </c>
      <c r="H270" s="40"/>
      <c r="I270" s="40">
        <v>5</v>
      </c>
      <c r="J270" s="40">
        <v>15</v>
      </c>
      <c r="K270" s="40"/>
      <c r="L270" s="35">
        <f t="shared" si="70"/>
        <v>24</v>
      </c>
      <c r="M270" s="35">
        <f t="shared" si="69"/>
        <v>5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/>
      <c r="I271" s="40"/>
      <c r="J271" s="40"/>
      <c r="K271" s="40">
        <v>21</v>
      </c>
      <c r="L271" s="35">
        <f t="shared" si="70"/>
        <v>21</v>
      </c>
      <c r="M271" s="35">
        <f t="shared" si="69"/>
        <v>4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70"/>
        <v>0</v>
      </c>
      <c r="M272" s="35">
        <f t="shared" si="69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1">+H275</f>
        <v>2022</v>
      </c>
      <c r="J275" s="6">
        <f t="shared" si="71"/>
        <v>2022</v>
      </c>
      <c r="K275" s="6">
        <f t="shared" si="71"/>
        <v>2022</v>
      </c>
      <c r="L275" s="6">
        <f t="shared" si="71"/>
        <v>2022</v>
      </c>
      <c r="M275" s="6">
        <f t="shared" si="71"/>
        <v>2022</v>
      </c>
      <c r="N275" s="20"/>
      <c r="S275" s="45" t="str">
        <f>+C275</f>
        <v>Zondwako</v>
      </c>
      <c r="T275" s="46">
        <f>+L279</f>
        <v>307</v>
      </c>
      <c r="U275" s="46">
        <f>+L280+L281</f>
        <v>41</v>
      </c>
      <c r="V275" s="46">
        <f>+L282+L283</f>
        <v>266</v>
      </c>
      <c r="W275" s="46">
        <f>+L286</f>
        <v>2</v>
      </c>
      <c r="X275" s="46">
        <f>+L284</f>
        <v>0</v>
      </c>
    </row>
    <row r="276" spans="1:24" x14ac:dyDescent="0.25">
      <c r="A276" s="21"/>
      <c r="B276" s="22"/>
      <c r="C276" s="8" t="str">
        <f>+$C260</f>
        <v>October 2022</v>
      </c>
      <c r="D276" s="24"/>
      <c r="E276" s="24"/>
      <c r="F276" s="24"/>
      <c r="G276" s="10" t="str">
        <f>+$G$4</f>
        <v>Oct</v>
      </c>
      <c r="H276" s="10" t="str">
        <f>+G276</f>
        <v>Oct</v>
      </c>
      <c r="I276" s="10" t="str">
        <f t="shared" si="71"/>
        <v>Oct</v>
      </c>
      <c r="J276" s="10" t="str">
        <f t="shared" si="71"/>
        <v>Oct</v>
      </c>
      <c r="K276" s="10" t="str">
        <f t="shared" si="71"/>
        <v>Oct</v>
      </c>
      <c r="L276" s="10" t="str">
        <f t="shared" si="71"/>
        <v>Oct</v>
      </c>
      <c r="M276" s="10" t="str">
        <f t="shared" si="71"/>
        <v>Oct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2</v>
      </c>
      <c r="H277" s="7">
        <f>+$H$5</f>
        <v>9</v>
      </c>
      <c r="I277" s="7">
        <f>+$I$5</f>
        <v>16</v>
      </c>
      <c r="J277" s="7">
        <f>+$J$5</f>
        <v>23</v>
      </c>
      <c r="K277" s="7">
        <f>+$K$5</f>
        <v>30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59</v>
      </c>
      <c r="H279" s="32">
        <f t="shared" ref="H279:L279" si="72">SUM(H280:H283)</f>
        <v>61</v>
      </c>
      <c r="I279" s="32">
        <f t="shared" si="72"/>
        <v>61</v>
      </c>
      <c r="J279" s="32">
        <f t="shared" si="72"/>
        <v>61</v>
      </c>
      <c r="K279" s="32">
        <f t="shared" si="72"/>
        <v>65</v>
      </c>
      <c r="L279" s="32">
        <f t="shared" si="72"/>
        <v>307</v>
      </c>
      <c r="M279" s="32">
        <f>ROUND((L279/$E$1),0)</f>
        <v>61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3</v>
      </c>
      <c r="I280" s="40">
        <v>3</v>
      </c>
      <c r="J280" s="40">
        <v>3</v>
      </c>
      <c r="K280" s="40">
        <v>2</v>
      </c>
      <c r="L280" s="35">
        <f>SUM(G280:K280)</f>
        <v>14</v>
      </c>
      <c r="M280" s="35">
        <f t="shared" ref="M280:M288" si="73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5</v>
      </c>
      <c r="I281" s="40">
        <v>6</v>
      </c>
      <c r="J281" s="40">
        <v>6</v>
      </c>
      <c r="K281" s="40">
        <v>5</v>
      </c>
      <c r="L281" s="35">
        <f t="shared" ref="L281:L288" si="74">SUM(G281:K281)</f>
        <v>27</v>
      </c>
      <c r="M281" s="35">
        <f t="shared" si="73"/>
        <v>5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18</v>
      </c>
      <c r="H282" s="40">
        <v>18</v>
      </c>
      <c r="I282" s="40">
        <v>19</v>
      </c>
      <c r="J282" s="40">
        <v>19</v>
      </c>
      <c r="K282" s="40">
        <v>14</v>
      </c>
      <c r="L282" s="35">
        <f t="shared" si="74"/>
        <v>88</v>
      </c>
      <c r="M282" s="35">
        <f t="shared" si="73"/>
        <v>18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33</v>
      </c>
      <c r="H283" s="41">
        <v>35</v>
      </c>
      <c r="I283" s="41">
        <v>33</v>
      </c>
      <c r="J283" s="41">
        <v>33</v>
      </c>
      <c r="K283" s="41">
        <v>44</v>
      </c>
      <c r="L283" s="32">
        <f t="shared" si="74"/>
        <v>178</v>
      </c>
      <c r="M283" s="32">
        <f t="shared" si="73"/>
        <v>36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4"/>
        <v>0</v>
      </c>
      <c r="M284" s="35">
        <f t="shared" si="73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4"/>
        <v>0</v>
      </c>
      <c r="M285" s="35">
        <f t="shared" si="73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>
        <v>1</v>
      </c>
      <c r="J286" s="40">
        <v>1</v>
      </c>
      <c r="K286" s="40"/>
      <c r="L286" s="35">
        <f t="shared" si="74"/>
        <v>2</v>
      </c>
      <c r="M286" s="35">
        <f t="shared" si="73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>
        <v>20</v>
      </c>
      <c r="L287" s="35">
        <f t="shared" si="74"/>
        <v>100</v>
      </c>
      <c r="M287" s="35">
        <f t="shared" si="73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64</v>
      </c>
      <c r="H288" s="40">
        <v>64</v>
      </c>
      <c r="I288" s="40">
        <v>63</v>
      </c>
      <c r="J288" s="40">
        <v>63</v>
      </c>
      <c r="K288" s="40">
        <v>63</v>
      </c>
      <c r="L288" s="35">
        <f t="shared" si="74"/>
        <v>317</v>
      </c>
      <c r="M288" s="35">
        <f t="shared" si="73"/>
        <v>63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5">+H291</f>
        <v>2022</v>
      </c>
      <c r="J291" s="6">
        <f t="shared" si="75"/>
        <v>2022</v>
      </c>
      <c r="K291" s="6">
        <f t="shared" si="75"/>
        <v>2022</v>
      </c>
      <c r="L291" s="6">
        <f t="shared" si="75"/>
        <v>2022</v>
      </c>
      <c r="M291" s="6">
        <f t="shared" si="75"/>
        <v>2022</v>
      </c>
      <c r="N291" s="20"/>
      <c r="S291" s="45" t="str">
        <f>+C291</f>
        <v>Mangcongco</v>
      </c>
      <c r="T291" s="46">
        <f>+L295</f>
        <v>216</v>
      </c>
      <c r="U291" s="46">
        <f>+L296+L297</f>
        <v>25</v>
      </c>
      <c r="V291" s="46">
        <f>+L298+L299</f>
        <v>191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October 2022</v>
      </c>
      <c r="D292" s="24"/>
      <c r="E292" s="24"/>
      <c r="F292" s="24"/>
      <c r="G292" s="10" t="str">
        <f>+$G$4</f>
        <v>Oct</v>
      </c>
      <c r="H292" s="10" t="str">
        <f>+G292</f>
        <v>Oct</v>
      </c>
      <c r="I292" s="10" t="str">
        <f t="shared" si="75"/>
        <v>Oct</v>
      </c>
      <c r="J292" s="10" t="str">
        <f t="shared" si="75"/>
        <v>Oct</v>
      </c>
      <c r="K292" s="10" t="str">
        <f t="shared" si="75"/>
        <v>Oct</v>
      </c>
      <c r="L292" s="10" t="str">
        <f t="shared" si="75"/>
        <v>Oct</v>
      </c>
      <c r="M292" s="10" t="str">
        <f t="shared" si="75"/>
        <v>Oct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2</v>
      </c>
      <c r="H293" s="7">
        <f>+$H$5</f>
        <v>9</v>
      </c>
      <c r="I293" s="7">
        <f>+$I$5</f>
        <v>16</v>
      </c>
      <c r="J293" s="7">
        <f>+$J$5</f>
        <v>23</v>
      </c>
      <c r="K293" s="7">
        <f>+$K$5</f>
        <v>30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27</v>
      </c>
      <c r="H295" s="32">
        <f t="shared" ref="H295:L295" si="76">SUM(H296:H299)</f>
        <v>50</v>
      </c>
      <c r="I295" s="32">
        <f t="shared" si="76"/>
        <v>43</v>
      </c>
      <c r="J295" s="32">
        <f t="shared" si="76"/>
        <v>49</v>
      </c>
      <c r="K295" s="32">
        <f t="shared" si="76"/>
        <v>47</v>
      </c>
      <c r="L295" s="32">
        <f t="shared" si="76"/>
        <v>216</v>
      </c>
      <c r="M295" s="32">
        <f>ROUND((L295/$E$1),0)</f>
        <v>43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1</v>
      </c>
      <c r="I296" s="40">
        <v>2</v>
      </c>
      <c r="J296" s="40">
        <v>2</v>
      </c>
      <c r="K296" s="40">
        <v>2</v>
      </c>
      <c r="L296" s="35">
        <f>SUM(G296:K296)</f>
        <v>9</v>
      </c>
      <c r="M296" s="35">
        <f t="shared" ref="M296:M304" si="77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1</v>
      </c>
      <c r="H297" s="40">
        <v>3</v>
      </c>
      <c r="I297" s="40">
        <v>5</v>
      </c>
      <c r="J297" s="40">
        <v>3</v>
      </c>
      <c r="K297" s="40">
        <v>4</v>
      </c>
      <c r="L297" s="35">
        <f t="shared" ref="L297:L304" si="78">SUM(G297:K297)</f>
        <v>16</v>
      </c>
      <c r="M297" s="35">
        <f t="shared" si="77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6</v>
      </c>
      <c r="H298" s="40">
        <v>19</v>
      </c>
      <c r="I298" s="40">
        <v>7</v>
      </c>
      <c r="J298" s="40">
        <v>16</v>
      </c>
      <c r="K298" s="40">
        <v>12</v>
      </c>
      <c r="L298" s="35">
        <f t="shared" si="78"/>
        <v>60</v>
      </c>
      <c r="M298" s="35">
        <f t="shared" si="77"/>
        <v>12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18</v>
      </c>
      <c r="H299" s="41">
        <v>27</v>
      </c>
      <c r="I299" s="41">
        <v>29</v>
      </c>
      <c r="J299" s="41">
        <v>28</v>
      </c>
      <c r="K299" s="41">
        <v>29</v>
      </c>
      <c r="L299" s="32">
        <f t="shared" si="78"/>
        <v>131</v>
      </c>
      <c r="M299" s="32">
        <f t="shared" si="77"/>
        <v>26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8"/>
        <v>0</v>
      </c>
      <c r="M300" s="35">
        <f t="shared" si="77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8"/>
        <v>0</v>
      </c>
      <c r="M301" s="35">
        <f t="shared" si="77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8"/>
        <v>0</v>
      </c>
      <c r="M302" s="35">
        <f t="shared" si="77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8"/>
        <v>0</v>
      </c>
      <c r="M303" s="35">
        <f t="shared" si="77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8"/>
        <v>0</v>
      </c>
      <c r="M304" s="35">
        <f t="shared" si="77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9">+H307</f>
        <v>2022</v>
      </c>
      <c r="J307" s="6">
        <f t="shared" si="79"/>
        <v>2022</v>
      </c>
      <c r="K307" s="6">
        <f t="shared" si="79"/>
        <v>2022</v>
      </c>
      <c r="L307" s="6">
        <f t="shared" si="79"/>
        <v>2022</v>
      </c>
      <c r="M307" s="6">
        <f t="shared" si="79"/>
        <v>2022</v>
      </c>
      <c r="N307" s="20"/>
      <c r="S307" s="45" t="str">
        <f>+C307</f>
        <v>Kaliba</v>
      </c>
      <c r="T307" s="46">
        <f>+L311</f>
        <v>300</v>
      </c>
      <c r="U307" s="46">
        <f>+L312+L313</f>
        <v>50</v>
      </c>
      <c r="V307" s="46">
        <f>+L314+L315</f>
        <v>250</v>
      </c>
      <c r="W307" s="46">
        <f>+L318</f>
        <v>0</v>
      </c>
      <c r="X307" s="46">
        <f>+L316</f>
        <v>6</v>
      </c>
    </row>
    <row r="308" spans="1:24" x14ac:dyDescent="0.25">
      <c r="A308" s="21"/>
      <c r="B308" s="22"/>
      <c r="C308" s="8" t="str">
        <f>+$C292</f>
        <v>October 2022</v>
      </c>
      <c r="D308" s="24"/>
      <c r="E308" s="24"/>
      <c r="F308" s="24"/>
      <c r="G308" s="10" t="str">
        <f>+$G$4</f>
        <v>Oct</v>
      </c>
      <c r="H308" s="10" t="str">
        <f>+G308</f>
        <v>Oct</v>
      </c>
      <c r="I308" s="10" t="str">
        <f t="shared" si="79"/>
        <v>Oct</v>
      </c>
      <c r="J308" s="10" t="str">
        <f t="shared" si="79"/>
        <v>Oct</v>
      </c>
      <c r="K308" s="10" t="str">
        <f t="shared" si="79"/>
        <v>Oct</v>
      </c>
      <c r="L308" s="10" t="str">
        <f t="shared" si="79"/>
        <v>Oct</v>
      </c>
      <c r="M308" s="10" t="str">
        <f t="shared" si="79"/>
        <v>Oct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2</v>
      </c>
      <c r="H309" s="7">
        <f>+$H$5</f>
        <v>9</v>
      </c>
      <c r="I309" s="7">
        <f>+$I$5</f>
        <v>16</v>
      </c>
      <c r="J309" s="7">
        <f>+$J$5</f>
        <v>23</v>
      </c>
      <c r="K309" s="7">
        <f>+$K$5</f>
        <v>30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61</v>
      </c>
      <c r="H311" s="32">
        <f t="shared" ref="H311:L311" si="80">SUM(H312:H315)</f>
        <v>60</v>
      </c>
      <c r="I311" s="32">
        <f t="shared" si="80"/>
        <v>55</v>
      </c>
      <c r="J311" s="32">
        <f t="shared" si="80"/>
        <v>56</v>
      </c>
      <c r="K311" s="32">
        <f t="shared" si="80"/>
        <v>68</v>
      </c>
      <c r="L311" s="32">
        <f t="shared" si="80"/>
        <v>300</v>
      </c>
      <c r="M311" s="32">
        <f>ROUND((L311/$E$1),0)</f>
        <v>60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2</v>
      </c>
      <c r="I312" s="40">
        <v>2</v>
      </c>
      <c r="J312" s="40">
        <v>2</v>
      </c>
      <c r="K312" s="40">
        <v>2</v>
      </c>
      <c r="L312" s="35">
        <f>SUM(G312:K312)</f>
        <v>11</v>
      </c>
      <c r="M312" s="35">
        <f t="shared" ref="M312:M320" si="81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8</v>
      </c>
      <c r="H313" s="40">
        <v>8</v>
      </c>
      <c r="I313" s="40">
        <v>9</v>
      </c>
      <c r="J313" s="40">
        <v>8</v>
      </c>
      <c r="K313" s="40">
        <v>6</v>
      </c>
      <c r="L313" s="35">
        <f t="shared" ref="L313:L320" si="82">SUM(G313:K313)</f>
        <v>39</v>
      </c>
      <c r="M313" s="35">
        <f t="shared" si="81"/>
        <v>8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16</v>
      </c>
      <c r="I314" s="40">
        <v>13</v>
      </c>
      <c r="J314" s="40">
        <v>17</v>
      </c>
      <c r="K314" s="40">
        <v>21</v>
      </c>
      <c r="L314" s="35">
        <f t="shared" si="82"/>
        <v>86</v>
      </c>
      <c r="M314" s="35">
        <f t="shared" si="81"/>
        <v>17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31</v>
      </c>
      <c r="H315" s="41">
        <v>34</v>
      </c>
      <c r="I315" s="41">
        <v>31</v>
      </c>
      <c r="J315" s="41">
        <v>29</v>
      </c>
      <c r="K315" s="41">
        <v>39</v>
      </c>
      <c r="L315" s="32">
        <f t="shared" si="82"/>
        <v>164</v>
      </c>
      <c r="M315" s="32">
        <f t="shared" si="81"/>
        <v>33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>
        <v>6</v>
      </c>
      <c r="K316" s="40"/>
      <c r="L316" s="35">
        <f t="shared" si="82"/>
        <v>6</v>
      </c>
      <c r="M316" s="35">
        <f t="shared" si="81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2"/>
        <v>0</v>
      </c>
      <c r="M317" s="35">
        <f t="shared" si="81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2"/>
        <v>0</v>
      </c>
      <c r="M318" s="35">
        <f t="shared" si="81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78</v>
      </c>
      <c r="H319" s="40">
        <v>98</v>
      </c>
      <c r="I319" s="40">
        <v>111</v>
      </c>
      <c r="J319" s="40">
        <v>77</v>
      </c>
      <c r="K319" s="40">
        <v>108</v>
      </c>
      <c r="L319" s="35">
        <f t="shared" si="82"/>
        <v>472</v>
      </c>
      <c r="M319" s="35">
        <f t="shared" si="81"/>
        <v>94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2"/>
        <v>0</v>
      </c>
      <c r="M320" s="35">
        <f t="shared" si="81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3">+H323</f>
        <v>2022</v>
      </c>
      <c r="J323" s="6">
        <f t="shared" si="83"/>
        <v>2022</v>
      </c>
      <c r="K323" s="6">
        <f t="shared" si="83"/>
        <v>2022</v>
      </c>
      <c r="L323" s="6">
        <f t="shared" si="83"/>
        <v>2022</v>
      </c>
      <c r="M323" s="6">
        <f t="shared" si="83"/>
        <v>2022</v>
      </c>
      <c r="N323" s="20"/>
      <c r="S323" s="45" t="str">
        <f>+C323</f>
        <v>Kancesi</v>
      </c>
      <c r="T323" s="46">
        <f>+L327</f>
        <v>362</v>
      </c>
      <c r="U323" s="46">
        <f>+L328+L329</f>
        <v>129</v>
      </c>
      <c r="V323" s="46">
        <f>+L330+L331</f>
        <v>233</v>
      </c>
      <c r="W323" s="46">
        <f>+L334</f>
        <v>17</v>
      </c>
      <c r="X323" s="46">
        <f>+L332</f>
        <v>27</v>
      </c>
    </row>
    <row r="324" spans="1:24" x14ac:dyDescent="0.25">
      <c r="A324" s="21"/>
      <c r="B324" s="22"/>
      <c r="C324" s="8" t="str">
        <f>+$C308</f>
        <v>October 2022</v>
      </c>
      <c r="D324" s="24"/>
      <c r="E324" s="24"/>
      <c r="F324" s="24"/>
      <c r="G324" s="10" t="str">
        <f>+$G$4</f>
        <v>Oct</v>
      </c>
      <c r="H324" s="10" t="str">
        <f>+G324</f>
        <v>Oct</v>
      </c>
      <c r="I324" s="10" t="str">
        <f t="shared" si="83"/>
        <v>Oct</v>
      </c>
      <c r="J324" s="10" t="str">
        <f t="shared" si="83"/>
        <v>Oct</v>
      </c>
      <c r="K324" s="10" t="str">
        <f t="shared" si="83"/>
        <v>Oct</v>
      </c>
      <c r="L324" s="10" t="str">
        <f t="shared" si="83"/>
        <v>Oct</v>
      </c>
      <c r="M324" s="10" t="str">
        <f t="shared" si="83"/>
        <v>Oct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2</v>
      </c>
      <c r="H325" s="7">
        <f>+$H$5</f>
        <v>9</v>
      </c>
      <c r="I325" s="7">
        <f>+$I$5</f>
        <v>16</v>
      </c>
      <c r="J325" s="7">
        <f>+$J$5</f>
        <v>23</v>
      </c>
      <c r="K325" s="7">
        <f>+$K$5</f>
        <v>30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56</v>
      </c>
      <c r="H327" s="32">
        <f t="shared" ref="H327:L327" si="84">SUM(H328:H331)</f>
        <v>75</v>
      </c>
      <c r="I327" s="32">
        <f t="shared" si="84"/>
        <v>65</v>
      </c>
      <c r="J327" s="32">
        <f t="shared" si="84"/>
        <v>79</v>
      </c>
      <c r="K327" s="32">
        <f t="shared" si="84"/>
        <v>87</v>
      </c>
      <c r="L327" s="32">
        <f t="shared" si="84"/>
        <v>362</v>
      </c>
      <c r="M327" s="32">
        <f>ROUND((L327/$E$1),0)</f>
        <v>72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8</v>
      </c>
      <c r="I328" s="40">
        <v>7</v>
      </c>
      <c r="J328" s="40">
        <v>8</v>
      </c>
      <c r="K328" s="40">
        <v>7</v>
      </c>
      <c r="L328" s="35">
        <f>SUM(G328:K328)</f>
        <v>37</v>
      </c>
      <c r="M328" s="35">
        <f t="shared" ref="M328:M336" si="85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12</v>
      </c>
      <c r="H329" s="40">
        <v>15</v>
      </c>
      <c r="I329" s="40">
        <v>23</v>
      </c>
      <c r="J329" s="40">
        <v>20</v>
      </c>
      <c r="K329" s="40">
        <v>22</v>
      </c>
      <c r="L329" s="35">
        <f t="shared" ref="L329:L336" si="86">SUM(G329:K329)</f>
        <v>92</v>
      </c>
      <c r="M329" s="35">
        <f t="shared" si="85"/>
        <v>18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15</v>
      </c>
      <c r="H330" s="40">
        <v>22</v>
      </c>
      <c r="I330" s="40">
        <v>17</v>
      </c>
      <c r="J330" s="40">
        <v>16</v>
      </c>
      <c r="K330" s="40">
        <v>13</v>
      </c>
      <c r="L330" s="35">
        <f t="shared" si="86"/>
        <v>83</v>
      </c>
      <c r="M330" s="35">
        <f t="shared" si="85"/>
        <v>17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22</v>
      </c>
      <c r="H331" s="41">
        <v>30</v>
      </c>
      <c r="I331" s="41">
        <v>18</v>
      </c>
      <c r="J331" s="41">
        <v>35</v>
      </c>
      <c r="K331" s="41">
        <v>45</v>
      </c>
      <c r="L331" s="32">
        <f t="shared" si="86"/>
        <v>150</v>
      </c>
      <c r="M331" s="32">
        <f t="shared" si="85"/>
        <v>30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8</v>
      </c>
      <c r="H332" s="40">
        <v>7</v>
      </c>
      <c r="I332" s="40">
        <v>3</v>
      </c>
      <c r="J332" s="40">
        <v>4</v>
      </c>
      <c r="K332" s="40">
        <v>5</v>
      </c>
      <c r="L332" s="35">
        <f t="shared" si="86"/>
        <v>27</v>
      </c>
      <c r="M332" s="35">
        <f t="shared" si="85"/>
        <v>5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6"/>
        <v>0</v>
      </c>
      <c r="M333" s="35">
        <f t="shared" si="85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4</v>
      </c>
      <c r="H334" s="40">
        <v>6</v>
      </c>
      <c r="I334" s="40">
        <v>3</v>
      </c>
      <c r="J334" s="40">
        <v>2</v>
      </c>
      <c r="K334" s="40">
        <v>2</v>
      </c>
      <c r="L334" s="35">
        <f t="shared" si="86"/>
        <v>17</v>
      </c>
      <c r="M334" s="35">
        <f t="shared" si="85"/>
        <v>3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/>
      <c r="L335" s="35">
        <f t="shared" si="86"/>
        <v>0</v>
      </c>
      <c r="M335" s="35">
        <f t="shared" si="85"/>
        <v>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15</v>
      </c>
      <c r="H336" s="40">
        <v>19</v>
      </c>
      <c r="I336" s="40">
        <v>16</v>
      </c>
      <c r="J336" s="40">
        <v>23</v>
      </c>
      <c r="K336" s="40">
        <v>22</v>
      </c>
      <c r="L336" s="35">
        <f t="shared" si="86"/>
        <v>95</v>
      </c>
      <c r="M336" s="35">
        <f t="shared" si="85"/>
        <v>19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7">+H339</f>
        <v>2022</v>
      </c>
      <c r="J339" s="6">
        <f t="shared" si="87"/>
        <v>2022</v>
      </c>
      <c r="K339" s="6">
        <f t="shared" si="87"/>
        <v>2022</v>
      </c>
      <c r="L339" s="6">
        <f t="shared" si="87"/>
        <v>2022</v>
      </c>
      <c r="M339" s="6">
        <f t="shared" si="87"/>
        <v>2022</v>
      </c>
      <c r="N339" s="20"/>
      <c r="S339" s="45" t="str">
        <f>+C339</f>
        <v>Mpuluzi</v>
      </c>
      <c r="T339" s="46">
        <f>+L343</f>
        <v>667</v>
      </c>
      <c r="U339" s="46">
        <f>+L344+L345</f>
        <v>216</v>
      </c>
      <c r="V339" s="46">
        <f>+L346+L347</f>
        <v>451</v>
      </c>
      <c r="W339" s="46">
        <f>+L350</f>
        <v>28</v>
      </c>
      <c r="X339" s="46">
        <f>+L348</f>
        <v>14</v>
      </c>
    </row>
    <row r="340" spans="1:24" x14ac:dyDescent="0.25">
      <c r="A340" s="21"/>
      <c r="B340" s="22"/>
      <c r="C340" s="8" t="str">
        <f>+$C324</f>
        <v>October 2022</v>
      </c>
      <c r="D340" s="24"/>
      <c r="E340" s="24"/>
      <c r="F340" s="24"/>
      <c r="G340" s="10" t="str">
        <f>+$G$4</f>
        <v>Oct</v>
      </c>
      <c r="H340" s="10" t="str">
        <f>+G340</f>
        <v>Oct</v>
      </c>
      <c r="I340" s="10" t="str">
        <f t="shared" si="87"/>
        <v>Oct</v>
      </c>
      <c r="J340" s="10" t="str">
        <f t="shared" si="87"/>
        <v>Oct</v>
      </c>
      <c r="K340" s="10" t="str">
        <f t="shared" si="87"/>
        <v>Oct</v>
      </c>
      <c r="L340" s="10" t="str">
        <f t="shared" si="87"/>
        <v>Oct</v>
      </c>
      <c r="M340" s="10" t="str">
        <f t="shared" si="87"/>
        <v>Oct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2</v>
      </c>
      <c r="H341" s="7">
        <f>+$H$5</f>
        <v>9</v>
      </c>
      <c r="I341" s="7">
        <f>+$I$5</f>
        <v>16</v>
      </c>
      <c r="J341" s="7">
        <f>+$J$5</f>
        <v>23</v>
      </c>
      <c r="K341" s="7">
        <f>+$K$5</f>
        <v>30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143</v>
      </c>
      <c r="H343" s="32">
        <f t="shared" ref="H343:L343" si="88">SUM(H344:H347)</f>
        <v>140</v>
      </c>
      <c r="I343" s="32">
        <f t="shared" si="88"/>
        <v>131</v>
      </c>
      <c r="J343" s="32">
        <f t="shared" si="88"/>
        <v>120</v>
      </c>
      <c r="K343" s="32">
        <f t="shared" si="88"/>
        <v>133</v>
      </c>
      <c r="L343" s="32">
        <f t="shared" si="88"/>
        <v>667</v>
      </c>
      <c r="M343" s="32">
        <f>ROUND((L343/$E$1),0)</f>
        <v>133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14</v>
      </c>
      <c r="H344" s="40">
        <v>15</v>
      </c>
      <c r="I344" s="40">
        <v>13</v>
      </c>
      <c r="J344" s="40">
        <v>11</v>
      </c>
      <c r="K344" s="40">
        <v>13</v>
      </c>
      <c r="L344" s="35">
        <f>SUM(G344:K344)</f>
        <v>66</v>
      </c>
      <c r="M344" s="35">
        <f t="shared" ref="M344:M352" si="89">ROUND((L344/$E$1),0)</f>
        <v>13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30</v>
      </c>
      <c r="H345" s="40">
        <v>32</v>
      </c>
      <c r="I345" s="40">
        <v>33</v>
      </c>
      <c r="J345" s="40">
        <v>29</v>
      </c>
      <c r="K345" s="40">
        <v>26</v>
      </c>
      <c r="L345" s="35">
        <f t="shared" ref="L345:L352" si="90">SUM(G345:K345)</f>
        <v>150</v>
      </c>
      <c r="M345" s="35">
        <f t="shared" si="89"/>
        <v>30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25</v>
      </c>
      <c r="H346" s="40">
        <v>22</v>
      </c>
      <c r="I346" s="40">
        <v>19</v>
      </c>
      <c r="J346" s="40">
        <v>21</v>
      </c>
      <c r="K346" s="40">
        <v>22</v>
      </c>
      <c r="L346" s="35">
        <f t="shared" si="90"/>
        <v>109</v>
      </c>
      <c r="M346" s="35">
        <f t="shared" si="89"/>
        <v>22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74</v>
      </c>
      <c r="H347" s="41">
        <v>71</v>
      </c>
      <c r="I347" s="41">
        <v>66</v>
      </c>
      <c r="J347" s="41">
        <v>59</v>
      </c>
      <c r="K347" s="41">
        <v>72</v>
      </c>
      <c r="L347" s="32">
        <f t="shared" si="90"/>
        <v>342</v>
      </c>
      <c r="M347" s="32">
        <f t="shared" si="89"/>
        <v>68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6</v>
      </c>
      <c r="H348" s="40">
        <v>3</v>
      </c>
      <c r="I348" s="40">
        <v>2</v>
      </c>
      <c r="J348" s="40"/>
      <c r="K348" s="40">
        <v>3</v>
      </c>
      <c r="L348" s="35">
        <f t="shared" si="90"/>
        <v>14</v>
      </c>
      <c r="M348" s="35">
        <f t="shared" si="89"/>
        <v>3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90"/>
        <v>0</v>
      </c>
      <c r="M349" s="35">
        <f t="shared" si="89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12</v>
      </c>
      <c r="H350" s="40">
        <v>6</v>
      </c>
      <c r="I350" s="40">
        <v>4</v>
      </c>
      <c r="J350" s="40">
        <v>1</v>
      </c>
      <c r="K350" s="40">
        <v>5</v>
      </c>
      <c r="L350" s="35">
        <f t="shared" si="90"/>
        <v>28</v>
      </c>
      <c r="M350" s="35">
        <f t="shared" si="89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</v>
      </c>
      <c r="H351" s="40">
        <v>1</v>
      </c>
      <c r="I351" s="40">
        <v>1</v>
      </c>
      <c r="J351" s="40"/>
      <c r="K351" s="40"/>
      <c r="L351" s="35">
        <f t="shared" si="90"/>
        <v>3</v>
      </c>
      <c r="M351" s="35">
        <f t="shared" si="89"/>
        <v>1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39</v>
      </c>
      <c r="H352" s="40">
        <v>39</v>
      </c>
      <c r="I352" s="40">
        <v>39</v>
      </c>
      <c r="J352" s="40">
        <v>39</v>
      </c>
      <c r="K352" s="40">
        <v>39</v>
      </c>
      <c r="L352" s="35">
        <f t="shared" si="90"/>
        <v>195</v>
      </c>
      <c r="M352" s="35">
        <f t="shared" si="89"/>
        <v>39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1">+H355</f>
        <v>2022</v>
      </c>
      <c r="J355" s="6">
        <f t="shared" si="91"/>
        <v>2022</v>
      </c>
      <c r="K355" s="6">
        <f t="shared" si="91"/>
        <v>2022</v>
      </c>
      <c r="L355" s="6">
        <f t="shared" si="91"/>
        <v>2022</v>
      </c>
      <c r="M355" s="6">
        <f t="shared" si="91"/>
        <v>2022</v>
      </c>
      <c r="N355" s="20"/>
      <c r="S355" s="45" t="str">
        <f>+C355</f>
        <v>Bulunga</v>
      </c>
      <c r="T355" s="46">
        <f>+L359</f>
        <v>123</v>
      </c>
      <c r="U355" s="46">
        <f>+L360+L361</f>
        <v>22</v>
      </c>
      <c r="V355" s="46">
        <f>+L362+L363</f>
        <v>101</v>
      </c>
      <c r="W355" s="46">
        <f>+L366</f>
        <v>10</v>
      </c>
      <c r="X355" s="46">
        <f>+L364</f>
        <v>14</v>
      </c>
    </row>
    <row r="356" spans="1:24" x14ac:dyDescent="0.25">
      <c r="A356" s="21"/>
      <c r="B356" s="22"/>
      <c r="C356" s="8" t="str">
        <f>+$C340</f>
        <v>October 2022</v>
      </c>
      <c r="D356" s="24"/>
      <c r="E356" s="24"/>
      <c r="F356" s="24"/>
      <c r="G356" s="10" t="str">
        <f>+$G$4</f>
        <v>Oct</v>
      </c>
      <c r="H356" s="10" t="str">
        <f>+G356</f>
        <v>Oct</v>
      </c>
      <c r="I356" s="10" t="str">
        <f t="shared" si="91"/>
        <v>Oct</v>
      </c>
      <c r="J356" s="10" t="str">
        <f t="shared" si="91"/>
        <v>Oct</v>
      </c>
      <c r="K356" s="10" t="str">
        <f t="shared" si="91"/>
        <v>Oct</v>
      </c>
      <c r="L356" s="10" t="str">
        <f t="shared" si="91"/>
        <v>Oct</v>
      </c>
      <c r="M356" s="10" t="str">
        <f t="shared" si="91"/>
        <v>Oct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2</v>
      </c>
      <c r="H357" s="7">
        <f>+$H$5</f>
        <v>9</v>
      </c>
      <c r="I357" s="7">
        <f>+$I$5</f>
        <v>16</v>
      </c>
      <c r="J357" s="7">
        <f>+$J$5</f>
        <v>23</v>
      </c>
      <c r="K357" s="7">
        <f>+$K$5</f>
        <v>30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31</v>
      </c>
      <c r="H359" s="32">
        <f t="shared" ref="H359:L359" si="92">SUM(H360:H363)</f>
        <v>20</v>
      </c>
      <c r="I359" s="32">
        <f t="shared" si="92"/>
        <v>20</v>
      </c>
      <c r="J359" s="32">
        <f t="shared" si="92"/>
        <v>23</v>
      </c>
      <c r="K359" s="32">
        <f t="shared" si="92"/>
        <v>29</v>
      </c>
      <c r="L359" s="32">
        <f t="shared" si="92"/>
        <v>123</v>
      </c>
      <c r="M359" s="32">
        <f>ROUND((L359/$E$1),0)</f>
        <v>25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6</v>
      </c>
      <c r="H360" s="40">
        <v>1</v>
      </c>
      <c r="I360" s="40">
        <v>1</v>
      </c>
      <c r="J360" s="40">
        <v>1</v>
      </c>
      <c r="K360" s="40">
        <v>1</v>
      </c>
      <c r="L360" s="35">
        <f>SUM(G360:K360)</f>
        <v>10</v>
      </c>
      <c r="M360" s="35">
        <f t="shared" ref="M360:M368" si="93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6</v>
      </c>
      <c r="H361" s="40">
        <v>1</v>
      </c>
      <c r="I361" s="40">
        <v>1</v>
      </c>
      <c r="J361" s="40">
        <v>2</v>
      </c>
      <c r="K361" s="40">
        <v>2</v>
      </c>
      <c r="L361" s="35">
        <f t="shared" ref="L361:L368" si="94">SUM(G361:K361)</f>
        <v>12</v>
      </c>
      <c r="M361" s="35">
        <f t="shared" si="93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8</v>
      </c>
      <c r="H362" s="40">
        <v>8</v>
      </c>
      <c r="I362" s="40">
        <v>2</v>
      </c>
      <c r="J362" s="40">
        <v>6</v>
      </c>
      <c r="K362" s="40">
        <v>11</v>
      </c>
      <c r="L362" s="35">
        <f t="shared" si="94"/>
        <v>35</v>
      </c>
      <c r="M362" s="35">
        <f t="shared" si="93"/>
        <v>7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11</v>
      </c>
      <c r="H363" s="41">
        <v>10</v>
      </c>
      <c r="I363" s="41">
        <v>16</v>
      </c>
      <c r="J363" s="41">
        <v>14</v>
      </c>
      <c r="K363" s="41">
        <v>15</v>
      </c>
      <c r="L363" s="32">
        <f t="shared" si="94"/>
        <v>66</v>
      </c>
      <c r="M363" s="32">
        <f t="shared" si="93"/>
        <v>13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>
        <v>4</v>
      </c>
      <c r="I364" s="40"/>
      <c r="J364" s="40"/>
      <c r="K364" s="40">
        <v>10</v>
      </c>
      <c r="L364" s="35">
        <f t="shared" si="94"/>
        <v>14</v>
      </c>
      <c r="M364" s="35">
        <f t="shared" si="93"/>
        <v>3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4"/>
        <v>0</v>
      </c>
      <c r="M365" s="35">
        <f t="shared" si="93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>
        <v>2</v>
      </c>
      <c r="I366" s="40">
        <v>4</v>
      </c>
      <c r="J366" s="40">
        <v>2</v>
      </c>
      <c r="K366" s="40">
        <v>2</v>
      </c>
      <c r="L366" s="35">
        <f t="shared" si="94"/>
        <v>10</v>
      </c>
      <c r="M366" s="35">
        <f t="shared" si="93"/>
        <v>2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6</v>
      </c>
      <c r="H367" s="40">
        <v>9</v>
      </c>
      <c r="I367" s="40">
        <v>9</v>
      </c>
      <c r="J367" s="40">
        <v>13</v>
      </c>
      <c r="K367" s="40">
        <v>4</v>
      </c>
      <c r="L367" s="35">
        <f t="shared" si="94"/>
        <v>41</v>
      </c>
      <c r="M367" s="35">
        <f t="shared" si="93"/>
        <v>8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10</v>
      </c>
      <c r="H368" s="40">
        <v>12</v>
      </c>
      <c r="I368" s="40"/>
      <c r="J368" s="40"/>
      <c r="K368" s="40">
        <v>16</v>
      </c>
      <c r="L368" s="35">
        <f t="shared" si="94"/>
        <v>38</v>
      </c>
      <c r="M368" s="35">
        <f t="shared" si="93"/>
        <v>8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5">+H371</f>
        <v>2022</v>
      </c>
      <c r="J371" s="6">
        <f t="shared" si="95"/>
        <v>2022</v>
      </c>
      <c r="K371" s="6">
        <f t="shared" si="95"/>
        <v>2022</v>
      </c>
      <c r="L371" s="6">
        <f t="shared" si="95"/>
        <v>2022</v>
      </c>
      <c r="M371" s="6">
        <f t="shared" si="95"/>
        <v>2022</v>
      </c>
      <c r="N371" s="20"/>
      <c r="P371" s="42"/>
      <c r="S371" s="45" t="str">
        <f>+C371</f>
        <v>Mbowane</v>
      </c>
      <c r="T371" s="46">
        <f>+L375</f>
        <v>137</v>
      </c>
      <c r="U371" s="46">
        <f>+L376+L377</f>
        <v>21</v>
      </c>
      <c r="V371" s="46">
        <f>+L378+L379</f>
        <v>116</v>
      </c>
      <c r="W371" s="46">
        <f>+L382</f>
        <v>16</v>
      </c>
      <c r="X371" s="46">
        <f>+L380</f>
        <v>2</v>
      </c>
    </row>
    <row r="372" spans="1:24" x14ac:dyDescent="0.25">
      <c r="A372" s="21"/>
      <c r="B372" s="22"/>
      <c r="C372" s="8" t="str">
        <f>+$C356</f>
        <v>October 2022</v>
      </c>
      <c r="D372" s="24"/>
      <c r="E372" s="24"/>
      <c r="F372" s="24"/>
      <c r="G372" s="10" t="str">
        <f>+$G$4</f>
        <v>Oct</v>
      </c>
      <c r="H372" s="10" t="str">
        <f>+G372</f>
        <v>Oct</v>
      </c>
      <c r="I372" s="10" t="str">
        <f t="shared" si="95"/>
        <v>Oct</v>
      </c>
      <c r="J372" s="10" t="str">
        <f t="shared" si="95"/>
        <v>Oct</v>
      </c>
      <c r="K372" s="10" t="str">
        <f t="shared" si="95"/>
        <v>Oct</v>
      </c>
      <c r="L372" s="10" t="str">
        <f t="shared" si="95"/>
        <v>Oct</v>
      </c>
      <c r="M372" s="10" t="str">
        <f t="shared" si="95"/>
        <v>Oct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2</v>
      </c>
      <c r="H373" s="7">
        <f>+$H$5</f>
        <v>9</v>
      </c>
      <c r="I373" s="7">
        <f>+$I$5</f>
        <v>16</v>
      </c>
      <c r="J373" s="7">
        <f>+$J$5</f>
        <v>23</v>
      </c>
      <c r="K373" s="7">
        <f>+$K$5</f>
        <v>30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25</v>
      </c>
      <c r="H375" s="32">
        <f t="shared" ref="H375:L375" si="96">SUM(H376:H379)</f>
        <v>26</v>
      </c>
      <c r="I375" s="32">
        <f t="shared" si="96"/>
        <v>32</v>
      </c>
      <c r="J375" s="32">
        <f t="shared" si="96"/>
        <v>24</v>
      </c>
      <c r="K375" s="32">
        <f t="shared" si="96"/>
        <v>30</v>
      </c>
      <c r="L375" s="32">
        <f t="shared" si="96"/>
        <v>137</v>
      </c>
      <c r="M375" s="32">
        <f>ROUND((L375/$E$1),0)</f>
        <v>27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>
        <v>1</v>
      </c>
      <c r="L376" s="35">
        <f>SUM(G376:K376)</f>
        <v>5</v>
      </c>
      <c r="M376" s="35">
        <f t="shared" ref="M376:M384" si="97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3</v>
      </c>
      <c r="H377" s="40">
        <v>1</v>
      </c>
      <c r="I377" s="40">
        <v>7</v>
      </c>
      <c r="J377" s="40">
        <v>2</v>
      </c>
      <c r="K377" s="40">
        <v>3</v>
      </c>
      <c r="L377" s="35">
        <f t="shared" ref="L377:L384" si="98">SUM(G377:K377)</f>
        <v>16</v>
      </c>
      <c r="M377" s="35">
        <f t="shared" si="97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7</v>
      </c>
      <c r="H378" s="40">
        <v>10</v>
      </c>
      <c r="I378" s="40">
        <v>11</v>
      </c>
      <c r="J378" s="40">
        <v>8</v>
      </c>
      <c r="K378" s="40">
        <v>12</v>
      </c>
      <c r="L378" s="35">
        <f t="shared" si="98"/>
        <v>48</v>
      </c>
      <c r="M378" s="35">
        <f t="shared" si="97"/>
        <v>10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14</v>
      </c>
      <c r="H379" s="41">
        <v>14</v>
      </c>
      <c r="I379" s="41">
        <v>13</v>
      </c>
      <c r="J379" s="41">
        <v>13</v>
      </c>
      <c r="K379" s="41">
        <v>14</v>
      </c>
      <c r="L379" s="32">
        <f t="shared" si="98"/>
        <v>68</v>
      </c>
      <c r="M379" s="32">
        <f t="shared" si="97"/>
        <v>14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>
        <v>1</v>
      </c>
      <c r="J380" s="40"/>
      <c r="K380" s="40">
        <v>1</v>
      </c>
      <c r="L380" s="35">
        <f t="shared" si="98"/>
        <v>2</v>
      </c>
      <c r="M380" s="35">
        <f t="shared" si="97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8"/>
        <v>0</v>
      </c>
      <c r="M381" s="35">
        <f t="shared" si="97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4</v>
      </c>
      <c r="H382" s="40">
        <v>5</v>
      </c>
      <c r="I382" s="40">
        <v>3</v>
      </c>
      <c r="J382" s="40">
        <v>1</v>
      </c>
      <c r="K382" s="40">
        <v>3</v>
      </c>
      <c r="L382" s="35">
        <f t="shared" si="98"/>
        <v>16</v>
      </c>
      <c r="M382" s="35">
        <f t="shared" si="97"/>
        <v>3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2</v>
      </c>
      <c r="H383" s="40">
        <v>4</v>
      </c>
      <c r="I383" s="40">
        <v>2</v>
      </c>
      <c r="J383" s="40">
        <v>2</v>
      </c>
      <c r="K383" s="40">
        <v>3</v>
      </c>
      <c r="L383" s="35">
        <f t="shared" si="98"/>
        <v>13</v>
      </c>
      <c r="M383" s="35">
        <f t="shared" si="97"/>
        <v>3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33</v>
      </c>
      <c r="H384" s="40">
        <v>33</v>
      </c>
      <c r="I384" s="40">
        <v>33</v>
      </c>
      <c r="J384" s="40">
        <v>33</v>
      </c>
      <c r="K384" s="40">
        <v>33</v>
      </c>
      <c r="L384" s="35">
        <f t="shared" si="98"/>
        <v>165</v>
      </c>
      <c r="M384" s="35">
        <f t="shared" si="97"/>
        <v>33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9">+H387</f>
        <v>2022</v>
      </c>
      <c r="J387" s="6">
        <f t="shared" si="99"/>
        <v>2022</v>
      </c>
      <c r="K387" s="6">
        <f t="shared" si="99"/>
        <v>2022</v>
      </c>
      <c r="L387" s="6">
        <f t="shared" si="99"/>
        <v>2022</v>
      </c>
      <c r="M387" s="6">
        <f t="shared" si="99"/>
        <v>2022</v>
      </c>
      <c r="N387" s="20"/>
      <c r="P387" s="42"/>
      <c r="S387" s="45" t="str">
        <f>+C387</f>
        <v>Sibovini</v>
      </c>
      <c r="T387" s="46">
        <f>+L391</f>
        <v>388</v>
      </c>
      <c r="U387" s="46">
        <f>+L392+L393</f>
        <v>94</v>
      </c>
      <c r="V387" s="46">
        <f>+L394+L395</f>
        <v>294</v>
      </c>
      <c r="W387" s="46">
        <f>+L398</f>
        <v>8</v>
      </c>
      <c r="X387" s="46">
        <f>+L396</f>
        <v>14</v>
      </c>
    </row>
    <row r="388" spans="1:24" x14ac:dyDescent="0.25">
      <c r="A388" s="21"/>
      <c r="B388" s="22"/>
      <c r="C388" s="8" t="str">
        <f>+$C372</f>
        <v>October 2022</v>
      </c>
      <c r="D388" s="24"/>
      <c r="E388" s="24"/>
      <c r="F388" s="24"/>
      <c r="G388" s="10" t="str">
        <f>+$G$4</f>
        <v>Oct</v>
      </c>
      <c r="H388" s="10" t="str">
        <f>+G388</f>
        <v>Oct</v>
      </c>
      <c r="I388" s="10" t="str">
        <f t="shared" si="99"/>
        <v>Oct</v>
      </c>
      <c r="J388" s="10" t="str">
        <f t="shared" si="99"/>
        <v>Oct</v>
      </c>
      <c r="K388" s="10" t="str">
        <f t="shared" si="99"/>
        <v>Oct</v>
      </c>
      <c r="L388" s="10" t="str">
        <f t="shared" si="99"/>
        <v>Oct</v>
      </c>
      <c r="M388" s="10" t="str">
        <f t="shared" si="99"/>
        <v>Oct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2</v>
      </c>
      <c r="H389" s="7">
        <f>+$H$5</f>
        <v>9</v>
      </c>
      <c r="I389" s="7">
        <f>+$I$5</f>
        <v>16</v>
      </c>
      <c r="J389" s="7">
        <f>+$J$5</f>
        <v>23</v>
      </c>
      <c r="K389" s="7">
        <f>+$K$5</f>
        <v>30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72</v>
      </c>
      <c r="H391" s="32">
        <f t="shared" ref="H391:L391" si="100">SUM(H392:H395)</f>
        <v>82</v>
      </c>
      <c r="I391" s="32">
        <f t="shared" si="100"/>
        <v>91</v>
      </c>
      <c r="J391" s="32">
        <f t="shared" si="100"/>
        <v>79</v>
      </c>
      <c r="K391" s="32">
        <f t="shared" si="100"/>
        <v>64</v>
      </c>
      <c r="L391" s="32">
        <f t="shared" si="100"/>
        <v>388</v>
      </c>
      <c r="M391" s="32">
        <f>ROUND((L391/$E$1),0)</f>
        <v>78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9</v>
      </c>
      <c r="I392" s="40">
        <v>12</v>
      </c>
      <c r="J392" s="40">
        <v>10</v>
      </c>
      <c r="K392" s="40">
        <v>3</v>
      </c>
      <c r="L392" s="35">
        <f>SUM(G392:K392)</f>
        <v>39</v>
      </c>
      <c r="M392" s="35">
        <f t="shared" ref="M392:M400" si="101">ROUND((L392/$E$1),0)</f>
        <v>8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7</v>
      </c>
      <c r="H393" s="40">
        <v>9</v>
      </c>
      <c r="I393" s="40">
        <v>14</v>
      </c>
      <c r="J393" s="40">
        <v>13</v>
      </c>
      <c r="K393" s="40">
        <v>12</v>
      </c>
      <c r="L393" s="35">
        <f t="shared" ref="L393:L400" si="102">SUM(G393:K393)</f>
        <v>55</v>
      </c>
      <c r="M393" s="35">
        <f t="shared" si="101"/>
        <v>11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13</v>
      </c>
      <c r="H394" s="40">
        <v>14</v>
      </c>
      <c r="I394" s="40">
        <v>16</v>
      </c>
      <c r="J394" s="40">
        <v>10</v>
      </c>
      <c r="K394" s="40">
        <v>21</v>
      </c>
      <c r="L394" s="35">
        <f t="shared" si="102"/>
        <v>74</v>
      </c>
      <c r="M394" s="35">
        <f t="shared" si="101"/>
        <v>15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47</v>
      </c>
      <c r="H395" s="41">
        <v>50</v>
      </c>
      <c r="I395" s="41">
        <v>49</v>
      </c>
      <c r="J395" s="41">
        <v>46</v>
      </c>
      <c r="K395" s="41">
        <v>28</v>
      </c>
      <c r="L395" s="32">
        <f t="shared" si="102"/>
        <v>220</v>
      </c>
      <c r="M395" s="32">
        <f t="shared" si="101"/>
        <v>44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>
        <v>8</v>
      </c>
      <c r="H396" s="40"/>
      <c r="I396" s="40">
        <v>4</v>
      </c>
      <c r="J396" s="40"/>
      <c r="K396" s="40">
        <v>2</v>
      </c>
      <c r="L396" s="35">
        <f t="shared" si="102"/>
        <v>14</v>
      </c>
      <c r="M396" s="35">
        <f t="shared" si="101"/>
        <v>3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2"/>
        <v>0</v>
      </c>
      <c r="M397" s="35">
        <f t="shared" si="101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>
        <v>8</v>
      </c>
      <c r="L398" s="35">
        <f t="shared" si="102"/>
        <v>8</v>
      </c>
      <c r="M398" s="35">
        <f t="shared" si="101"/>
        <v>2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>
        <v>15</v>
      </c>
      <c r="L399" s="35">
        <f t="shared" si="102"/>
        <v>15</v>
      </c>
      <c r="M399" s="35">
        <f t="shared" si="101"/>
        <v>3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>
        <v>48</v>
      </c>
      <c r="L400" s="35">
        <f t="shared" si="102"/>
        <v>48</v>
      </c>
      <c r="M400" s="35">
        <f t="shared" si="101"/>
        <v>10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3">+H403</f>
        <v>2022</v>
      </c>
      <c r="J403" s="6">
        <f t="shared" si="103"/>
        <v>2022</v>
      </c>
      <c r="K403" s="6">
        <f t="shared" si="103"/>
        <v>2022</v>
      </c>
      <c r="L403" s="6">
        <f t="shared" si="103"/>
        <v>2022</v>
      </c>
      <c r="M403" s="6">
        <f t="shared" si="103"/>
        <v>2022</v>
      </c>
      <c r="N403" s="20"/>
      <c r="P403" s="42"/>
      <c r="S403" s="45" t="str">
        <f>+C403</f>
        <v>Nsubani</v>
      </c>
      <c r="T403" s="46">
        <f>+L407</f>
        <v>372</v>
      </c>
      <c r="U403" s="46">
        <f>+L408+L409</f>
        <v>101</v>
      </c>
      <c r="V403" s="46">
        <f>+L410+L411</f>
        <v>271</v>
      </c>
      <c r="W403" s="46">
        <f>+L414</f>
        <v>4</v>
      </c>
      <c r="X403" s="46">
        <f>+L412</f>
        <v>4</v>
      </c>
    </row>
    <row r="404" spans="1:24" x14ac:dyDescent="0.25">
      <c r="A404" s="21"/>
      <c r="B404" s="22"/>
      <c r="C404" s="8" t="str">
        <f>+$C388</f>
        <v>October 2022</v>
      </c>
      <c r="D404" s="24"/>
      <c r="E404" s="24"/>
      <c r="F404" s="24"/>
      <c r="G404" s="10" t="str">
        <f>+$G$4</f>
        <v>Oct</v>
      </c>
      <c r="H404" s="10" t="str">
        <f>+G404</f>
        <v>Oct</v>
      </c>
      <c r="I404" s="10" t="str">
        <f t="shared" si="103"/>
        <v>Oct</v>
      </c>
      <c r="J404" s="10" t="str">
        <f t="shared" si="103"/>
        <v>Oct</v>
      </c>
      <c r="K404" s="10" t="str">
        <f t="shared" si="103"/>
        <v>Oct</v>
      </c>
      <c r="L404" s="10" t="str">
        <f t="shared" si="103"/>
        <v>Oct</v>
      </c>
      <c r="M404" s="10" t="str">
        <f t="shared" si="103"/>
        <v>Oct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2</v>
      </c>
      <c r="H405" s="7">
        <f>+$H$5</f>
        <v>9</v>
      </c>
      <c r="I405" s="7">
        <f>+$I$5</f>
        <v>16</v>
      </c>
      <c r="J405" s="7">
        <f>+$J$5</f>
        <v>23</v>
      </c>
      <c r="K405" s="7">
        <f>+$K$5</f>
        <v>30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55</v>
      </c>
      <c r="H407" s="32">
        <f t="shared" ref="H407:L407" si="104">SUM(H408:H411)</f>
        <v>81</v>
      </c>
      <c r="I407" s="32">
        <f t="shared" si="104"/>
        <v>81</v>
      </c>
      <c r="J407" s="32">
        <f t="shared" si="104"/>
        <v>78</v>
      </c>
      <c r="K407" s="32">
        <f t="shared" si="104"/>
        <v>77</v>
      </c>
      <c r="L407" s="32">
        <f t="shared" si="104"/>
        <v>372</v>
      </c>
      <c r="M407" s="32">
        <f>ROUND((L407/$E$1),0)</f>
        <v>74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3</v>
      </c>
      <c r="H408" s="40">
        <v>7</v>
      </c>
      <c r="I408" s="40">
        <v>7</v>
      </c>
      <c r="J408" s="40">
        <v>7</v>
      </c>
      <c r="K408" s="40">
        <v>8</v>
      </c>
      <c r="L408" s="35">
        <f>SUM(G408:K408)</f>
        <v>32</v>
      </c>
      <c r="M408" s="35">
        <f t="shared" ref="M408:M416" si="105">ROUND((L408/$E$1),0)</f>
        <v>6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14</v>
      </c>
      <c r="H409" s="40">
        <v>13</v>
      </c>
      <c r="I409" s="40">
        <v>13</v>
      </c>
      <c r="J409" s="40">
        <v>13</v>
      </c>
      <c r="K409" s="40">
        <v>16</v>
      </c>
      <c r="L409" s="35">
        <f t="shared" ref="L409:L416" si="106">SUM(G409:K409)</f>
        <v>69</v>
      </c>
      <c r="M409" s="35">
        <f t="shared" si="105"/>
        <v>14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13</v>
      </c>
      <c r="H410" s="40">
        <v>18</v>
      </c>
      <c r="I410" s="40">
        <v>18</v>
      </c>
      <c r="J410" s="40">
        <v>11</v>
      </c>
      <c r="K410" s="40">
        <v>17</v>
      </c>
      <c r="L410" s="35">
        <f t="shared" si="106"/>
        <v>77</v>
      </c>
      <c r="M410" s="35">
        <f t="shared" si="105"/>
        <v>15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25</v>
      </c>
      <c r="H411" s="41">
        <v>43</v>
      </c>
      <c r="I411" s="41">
        <v>43</v>
      </c>
      <c r="J411" s="41">
        <v>47</v>
      </c>
      <c r="K411" s="41">
        <v>36</v>
      </c>
      <c r="L411" s="32">
        <f t="shared" si="106"/>
        <v>194</v>
      </c>
      <c r="M411" s="32">
        <f t="shared" si="105"/>
        <v>39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>
        <v>4</v>
      </c>
      <c r="H412" s="40"/>
      <c r="I412" s="40"/>
      <c r="J412" s="40"/>
      <c r="K412" s="40"/>
      <c r="L412" s="35">
        <f t="shared" si="106"/>
        <v>4</v>
      </c>
      <c r="M412" s="35">
        <f t="shared" si="105"/>
        <v>1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6"/>
        <v>0</v>
      </c>
      <c r="M413" s="35">
        <f t="shared" si="105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2</v>
      </c>
      <c r="H414" s="40"/>
      <c r="I414" s="40"/>
      <c r="J414" s="40"/>
      <c r="K414" s="40">
        <v>2</v>
      </c>
      <c r="L414" s="35">
        <f t="shared" si="106"/>
        <v>4</v>
      </c>
      <c r="M414" s="35">
        <f t="shared" si="105"/>
        <v>1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3</v>
      </c>
      <c r="H415" s="40"/>
      <c r="I415" s="40"/>
      <c r="J415" s="40"/>
      <c r="K415" s="40"/>
      <c r="L415" s="35">
        <f t="shared" si="106"/>
        <v>3</v>
      </c>
      <c r="M415" s="35">
        <f t="shared" si="105"/>
        <v>1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6"/>
        <v>0</v>
      </c>
      <c r="M416" s="35">
        <f t="shared" si="105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7">+H419</f>
        <v>2022</v>
      </c>
      <c r="J419" s="6">
        <f t="shared" si="107"/>
        <v>2022</v>
      </c>
      <c r="K419" s="6">
        <f t="shared" si="107"/>
        <v>2022</v>
      </c>
      <c r="L419" s="6">
        <f t="shared" si="107"/>
        <v>2022</v>
      </c>
      <c r="M419" s="6">
        <f t="shared" si="107"/>
        <v>2022</v>
      </c>
      <c r="N419" s="20"/>
      <c r="P419" s="42" t="s">
        <v>79</v>
      </c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October 2022</v>
      </c>
      <c r="D420" s="24"/>
      <c r="E420" s="24"/>
      <c r="F420" s="24"/>
      <c r="G420" s="10" t="str">
        <f>+$G$4</f>
        <v>Oct</v>
      </c>
      <c r="H420" s="10" t="str">
        <f>+G420</f>
        <v>Oct</v>
      </c>
      <c r="I420" s="10" t="str">
        <f t="shared" si="107"/>
        <v>Oct</v>
      </c>
      <c r="J420" s="10" t="str">
        <f t="shared" si="107"/>
        <v>Oct</v>
      </c>
      <c r="K420" s="10" t="str">
        <f t="shared" si="107"/>
        <v>Oct</v>
      </c>
      <c r="L420" s="10" t="str">
        <f t="shared" si="107"/>
        <v>Oct</v>
      </c>
      <c r="M420" s="10" t="str">
        <f t="shared" si="107"/>
        <v>Oct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2</v>
      </c>
      <c r="H421" s="7">
        <f>+$H$5</f>
        <v>9</v>
      </c>
      <c r="I421" s="7">
        <f>+$I$5</f>
        <v>16</v>
      </c>
      <c r="J421" s="7">
        <f>+$J$5</f>
        <v>23</v>
      </c>
      <c r="K421" s="7">
        <f>+$K$5</f>
        <v>30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8">SUM(H424:H427)</f>
        <v>0</v>
      </c>
      <c r="I423" s="32">
        <f t="shared" si="108"/>
        <v>0</v>
      </c>
      <c r="J423" s="32">
        <f t="shared" si="108"/>
        <v>0</v>
      </c>
      <c r="K423" s="32">
        <f t="shared" si="108"/>
        <v>0</v>
      </c>
      <c r="L423" s="32">
        <f t="shared" si="108"/>
        <v>0</v>
      </c>
      <c r="M423" s="32">
        <f>ROUND((L423/$E$1),0)</f>
        <v>0</v>
      </c>
      <c r="N423" s="33"/>
      <c r="AA423" s="16">
        <v>45</v>
      </c>
      <c r="AB423" s="16">
        <v>35</v>
      </c>
      <c r="AC423" s="16">
        <v>37</v>
      </c>
      <c r="AD423" s="16">
        <v>36</v>
      </c>
      <c r="AE423" s="16">
        <v>40</v>
      </c>
      <c r="AF423" s="16">
        <v>193</v>
      </c>
      <c r="AG423" s="16">
        <v>39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9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2</v>
      </c>
      <c r="AE424" s="50">
        <v>2</v>
      </c>
      <c r="AF424" s="16">
        <v>10</v>
      </c>
      <c r="AG424" s="16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10">SUM(G425:K425)</f>
        <v>0</v>
      </c>
      <c r="M425" s="35">
        <f t="shared" si="109"/>
        <v>0</v>
      </c>
      <c r="N425" s="33"/>
      <c r="AA425" s="50">
        <v>6</v>
      </c>
      <c r="AB425" s="50">
        <v>8</v>
      </c>
      <c r="AC425" s="50">
        <v>6</v>
      </c>
      <c r="AD425" s="50">
        <v>5</v>
      </c>
      <c r="AE425" s="50">
        <v>4</v>
      </c>
      <c r="AF425" s="16">
        <v>29</v>
      </c>
      <c r="AG425" s="16">
        <v>6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10"/>
        <v>0</v>
      </c>
      <c r="M426" s="35">
        <f t="shared" si="109"/>
        <v>0</v>
      </c>
      <c r="N426" s="33"/>
      <c r="AA426" s="50">
        <v>17</v>
      </c>
      <c r="AB426" s="50">
        <v>14</v>
      </c>
      <c r="AC426" s="50">
        <v>14</v>
      </c>
      <c r="AD426" s="50">
        <v>14</v>
      </c>
      <c r="AE426" s="50">
        <v>13</v>
      </c>
      <c r="AF426" s="16">
        <v>72</v>
      </c>
      <c r="AG426" s="16">
        <v>14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10"/>
        <v>0</v>
      </c>
      <c r="M427" s="32">
        <f t="shared" si="109"/>
        <v>0</v>
      </c>
      <c r="N427" s="33"/>
      <c r="AA427" s="50">
        <v>20</v>
      </c>
      <c r="AB427" s="50">
        <v>11</v>
      </c>
      <c r="AC427" s="50">
        <v>15</v>
      </c>
      <c r="AD427" s="50">
        <v>15</v>
      </c>
      <c r="AE427" s="50">
        <v>21</v>
      </c>
      <c r="AF427" s="16">
        <v>82</v>
      </c>
      <c r="AG427" s="16">
        <v>16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10"/>
        <v>0</v>
      </c>
      <c r="M428" s="35">
        <f t="shared" si="109"/>
        <v>0</v>
      </c>
      <c r="N428" s="33"/>
      <c r="AA428" s="50"/>
      <c r="AB428" s="50"/>
      <c r="AC428" s="50"/>
      <c r="AD428" s="50"/>
      <c r="AE428" s="50"/>
      <c r="AF428" s="16">
        <v>0</v>
      </c>
      <c r="AG428" s="16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10"/>
        <v>0</v>
      </c>
      <c r="M429" s="35">
        <f t="shared" si="109"/>
        <v>0</v>
      </c>
      <c r="N429" s="33"/>
      <c r="AA429" s="50"/>
      <c r="AB429" s="50"/>
      <c r="AC429" s="50"/>
      <c r="AD429" s="50"/>
      <c r="AE429" s="50"/>
      <c r="AF429" s="16">
        <v>0</v>
      </c>
      <c r="AG429" s="16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10"/>
        <v>0</v>
      </c>
      <c r="M430" s="35">
        <f t="shared" si="109"/>
        <v>0</v>
      </c>
      <c r="N430" s="33"/>
      <c r="AA430" s="50"/>
      <c r="AB430" s="50"/>
      <c r="AC430" s="50"/>
      <c r="AD430" s="50">
        <v>5</v>
      </c>
      <c r="AE430" s="50"/>
      <c r="AF430" s="16">
        <v>5</v>
      </c>
      <c r="AG430" s="16">
        <v>1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10"/>
        <v>0</v>
      </c>
      <c r="M431" s="35">
        <f t="shared" si="109"/>
        <v>0</v>
      </c>
      <c r="N431" s="33"/>
      <c r="AA431" s="50"/>
      <c r="AB431" s="50"/>
      <c r="AC431" s="50"/>
      <c r="AD431" s="50">
        <v>10</v>
      </c>
      <c r="AE431" s="50"/>
      <c r="AF431" s="16">
        <v>10</v>
      </c>
      <c r="AG431" s="16">
        <v>2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10"/>
        <v>0</v>
      </c>
      <c r="M432" s="35">
        <f t="shared" si="109"/>
        <v>0</v>
      </c>
      <c r="N432" s="33"/>
      <c r="AF432" s="16">
        <v>0</v>
      </c>
      <c r="AG432" s="16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1">+H435</f>
        <v>2022</v>
      </c>
      <c r="J435" s="6">
        <f t="shared" si="111"/>
        <v>2022</v>
      </c>
      <c r="K435" s="6">
        <f t="shared" si="111"/>
        <v>2022</v>
      </c>
      <c r="L435" s="6">
        <f t="shared" si="111"/>
        <v>2022</v>
      </c>
      <c r="M435" s="6">
        <f t="shared" si="111"/>
        <v>2022</v>
      </c>
      <c r="N435" s="20"/>
      <c r="S435" s="45" t="str">
        <f>+C435</f>
        <v>Jubukweni</v>
      </c>
      <c r="T435" s="46">
        <f>+L439</f>
        <v>132</v>
      </c>
      <c r="U435" s="46">
        <f>+L440+L441</f>
        <v>57</v>
      </c>
      <c r="V435" s="46">
        <f>+L442+L443</f>
        <v>75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October 2022</v>
      </c>
      <c r="D436" s="24"/>
      <c r="E436" s="24"/>
      <c r="F436" s="24"/>
      <c r="G436" s="10" t="str">
        <f>+$G$4</f>
        <v>Oct</v>
      </c>
      <c r="H436" s="10" t="str">
        <f>+G436</f>
        <v>Oct</v>
      </c>
      <c r="I436" s="10" t="str">
        <f t="shared" si="111"/>
        <v>Oct</v>
      </c>
      <c r="J436" s="10" t="str">
        <f t="shared" si="111"/>
        <v>Oct</v>
      </c>
      <c r="K436" s="10" t="str">
        <f t="shared" si="111"/>
        <v>Oct</v>
      </c>
      <c r="L436" s="10" t="str">
        <f t="shared" si="111"/>
        <v>Oct</v>
      </c>
      <c r="M436" s="10" t="str">
        <f t="shared" si="111"/>
        <v>Oct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2</v>
      </c>
      <c r="H437" s="7">
        <f>+$H$5</f>
        <v>9</v>
      </c>
      <c r="I437" s="7">
        <f>+$I$5</f>
        <v>16</v>
      </c>
      <c r="J437" s="7">
        <f>+$J$5</f>
        <v>23</v>
      </c>
      <c r="K437" s="7">
        <f>+$K$5</f>
        <v>30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39</v>
      </c>
      <c r="H439" s="32">
        <f t="shared" ref="H439:L439" si="112">SUM(H440:H443)</f>
        <v>0</v>
      </c>
      <c r="I439" s="32">
        <f t="shared" si="112"/>
        <v>26</v>
      </c>
      <c r="J439" s="32">
        <f t="shared" si="112"/>
        <v>29</v>
      </c>
      <c r="K439" s="32">
        <f t="shared" si="112"/>
        <v>38</v>
      </c>
      <c r="L439" s="32">
        <f t="shared" si="112"/>
        <v>132</v>
      </c>
      <c r="M439" s="32">
        <f>ROUND((L439/$E$1),0)</f>
        <v>26</v>
      </c>
      <c r="N439" s="33"/>
      <c r="P439" s="16" t="s">
        <v>105</v>
      </c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4</v>
      </c>
      <c r="H440" s="40"/>
      <c r="I440" s="40">
        <v>2</v>
      </c>
      <c r="J440" s="40">
        <v>3</v>
      </c>
      <c r="K440" s="40">
        <v>3</v>
      </c>
      <c r="L440" s="35">
        <f>SUM(G440:K440)</f>
        <v>12</v>
      </c>
      <c r="M440" s="35">
        <f t="shared" ref="M440:M448" si="113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/>
      <c r="I441" s="40">
        <v>10</v>
      </c>
      <c r="J441" s="40">
        <v>10</v>
      </c>
      <c r="K441" s="40">
        <v>15</v>
      </c>
      <c r="L441" s="35">
        <f t="shared" ref="L441:L448" si="114">SUM(G441:K441)</f>
        <v>45</v>
      </c>
      <c r="M441" s="35">
        <f t="shared" si="113"/>
        <v>9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15</v>
      </c>
      <c r="H442" s="40"/>
      <c r="I442" s="40">
        <v>4</v>
      </c>
      <c r="J442" s="40">
        <v>6</v>
      </c>
      <c r="K442" s="40">
        <v>10</v>
      </c>
      <c r="L442" s="35">
        <f t="shared" si="114"/>
        <v>35</v>
      </c>
      <c r="M442" s="35">
        <f t="shared" si="113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/>
      <c r="I443" s="41">
        <v>10</v>
      </c>
      <c r="J443" s="41">
        <v>10</v>
      </c>
      <c r="K443" s="41">
        <v>10</v>
      </c>
      <c r="L443" s="32">
        <f t="shared" si="114"/>
        <v>40</v>
      </c>
      <c r="M443" s="32">
        <f t="shared" si="113"/>
        <v>8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4"/>
        <v>0</v>
      </c>
      <c r="M444" s="35">
        <f t="shared" si="113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4"/>
        <v>0</v>
      </c>
      <c r="M445" s="35">
        <f t="shared" si="113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4"/>
        <v>0</v>
      </c>
      <c r="M446" s="35">
        <f t="shared" si="113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4"/>
        <v>0</v>
      </c>
      <c r="M447" s="35">
        <f t="shared" si="113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4"/>
        <v>0</v>
      </c>
      <c r="M448" s="35">
        <f t="shared" si="113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5">+H451</f>
        <v>2022</v>
      </c>
      <c r="J451" s="6">
        <f t="shared" si="115"/>
        <v>2022</v>
      </c>
      <c r="K451" s="6">
        <f t="shared" si="115"/>
        <v>2022</v>
      </c>
      <c r="L451" s="6">
        <f t="shared" si="115"/>
        <v>2022</v>
      </c>
      <c r="M451" s="6">
        <f t="shared" si="115"/>
        <v>2022</v>
      </c>
      <c r="N451" s="20"/>
      <c r="S451" s="45" t="str">
        <f>+C451</f>
        <v>Sigangeni</v>
      </c>
      <c r="T451" s="46">
        <f>+L455</f>
        <v>284</v>
      </c>
      <c r="U451" s="46">
        <f>+L456+L457</f>
        <v>91</v>
      </c>
      <c r="V451" s="46">
        <f>+L458+L459</f>
        <v>193</v>
      </c>
      <c r="W451" s="46">
        <f>+L462</f>
        <v>8</v>
      </c>
      <c r="X451" s="46">
        <f>+L460</f>
        <v>0</v>
      </c>
    </row>
    <row r="452" spans="1:24" x14ac:dyDescent="0.25">
      <c r="A452" s="21"/>
      <c r="B452" s="22"/>
      <c r="C452" s="8" t="str">
        <f>+$C436</f>
        <v>October 2022</v>
      </c>
      <c r="D452" s="24"/>
      <c r="E452" s="24"/>
      <c r="F452" s="24"/>
      <c r="G452" s="10" t="str">
        <f>+$G$4</f>
        <v>Oct</v>
      </c>
      <c r="H452" s="10" t="str">
        <f>+G452</f>
        <v>Oct</v>
      </c>
      <c r="I452" s="10" t="str">
        <f t="shared" si="115"/>
        <v>Oct</v>
      </c>
      <c r="J452" s="10" t="str">
        <f t="shared" si="115"/>
        <v>Oct</v>
      </c>
      <c r="K452" s="10" t="str">
        <f t="shared" si="115"/>
        <v>Oct</v>
      </c>
      <c r="L452" s="10" t="str">
        <f t="shared" si="115"/>
        <v>Oct</v>
      </c>
      <c r="M452" s="10" t="str">
        <f t="shared" si="115"/>
        <v>Oct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2</v>
      </c>
      <c r="H453" s="7">
        <f>+$H$5</f>
        <v>9</v>
      </c>
      <c r="I453" s="7">
        <f>+$I$5</f>
        <v>16</v>
      </c>
      <c r="J453" s="7">
        <f>+$J$5</f>
        <v>23</v>
      </c>
      <c r="K453" s="7">
        <f>+$K$5</f>
        <v>30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42</v>
      </c>
      <c r="H455" s="32">
        <f t="shared" ref="H455:L455" si="116">SUM(H456:H459)</f>
        <v>70</v>
      </c>
      <c r="I455" s="32">
        <f t="shared" si="116"/>
        <v>68</v>
      </c>
      <c r="J455" s="32">
        <f t="shared" si="116"/>
        <v>42</v>
      </c>
      <c r="K455" s="32">
        <f t="shared" si="116"/>
        <v>62</v>
      </c>
      <c r="L455" s="32">
        <f t="shared" si="116"/>
        <v>284</v>
      </c>
      <c r="M455" s="32">
        <f>ROUND((L455/$E$1),0)</f>
        <v>57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6</v>
      </c>
      <c r="H456" s="40">
        <v>10</v>
      </c>
      <c r="I456" s="40">
        <v>9</v>
      </c>
      <c r="J456" s="40">
        <v>7</v>
      </c>
      <c r="K456" s="40">
        <v>8</v>
      </c>
      <c r="L456" s="35">
        <f>SUM(G456:K456)</f>
        <v>40</v>
      </c>
      <c r="M456" s="35">
        <f t="shared" ref="M456:M464" si="117">ROUND((L456/$E$1),0)</f>
        <v>8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8</v>
      </c>
      <c r="H457" s="40">
        <v>10</v>
      </c>
      <c r="I457" s="40">
        <v>14</v>
      </c>
      <c r="J457" s="40">
        <v>10</v>
      </c>
      <c r="K457" s="40">
        <v>9</v>
      </c>
      <c r="L457" s="35">
        <f t="shared" ref="L457:L464" si="118">SUM(G457:K457)</f>
        <v>51</v>
      </c>
      <c r="M457" s="35">
        <f t="shared" si="117"/>
        <v>10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10</v>
      </c>
      <c r="H458" s="40">
        <v>15</v>
      </c>
      <c r="I458" s="40">
        <v>12</v>
      </c>
      <c r="J458" s="40">
        <v>10</v>
      </c>
      <c r="K458" s="40">
        <v>11</v>
      </c>
      <c r="L458" s="35">
        <f t="shared" si="118"/>
        <v>58</v>
      </c>
      <c r="M458" s="35">
        <f t="shared" si="117"/>
        <v>12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18</v>
      </c>
      <c r="H459" s="41">
        <v>35</v>
      </c>
      <c r="I459" s="41">
        <v>33</v>
      </c>
      <c r="J459" s="41">
        <v>15</v>
      </c>
      <c r="K459" s="41">
        <v>34</v>
      </c>
      <c r="L459" s="32">
        <f t="shared" si="118"/>
        <v>135</v>
      </c>
      <c r="M459" s="32">
        <f t="shared" si="117"/>
        <v>27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8"/>
        <v>0</v>
      </c>
      <c r="M460" s="35">
        <f t="shared" si="117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8"/>
        <v>0</v>
      </c>
      <c r="M461" s="35">
        <f t="shared" si="117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6</v>
      </c>
      <c r="H462" s="40"/>
      <c r="I462" s="40">
        <v>2</v>
      </c>
      <c r="J462" s="40"/>
      <c r="K462" s="40"/>
      <c r="L462" s="35">
        <f t="shared" si="118"/>
        <v>8</v>
      </c>
      <c r="M462" s="35">
        <f t="shared" si="117"/>
        <v>2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8"/>
        <v>0</v>
      </c>
      <c r="M463" s="35">
        <f t="shared" si="117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8"/>
        <v>0</v>
      </c>
      <c r="M464" s="35">
        <f t="shared" si="117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9">+H467</f>
        <v>2022</v>
      </c>
      <c r="J467" s="6">
        <f t="shared" si="119"/>
        <v>2022</v>
      </c>
      <c r="K467" s="6">
        <f t="shared" si="119"/>
        <v>2022</v>
      </c>
      <c r="L467" s="6">
        <f t="shared" si="119"/>
        <v>2022</v>
      </c>
      <c r="M467" s="6">
        <f t="shared" si="119"/>
        <v>2022</v>
      </c>
      <c r="N467" s="20"/>
      <c r="S467" s="45" t="str">
        <f>+C467</f>
        <v>Sgombeni</v>
      </c>
      <c r="T467" s="46">
        <f>+L471</f>
        <v>235</v>
      </c>
      <c r="U467" s="46">
        <f>+L472+L473</f>
        <v>66</v>
      </c>
      <c r="V467" s="46">
        <f>+L474+L475</f>
        <v>169</v>
      </c>
      <c r="W467" s="46">
        <f>+L478</f>
        <v>39</v>
      </c>
      <c r="X467" s="46">
        <f>+L476</f>
        <v>0</v>
      </c>
    </row>
    <row r="468" spans="1:24" x14ac:dyDescent="0.25">
      <c r="A468" s="21"/>
      <c r="B468" s="22"/>
      <c r="C468" s="8" t="str">
        <f>+$C452</f>
        <v>October 2022</v>
      </c>
      <c r="D468" s="24"/>
      <c r="E468" s="24"/>
      <c r="F468" s="24"/>
      <c r="G468" s="10" t="str">
        <f>+$G$4</f>
        <v>Oct</v>
      </c>
      <c r="H468" s="10" t="str">
        <f>+G468</f>
        <v>Oct</v>
      </c>
      <c r="I468" s="10" t="str">
        <f t="shared" si="119"/>
        <v>Oct</v>
      </c>
      <c r="J468" s="10" t="str">
        <f t="shared" si="119"/>
        <v>Oct</v>
      </c>
      <c r="K468" s="10" t="str">
        <f t="shared" si="119"/>
        <v>Oct</v>
      </c>
      <c r="L468" s="10" t="str">
        <f t="shared" si="119"/>
        <v>Oct</v>
      </c>
      <c r="M468" s="10" t="str">
        <f t="shared" si="119"/>
        <v>Oct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2</v>
      </c>
      <c r="H469" s="7">
        <f>+$H$5</f>
        <v>9</v>
      </c>
      <c r="I469" s="7">
        <f>+$I$5</f>
        <v>16</v>
      </c>
      <c r="J469" s="7">
        <f>+$J$5</f>
        <v>23</v>
      </c>
      <c r="K469" s="7">
        <f>+$K$5</f>
        <v>30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47</v>
      </c>
      <c r="H471" s="32">
        <f t="shared" ref="H471:L471" si="120">SUM(H472:H475)</f>
        <v>44</v>
      </c>
      <c r="I471" s="32">
        <f t="shared" si="120"/>
        <v>50</v>
      </c>
      <c r="J471" s="32">
        <f t="shared" si="120"/>
        <v>37</v>
      </c>
      <c r="K471" s="32">
        <f t="shared" si="120"/>
        <v>57</v>
      </c>
      <c r="L471" s="32">
        <f t="shared" si="120"/>
        <v>235</v>
      </c>
      <c r="M471" s="32">
        <f>ROUND((L471/$E$1),0)</f>
        <v>47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4</v>
      </c>
      <c r="H472" s="40">
        <v>3</v>
      </c>
      <c r="I472" s="40">
        <v>7</v>
      </c>
      <c r="J472" s="40">
        <v>4</v>
      </c>
      <c r="K472" s="40">
        <v>3</v>
      </c>
      <c r="L472" s="35">
        <f>SUM(G472:K472)</f>
        <v>21</v>
      </c>
      <c r="M472" s="35">
        <f t="shared" ref="M472:M480" si="121">ROUND((L472/$E$1),0)</f>
        <v>4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8</v>
      </c>
      <c r="H473" s="40">
        <v>11</v>
      </c>
      <c r="I473" s="40">
        <v>10</v>
      </c>
      <c r="J473" s="40">
        <v>7</v>
      </c>
      <c r="K473" s="40">
        <v>9</v>
      </c>
      <c r="L473" s="35">
        <f t="shared" ref="L473:L480" si="122">SUM(G473:K473)</f>
        <v>45</v>
      </c>
      <c r="M473" s="35">
        <f t="shared" si="121"/>
        <v>9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15</v>
      </c>
      <c r="H474" s="40">
        <v>17</v>
      </c>
      <c r="I474" s="40">
        <v>16</v>
      </c>
      <c r="J474" s="40">
        <v>15</v>
      </c>
      <c r="K474" s="40">
        <v>19</v>
      </c>
      <c r="L474" s="35">
        <f t="shared" si="122"/>
        <v>82</v>
      </c>
      <c r="M474" s="35">
        <f t="shared" si="121"/>
        <v>16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20</v>
      </c>
      <c r="H475" s="41">
        <v>13</v>
      </c>
      <c r="I475" s="41">
        <v>17</v>
      </c>
      <c r="J475" s="41">
        <v>11</v>
      </c>
      <c r="K475" s="41">
        <v>26</v>
      </c>
      <c r="L475" s="32">
        <f t="shared" si="122"/>
        <v>87</v>
      </c>
      <c r="M475" s="32">
        <f t="shared" si="121"/>
        <v>17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2"/>
        <v>0</v>
      </c>
      <c r="M476" s="35">
        <f t="shared" si="121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2"/>
        <v>0</v>
      </c>
      <c r="M477" s="35">
        <f t="shared" si="121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7</v>
      </c>
      <c r="H478" s="40">
        <v>10</v>
      </c>
      <c r="I478" s="40">
        <v>7</v>
      </c>
      <c r="J478" s="40">
        <v>5</v>
      </c>
      <c r="K478" s="40">
        <v>10</v>
      </c>
      <c r="L478" s="35">
        <f t="shared" si="122"/>
        <v>39</v>
      </c>
      <c r="M478" s="35">
        <f t="shared" si="121"/>
        <v>8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22</v>
      </c>
      <c r="H479" s="40">
        <v>20</v>
      </c>
      <c r="I479" s="40">
        <v>20</v>
      </c>
      <c r="J479" s="40">
        <v>21</v>
      </c>
      <c r="K479" s="40">
        <v>28</v>
      </c>
      <c r="L479" s="35">
        <f t="shared" si="122"/>
        <v>111</v>
      </c>
      <c r="M479" s="35">
        <f t="shared" si="121"/>
        <v>22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2"/>
        <v>0</v>
      </c>
      <c r="M480" s="35">
        <f t="shared" si="121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3">+H483</f>
        <v>2022</v>
      </c>
      <c r="J483" s="6">
        <f t="shared" si="123"/>
        <v>2022</v>
      </c>
      <c r="K483" s="6">
        <f t="shared" si="123"/>
        <v>2022</v>
      </c>
      <c r="L483" s="6">
        <f t="shared" si="123"/>
        <v>2022</v>
      </c>
      <c r="M483" s="6">
        <f t="shared" si="123"/>
        <v>2022</v>
      </c>
      <c r="N483" s="20"/>
      <c r="S483" s="45" t="str">
        <f>+C483</f>
        <v>Lushikishini</v>
      </c>
      <c r="T483" s="46">
        <f>+L487</f>
        <v>29</v>
      </c>
      <c r="U483" s="46">
        <f>+L488+L489</f>
        <v>18</v>
      </c>
      <c r="V483" s="46">
        <f>+L490+L491</f>
        <v>11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October 2022</v>
      </c>
      <c r="D484" s="24"/>
      <c r="E484" s="24"/>
      <c r="F484" s="24"/>
      <c r="G484" s="10" t="str">
        <f>+$G$4</f>
        <v>Oct</v>
      </c>
      <c r="H484" s="10" t="str">
        <f>+G484</f>
        <v>Oct</v>
      </c>
      <c r="I484" s="10" t="str">
        <f t="shared" si="123"/>
        <v>Oct</v>
      </c>
      <c r="J484" s="10" t="str">
        <f t="shared" si="123"/>
        <v>Oct</v>
      </c>
      <c r="K484" s="10" t="str">
        <f t="shared" si="123"/>
        <v>Oct</v>
      </c>
      <c r="L484" s="10" t="str">
        <f t="shared" si="123"/>
        <v>Oct</v>
      </c>
      <c r="M484" s="10" t="str">
        <f t="shared" si="123"/>
        <v>Oct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2</v>
      </c>
      <c r="H485" s="7">
        <f>+$H$5</f>
        <v>9</v>
      </c>
      <c r="I485" s="7">
        <f>+$I$5</f>
        <v>16</v>
      </c>
      <c r="J485" s="7">
        <f>+$J$5</f>
        <v>23</v>
      </c>
      <c r="K485" s="7">
        <f>+$K$5</f>
        <v>30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7</v>
      </c>
      <c r="H487" s="32">
        <f t="shared" ref="H487:L487" si="124">SUM(H488:H491)</f>
        <v>4</v>
      </c>
      <c r="I487" s="32">
        <f t="shared" si="124"/>
        <v>6</v>
      </c>
      <c r="J487" s="32">
        <f t="shared" si="124"/>
        <v>6</v>
      </c>
      <c r="K487" s="32">
        <f t="shared" si="124"/>
        <v>6</v>
      </c>
      <c r="L487" s="32">
        <f t="shared" si="124"/>
        <v>29</v>
      </c>
      <c r="M487" s="32">
        <f>ROUND((L487/$E$1),0)</f>
        <v>6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1</v>
      </c>
      <c r="I488" s="40">
        <v>2</v>
      </c>
      <c r="J488" s="40">
        <v>2</v>
      </c>
      <c r="K488" s="40">
        <v>2</v>
      </c>
      <c r="L488" s="35">
        <f>SUM(G488:K488)</f>
        <v>8</v>
      </c>
      <c r="M488" s="35">
        <f t="shared" ref="M488:M496" si="125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3</v>
      </c>
      <c r="H489" s="40">
        <v>1</v>
      </c>
      <c r="I489" s="40">
        <v>2</v>
      </c>
      <c r="J489" s="40">
        <v>2</v>
      </c>
      <c r="K489" s="40">
        <v>2</v>
      </c>
      <c r="L489" s="35">
        <f t="shared" ref="L489:L496" si="126">SUM(G489:K489)</f>
        <v>10</v>
      </c>
      <c r="M489" s="35">
        <f t="shared" si="125"/>
        <v>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2</v>
      </c>
      <c r="H490" s="40">
        <v>2</v>
      </c>
      <c r="I490" s="40">
        <v>2</v>
      </c>
      <c r="J490" s="40">
        <v>2</v>
      </c>
      <c r="K490" s="40">
        <v>1</v>
      </c>
      <c r="L490" s="35">
        <f t="shared" si="126"/>
        <v>9</v>
      </c>
      <c r="M490" s="35">
        <f t="shared" si="125"/>
        <v>2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</v>
      </c>
      <c r="H491" s="41"/>
      <c r="I491" s="41"/>
      <c r="J491" s="41"/>
      <c r="K491" s="41">
        <v>1</v>
      </c>
      <c r="L491" s="32">
        <f t="shared" si="126"/>
        <v>2</v>
      </c>
      <c r="M491" s="32">
        <f t="shared" si="125"/>
        <v>0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6"/>
        <v>0</v>
      </c>
      <c r="M492" s="35">
        <f t="shared" si="125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6"/>
        <v>0</v>
      </c>
      <c r="M493" s="35">
        <f t="shared" si="125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6"/>
        <v>0</v>
      </c>
      <c r="M494" s="35">
        <f t="shared" si="125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6"/>
        <v>0</v>
      </c>
      <c r="M495" s="35">
        <f t="shared" si="125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6"/>
        <v>0</v>
      </c>
      <c r="M496" s="35">
        <f t="shared" si="125"/>
        <v>0</v>
      </c>
      <c r="N496" s="33"/>
    </row>
    <row r="497" spans="1:1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7132</v>
      </c>
      <c r="U3" s="46">
        <f>+L8+L9</f>
        <v>1744</v>
      </c>
      <c r="V3" s="46">
        <f>+L10+L11</f>
        <v>5388</v>
      </c>
      <c r="W3" s="46">
        <f>+L14</f>
        <v>309</v>
      </c>
      <c r="X3" s="46">
        <f>+L12</f>
        <v>109</v>
      </c>
    </row>
    <row r="4" spans="1:41" x14ac:dyDescent="0.25">
      <c r="A4" s="21"/>
      <c r="B4" s="22"/>
      <c r="C4" s="13" t="s">
        <v>108</v>
      </c>
      <c r="D4" s="23"/>
      <c r="E4" s="24"/>
      <c r="F4" s="24"/>
      <c r="G4" s="49" t="s">
        <v>10</v>
      </c>
      <c r="H4" s="10" t="str">
        <f>+G4</f>
        <v>Nov</v>
      </c>
      <c r="I4" s="10" t="str">
        <f t="shared" si="0"/>
        <v>Nov</v>
      </c>
      <c r="J4" s="10" t="str">
        <f t="shared" si="0"/>
        <v>Nov</v>
      </c>
      <c r="K4" s="10" t="str">
        <f t="shared" si="0"/>
        <v>Nov</v>
      </c>
      <c r="L4" s="10" t="str">
        <f t="shared" si="0"/>
        <v>Nov</v>
      </c>
      <c r="M4" s="10" t="str">
        <f t="shared" si="0"/>
        <v>Nov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6</v>
      </c>
      <c r="H5" s="4">
        <v>13</v>
      </c>
      <c r="I5" s="4">
        <v>20</v>
      </c>
      <c r="J5" s="4">
        <v>27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1966</v>
      </c>
      <c r="H7" s="32">
        <f t="shared" ref="H7:L7" si="1">SUM(H8:H11)</f>
        <v>1605</v>
      </c>
      <c r="I7" s="32">
        <f t="shared" si="1"/>
        <v>1914</v>
      </c>
      <c r="J7" s="32">
        <f t="shared" si="1"/>
        <v>1647</v>
      </c>
      <c r="K7" s="32">
        <f t="shared" si="1"/>
        <v>0</v>
      </c>
      <c r="L7" s="32">
        <f t="shared" si="1"/>
        <v>7132</v>
      </c>
      <c r="M7" s="32">
        <f>ROUND((L7/$E$1),0)</f>
        <v>1783</v>
      </c>
      <c r="N7" s="33"/>
      <c r="O7" s="34"/>
      <c r="P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121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108</v>
      </c>
      <c r="I8" s="35">
        <f t="shared" si="2"/>
        <v>141</v>
      </c>
      <c r="J8" s="35">
        <f t="shared" si="2"/>
        <v>116</v>
      </c>
      <c r="K8" s="35">
        <f t="shared" si="2"/>
        <v>0</v>
      </c>
      <c r="L8" s="35">
        <f>SUM(G8:K8)</f>
        <v>486</v>
      </c>
      <c r="M8" s="35">
        <f t="shared" ref="M8:M16" si="3">ROUND((L8/$E$1),0)</f>
        <v>122</v>
      </c>
      <c r="N8" s="33"/>
      <c r="O8" s="34"/>
      <c r="P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9" si="4">+G25+G41+G57+G73+G89+G105+G121+G137+G153+G169+G185+G201+G217+G233+G249+G265+G281+G297+G313+G329+G345+G361+G377+G393+G409+G425+G441+G457+G473+G489+G505+G521+G537+G553+G569+G585+G601+G617+G633+G649</f>
        <v>315</v>
      </c>
      <c r="H9" s="35">
        <f t="shared" si="4"/>
        <v>275</v>
      </c>
      <c r="I9" s="35">
        <f t="shared" si="4"/>
        <v>353</v>
      </c>
      <c r="J9" s="35">
        <f t="shared" si="4"/>
        <v>315</v>
      </c>
      <c r="K9" s="35">
        <f t="shared" si="4"/>
        <v>0</v>
      </c>
      <c r="L9" s="35">
        <f t="shared" ref="L9:L15" si="5">SUM(G9:K9)</f>
        <v>1258</v>
      </c>
      <c r="M9" s="35">
        <f t="shared" si="3"/>
        <v>315</v>
      </c>
      <c r="N9" s="33"/>
      <c r="O9" s="34"/>
      <c r="P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ref="G10:K10" si="6">+G26+G42+G58+G74+G90+G106+G122+G138+G154+G170+G186+G202+G218+G234+G250+G266+G282+G298+G314+G330+G346+G362+G378+G394+G410+G426+G442+G458+G474+G490+G506+G522+G538+G554+G570+G586+G602+G618+G634+G650</f>
        <v>466</v>
      </c>
      <c r="H10" s="35">
        <f t="shared" si="6"/>
        <v>413</v>
      </c>
      <c r="I10" s="35">
        <f t="shared" si="6"/>
        <v>497</v>
      </c>
      <c r="J10" s="35">
        <f t="shared" si="6"/>
        <v>406</v>
      </c>
      <c r="K10" s="35">
        <f t="shared" si="6"/>
        <v>0</v>
      </c>
      <c r="L10" s="35">
        <f t="shared" si="5"/>
        <v>1782</v>
      </c>
      <c r="M10" s="35">
        <f t="shared" si="3"/>
        <v>446</v>
      </c>
      <c r="N10" s="33"/>
      <c r="O10" s="34"/>
      <c r="P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ref="G11:K11" si="7">+G27+G43+G59+G75+G91+G107+G123+G139+G155+G171+G187+G203+G219+G235+G251+G267+G283+G299+G315+G331+G347+G363+G379+G395+G411+G427+G443+G459+G475+G491+G507+G523+G539+G555+G571+G587+G603+G619+G635+G651</f>
        <v>1064</v>
      </c>
      <c r="H11" s="32">
        <f t="shared" si="7"/>
        <v>809</v>
      </c>
      <c r="I11" s="32">
        <f t="shared" si="7"/>
        <v>923</v>
      </c>
      <c r="J11" s="32">
        <f t="shared" si="7"/>
        <v>810</v>
      </c>
      <c r="K11" s="32">
        <f t="shared" si="7"/>
        <v>0</v>
      </c>
      <c r="L11" s="32">
        <f t="shared" si="5"/>
        <v>3606</v>
      </c>
      <c r="M11" s="32">
        <f t="shared" si="3"/>
        <v>902</v>
      </c>
      <c r="N11" s="33"/>
      <c r="O11" s="34"/>
      <c r="P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ref="G12:K12" si="8">+G28+G44+G60+G76+G92+G108+G124+G140+G156+G172+G188+G204+G220+G236+G252+G268+G284+G300+G316+G332+G348+G364+G380+G396+G412+G428+G444+G460+G476+G492+G508+G524+G540+G556+G572+G588+G604+G620+G636+G652</f>
        <v>26</v>
      </c>
      <c r="H12" s="35">
        <f t="shared" si="8"/>
        <v>41</v>
      </c>
      <c r="I12" s="35">
        <f t="shared" si="8"/>
        <v>19</v>
      </c>
      <c r="J12" s="35">
        <f t="shared" si="8"/>
        <v>23</v>
      </c>
      <c r="K12" s="35">
        <f t="shared" si="8"/>
        <v>0</v>
      </c>
      <c r="L12" s="35">
        <f t="shared" si="5"/>
        <v>109</v>
      </c>
      <c r="M12" s="35">
        <f t="shared" si="3"/>
        <v>27</v>
      </c>
      <c r="N12" s="33"/>
      <c r="O12" s="34"/>
      <c r="P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ref="G13:K13" si="9">+G29+G45+G61+G77+G93+G109+G125+G141+G157+G173+G189+G205+G221+G237+G253+G269+G285+G301+G317+G333+G349+G365+G381+G397+G413+G429+G445+G461+G477+G493+G509+G525+G541+G557+G573+G589+G605+G621+G637+G653</f>
        <v>0</v>
      </c>
      <c r="H13" s="35">
        <f t="shared" si="9"/>
        <v>0</v>
      </c>
      <c r="I13" s="35">
        <f t="shared" si="9"/>
        <v>0</v>
      </c>
      <c r="J13" s="35">
        <f t="shared" si="9"/>
        <v>0</v>
      </c>
      <c r="K13" s="35">
        <f t="shared" si="9"/>
        <v>0</v>
      </c>
      <c r="L13" s="35">
        <f t="shared" si="5"/>
        <v>0</v>
      </c>
      <c r="M13" s="35">
        <f t="shared" si="3"/>
        <v>0</v>
      </c>
      <c r="N13" s="33"/>
      <c r="O13" s="34"/>
      <c r="P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ref="G14:K14" si="10">+G30+G46+G62+G78+G94+G110+G126+G142+G158+G174+G190+G206+G222+G238+G254+G270+G286+G302+G318+G334+G350+G366+G382+G398+G414+G430+G446+G462+G478+G494+G510+G526+G542+G558+G574+G590+G606+G622+G638+G654</f>
        <v>50</v>
      </c>
      <c r="H14" s="35">
        <f t="shared" si="10"/>
        <v>80</v>
      </c>
      <c r="I14" s="35">
        <f t="shared" si="10"/>
        <v>69</v>
      </c>
      <c r="J14" s="35">
        <f t="shared" si="10"/>
        <v>110</v>
      </c>
      <c r="K14" s="35">
        <f t="shared" si="10"/>
        <v>0</v>
      </c>
      <c r="L14" s="35">
        <f t="shared" si="5"/>
        <v>309</v>
      </c>
      <c r="M14" s="35">
        <f t="shared" si="3"/>
        <v>77</v>
      </c>
      <c r="N14" s="33"/>
      <c r="O14" s="34"/>
      <c r="P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ref="G15:K15" si="11">+G31+G47+G63+G79+G95+G111+G127+G143+G159+G175+G191+G207+G223+G239+G255+G271+G287+G303+G319+G335+G351+G367+G383+G399+G415+G431+G447+G463+G479+G495+G511+G527+G543+G559+G575+G591+G607+G623+G639+G655</f>
        <v>709</v>
      </c>
      <c r="H15" s="35">
        <f t="shared" si="11"/>
        <v>791</v>
      </c>
      <c r="I15" s="35">
        <f t="shared" si="11"/>
        <v>674</v>
      </c>
      <c r="J15" s="35">
        <f t="shared" si="11"/>
        <v>269</v>
      </c>
      <c r="K15" s="35">
        <f t="shared" si="11"/>
        <v>0</v>
      </c>
      <c r="L15" s="35">
        <f t="shared" si="5"/>
        <v>2443</v>
      </c>
      <c r="M15" s="35">
        <f t="shared" si="3"/>
        <v>611</v>
      </c>
      <c r="N15" s="33"/>
      <c r="O15" s="34"/>
      <c r="P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ref="G16:K16" si="12">+G32+G48+G64+G80+G96+G112+G128+G144+G160+G176+G192+G208+G224+G240+G256+G272+G288+G304+G320+G336+G352+G368+G384+G400+G416+G432+G448+G464+G480+G496+G512+G528+G544+G560+G576+G592+G608+G624+G640+G656</f>
        <v>209</v>
      </c>
      <c r="H16" s="35">
        <f t="shared" si="12"/>
        <v>263</v>
      </c>
      <c r="I16" s="35">
        <f t="shared" si="12"/>
        <v>310</v>
      </c>
      <c r="J16" s="35">
        <f t="shared" si="12"/>
        <v>338</v>
      </c>
      <c r="K16" s="35">
        <f t="shared" si="12"/>
        <v>0</v>
      </c>
      <c r="L16" s="35">
        <f t="shared" ref="L16" si="13">SUM(G16:K16)</f>
        <v>1120</v>
      </c>
      <c r="M16" s="35">
        <f t="shared" si="3"/>
        <v>280</v>
      </c>
      <c r="N16" s="33"/>
      <c r="O16" s="34"/>
      <c r="P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14">+H19</f>
        <v>2022</v>
      </c>
      <c r="J19" s="6">
        <f t="shared" si="14"/>
        <v>2022</v>
      </c>
      <c r="K19" s="6">
        <f t="shared" si="14"/>
        <v>2022</v>
      </c>
      <c r="L19" s="6">
        <f t="shared" si="14"/>
        <v>2022</v>
      </c>
      <c r="M19" s="6">
        <f t="shared" si="14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620</v>
      </c>
      <c r="U19" s="46">
        <f>+L24+L25</f>
        <v>149</v>
      </c>
      <c r="V19" s="46">
        <f>+L26+L27</f>
        <v>471</v>
      </c>
      <c r="W19" s="46">
        <f>+L30</f>
        <v>5</v>
      </c>
      <c r="X19" s="46">
        <f>+L28</f>
        <v>0</v>
      </c>
    </row>
    <row r="20" spans="1:24" x14ac:dyDescent="0.25">
      <c r="A20" s="21"/>
      <c r="B20" s="22"/>
      <c r="C20" s="8" t="str">
        <f>+$C4</f>
        <v>November 2022</v>
      </c>
      <c r="D20" s="24"/>
      <c r="E20" s="24"/>
      <c r="F20" s="24"/>
      <c r="G20" s="10" t="str">
        <f>+$G$4</f>
        <v>Nov</v>
      </c>
      <c r="H20" s="10" t="str">
        <f>+G20</f>
        <v>Nov</v>
      </c>
      <c r="I20" s="10" t="str">
        <f t="shared" si="14"/>
        <v>Nov</v>
      </c>
      <c r="J20" s="10" t="str">
        <f t="shared" si="14"/>
        <v>Nov</v>
      </c>
      <c r="K20" s="10" t="str">
        <f t="shared" si="14"/>
        <v>Nov</v>
      </c>
      <c r="L20" s="10" t="str">
        <f t="shared" si="14"/>
        <v>Nov</v>
      </c>
      <c r="M20" s="10" t="str">
        <f t="shared" si="14"/>
        <v>Nov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6</v>
      </c>
      <c r="H21" s="7">
        <f>+$H$5</f>
        <v>13</v>
      </c>
      <c r="I21" s="7">
        <f>+$I$5</f>
        <v>20</v>
      </c>
      <c r="J21" s="7">
        <f>+$J$5</f>
        <v>27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199</v>
      </c>
      <c r="H23" s="32">
        <f t="shared" ref="H23:L23" si="15">SUM(H24:H27)</f>
        <v>122</v>
      </c>
      <c r="I23" s="32">
        <f t="shared" si="15"/>
        <v>178</v>
      </c>
      <c r="J23" s="32">
        <f t="shared" si="15"/>
        <v>121</v>
      </c>
      <c r="K23" s="32">
        <f t="shared" si="15"/>
        <v>0</v>
      </c>
      <c r="L23" s="32">
        <f t="shared" si="15"/>
        <v>620</v>
      </c>
      <c r="M23" s="32">
        <f>ROUND((L23/$E$1),0)</f>
        <v>155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8</v>
      </c>
      <c r="H24" s="40">
        <v>8</v>
      </c>
      <c r="I24" s="40">
        <v>12</v>
      </c>
      <c r="J24" s="40">
        <v>9</v>
      </c>
      <c r="K24" s="40"/>
      <c r="L24" s="35">
        <f>SUM(G24:K24)</f>
        <v>37</v>
      </c>
      <c r="M24" s="35">
        <f t="shared" ref="M24:M32" si="16">ROUND((L24/$E$1),0)</f>
        <v>9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40</v>
      </c>
      <c r="H25" s="40">
        <v>22</v>
      </c>
      <c r="I25" s="40">
        <v>24</v>
      </c>
      <c r="J25" s="40">
        <v>26</v>
      </c>
      <c r="K25" s="40"/>
      <c r="L25" s="35">
        <f t="shared" ref="L25:L32" si="17">SUM(G25:K25)</f>
        <v>112</v>
      </c>
      <c r="M25" s="35">
        <f t="shared" si="16"/>
        <v>28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53</v>
      </c>
      <c r="H26" s="40">
        <v>42</v>
      </c>
      <c r="I26" s="40">
        <v>70</v>
      </c>
      <c r="J26" s="40">
        <v>34</v>
      </c>
      <c r="K26" s="40"/>
      <c r="L26" s="35">
        <f t="shared" si="17"/>
        <v>199</v>
      </c>
      <c r="M26" s="35">
        <f t="shared" si="16"/>
        <v>50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98</v>
      </c>
      <c r="H27" s="41">
        <v>50</v>
      </c>
      <c r="I27" s="41">
        <v>72</v>
      </c>
      <c r="J27" s="41">
        <v>52</v>
      </c>
      <c r="K27" s="41"/>
      <c r="L27" s="32">
        <f t="shared" si="17"/>
        <v>272</v>
      </c>
      <c r="M27" s="32">
        <f t="shared" si="16"/>
        <v>68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17"/>
        <v>0</v>
      </c>
      <c r="M28" s="35">
        <f t="shared" si="16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17"/>
        <v>0</v>
      </c>
      <c r="M29" s="35">
        <f t="shared" si="16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>
        <v>2</v>
      </c>
      <c r="I30" s="40">
        <v>3</v>
      </c>
      <c r="J30" s="40"/>
      <c r="K30" s="40"/>
      <c r="L30" s="35">
        <f t="shared" si="17"/>
        <v>5</v>
      </c>
      <c r="M30" s="35">
        <f t="shared" si="16"/>
        <v>1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17"/>
        <v>0</v>
      </c>
      <c r="M31" s="35">
        <f t="shared" si="16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17"/>
        <v>0</v>
      </c>
      <c r="M32" s="35">
        <f t="shared" si="16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8">+H35</f>
        <v>2022</v>
      </c>
      <c r="J35" s="6">
        <f t="shared" si="18"/>
        <v>2022</v>
      </c>
      <c r="K35" s="6">
        <f t="shared" si="18"/>
        <v>2022</v>
      </c>
      <c r="L35" s="6">
        <f t="shared" si="18"/>
        <v>2022</v>
      </c>
      <c r="M35" s="6">
        <f t="shared" si="18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219</v>
      </c>
      <c r="U35" s="46">
        <f>+L40+L41</f>
        <v>53</v>
      </c>
      <c r="V35" s="46">
        <f>+L42+L43</f>
        <v>166</v>
      </c>
      <c r="W35" s="46">
        <f>+L46</f>
        <v>16</v>
      </c>
      <c r="X35" s="46">
        <f>+L44</f>
        <v>11</v>
      </c>
    </row>
    <row r="36" spans="1:24" x14ac:dyDescent="0.25">
      <c r="A36" s="21"/>
      <c r="B36" s="22"/>
      <c r="C36" s="8" t="str">
        <f>+$C20</f>
        <v>November 2022</v>
      </c>
      <c r="D36" s="24"/>
      <c r="E36" s="24"/>
      <c r="F36" s="24"/>
      <c r="G36" s="10" t="str">
        <f>+$G$4</f>
        <v>Nov</v>
      </c>
      <c r="H36" s="10" t="str">
        <f>+G36</f>
        <v>Nov</v>
      </c>
      <c r="I36" s="10" t="str">
        <f t="shared" si="18"/>
        <v>Nov</v>
      </c>
      <c r="J36" s="10" t="str">
        <f t="shared" si="18"/>
        <v>Nov</v>
      </c>
      <c r="K36" s="10" t="str">
        <f t="shared" si="18"/>
        <v>Nov</v>
      </c>
      <c r="L36" s="10" t="str">
        <f t="shared" si="18"/>
        <v>Nov</v>
      </c>
      <c r="M36" s="10" t="str">
        <f t="shared" si="18"/>
        <v>Nov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6</v>
      </c>
      <c r="H37" s="7">
        <f>+$H$5</f>
        <v>13</v>
      </c>
      <c r="I37" s="7">
        <f>+$I$5</f>
        <v>20</v>
      </c>
      <c r="J37" s="7">
        <f>+$J$5</f>
        <v>27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51</v>
      </c>
      <c r="H39" s="32">
        <f t="shared" ref="H39:L39" si="19">SUM(H40:H43)</f>
        <v>42</v>
      </c>
      <c r="I39" s="32">
        <f t="shared" si="19"/>
        <v>70</v>
      </c>
      <c r="J39" s="32">
        <f t="shared" si="19"/>
        <v>56</v>
      </c>
      <c r="K39" s="32">
        <f t="shared" si="19"/>
        <v>0</v>
      </c>
      <c r="L39" s="32">
        <f t="shared" si="19"/>
        <v>219</v>
      </c>
      <c r="M39" s="32">
        <f>ROUND((L39/$E$1),0)</f>
        <v>55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2</v>
      </c>
      <c r="H40" s="40">
        <v>2</v>
      </c>
      <c r="I40" s="40">
        <v>5</v>
      </c>
      <c r="J40" s="40">
        <v>5</v>
      </c>
      <c r="K40" s="40"/>
      <c r="L40" s="35">
        <f>SUM(G40:K40)</f>
        <v>14</v>
      </c>
      <c r="M40" s="35">
        <f t="shared" ref="M40:M48" si="20">ROUND((L40/$E$1),0)</f>
        <v>4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6</v>
      </c>
      <c r="H41" s="40">
        <v>8</v>
      </c>
      <c r="I41" s="40">
        <v>15</v>
      </c>
      <c r="J41" s="40">
        <v>10</v>
      </c>
      <c r="K41" s="40"/>
      <c r="L41" s="35">
        <f t="shared" ref="L41:L48" si="21">SUM(G41:K41)</f>
        <v>39</v>
      </c>
      <c r="M41" s="35">
        <f t="shared" si="20"/>
        <v>10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16</v>
      </c>
      <c r="H42" s="40">
        <v>12</v>
      </c>
      <c r="I42" s="40">
        <v>20</v>
      </c>
      <c r="J42" s="40">
        <v>15</v>
      </c>
      <c r="K42" s="40"/>
      <c r="L42" s="35">
        <f t="shared" si="21"/>
        <v>63</v>
      </c>
      <c r="M42" s="35">
        <f t="shared" si="20"/>
        <v>16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27</v>
      </c>
      <c r="H43" s="41">
        <v>20</v>
      </c>
      <c r="I43" s="41">
        <v>30</v>
      </c>
      <c r="J43" s="41">
        <v>26</v>
      </c>
      <c r="K43" s="41"/>
      <c r="L43" s="32">
        <f t="shared" si="21"/>
        <v>103</v>
      </c>
      <c r="M43" s="32">
        <f t="shared" si="20"/>
        <v>26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5</v>
      </c>
      <c r="J44" s="40">
        <v>6</v>
      </c>
      <c r="K44" s="40"/>
      <c r="L44" s="35">
        <f t="shared" si="21"/>
        <v>11</v>
      </c>
      <c r="M44" s="35">
        <f t="shared" si="20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21"/>
        <v>0</v>
      </c>
      <c r="M45" s="35">
        <f t="shared" si="20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3</v>
      </c>
      <c r="I46" s="40">
        <v>5</v>
      </c>
      <c r="J46" s="40">
        <v>4</v>
      </c>
      <c r="K46" s="40"/>
      <c r="L46" s="35">
        <f t="shared" si="21"/>
        <v>16</v>
      </c>
      <c r="M46" s="35">
        <f t="shared" si="20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2</v>
      </c>
      <c r="H47" s="40">
        <v>3</v>
      </c>
      <c r="I47" s="40">
        <v>4</v>
      </c>
      <c r="J47" s="40">
        <v>3</v>
      </c>
      <c r="K47" s="40"/>
      <c r="L47" s="35">
        <f t="shared" si="21"/>
        <v>12</v>
      </c>
      <c r="M47" s="35">
        <f t="shared" si="20"/>
        <v>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21"/>
        <v>0</v>
      </c>
      <c r="M48" s="35">
        <f t="shared" si="20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22">+H51</f>
        <v>2022</v>
      </c>
      <c r="J51" s="6">
        <f t="shared" si="22"/>
        <v>2022</v>
      </c>
      <c r="K51" s="6">
        <f t="shared" si="22"/>
        <v>2022</v>
      </c>
      <c r="L51" s="6">
        <f t="shared" si="22"/>
        <v>2022</v>
      </c>
      <c r="M51" s="6">
        <f t="shared" si="22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269</v>
      </c>
      <c r="U51" s="46">
        <f>+L56+L57</f>
        <v>68</v>
      </c>
      <c r="V51" s="46">
        <f>+L58+L59</f>
        <v>201</v>
      </c>
      <c r="W51" s="46">
        <f>+L62</f>
        <v>5</v>
      </c>
      <c r="X51" s="46">
        <f>+L60</f>
        <v>0</v>
      </c>
    </row>
    <row r="52" spans="1:24" x14ac:dyDescent="0.25">
      <c r="A52" s="21"/>
      <c r="B52" s="22"/>
      <c r="C52" s="8" t="str">
        <f>+$C36</f>
        <v>November 2022</v>
      </c>
      <c r="D52" s="24"/>
      <c r="E52" s="24"/>
      <c r="F52" s="24"/>
      <c r="G52" s="10" t="str">
        <f>+$G$4</f>
        <v>Nov</v>
      </c>
      <c r="H52" s="10" t="str">
        <f>+G52</f>
        <v>Nov</v>
      </c>
      <c r="I52" s="10" t="str">
        <f t="shared" si="22"/>
        <v>Nov</v>
      </c>
      <c r="J52" s="10" t="str">
        <f t="shared" si="22"/>
        <v>Nov</v>
      </c>
      <c r="K52" s="10" t="str">
        <f t="shared" si="22"/>
        <v>Nov</v>
      </c>
      <c r="L52" s="10" t="str">
        <f t="shared" si="22"/>
        <v>Nov</v>
      </c>
      <c r="M52" s="10" t="str">
        <f t="shared" si="22"/>
        <v>Nov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6</v>
      </c>
      <c r="H53" s="7">
        <f>+$H$5</f>
        <v>13</v>
      </c>
      <c r="I53" s="7">
        <f>+$I$5</f>
        <v>20</v>
      </c>
      <c r="J53" s="7">
        <f>+$J$5</f>
        <v>27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70</v>
      </c>
      <c r="H55" s="32">
        <f t="shared" ref="H55:L55" si="23">SUM(H56:H59)</f>
        <v>59</v>
      </c>
      <c r="I55" s="32">
        <f t="shared" si="23"/>
        <v>78</v>
      </c>
      <c r="J55" s="32">
        <f t="shared" si="23"/>
        <v>62</v>
      </c>
      <c r="K55" s="32">
        <f t="shared" si="23"/>
        <v>0</v>
      </c>
      <c r="L55" s="32">
        <f t="shared" si="23"/>
        <v>269</v>
      </c>
      <c r="M55" s="32">
        <f>ROUND((L55/$E$1),0)</f>
        <v>67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2</v>
      </c>
      <c r="I56" s="40">
        <v>3</v>
      </c>
      <c r="J56" s="40">
        <v>4</v>
      </c>
      <c r="K56" s="40"/>
      <c r="L56" s="35">
        <f>SUM(G56:K56)</f>
        <v>12</v>
      </c>
      <c r="M56" s="35">
        <f t="shared" ref="M56:M64" si="24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13</v>
      </c>
      <c r="H57" s="40">
        <v>9</v>
      </c>
      <c r="I57" s="40">
        <v>18</v>
      </c>
      <c r="J57" s="40">
        <v>16</v>
      </c>
      <c r="K57" s="40"/>
      <c r="L57" s="35">
        <f t="shared" ref="L57:L64" si="25">SUM(G57:K57)</f>
        <v>56</v>
      </c>
      <c r="M57" s="35">
        <f t="shared" si="24"/>
        <v>14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16</v>
      </c>
      <c r="H58" s="40">
        <v>20</v>
      </c>
      <c r="I58" s="40">
        <v>23</v>
      </c>
      <c r="J58" s="40">
        <v>14</v>
      </c>
      <c r="K58" s="40"/>
      <c r="L58" s="35">
        <f t="shared" si="25"/>
        <v>73</v>
      </c>
      <c r="M58" s="35">
        <f t="shared" si="24"/>
        <v>18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38</v>
      </c>
      <c r="H59" s="41">
        <v>28</v>
      </c>
      <c r="I59" s="41">
        <v>34</v>
      </c>
      <c r="J59" s="41">
        <v>28</v>
      </c>
      <c r="K59" s="41"/>
      <c r="L59" s="32">
        <f t="shared" si="25"/>
        <v>128</v>
      </c>
      <c r="M59" s="32">
        <f t="shared" si="24"/>
        <v>32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25"/>
        <v>0</v>
      </c>
      <c r="M60" s="35">
        <f t="shared" si="24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25"/>
        <v>0</v>
      </c>
      <c r="M61" s="35">
        <f t="shared" si="24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3</v>
      </c>
      <c r="H62" s="40"/>
      <c r="I62" s="40">
        <v>2</v>
      </c>
      <c r="J62" s="40"/>
      <c r="K62" s="40"/>
      <c r="L62" s="35">
        <f t="shared" si="25"/>
        <v>5</v>
      </c>
      <c r="M62" s="35">
        <f t="shared" si="24"/>
        <v>1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25"/>
        <v>0</v>
      </c>
      <c r="M63" s="35">
        <f t="shared" si="24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25"/>
        <v>0</v>
      </c>
      <c r="M64" s="35">
        <f t="shared" si="24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26">+H67</f>
        <v>2022</v>
      </c>
      <c r="J67" s="6">
        <f t="shared" si="26"/>
        <v>2022</v>
      </c>
      <c r="K67" s="6">
        <f t="shared" si="26"/>
        <v>2022</v>
      </c>
      <c r="L67" s="6">
        <f t="shared" si="26"/>
        <v>2022</v>
      </c>
      <c r="M67" s="6">
        <f t="shared" si="26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485</v>
      </c>
      <c r="U67" s="46">
        <f>+L72+L73</f>
        <v>67</v>
      </c>
      <c r="V67" s="46">
        <f>+L74+L75</f>
        <v>418</v>
      </c>
      <c r="W67" s="46">
        <f>+L78</f>
        <v>0</v>
      </c>
      <c r="X67" s="46">
        <f>+L76</f>
        <v>3</v>
      </c>
    </row>
    <row r="68" spans="1:24" x14ac:dyDescent="0.25">
      <c r="A68" s="21"/>
      <c r="B68" s="22"/>
      <c r="C68" s="8" t="str">
        <f>+$C52</f>
        <v>November 2022</v>
      </c>
      <c r="D68" s="24"/>
      <c r="E68" s="24"/>
      <c r="F68" s="24"/>
      <c r="G68" s="10" t="str">
        <f>+$G$4</f>
        <v>Nov</v>
      </c>
      <c r="H68" s="10" t="str">
        <f>+G68</f>
        <v>Nov</v>
      </c>
      <c r="I68" s="10" t="str">
        <f t="shared" si="26"/>
        <v>Nov</v>
      </c>
      <c r="J68" s="10" t="str">
        <f t="shared" si="26"/>
        <v>Nov</v>
      </c>
      <c r="K68" s="10" t="str">
        <f t="shared" si="26"/>
        <v>Nov</v>
      </c>
      <c r="L68" s="10" t="str">
        <f t="shared" si="26"/>
        <v>Nov</v>
      </c>
      <c r="M68" s="10" t="str">
        <f t="shared" si="26"/>
        <v>Nov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6</v>
      </c>
      <c r="H69" s="7">
        <f>+$H$5</f>
        <v>13</v>
      </c>
      <c r="I69" s="7">
        <f>+$I$5</f>
        <v>20</v>
      </c>
      <c r="J69" s="7">
        <f>+$J$5</f>
        <v>27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169</v>
      </c>
      <c r="H71" s="32">
        <f t="shared" ref="H71:L71" si="27">SUM(H72:H75)</f>
        <v>130</v>
      </c>
      <c r="I71" s="32">
        <f t="shared" si="27"/>
        <v>112</v>
      </c>
      <c r="J71" s="32">
        <f t="shared" si="27"/>
        <v>74</v>
      </c>
      <c r="K71" s="32">
        <f t="shared" si="27"/>
        <v>0</v>
      </c>
      <c r="L71" s="32">
        <f t="shared" si="27"/>
        <v>485</v>
      </c>
      <c r="M71" s="32">
        <f>ROUND((L71/$E$1),0)</f>
        <v>121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9</v>
      </c>
      <c r="H72" s="40">
        <v>6</v>
      </c>
      <c r="I72" s="40">
        <v>8</v>
      </c>
      <c r="J72" s="40">
        <v>5</v>
      </c>
      <c r="K72" s="40"/>
      <c r="L72" s="35">
        <f>SUM(G72:K72)</f>
        <v>28</v>
      </c>
      <c r="M72" s="35">
        <f t="shared" ref="M72:M80" si="28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16</v>
      </c>
      <c r="H73" s="40">
        <v>10</v>
      </c>
      <c r="I73" s="40">
        <v>8</v>
      </c>
      <c r="J73" s="40">
        <v>5</v>
      </c>
      <c r="K73" s="40"/>
      <c r="L73" s="35">
        <f t="shared" ref="L73:L80" si="29">SUM(G73:K73)</f>
        <v>39</v>
      </c>
      <c r="M73" s="35">
        <f t="shared" si="28"/>
        <v>10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32</v>
      </c>
      <c r="H74" s="40">
        <v>15</v>
      </c>
      <c r="I74" s="40">
        <v>7</v>
      </c>
      <c r="J74" s="40">
        <v>9</v>
      </c>
      <c r="K74" s="40"/>
      <c r="L74" s="35">
        <f t="shared" si="29"/>
        <v>63</v>
      </c>
      <c r="M74" s="35">
        <f t="shared" si="28"/>
        <v>16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112</v>
      </c>
      <c r="H75" s="41">
        <v>99</v>
      </c>
      <c r="I75" s="41">
        <v>89</v>
      </c>
      <c r="J75" s="41">
        <v>55</v>
      </c>
      <c r="K75" s="41"/>
      <c r="L75" s="32">
        <f t="shared" si="29"/>
        <v>355</v>
      </c>
      <c r="M75" s="32">
        <f t="shared" si="28"/>
        <v>89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>
        <v>2</v>
      </c>
      <c r="I76" s="40">
        <v>1</v>
      </c>
      <c r="J76" s="40"/>
      <c r="K76" s="40"/>
      <c r="L76" s="35">
        <f t="shared" si="29"/>
        <v>3</v>
      </c>
      <c r="M76" s="35">
        <f t="shared" si="28"/>
        <v>1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9"/>
        <v>0</v>
      </c>
      <c r="M77" s="35">
        <f t="shared" si="28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9"/>
        <v>0</v>
      </c>
      <c r="M78" s="35">
        <f t="shared" si="28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360</v>
      </c>
      <c r="I79" s="40"/>
      <c r="J79" s="40"/>
      <c r="K79" s="40"/>
      <c r="L79" s="35">
        <f t="shared" si="29"/>
        <v>360</v>
      </c>
      <c r="M79" s="35">
        <f t="shared" si="28"/>
        <v>90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9"/>
        <v>0</v>
      </c>
      <c r="M80" s="35">
        <f t="shared" si="28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30">+H83</f>
        <v>2022</v>
      </c>
      <c r="J83" s="6">
        <f t="shared" si="30"/>
        <v>2022</v>
      </c>
      <c r="K83" s="6">
        <f t="shared" si="30"/>
        <v>2022</v>
      </c>
      <c r="L83" s="6">
        <f t="shared" si="30"/>
        <v>2022</v>
      </c>
      <c r="M83" s="6">
        <f t="shared" si="30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388</v>
      </c>
      <c r="U83" s="46">
        <f>+L88+L89</f>
        <v>70</v>
      </c>
      <c r="V83" s="46">
        <f>+L90+L91</f>
        <v>318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November 2022</v>
      </c>
      <c r="D84" s="24"/>
      <c r="E84" s="24"/>
      <c r="F84" s="24"/>
      <c r="G84" s="10" t="str">
        <f>+$G$4</f>
        <v>Nov</v>
      </c>
      <c r="H84" s="10" t="str">
        <f>+G84</f>
        <v>Nov</v>
      </c>
      <c r="I84" s="10" t="str">
        <f t="shared" si="30"/>
        <v>Nov</v>
      </c>
      <c r="J84" s="10" t="str">
        <f t="shared" si="30"/>
        <v>Nov</v>
      </c>
      <c r="K84" s="10" t="str">
        <f t="shared" si="30"/>
        <v>Nov</v>
      </c>
      <c r="L84" s="10" t="str">
        <f t="shared" si="30"/>
        <v>Nov</v>
      </c>
      <c r="M84" s="10" t="str">
        <f t="shared" si="30"/>
        <v>Nov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6</v>
      </c>
      <c r="H85" s="7">
        <f>+$H$5</f>
        <v>13</v>
      </c>
      <c r="I85" s="7">
        <f>+$I$5</f>
        <v>20</v>
      </c>
      <c r="J85" s="7">
        <f>+$J$5</f>
        <v>27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88</v>
      </c>
      <c r="H87" s="32">
        <f t="shared" ref="H87:L87" si="31">SUM(H88:H91)</f>
        <v>100</v>
      </c>
      <c r="I87" s="32">
        <f t="shared" si="31"/>
        <v>100</v>
      </c>
      <c r="J87" s="32">
        <f t="shared" si="31"/>
        <v>100</v>
      </c>
      <c r="K87" s="32">
        <f t="shared" si="31"/>
        <v>0</v>
      </c>
      <c r="L87" s="32">
        <f t="shared" si="31"/>
        <v>388</v>
      </c>
      <c r="M87" s="32">
        <f>ROUND((L87/$E$1),0)</f>
        <v>97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5</v>
      </c>
      <c r="H88" s="40">
        <v>7</v>
      </c>
      <c r="I88" s="40">
        <v>7</v>
      </c>
      <c r="J88" s="40">
        <v>7</v>
      </c>
      <c r="K88" s="40"/>
      <c r="L88" s="35">
        <f>SUM(G88:K88)</f>
        <v>26</v>
      </c>
      <c r="M88" s="35">
        <f t="shared" ref="M88:M96" si="32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8</v>
      </c>
      <c r="H89" s="40">
        <v>12</v>
      </c>
      <c r="I89" s="40">
        <v>12</v>
      </c>
      <c r="J89" s="40">
        <v>12</v>
      </c>
      <c r="K89" s="40"/>
      <c r="L89" s="35">
        <f t="shared" ref="L89:L96" si="33">SUM(G89:K89)</f>
        <v>44</v>
      </c>
      <c r="M89" s="35">
        <f t="shared" si="32"/>
        <v>11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46</v>
      </c>
      <c r="H90" s="40">
        <v>51</v>
      </c>
      <c r="I90" s="40">
        <v>51</v>
      </c>
      <c r="J90" s="40">
        <v>51</v>
      </c>
      <c r="K90" s="40"/>
      <c r="L90" s="35">
        <f t="shared" si="33"/>
        <v>199</v>
      </c>
      <c r="M90" s="35">
        <f t="shared" si="32"/>
        <v>50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29</v>
      </c>
      <c r="H91" s="41">
        <v>30</v>
      </c>
      <c r="I91" s="41">
        <v>30</v>
      </c>
      <c r="J91" s="41">
        <v>30</v>
      </c>
      <c r="K91" s="41"/>
      <c r="L91" s="32">
        <f t="shared" si="33"/>
        <v>119</v>
      </c>
      <c r="M91" s="32">
        <f t="shared" si="32"/>
        <v>30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33"/>
        <v>0</v>
      </c>
      <c r="M92" s="35">
        <f t="shared" si="32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33"/>
        <v>0</v>
      </c>
      <c r="M93" s="35">
        <f t="shared" si="32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33"/>
        <v>0</v>
      </c>
      <c r="M94" s="35">
        <f t="shared" si="32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33"/>
        <v>0</v>
      </c>
      <c r="M95" s="35">
        <f t="shared" si="32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33"/>
        <v>0</v>
      </c>
      <c r="M96" s="35">
        <f t="shared" si="32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34">+H99</f>
        <v>2022</v>
      </c>
      <c r="J99" s="6">
        <f t="shared" si="34"/>
        <v>2022</v>
      </c>
      <c r="K99" s="6">
        <f t="shared" si="34"/>
        <v>2022</v>
      </c>
      <c r="L99" s="6">
        <f t="shared" si="34"/>
        <v>2022</v>
      </c>
      <c r="M99" s="6">
        <f t="shared" si="34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207</v>
      </c>
      <c r="U99" s="46">
        <f>+L104+L105</f>
        <v>62</v>
      </c>
      <c r="V99" s="46">
        <f>+L106+L107</f>
        <v>145</v>
      </c>
      <c r="W99" s="46">
        <f>+L110</f>
        <v>0</v>
      </c>
      <c r="X99" s="46">
        <f>+L108</f>
        <v>5</v>
      </c>
    </row>
    <row r="100" spans="1:24" x14ac:dyDescent="0.25">
      <c r="A100" s="21"/>
      <c r="B100" s="22"/>
      <c r="C100" s="8" t="str">
        <f>+$C84</f>
        <v>November 2022</v>
      </c>
      <c r="D100" s="24"/>
      <c r="E100" s="24"/>
      <c r="F100" s="24"/>
      <c r="G100" s="10" t="str">
        <f>+$G$4</f>
        <v>Nov</v>
      </c>
      <c r="H100" s="10" t="str">
        <f>+G100</f>
        <v>Nov</v>
      </c>
      <c r="I100" s="10" t="str">
        <f t="shared" si="34"/>
        <v>Nov</v>
      </c>
      <c r="J100" s="10" t="str">
        <f t="shared" si="34"/>
        <v>Nov</v>
      </c>
      <c r="K100" s="10" t="str">
        <f t="shared" si="34"/>
        <v>Nov</v>
      </c>
      <c r="L100" s="10" t="str">
        <f t="shared" si="34"/>
        <v>Nov</v>
      </c>
      <c r="M100" s="10" t="str">
        <f t="shared" si="34"/>
        <v>Nov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6</v>
      </c>
      <c r="H101" s="7">
        <f>+$H$5</f>
        <v>13</v>
      </c>
      <c r="I101" s="7">
        <f>+$I$5</f>
        <v>20</v>
      </c>
      <c r="J101" s="7">
        <f>+$J$5</f>
        <v>27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46</v>
      </c>
      <c r="H103" s="32">
        <f t="shared" ref="H103:L103" si="35">SUM(H104:H107)</f>
        <v>33</v>
      </c>
      <c r="I103" s="32">
        <f t="shared" si="35"/>
        <v>67</v>
      </c>
      <c r="J103" s="32">
        <f t="shared" si="35"/>
        <v>61</v>
      </c>
      <c r="K103" s="32">
        <f t="shared" si="35"/>
        <v>0</v>
      </c>
      <c r="L103" s="32">
        <f t="shared" si="35"/>
        <v>207</v>
      </c>
      <c r="M103" s="32">
        <f>ROUND((L103/$E$1),0)</f>
        <v>52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2</v>
      </c>
      <c r="I104" s="40">
        <v>3</v>
      </c>
      <c r="J104" s="40">
        <v>3</v>
      </c>
      <c r="K104" s="40"/>
      <c r="L104" s="35">
        <f>SUM(G104:K104)</f>
        <v>9</v>
      </c>
      <c r="M104" s="35">
        <f t="shared" ref="M104:M112" si="36">ROUND((L104/$E$1),0)</f>
        <v>2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11</v>
      </c>
      <c r="H105" s="40">
        <v>9</v>
      </c>
      <c r="I105" s="40">
        <v>18</v>
      </c>
      <c r="J105" s="40">
        <v>15</v>
      </c>
      <c r="K105" s="40"/>
      <c r="L105" s="35">
        <f t="shared" ref="L105:L112" si="37">SUM(G105:K105)</f>
        <v>53</v>
      </c>
      <c r="M105" s="35">
        <f t="shared" si="36"/>
        <v>13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11</v>
      </c>
      <c r="H106" s="40">
        <v>12</v>
      </c>
      <c r="I106" s="40">
        <v>16</v>
      </c>
      <c r="J106" s="40">
        <v>16</v>
      </c>
      <c r="K106" s="40"/>
      <c r="L106" s="35">
        <f t="shared" si="37"/>
        <v>55</v>
      </c>
      <c r="M106" s="35">
        <f t="shared" si="36"/>
        <v>14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23</v>
      </c>
      <c r="H107" s="41">
        <v>10</v>
      </c>
      <c r="I107" s="41">
        <v>30</v>
      </c>
      <c r="J107" s="41">
        <v>27</v>
      </c>
      <c r="K107" s="41"/>
      <c r="L107" s="32">
        <f t="shared" si="37"/>
        <v>90</v>
      </c>
      <c r="M107" s="32">
        <f t="shared" si="36"/>
        <v>23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>
        <v>5</v>
      </c>
      <c r="I108" s="40"/>
      <c r="J108" s="40"/>
      <c r="K108" s="40"/>
      <c r="L108" s="35">
        <f t="shared" si="37"/>
        <v>5</v>
      </c>
      <c r="M108" s="35">
        <f t="shared" si="36"/>
        <v>1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37"/>
        <v>0</v>
      </c>
      <c r="M109" s="35">
        <f t="shared" si="36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37"/>
        <v>0</v>
      </c>
      <c r="M110" s="35">
        <f t="shared" si="36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37"/>
        <v>0</v>
      </c>
      <c r="M111" s="35">
        <f t="shared" si="36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47</v>
      </c>
      <c r="H112" s="40">
        <v>47</v>
      </c>
      <c r="I112" s="40">
        <v>47</v>
      </c>
      <c r="J112" s="40">
        <v>47</v>
      </c>
      <c r="K112" s="40"/>
      <c r="L112" s="35">
        <f t="shared" si="37"/>
        <v>188</v>
      </c>
      <c r="M112" s="35">
        <f t="shared" si="36"/>
        <v>47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8">+H115</f>
        <v>2022</v>
      </c>
      <c r="J115" s="6">
        <f t="shared" si="38"/>
        <v>2022</v>
      </c>
      <c r="K115" s="6">
        <f t="shared" si="38"/>
        <v>2022</v>
      </c>
      <c r="L115" s="6">
        <f t="shared" si="38"/>
        <v>2022</v>
      </c>
      <c r="M115" s="6">
        <f t="shared" si="38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204</v>
      </c>
      <c r="U115" s="46">
        <f>+L120+L121</f>
        <v>45</v>
      </c>
      <c r="V115" s="46">
        <f>+L122+L123</f>
        <v>159</v>
      </c>
      <c r="W115" s="46">
        <f>+L126</f>
        <v>9</v>
      </c>
      <c r="X115" s="46">
        <f>+L124</f>
        <v>3</v>
      </c>
    </row>
    <row r="116" spans="1:24" x14ac:dyDescent="0.25">
      <c r="A116" s="21"/>
      <c r="B116" s="22"/>
      <c r="C116" s="8" t="str">
        <f>+$C100</f>
        <v>November 2022</v>
      </c>
      <c r="D116" s="24"/>
      <c r="E116" s="24"/>
      <c r="F116" s="24"/>
      <c r="G116" s="10" t="str">
        <f>+$G$4</f>
        <v>Nov</v>
      </c>
      <c r="H116" s="10" t="str">
        <f>+G116</f>
        <v>Nov</v>
      </c>
      <c r="I116" s="10" t="str">
        <f t="shared" si="38"/>
        <v>Nov</v>
      </c>
      <c r="J116" s="10" t="str">
        <f t="shared" si="38"/>
        <v>Nov</v>
      </c>
      <c r="K116" s="10" t="str">
        <f t="shared" si="38"/>
        <v>Nov</v>
      </c>
      <c r="L116" s="10" t="str">
        <f t="shared" si="38"/>
        <v>Nov</v>
      </c>
      <c r="M116" s="10" t="str">
        <f t="shared" si="38"/>
        <v>Nov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6</v>
      </c>
      <c r="H117" s="7">
        <f>+$H$5</f>
        <v>13</v>
      </c>
      <c r="I117" s="7">
        <f>+$I$5</f>
        <v>20</v>
      </c>
      <c r="J117" s="7">
        <f>+$J$5</f>
        <v>27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80</v>
      </c>
      <c r="H119" s="32">
        <f t="shared" ref="H119:L119" si="39">SUM(H120:H123)</f>
        <v>35</v>
      </c>
      <c r="I119" s="32">
        <f t="shared" si="39"/>
        <v>44</v>
      </c>
      <c r="J119" s="32">
        <f t="shared" si="39"/>
        <v>45</v>
      </c>
      <c r="K119" s="32">
        <f t="shared" si="39"/>
        <v>0</v>
      </c>
      <c r="L119" s="32">
        <f t="shared" si="39"/>
        <v>204</v>
      </c>
      <c r="M119" s="32">
        <f>ROUND((L119/$E$1),0)</f>
        <v>51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2</v>
      </c>
      <c r="I120" s="40">
        <v>2</v>
      </c>
      <c r="J120" s="40">
        <v>2</v>
      </c>
      <c r="K120" s="40"/>
      <c r="L120" s="35">
        <f>SUM(G120:K120)</f>
        <v>9</v>
      </c>
      <c r="M120" s="35">
        <f t="shared" ref="M120:M128" si="40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12</v>
      </c>
      <c r="H121" s="40">
        <v>8</v>
      </c>
      <c r="I121" s="40">
        <v>8</v>
      </c>
      <c r="J121" s="40">
        <v>8</v>
      </c>
      <c r="K121" s="40"/>
      <c r="L121" s="35">
        <f t="shared" ref="L121:L128" si="41">SUM(G121:K121)</f>
        <v>36</v>
      </c>
      <c r="M121" s="35">
        <f t="shared" si="40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17</v>
      </c>
      <c r="H122" s="40">
        <v>8</v>
      </c>
      <c r="I122" s="40">
        <v>12</v>
      </c>
      <c r="J122" s="40">
        <v>13</v>
      </c>
      <c r="K122" s="40"/>
      <c r="L122" s="35">
        <f t="shared" si="41"/>
        <v>50</v>
      </c>
      <c r="M122" s="35">
        <f t="shared" si="40"/>
        <v>13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48</v>
      </c>
      <c r="H123" s="41">
        <v>17</v>
      </c>
      <c r="I123" s="41">
        <v>22</v>
      </c>
      <c r="J123" s="41">
        <v>22</v>
      </c>
      <c r="K123" s="41"/>
      <c r="L123" s="32">
        <f t="shared" si="41"/>
        <v>109</v>
      </c>
      <c r="M123" s="32">
        <f t="shared" si="40"/>
        <v>27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>
        <v>3</v>
      </c>
      <c r="I124" s="40"/>
      <c r="J124" s="40"/>
      <c r="K124" s="40"/>
      <c r="L124" s="35">
        <f t="shared" si="41"/>
        <v>3</v>
      </c>
      <c r="M124" s="35">
        <f t="shared" si="40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41"/>
        <v>0</v>
      </c>
      <c r="M125" s="35">
        <f t="shared" si="40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>
        <v>5</v>
      </c>
      <c r="I126" s="40"/>
      <c r="J126" s="40">
        <v>4</v>
      </c>
      <c r="K126" s="40"/>
      <c r="L126" s="35">
        <f t="shared" si="41"/>
        <v>9</v>
      </c>
      <c r="M126" s="35">
        <f t="shared" si="40"/>
        <v>2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41"/>
        <v>0</v>
      </c>
      <c r="M127" s="35">
        <f t="shared" si="40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>
        <v>42</v>
      </c>
      <c r="J128" s="40">
        <v>44</v>
      </c>
      <c r="K128" s="40"/>
      <c r="L128" s="35">
        <f t="shared" si="41"/>
        <v>86</v>
      </c>
      <c r="M128" s="35">
        <f t="shared" si="40"/>
        <v>22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42">+H131</f>
        <v>2022</v>
      </c>
      <c r="J131" s="6">
        <f t="shared" si="42"/>
        <v>2022</v>
      </c>
      <c r="K131" s="6">
        <f t="shared" si="42"/>
        <v>2022</v>
      </c>
      <c r="L131" s="6">
        <f t="shared" si="42"/>
        <v>2022</v>
      </c>
      <c r="M131" s="6">
        <f t="shared" si="42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284</v>
      </c>
      <c r="U131" s="46">
        <f>+L136+L137</f>
        <v>89</v>
      </c>
      <c r="V131" s="46">
        <f>+L138+L139</f>
        <v>195</v>
      </c>
      <c r="W131" s="46">
        <f>+L142</f>
        <v>6</v>
      </c>
      <c r="X131" s="46">
        <f>+L140</f>
        <v>0</v>
      </c>
    </row>
    <row r="132" spans="1:24" x14ac:dyDescent="0.25">
      <c r="A132" s="21"/>
      <c r="B132" s="22"/>
      <c r="C132" s="8" t="str">
        <f>+$C116</f>
        <v>November 2022</v>
      </c>
      <c r="D132" s="24"/>
      <c r="E132" s="24"/>
      <c r="F132" s="24"/>
      <c r="G132" s="10" t="str">
        <f>+$G$4</f>
        <v>Nov</v>
      </c>
      <c r="H132" s="10" t="str">
        <f>+G132</f>
        <v>Nov</v>
      </c>
      <c r="I132" s="10" t="str">
        <f t="shared" si="42"/>
        <v>Nov</v>
      </c>
      <c r="J132" s="10" t="str">
        <f t="shared" si="42"/>
        <v>Nov</v>
      </c>
      <c r="K132" s="10" t="str">
        <f t="shared" si="42"/>
        <v>Nov</v>
      </c>
      <c r="L132" s="10" t="str">
        <f t="shared" si="42"/>
        <v>Nov</v>
      </c>
      <c r="M132" s="10" t="str">
        <f t="shared" si="42"/>
        <v>Nov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6</v>
      </c>
      <c r="H133" s="7">
        <f>+$H$5</f>
        <v>13</v>
      </c>
      <c r="I133" s="7">
        <f>+$I$5</f>
        <v>20</v>
      </c>
      <c r="J133" s="7">
        <f>+$J$5</f>
        <v>27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78</v>
      </c>
      <c r="H135" s="32">
        <f t="shared" ref="H135:L135" si="43">SUM(H136:H139)</f>
        <v>60</v>
      </c>
      <c r="I135" s="32">
        <f t="shared" si="43"/>
        <v>74</v>
      </c>
      <c r="J135" s="32">
        <f t="shared" si="43"/>
        <v>72</v>
      </c>
      <c r="K135" s="32">
        <f t="shared" si="43"/>
        <v>0</v>
      </c>
      <c r="L135" s="32">
        <f t="shared" si="43"/>
        <v>284</v>
      </c>
      <c r="M135" s="32">
        <f>ROUND((L135/$E$1),0)</f>
        <v>71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3</v>
      </c>
      <c r="I136" s="40">
        <v>5</v>
      </c>
      <c r="J136" s="40">
        <v>5</v>
      </c>
      <c r="K136" s="40"/>
      <c r="L136" s="35">
        <f>SUM(G136:K136)</f>
        <v>18</v>
      </c>
      <c r="M136" s="35">
        <f t="shared" ref="M136:M144" si="44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14</v>
      </c>
      <c r="H137" s="40">
        <v>18</v>
      </c>
      <c r="I137" s="40">
        <v>18</v>
      </c>
      <c r="J137" s="40">
        <v>21</v>
      </c>
      <c r="K137" s="40"/>
      <c r="L137" s="35">
        <f t="shared" ref="L137:L144" si="45">SUM(G137:K137)</f>
        <v>71</v>
      </c>
      <c r="M137" s="35">
        <f t="shared" si="44"/>
        <v>18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10</v>
      </c>
      <c r="I138" s="40">
        <v>15</v>
      </c>
      <c r="J138" s="40">
        <v>14</v>
      </c>
      <c r="K138" s="40"/>
      <c r="L138" s="35">
        <f t="shared" si="45"/>
        <v>53</v>
      </c>
      <c r="M138" s="35">
        <f t="shared" si="44"/>
        <v>13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45</v>
      </c>
      <c r="H139" s="41">
        <v>29</v>
      </c>
      <c r="I139" s="41">
        <v>36</v>
      </c>
      <c r="J139" s="41">
        <v>32</v>
      </c>
      <c r="K139" s="41"/>
      <c r="L139" s="32">
        <f t="shared" si="45"/>
        <v>142</v>
      </c>
      <c r="M139" s="32">
        <f t="shared" si="44"/>
        <v>36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45"/>
        <v>0</v>
      </c>
      <c r="M140" s="35">
        <f t="shared" si="44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45"/>
        <v>0</v>
      </c>
      <c r="M141" s="35">
        <f t="shared" si="44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3</v>
      </c>
      <c r="H142" s="40"/>
      <c r="I142" s="40">
        <v>3</v>
      </c>
      <c r="J142" s="40"/>
      <c r="K142" s="40"/>
      <c r="L142" s="35">
        <f t="shared" si="45"/>
        <v>6</v>
      </c>
      <c r="M142" s="35">
        <f t="shared" si="44"/>
        <v>2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10</v>
      </c>
      <c r="J143" s="40">
        <v>10</v>
      </c>
      <c r="K143" s="40"/>
      <c r="L143" s="35">
        <f t="shared" si="45"/>
        <v>40</v>
      </c>
      <c r="M143" s="35">
        <f t="shared" si="44"/>
        <v>10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45"/>
        <v>0</v>
      </c>
      <c r="M144" s="35">
        <f t="shared" si="44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46">+H147</f>
        <v>2022</v>
      </c>
      <c r="J147" s="6">
        <f t="shared" si="46"/>
        <v>2022</v>
      </c>
      <c r="K147" s="6">
        <f t="shared" si="46"/>
        <v>2022</v>
      </c>
      <c r="L147" s="6">
        <f t="shared" si="46"/>
        <v>2022</v>
      </c>
      <c r="M147" s="6">
        <f t="shared" si="46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513</v>
      </c>
      <c r="U147" s="46">
        <f>+L152+L153</f>
        <v>111</v>
      </c>
      <c r="V147" s="46">
        <f>+L154+L155</f>
        <v>402</v>
      </c>
      <c r="W147" s="46">
        <f>+L158</f>
        <v>5</v>
      </c>
      <c r="X147" s="46">
        <f>+L156</f>
        <v>3</v>
      </c>
    </row>
    <row r="148" spans="1:24" x14ac:dyDescent="0.25">
      <c r="A148" s="21"/>
      <c r="B148" s="22"/>
      <c r="C148" s="8" t="str">
        <f>+$C132</f>
        <v>November 2022</v>
      </c>
      <c r="D148" s="24"/>
      <c r="E148" s="24"/>
      <c r="F148" s="24"/>
      <c r="G148" s="10" t="str">
        <f>+$G$4</f>
        <v>Nov</v>
      </c>
      <c r="H148" s="10" t="str">
        <f>+G148</f>
        <v>Nov</v>
      </c>
      <c r="I148" s="10" t="str">
        <f t="shared" si="46"/>
        <v>Nov</v>
      </c>
      <c r="J148" s="10" t="str">
        <f t="shared" si="46"/>
        <v>Nov</v>
      </c>
      <c r="K148" s="10" t="str">
        <f t="shared" si="46"/>
        <v>Nov</v>
      </c>
      <c r="L148" s="10" t="str">
        <f t="shared" si="46"/>
        <v>Nov</v>
      </c>
      <c r="M148" s="10" t="str">
        <f t="shared" si="46"/>
        <v>Nov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6</v>
      </c>
      <c r="H149" s="7">
        <f>+$H$5</f>
        <v>13</v>
      </c>
      <c r="I149" s="7">
        <f>+$I$5</f>
        <v>20</v>
      </c>
      <c r="J149" s="7">
        <f>+$J$5</f>
        <v>27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150</v>
      </c>
      <c r="H151" s="32">
        <f t="shared" ref="H151:L151" si="47">SUM(H152:H155)</f>
        <v>129</v>
      </c>
      <c r="I151" s="32">
        <f t="shared" si="47"/>
        <v>68</v>
      </c>
      <c r="J151" s="32">
        <f t="shared" si="47"/>
        <v>166</v>
      </c>
      <c r="K151" s="32">
        <f t="shared" si="47"/>
        <v>0</v>
      </c>
      <c r="L151" s="32">
        <f t="shared" si="47"/>
        <v>513</v>
      </c>
      <c r="M151" s="32">
        <f>ROUND((L151/$E$1),0)</f>
        <v>128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6</v>
      </c>
      <c r="H152" s="40">
        <v>6</v>
      </c>
      <c r="I152" s="40">
        <v>4</v>
      </c>
      <c r="J152" s="40">
        <v>6</v>
      </c>
      <c r="K152" s="40"/>
      <c r="L152" s="35">
        <f>SUM(G152:K152)</f>
        <v>22</v>
      </c>
      <c r="M152" s="35">
        <f t="shared" ref="M152:M160" si="48">ROUND((L152/$E$1),0)</f>
        <v>6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20</v>
      </c>
      <c r="H153" s="40">
        <v>20</v>
      </c>
      <c r="I153" s="40">
        <v>20</v>
      </c>
      <c r="J153" s="40">
        <v>29</v>
      </c>
      <c r="K153" s="40"/>
      <c r="L153" s="35">
        <f t="shared" ref="L153:L160" si="49">SUM(G153:K153)</f>
        <v>89</v>
      </c>
      <c r="M153" s="35">
        <f t="shared" si="48"/>
        <v>22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25</v>
      </c>
      <c r="H154" s="40">
        <v>13</v>
      </c>
      <c r="I154" s="40">
        <v>37</v>
      </c>
      <c r="J154" s="40">
        <v>37</v>
      </c>
      <c r="K154" s="40"/>
      <c r="L154" s="35">
        <f t="shared" si="49"/>
        <v>112</v>
      </c>
      <c r="M154" s="35">
        <f t="shared" si="48"/>
        <v>28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99</v>
      </c>
      <c r="H155" s="41">
        <v>90</v>
      </c>
      <c r="I155" s="41">
        <v>7</v>
      </c>
      <c r="J155" s="41">
        <v>94</v>
      </c>
      <c r="K155" s="41"/>
      <c r="L155" s="32">
        <f t="shared" si="49"/>
        <v>290</v>
      </c>
      <c r="M155" s="32">
        <f t="shared" si="48"/>
        <v>73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>
        <v>1</v>
      </c>
      <c r="H156" s="40">
        <v>1</v>
      </c>
      <c r="I156" s="40">
        <v>1</v>
      </c>
      <c r="J156" s="40"/>
      <c r="K156" s="40"/>
      <c r="L156" s="35">
        <f t="shared" si="49"/>
        <v>3</v>
      </c>
      <c r="M156" s="35">
        <f t="shared" si="48"/>
        <v>1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9"/>
        <v>0</v>
      </c>
      <c r="M157" s="35">
        <f t="shared" si="48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>
        <v>2</v>
      </c>
      <c r="I158" s="40">
        <v>1</v>
      </c>
      <c r="J158" s="40"/>
      <c r="K158" s="40"/>
      <c r="L158" s="35">
        <f t="shared" si="49"/>
        <v>5</v>
      </c>
      <c r="M158" s="35">
        <f t="shared" si="48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3</v>
      </c>
      <c r="H159" s="40">
        <v>4</v>
      </c>
      <c r="I159" s="40">
        <v>3</v>
      </c>
      <c r="J159" s="40"/>
      <c r="K159" s="40"/>
      <c r="L159" s="35">
        <f t="shared" si="49"/>
        <v>10</v>
      </c>
      <c r="M159" s="35">
        <f t="shared" si="48"/>
        <v>3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9"/>
        <v>0</v>
      </c>
      <c r="M160" s="35">
        <f t="shared" si="48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50">+H163</f>
        <v>2022</v>
      </c>
      <c r="J163" s="6">
        <f t="shared" si="50"/>
        <v>2022</v>
      </c>
      <c r="K163" s="6">
        <f t="shared" si="50"/>
        <v>2022</v>
      </c>
      <c r="L163" s="6">
        <f t="shared" si="50"/>
        <v>2022</v>
      </c>
      <c r="M163" s="6">
        <f t="shared" si="50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151</v>
      </c>
      <c r="U163" s="46">
        <f>+L168+L169</f>
        <v>39</v>
      </c>
      <c r="V163" s="46">
        <f>+L170+L171</f>
        <v>112</v>
      </c>
      <c r="W163" s="46">
        <f>+L174</f>
        <v>11</v>
      </c>
      <c r="X163" s="46">
        <f>+L172</f>
        <v>0</v>
      </c>
    </row>
    <row r="164" spans="1:24" x14ac:dyDescent="0.25">
      <c r="A164" s="21"/>
      <c r="B164" s="22"/>
      <c r="C164" s="8" t="str">
        <f>+$C148</f>
        <v>November 2022</v>
      </c>
      <c r="D164" s="24"/>
      <c r="E164" s="24"/>
      <c r="F164" s="24"/>
      <c r="G164" s="10" t="str">
        <f>+$G$4</f>
        <v>Nov</v>
      </c>
      <c r="H164" s="10" t="str">
        <f>+G164</f>
        <v>Nov</v>
      </c>
      <c r="I164" s="10" t="str">
        <f t="shared" si="50"/>
        <v>Nov</v>
      </c>
      <c r="J164" s="10" t="str">
        <f t="shared" si="50"/>
        <v>Nov</v>
      </c>
      <c r="K164" s="10" t="str">
        <f t="shared" si="50"/>
        <v>Nov</v>
      </c>
      <c r="L164" s="10" t="str">
        <f t="shared" si="50"/>
        <v>Nov</v>
      </c>
      <c r="M164" s="10" t="str">
        <f t="shared" si="50"/>
        <v>Nov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6</v>
      </c>
      <c r="H165" s="7">
        <f>+$H$5</f>
        <v>13</v>
      </c>
      <c r="I165" s="7">
        <f>+$I$5</f>
        <v>20</v>
      </c>
      <c r="J165" s="7">
        <f>+$J$5</f>
        <v>27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42</v>
      </c>
      <c r="H167" s="32">
        <f t="shared" ref="H167:L167" si="51">SUM(H168:H171)</f>
        <v>42</v>
      </c>
      <c r="I167" s="32">
        <f t="shared" si="51"/>
        <v>30</v>
      </c>
      <c r="J167" s="32">
        <f t="shared" si="51"/>
        <v>37</v>
      </c>
      <c r="K167" s="32">
        <f t="shared" si="51"/>
        <v>0</v>
      </c>
      <c r="L167" s="32">
        <f t="shared" si="51"/>
        <v>151</v>
      </c>
      <c r="M167" s="32">
        <f>ROUND((L167/$E$1),0)</f>
        <v>38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2</v>
      </c>
      <c r="K168" s="40"/>
      <c r="L168" s="35">
        <f>SUM(G168:K168)</f>
        <v>7</v>
      </c>
      <c r="M168" s="35">
        <f t="shared" ref="M168:M176" si="52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9</v>
      </c>
      <c r="H169" s="40">
        <v>10</v>
      </c>
      <c r="I169" s="40">
        <v>7</v>
      </c>
      <c r="J169" s="40">
        <v>6</v>
      </c>
      <c r="K169" s="40"/>
      <c r="L169" s="35">
        <f t="shared" ref="L169:L176" si="53">SUM(G169:K169)</f>
        <v>32</v>
      </c>
      <c r="M169" s="35">
        <f t="shared" si="52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8</v>
      </c>
      <c r="I170" s="40">
        <v>6</v>
      </c>
      <c r="J170" s="40">
        <v>8</v>
      </c>
      <c r="K170" s="40"/>
      <c r="L170" s="35">
        <f t="shared" si="53"/>
        <v>28</v>
      </c>
      <c r="M170" s="35">
        <f t="shared" si="52"/>
        <v>7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25</v>
      </c>
      <c r="H171" s="41">
        <v>23</v>
      </c>
      <c r="I171" s="41">
        <v>15</v>
      </c>
      <c r="J171" s="41">
        <v>21</v>
      </c>
      <c r="K171" s="41"/>
      <c r="L171" s="32">
        <f t="shared" si="53"/>
        <v>84</v>
      </c>
      <c r="M171" s="32">
        <f t="shared" si="52"/>
        <v>21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53"/>
        <v>0</v>
      </c>
      <c r="M172" s="35">
        <f t="shared" si="52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53"/>
        <v>0</v>
      </c>
      <c r="M173" s="35">
        <f t="shared" si="52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1</v>
      </c>
      <c r="H174" s="40">
        <v>4</v>
      </c>
      <c r="I174" s="40">
        <v>4</v>
      </c>
      <c r="J174" s="40">
        <v>2</v>
      </c>
      <c r="K174" s="40"/>
      <c r="L174" s="35">
        <f t="shared" si="53"/>
        <v>11</v>
      </c>
      <c r="M174" s="35">
        <f t="shared" si="52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189</v>
      </c>
      <c r="H175" s="40">
        <v>60</v>
      </c>
      <c r="I175" s="40">
        <v>70</v>
      </c>
      <c r="J175" s="40">
        <v>31</v>
      </c>
      <c r="K175" s="40"/>
      <c r="L175" s="35">
        <f t="shared" si="53"/>
        <v>350</v>
      </c>
      <c r="M175" s="35">
        <f t="shared" si="52"/>
        <v>88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53"/>
        <v>0</v>
      </c>
      <c r="M176" s="35">
        <f t="shared" si="52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54">+H179</f>
        <v>2022</v>
      </c>
      <c r="J179" s="6">
        <f t="shared" si="54"/>
        <v>2022</v>
      </c>
      <c r="K179" s="6">
        <f t="shared" si="54"/>
        <v>2022</v>
      </c>
      <c r="L179" s="6">
        <f t="shared" si="54"/>
        <v>2022</v>
      </c>
      <c r="M179" s="6">
        <f t="shared" si="54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129</v>
      </c>
      <c r="U179" s="46">
        <f>+L184+L185</f>
        <v>28</v>
      </c>
      <c r="V179" s="46">
        <f>+L186+L187</f>
        <v>101</v>
      </c>
      <c r="W179" s="46">
        <f>+L190</f>
        <v>30</v>
      </c>
      <c r="X179" s="46">
        <f>+L188</f>
        <v>3</v>
      </c>
    </row>
    <row r="180" spans="1:24" x14ac:dyDescent="0.25">
      <c r="A180" s="21"/>
      <c r="B180" s="22"/>
      <c r="C180" s="8" t="str">
        <f>+$C164</f>
        <v>November 2022</v>
      </c>
      <c r="D180" s="24"/>
      <c r="E180" s="24"/>
      <c r="F180" s="24"/>
      <c r="G180" s="10" t="str">
        <f>+$G$4</f>
        <v>Nov</v>
      </c>
      <c r="H180" s="10" t="str">
        <f>+G180</f>
        <v>Nov</v>
      </c>
      <c r="I180" s="10" t="str">
        <f t="shared" si="54"/>
        <v>Nov</v>
      </c>
      <c r="J180" s="10" t="str">
        <f t="shared" si="54"/>
        <v>Nov</v>
      </c>
      <c r="K180" s="10" t="str">
        <f t="shared" si="54"/>
        <v>Nov</v>
      </c>
      <c r="L180" s="10" t="str">
        <f t="shared" si="54"/>
        <v>Nov</v>
      </c>
      <c r="M180" s="10" t="str">
        <f t="shared" si="54"/>
        <v>Nov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6</v>
      </c>
      <c r="H181" s="7">
        <f>+$H$5</f>
        <v>13</v>
      </c>
      <c r="I181" s="7">
        <f>+$I$5</f>
        <v>20</v>
      </c>
      <c r="J181" s="7">
        <f>+$J$5</f>
        <v>27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 t="s">
        <v>112</v>
      </c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0</v>
      </c>
      <c r="H183" s="32">
        <f t="shared" ref="H183:L183" si="55">SUM(H184:H187)</f>
        <v>34</v>
      </c>
      <c r="I183" s="32">
        <f t="shared" si="55"/>
        <v>44</v>
      </c>
      <c r="J183" s="32">
        <f t="shared" si="55"/>
        <v>51</v>
      </c>
      <c r="K183" s="32">
        <f t="shared" si="55"/>
        <v>0</v>
      </c>
      <c r="L183" s="32">
        <f t="shared" si="55"/>
        <v>129</v>
      </c>
      <c r="M183" s="32">
        <f>ROUND((L183/$E$1),0)</f>
        <v>32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/>
      <c r="H184" s="40">
        <v>2</v>
      </c>
      <c r="I184" s="40">
        <v>2</v>
      </c>
      <c r="J184" s="40">
        <v>3</v>
      </c>
      <c r="K184" s="40"/>
      <c r="L184" s="35">
        <f>SUM(G184:K184)</f>
        <v>7</v>
      </c>
      <c r="M184" s="35">
        <f t="shared" ref="M184:M192" si="56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/>
      <c r="H185" s="40">
        <v>6</v>
      </c>
      <c r="I185" s="40">
        <v>8</v>
      </c>
      <c r="J185" s="40">
        <v>7</v>
      </c>
      <c r="K185" s="40"/>
      <c r="L185" s="35">
        <f t="shared" ref="L185:L192" si="57">SUM(G185:K185)</f>
        <v>21</v>
      </c>
      <c r="M185" s="35">
        <f t="shared" si="56"/>
        <v>5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/>
      <c r="H186" s="40">
        <v>12</v>
      </c>
      <c r="I186" s="40">
        <v>14</v>
      </c>
      <c r="J186" s="40">
        <v>15</v>
      </c>
      <c r="K186" s="40"/>
      <c r="L186" s="35">
        <f t="shared" si="57"/>
        <v>41</v>
      </c>
      <c r="M186" s="35">
        <f t="shared" si="56"/>
        <v>10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/>
      <c r="H187" s="41">
        <v>14</v>
      </c>
      <c r="I187" s="41">
        <v>20</v>
      </c>
      <c r="J187" s="41">
        <v>26</v>
      </c>
      <c r="K187" s="41"/>
      <c r="L187" s="32">
        <f t="shared" si="57"/>
        <v>60</v>
      </c>
      <c r="M187" s="32">
        <f t="shared" si="56"/>
        <v>15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>
        <v>1</v>
      </c>
      <c r="J188" s="40">
        <v>2</v>
      </c>
      <c r="K188" s="40"/>
      <c r="L188" s="35">
        <f t="shared" si="57"/>
        <v>3</v>
      </c>
      <c r="M188" s="35">
        <f t="shared" si="56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57"/>
        <v>0</v>
      </c>
      <c r="M189" s="35">
        <f t="shared" si="56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/>
      <c r="H190" s="40">
        <v>8</v>
      </c>
      <c r="I190" s="40">
        <v>10</v>
      </c>
      <c r="J190" s="40">
        <v>12</v>
      </c>
      <c r="K190" s="40"/>
      <c r="L190" s="35">
        <f t="shared" si="57"/>
        <v>30</v>
      </c>
      <c r="M190" s="35">
        <f t="shared" si="56"/>
        <v>8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/>
      <c r="H191" s="40">
        <v>2</v>
      </c>
      <c r="I191" s="40">
        <v>3</v>
      </c>
      <c r="J191" s="40">
        <v>4</v>
      </c>
      <c r="K191" s="40"/>
      <c r="L191" s="35">
        <f t="shared" si="57"/>
        <v>9</v>
      </c>
      <c r="M191" s="35">
        <f t="shared" si="56"/>
        <v>2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57"/>
        <v>0</v>
      </c>
      <c r="M192" s="35">
        <f t="shared" si="56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8">+H195</f>
        <v>2022</v>
      </c>
      <c r="J195" s="6">
        <f t="shared" si="58"/>
        <v>2022</v>
      </c>
      <c r="K195" s="6">
        <f t="shared" si="58"/>
        <v>2022</v>
      </c>
      <c r="L195" s="6">
        <f t="shared" si="58"/>
        <v>2022</v>
      </c>
      <c r="M195" s="6">
        <f t="shared" si="58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189</v>
      </c>
      <c r="U195" s="46">
        <f>+L200+L201</f>
        <v>43</v>
      </c>
      <c r="V195" s="46">
        <f>+L202+L203</f>
        <v>146</v>
      </c>
      <c r="W195" s="46">
        <f>+L206</f>
        <v>10</v>
      </c>
      <c r="X195" s="46">
        <f>+L204</f>
        <v>1</v>
      </c>
    </row>
    <row r="196" spans="1:24" x14ac:dyDescent="0.25">
      <c r="A196" s="21"/>
      <c r="B196" s="22"/>
      <c r="C196" s="8" t="str">
        <f>+$C180</f>
        <v>November 2022</v>
      </c>
      <c r="D196" s="24"/>
      <c r="E196" s="24"/>
      <c r="F196" s="24"/>
      <c r="G196" s="10" t="str">
        <f>+$G$4</f>
        <v>Nov</v>
      </c>
      <c r="H196" s="10" t="str">
        <f>+G196</f>
        <v>Nov</v>
      </c>
      <c r="I196" s="10" t="str">
        <f t="shared" si="58"/>
        <v>Nov</v>
      </c>
      <c r="J196" s="10" t="str">
        <f t="shared" si="58"/>
        <v>Nov</v>
      </c>
      <c r="K196" s="10" t="str">
        <f t="shared" si="58"/>
        <v>Nov</v>
      </c>
      <c r="L196" s="10" t="str">
        <f t="shared" si="58"/>
        <v>Nov</v>
      </c>
      <c r="M196" s="10" t="str">
        <f t="shared" si="58"/>
        <v>Nov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6</v>
      </c>
      <c r="H197" s="7">
        <f>+$H$5</f>
        <v>13</v>
      </c>
      <c r="I197" s="7">
        <f>+$I$5</f>
        <v>20</v>
      </c>
      <c r="J197" s="7">
        <f>+$J$5</f>
        <v>27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46</v>
      </c>
      <c r="H199" s="32">
        <f t="shared" ref="H199:L199" si="59">SUM(H200:H203)</f>
        <v>45</v>
      </c>
      <c r="I199" s="32">
        <f t="shared" si="59"/>
        <v>56</v>
      </c>
      <c r="J199" s="32">
        <f t="shared" si="59"/>
        <v>42</v>
      </c>
      <c r="K199" s="32">
        <f t="shared" si="59"/>
        <v>0</v>
      </c>
      <c r="L199" s="32">
        <f t="shared" si="59"/>
        <v>189</v>
      </c>
      <c r="M199" s="32">
        <f>ROUND((L199/$E$1),0)</f>
        <v>47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4</v>
      </c>
      <c r="J200" s="40">
        <v>3</v>
      </c>
      <c r="K200" s="40"/>
      <c r="L200" s="35">
        <f>SUM(G200:K200)</f>
        <v>13</v>
      </c>
      <c r="M200" s="35">
        <f t="shared" ref="M200:M208" si="60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7</v>
      </c>
      <c r="I201" s="40">
        <v>8</v>
      </c>
      <c r="J201" s="40">
        <v>7</v>
      </c>
      <c r="K201" s="40"/>
      <c r="L201" s="35">
        <f t="shared" ref="L201:L208" si="61">SUM(G201:K201)</f>
        <v>30</v>
      </c>
      <c r="M201" s="35">
        <f t="shared" si="60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12</v>
      </c>
      <c r="H202" s="40">
        <v>15</v>
      </c>
      <c r="I202" s="40">
        <v>17</v>
      </c>
      <c r="J202" s="40">
        <v>13</v>
      </c>
      <c r="K202" s="40"/>
      <c r="L202" s="35">
        <f t="shared" si="61"/>
        <v>57</v>
      </c>
      <c r="M202" s="35">
        <f t="shared" si="60"/>
        <v>14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23</v>
      </c>
      <c r="H203" s="41">
        <v>20</v>
      </c>
      <c r="I203" s="41">
        <v>27</v>
      </c>
      <c r="J203" s="41">
        <v>19</v>
      </c>
      <c r="K203" s="41"/>
      <c r="L203" s="32">
        <f t="shared" si="61"/>
        <v>89</v>
      </c>
      <c r="M203" s="32">
        <f t="shared" si="60"/>
        <v>22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1</v>
      </c>
      <c r="J204" s="40"/>
      <c r="K204" s="40"/>
      <c r="L204" s="35">
        <f t="shared" si="61"/>
        <v>1</v>
      </c>
      <c r="M204" s="35">
        <f t="shared" si="60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61"/>
        <v>0</v>
      </c>
      <c r="M205" s="35">
        <f t="shared" si="60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2</v>
      </c>
      <c r="H206" s="40">
        <v>3</v>
      </c>
      <c r="I206" s="40">
        <v>2</v>
      </c>
      <c r="J206" s="40">
        <v>3</v>
      </c>
      <c r="K206" s="40"/>
      <c r="L206" s="35">
        <f t="shared" si="61"/>
        <v>10</v>
      </c>
      <c r="M206" s="35">
        <f t="shared" si="60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2</v>
      </c>
      <c r="H207" s="40">
        <v>3</v>
      </c>
      <c r="I207" s="40">
        <v>4</v>
      </c>
      <c r="J207" s="40">
        <v>2</v>
      </c>
      <c r="K207" s="40"/>
      <c r="L207" s="35">
        <f t="shared" si="61"/>
        <v>11</v>
      </c>
      <c r="M207" s="35">
        <f t="shared" si="60"/>
        <v>3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61"/>
        <v>0</v>
      </c>
      <c r="M208" s="35">
        <f t="shared" si="60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62">+H211</f>
        <v>2022</v>
      </c>
      <c r="J211" s="6">
        <f t="shared" si="62"/>
        <v>2022</v>
      </c>
      <c r="K211" s="6">
        <f t="shared" si="62"/>
        <v>2022</v>
      </c>
      <c r="L211" s="6">
        <f t="shared" si="62"/>
        <v>2022</v>
      </c>
      <c r="M211" s="6">
        <f t="shared" si="62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203</v>
      </c>
      <c r="U211" s="46">
        <f>+L216+L217</f>
        <v>34</v>
      </c>
      <c r="V211" s="46">
        <f>+L218+L219</f>
        <v>169</v>
      </c>
      <c r="W211" s="46">
        <f>+L222</f>
        <v>23</v>
      </c>
      <c r="X211" s="46">
        <f>+L220</f>
        <v>0</v>
      </c>
    </row>
    <row r="212" spans="1:24" x14ac:dyDescent="0.25">
      <c r="A212" s="21"/>
      <c r="B212" s="22"/>
      <c r="C212" s="8" t="str">
        <f>+$C196</f>
        <v>November 2022</v>
      </c>
      <c r="D212" s="24"/>
      <c r="E212" s="24"/>
      <c r="F212" s="24"/>
      <c r="G212" s="10" t="str">
        <f>+$G$4</f>
        <v>Nov</v>
      </c>
      <c r="H212" s="10" t="str">
        <f>+G212</f>
        <v>Nov</v>
      </c>
      <c r="I212" s="10" t="str">
        <f t="shared" si="62"/>
        <v>Nov</v>
      </c>
      <c r="J212" s="10" t="str">
        <f t="shared" si="62"/>
        <v>Nov</v>
      </c>
      <c r="K212" s="10" t="str">
        <f t="shared" si="62"/>
        <v>Nov</v>
      </c>
      <c r="L212" s="10" t="str">
        <f t="shared" si="62"/>
        <v>Nov</v>
      </c>
      <c r="M212" s="10" t="str">
        <f t="shared" si="62"/>
        <v>Nov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6</v>
      </c>
      <c r="H213" s="7">
        <f>+$H$5</f>
        <v>13</v>
      </c>
      <c r="I213" s="7">
        <f>+$I$5</f>
        <v>20</v>
      </c>
      <c r="J213" s="7">
        <f>+$J$5</f>
        <v>27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49</v>
      </c>
      <c r="H215" s="32">
        <f t="shared" ref="H215:L215" si="63">SUM(H216:H219)</f>
        <v>29</v>
      </c>
      <c r="I215" s="32">
        <f t="shared" si="63"/>
        <v>83</v>
      </c>
      <c r="J215" s="32">
        <f t="shared" si="63"/>
        <v>42</v>
      </c>
      <c r="K215" s="32">
        <f t="shared" si="63"/>
        <v>0</v>
      </c>
      <c r="L215" s="32">
        <f t="shared" si="63"/>
        <v>203</v>
      </c>
      <c r="M215" s="32">
        <f>ROUND((L215/$E$1),0)</f>
        <v>51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4</v>
      </c>
      <c r="I216" s="40">
        <v>3</v>
      </c>
      <c r="J216" s="40">
        <v>3</v>
      </c>
      <c r="K216" s="40"/>
      <c r="L216" s="35">
        <f>SUM(G216:K216)</f>
        <v>13</v>
      </c>
      <c r="M216" s="35">
        <f t="shared" ref="M216:M224" si="64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4</v>
      </c>
      <c r="H217" s="40">
        <v>5</v>
      </c>
      <c r="I217" s="40">
        <v>5</v>
      </c>
      <c r="J217" s="40">
        <v>7</v>
      </c>
      <c r="K217" s="40"/>
      <c r="L217" s="35">
        <f t="shared" ref="L217:L224" si="65">SUM(G217:K217)</f>
        <v>21</v>
      </c>
      <c r="M217" s="35">
        <f t="shared" si="64"/>
        <v>5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18</v>
      </c>
      <c r="H218" s="40">
        <v>7</v>
      </c>
      <c r="I218" s="40">
        <v>22</v>
      </c>
      <c r="J218" s="40">
        <v>8</v>
      </c>
      <c r="K218" s="40"/>
      <c r="L218" s="35">
        <f t="shared" si="65"/>
        <v>55</v>
      </c>
      <c r="M218" s="35">
        <f t="shared" si="64"/>
        <v>14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24</v>
      </c>
      <c r="H219" s="41">
        <v>13</v>
      </c>
      <c r="I219" s="41">
        <v>53</v>
      </c>
      <c r="J219" s="41">
        <v>24</v>
      </c>
      <c r="K219" s="41"/>
      <c r="L219" s="32">
        <f t="shared" si="65"/>
        <v>114</v>
      </c>
      <c r="M219" s="32">
        <f t="shared" si="64"/>
        <v>29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65"/>
        <v>0</v>
      </c>
      <c r="M220" s="35">
        <f t="shared" si="64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65"/>
        <v>0</v>
      </c>
      <c r="M221" s="35">
        <f t="shared" si="64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8</v>
      </c>
      <c r="I222" s="40">
        <v>5</v>
      </c>
      <c r="J222" s="40">
        <v>6</v>
      </c>
      <c r="K222" s="40"/>
      <c r="L222" s="35">
        <f t="shared" si="65"/>
        <v>23</v>
      </c>
      <c r="M222" s="35">
        <f t="shared" si="64"/>
        <v>6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100</v>
      </c>
      <c r="H223" s="40">
        <v>180</v>
      </c>
      <c r="I223" s="40">
        <v>324</v>
      </c>
      <c r="J223" s="40">
        <v>20</v>
      </c>
      <c r="K223" s="40"/>
      <c r="L223" s="35">
        <f t="shared" si="65"/>
        <v>624</v>
      </c>
      <c r="M223" s="35">
        <f t="shared" si="64"/>
        <v>156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>
        <v>33</v>
      </c>
      <c r="K224" s="40"/>
      <c r="L224" s="35">
        <f t="shared" si="65"/>
        <v>33</v>
      </c>
      <c r="M224" s="35">
        <f t="shared" si="64"/>
        <v>8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66">+H227</f>
        <v>2022</v>
      </c>
      <c r="J227" s="6">
        <f t="shared" si="66"/>
        <v>2022</v>
      </c>
      <c r="K227" s="6">
        <f t="shared" si="66"/>
        <v>2022</v>
      </c>
      <c r="L227" s="6">
        <f t="shared" si="66"/>
        <v>2022</v>
      </c>
      <c r="M227" s="6">
        <f t="shared" si="66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214</v>
      </c>
      <c r="U227" s="46">
        <f>+L232+L233</f>
        <v>66</v>
      </c>
      <c r="V227" s="46">
        <f>+L234+L235</f>
        <v>148</v>
      </c>
      <c r="W227" s="46">
        <f>+L238</f>
        <v>13</v>
      </c>
      <c r="X227" s="46">
        <f>+L236</f>
        <v>3</v>
      </c>
    </row>
    <row r="228" spans="1:24" x14ac:dyDescent="0.25">
      <c r="A228" s="21"/>
      <c r="B228" s="22"/>
      <c r="C228" s="8" t="str">
        <f>+$C212</f>
        <v>November 2022</v>
      </c>
      <c r="D228" s="24"/>
      <c r="E228" s="24"/>
      <c r="F228" s="24"/>
      <c r="G228" s="10" t="str">
        <f>+$G$4</f>
        <v>Nov</v>
      </c>
      <c r="H228" s="10" t="str">
        <f>+G228</f>
        <v>Nov</v>
      </c>
      <c r="I228" s="10" t="str">
        <f t="shared" si="66"/>
        <v>Nov</v>
      </c>
      <c r="J228" s="10" t="str">
        <f t="shared" si="66"/>
        <v>Nov</v>
      </c>
      <c r="K228" s="10" t="str">
        <f t="shared" si="66"/>
        <v>Nov</v>
      </c>
      <c r="L228" s="10" t="str">
        <f t="shared" si="66"/>
        <v>Nov</v>
      </c>
      <c r="M228" s="10" t="str">
        <f t="shared" si="66"/>
        <v>Nov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6</v>
      </c>
      <c r="H229" s="7">
        <f>+$H$5</f>
        <v>13</v>
      </c>
      <c r="I229" s="7">
        <f>+$I$5</f>
        <v>20</v>
      </c>
      <c r="J229" s="7">
        <f>+$J$5</f>
        <v>27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57</v>
      </c>
      <c r="H231" s="32">
        <f t="shared" ref="H231:L231" si="67">SUM(H232:H235)</f>
        <v>69</v>
      </c>
      <c r="I231" s="32">
        <f t="shared" si="67"/>
        <v>48</v>
      </c>
      <c r="J231" s="32">
        <f t="shared" si="67"/>
        <v>40</v>
      </c>
      <c r="K231" s="32">
        <f t="shared" si="67"/>
        <v>0</v>
      </c>
      <c r="L231" s="32">
        <f t="shared" si="67"/>
        <v>214</v>
      </c>
      <c r="M231" s="32">
        <f>ROUND((L231/$E$1),0)</f>
        <v>54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8</v>
      </c>
      <c r="H232" s="40">
        <v>7</v>
      </c>
      <c r="I232" s="40">
        <v>9</v>
      </c>
      <c r="J232" s="40">
        <v>5</v>
      </c>
      <c r="K232" s="40"/>
      <c r="L232" s="35">
        <f>SUM(G232:K232)</f>
        <v>29</v>
      </c>
      <c r="M232" s="35">
        <f t="shared" ref="M232:M240" si="68">ROUND((L232/$E$1),0)</f>
        <v>7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10</v>
      </c>
      <c r="H233" s="40">
        <v>13</v>
      </c>
      <c r="I233" s="40">
        <v>7</v>
      </c>
      <c r="J233" s="40">
        <v>7</v>
      </c>
      <c r="K233" s="40"/>
      <c r="L233" s="35">
        <f t="shared" ref="L233:L240" si="69">SUM(G233:K233)</f>
        <v>37</v>
      </c>
      <c r="M233" s="35">
        <f t="shared" si="68"/>
        <v>9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11</v>
      </c>
      <c r="H234" s="40">
        <v>15</v>
      </c>
      <c r="I234" s="40">
        <v>12</v>
      </c>
      <c r="J234" s="40">
        <v>9</v>
      </c>
      <c r="K234" s="40"/>
      <c r="L234" s="35">
        <f t="shared" si="69"/>
        <v>47</v>
      </c>
      <c r="M234" s="35">
        <f t="shared" si="68"/>
        <v>12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28</v>
      </c>
      <c r="H235" s="41">
        <v>34</v>
      </c>
      <c r="I235" s="41">
        <v>20</v>
      </c>
      <c r="J235" s="41">
        <v>19</v>
      </c>
      <c r="K235" s="41"/>
      <c r="L235" s="32">
        <f t="shared" si="69"/>
        <v>101</v>
      </c>
      <c r="M235" s="32">
        <f t="shared" si="68"/>
        <v>25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3</v>
      </c>
      <c r="J236" s="40"/>
      <c r="K236" s="40"/>
      <c r="L236" s="35">
        <f t="shared" si="69"/>
        <v>3</v>
      </c>
      <c r="M236" s="35">
        <f t="shared" si="68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9"/>
        <v>0</v>
      </c>
      <c r="M237" s="35">
        <f t="shared" si="68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5</v>
      </c>
      <c r="H238" s="40">
        <v>3</v>
      </c>
      <c r="I238" s="40">
        <v>3</v>
      </c>
      <c r="J238" s="40">
        <v>2</v>
      </c>
      <c r="K238" s="40"/>
      <c r="L238" s="35">
        <f t="shared" si="69"/>
        <v>13</v>
      </c>
      <c r="M238" s="35">
        <f t="shared" si="68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>
        <v>15</v>
      </c>
      <c r="K239" s="40"/>
      <c r="L239" s="35">
        <f t="shared" si="69"/>
        <v>15</v>
      </c>
      <c r="M239" s="35">
        <f t="shared" si="68"/>
        <v>4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9"/>
        <v>0</v>
      </c>
      <c r="M240" s="35">
        <f t="shared" si="68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70">+H243</f>
        <v>2022</v>
      </c>
      <c r="J243" s="6">
        <f t="shared" si="70"/>
        <v>2022</v>
      </c>
      <c r="K243" s="6">
        <f t="shared" si="70"/>
        <v>2022</v>
      </c>
      <c r="L243" s="6">
        <f t="shared" si="70"/>
        <v>2022</v>
      </c>
      <c r="M243" s="6">
        <f t="shared" si="70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376</v>
      </c>
      <c r="U243" s="46">
        <f>+L248+L249</f>
        <v>68</v>
      </c>
      <c r="V243" s="46">
        <f>+L250+L251</f>
        <v>308</v>
      </c>
      <c r="W243" s="46">
        <f>+L254</f>
        <v>32</v>
      </c>
      <c r="X243" s="46">
        <f>+L252</f>
        <v>29</v>
      </c>
    </row>
    <row r="244" spans="1:24" x14ac:dyDescent="0.25">
      <c r="A244" s="21"/>
      <c r="B244" s="22"/>
      <c r="C244" s="8" t="str">
        <f>+$C228</f>
        <v>November 2022</v>
      </c>
      <c r="D244" s="24"/>
      <c r="E244" s="24"/>
      <c r="F244" s="24"/>
      <c r="G244" s="10" t="str">
        <f>+$G$4</f>
        <v>Nov</v>
      </c>
      <c r="H244" s="10" t="str">
        <f>+G244</f>
        <v>Nov</v>
      </c>
      <c r="I244" s="10" t="str">
        <f t="shared" si="70"/>
        <v>Nov</v>
      </c>
      <c r="J244" s="10" t="str">
        <f t="shared" si="70"/>
        <v>Nov</v>
      </c>
      <c r="K244" s="10" t="str">
        <f t="shared" si="70"/>
        <v>Nov</v>
      </c>
      <c r="L244" s="10" t="str">
        <f t="shared" si="70"/>
        <v>Nov</v>
      </c>
      <c r="M244" s="10" t="str">
        <f t="shared" si="70"/>
        <v>Nov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6</v>
      </c>
      <c r="H245" s="7">
        <f>+$H$5</f>
        <v>13</v>
      </c>
      <c r="I245" s="7">
        <f>+$I$5</f>
        <v>20</v>
      </c>
      <c r="J245" s="7">
        <f>+$J$5</f>
        <v>27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102</v>
      </c>
      <c r="H247" s="32">
        <f t="shared" ref="H247:L247" si="71">SUM(H248:H251)</f>
        <v>100</v>
      </c>
      <c r="I247" s="32">
        <f t="shared" si="71"/>
        <v>92</v>
      </c>
      <c r="J247" s="32">
        <f t="shared" si="71"/>
        <v>82</v>
      </c>
      <c r="K247" s="32">
        <f t="shared" si="71"/>
        <v>0</v>
      </c>
      <c r="L247" s="32">
        <f t="shared" si="71"/>
        <v>376</v>
      </c>
      <c r="M247" s="32">
        <f>ROUND((L247/$E$1),0)</f>
        <v>94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8</v>
      </c>
      <c r="I248" s="40">
        <v>6</v>
      </c>
      <c r="J248" s="40">
        <v>7</v>
      </c>
      <c r="K248" s="40"/>
      <c r="L248" s="35">
        <f>SUM(G248:K248)</f>
        <v>28</v>
      </c>
      <c r="M248" s="35">
        <f t="shared" ref="M248:M256" si="72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13</v>
      </c>
      <c r="H249" s="40">
        <v>9</v>
      </c>
      <c r="I249" s="40">
        <v>10</v>
      </c>
      <c r="J249" s="40">
        <v>8</v>
      </c>
      <c r="K249" s="40"/>
      <c r="L249" s="35">
        <f t="shared" ref="L249:L256" si="73">SUM(G249:K249)</f>
        <v>40</v>
      </c>
      <c r="M249" s="35">
        <f t="shared" si="72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20</v>
      </c>
      <c r="H250" s="40">
        <v>25</v>
      </c>
      <c r="I250" s="40">
        <v>18</v>
      </c>
      <c r="J250" s="40">
        <v>15</v>
      </c>
      <c r="K250" s="40"/>
      <c r="L250" s="35">
        <f t="shared" si="73"/>
        <v>78</v>
      </c>
      <c r="M250" s="35">
        <f t="shared" si="72"/>
        <v>20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62</v>
      </c>
      <c r="H251" s="41">
        <v>58</v>
      </c>
      <c r="I251" s="41">
        <v>58</v>
      </c>
      <c r="J251" s="41">
        <v>52</v>
      </c>
      <c r="K251" s="41"/>
      <c r="L251" s="32">
        <f t="shared" si="73"/>
        <v>230</v>
      </c>
      <c r="M251" s="32">
        <f t="shared" si="72"/>
        <v>58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>
        <v>15</v>
      </c>
      <c r="H252" s="40">
        <v>5</v>
      </c>
      <c r="I252" s="40">
        <v>7</v>
      </c>
      <c r="J252" s="40">
        <v>2</v>
      </c>
      <c r="K252" s="40"/>
      <c r="L252" s="35">
        <f t="shared" si="73"/>
        <v>29</v>
      </c>
      <c r="M252" s="35">
        <f t="shared" si="72"/>
        <v>7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73"/>
        <v>0</v>
      </c>
      <c r="M253" s="35">
        <f t="shared" si="72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10</v>
      </c>
      <c r="H254" s="40">
        <v>12</v>
      </c>
      <c r="I254" s="40">
        <v>5</v>
      </c>
      <c r="J254" s="40">
        <v>5</v>
      </c>
      <c r="K254" s="40"/>
      <c r="L254" s="35">
        <f t="shared" si="73"/>
        <v>32</v>
      </c>
      <c r="M254" s="35">
        <f t="shared" si="72"/>
        <v>8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>
        <v>288</v>
      </c>
      <c r="H255" s="40"/>
      <c r="I255" s="40"/>
      <c r="J255" s="40"/>
      <c r="K255" s="40"/>
      <c r="L255" s="35">
        <f t="shared" si="73"/>
        <v>288</v>
      </c>
      <c r="M255" s="35">
        <f t="shared" si="72"/>
        <v>72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68</v>
      </c>
      <c r="H256" s="40">
        <v>65</v>
      </c>
      <c r="I256" s="40">
        <v>65</v>
      </c>
      <c r="J256" s="40">
        <v>60</v>
      </c>
      <c r="K256" s="40"/>
      <c r="L256" s="35">
        <f t="shared" si="73"/>
        <v>258</v>
      </c>
      <c r="M256" s="35">
        <f t="shared" si="72"/>
        <v>65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74">+H259</f>
        <v>2022</v>
      </c>
      <c r="J259" s="6">
        <f t="shared" si="74"/>
        <v>2022</v>
      </c>
      <c r="K259" s="6">
        <f t="shared" si="74"/>
        <v>2022</v>
      </c>
      <c r="L259" s="6">
        <f t="shared" si="74"/>
        <v>2022</v>
      </c>
      <c r="M259" s="6">
        <f t="shared" si="74"/>
        <v>2022</v>
      </c>
      <c r="N259" s="20"/>
      <c r="S259" s="45" t="str">
        <f>+C259</f>
        <v>Lonhlalane</v>
      </c>
      <c r="T259" s="46">
        <f>+L263</f>
        <v>138</v>
      </c>
      <c r="U259" s="46">
        <f>+L264+L265</f>
        <v>18</v>
      </c>
      <c r="V259" s="46">
        <f>+L266+L267</f>
        <v>120</v>
      </c>
      <c r="W259" s="46">
        <f>+L270</f>
        <v>3</v>
      </c>
      <c r="X259" s="46">
        <f>+L268</f>
        <v>0</v>
      </c>
    </row>
    <row r="260" spans="1:24" x14ac:dyDescent="0.25">
      <c r="A260" s="21"/>
      <c r="B260" s="22"/>
      <c r="C260" s="8" t="str">
        <f>+$C244</f>
        <v>November 2022</v>
      </c>
      <c r="D260" s="24"/>
      <c r="E260" s="24"/>
      <c r="F260" s="24"/>
      <c r="G260" s="10" t="str">
        <f>+$G$4</f>
        <v>Nov</v>
      </c>
      <c r="H260" s="10" t="str">
        <f>+G260</f>
        <v>Nov</v>
      </c>
      <c r="I260" s="10" t="str">
        <f t="shared" si="74"/>
        <v>Nov</v>
      </c>
      <c r="J260" s="10" t="str">
        <f t="shared" si="74"/>
        <v>Nov</v>
      </c>
      <c r="K260" s="10" t="str">
        <f t="shared" si="74"/>
        <v>Nov</v>
      </c>
      <c r="L260" s="10" t="str">
        <f t="shared" si="74"/>
        <v>Nov</v>
      </c>
      <c r="M260" s="10" t="str">
        <f t="shared" si="74"/>
        <v>Nov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6</v>
      </c>
      <c r="H261" s="7">
        <f>+$H$5</f>
        <v>13</v>
      </c>
      <c r="I261" s="7">
        <f>+$I$5</f>
        <v>20</v>
      </c>
      <c r="J261" s="7">
        <f>+$J$5</f>
        <v>27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30</v>
      </c>
      <c r="H263" s="32">
        <f t="shared" ref="H263:L263" si="75">SUM(H264:H267)</f>
        <v>42</v>
      </c>
      <c r="I263" s="32">
        <f t="shared" si="75"/>
        <v>37</v>
      </c>
      <c r="J263" s="32">
        <f t="shared" si="75"/>
        <v>29</v>
      </c>
      <c r="K263" s="32">
        <f t="shared" si="75"/>
        <v>0</v>
      </c>
      <c r="L263" s="32">
        <f t="shared" si="75"/>
        <v>138</v>
      </c>
      <c r="M263" s="32">
        <f>ROUND((L263/$E$1),0)</f>
        <v>35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2</v>
      </c>
      <c r="I264" s="40">
        <v>2</v>
      </c>
      <c r="J264" s="40">
        <v>1</v>
      </c>
      <c r="K264" s="40"/>
      <c r="L264" s="35">
        <f>SUM(G264:K264)</f>
        <v>6</v>
      </c>
      <c r="M264" s="35">
        <f t="shared" ref="M264:M272" si="76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4</v>
      </c>
      <c r="I265" s="40">
        <v>4</v>
      </c>
      <c r="J265" s="40">
        <v>2</v>
      </c>
      <c r="K265" s="40"/>
      <c r="L265" s="35">
        <f t="shared" ref="L265:L272" si="77">SUM(G265:K265)</f>
        <v>12</v>
      </c>
      <c r="M265" s="35">
        <f t="shared" si="76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9</v>
      </c>
      <c r="H266" s="40">
        <v>11</v>
      </c>
      <c r="I266" s="40">
        <v>12</v>
      </c>
      <c r="J266" s="40">
        <v>9</v>
      </c>
      <c r="K266" s="40"/>
      <c r="L266" s="35">
        <f t="shared" si="77"/>
        <v>41</v>
      </c>
      <c r="M266" s="35">
        <f t="shared" si="76"/>
        <v>10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18</v>
      </c>
      <c r="H267" s="41">
        <v>25</v>
      </c>
      <c r="I267" s="41">
        <v>19</v>
      </c>
      <c r="J267" s="41">
        <v>17</v>
      </c>
      <c r="K267" s="41"/>
      <c r="L267" s="32">
        <f t="shared" si="77"/>
        <v>79</v>
      </c>
      <c r="M267" s="32">
        <f t="shared" si="76"/>
        <v>20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77"/>
        <v>0</v>
      </c>
      <c r="M268" s="35">
        <f t="shared" si="76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77"/>
        <v>0</v>
      </c>
      <c r="M269" s="35">
        <f t="shared" si="76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2</v>
      </c>
      <c r="H270" s="40">
        <v>1</v>
      </c>
      <c r="I270" s="40"/>
      <c r="J270" s="40"/>
      <c r="K270" s="40"/>
      <c r="L270" s="35">
        <f t="shared" si="77"/>
        <v>3</v>
      </c>
      <c r="M270" s="35">
        <f t="shared" si="76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>
        <v>42</v>
      </c>
      <c r="I271" s="40">
        <v>25</v>
      </c>
      <c r="J271" s="40">
        <v>23</v>
      </c>
      <c r="K271" s="40"/>
      <c r="L271" s="35">
        <f t="shared" si="77"/>
        <v>90</v>
      </c>
      <c r="M271" s="35">
        <f t="shared" si="76"/>
        <v>23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77"/>
        <v>0</v>
      </c>
      <c r="M272" s="35">
        <f t="shared" si="76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8">+H275</f>
        <v>2022</v>
      </c>
      <c r="J275" s="6">
        <f t="shared" si="78"/>
        <v>2022</v>
      </c>
      <c r="K275" s="6">
        <f t="shared" si="78"/>
        <v>2022</v>
      </c>
      <c r="L275" s="6">
        <f t="shared" si="78"/>
        <v>2022</v>
      </c>
      <c r="M275" s="6">
        <f t="shared" si="78"/>
        <v>2022</v>
      </c>
      <c r="N275" s="20"/>
      <c r="S275" s="45" t="str">
        <f>+C275</f>
        <v>Zondwako</v>
      </c>
      <c r="T275" s="46">
        <f>+L279</f>
        <v>210</v>
      </c>
      <c r="U275" s="46">
        <f>+L280+L281</f>
        <v>27</v>
      </c>
      <c r="V275" s="46">
        <f>+L282+L283</f>
        <v>183</v>
      </c>
      <c r="W275" s="46">
        <f>+L286</f>
        <v>4</v>
      </c>
      <c r="X275" s="46">
        <f>+L284</f>
        <v>0</v>
      </c>
    </row>
    <row r="276" spans="1:24" x14ac:dyDescent="0.25">
      <c r="A276" s="21"/>
      <c r="B276" s="22"/>
      <c r="C276" s="8" t="str">
        <f>+$C260</f>
        <v>November 2022</v>
      </c>
      <c r="D276" s="24"/>
      <c r="E276" s="24"/>
      <c r="F276" s="24"/>
      <c r="G276" s="10" t="str">
        <f>+$G$4</f>
        <v>Nov</v>
      </c>
      <c r="H276" s="10" t="str">
        <f>+G276</f>
        <v>Nov</v>
      </c>
      <c r="I276" s="10" t="str">
        <f t="shared" si="78"/>
        <v>Nov</v>
      </c>
      <c r="J276" s="10" t="str">
        <f t="shared" si="78"/>
        <v>Nov</v>
      </c>
      <c r="K276" s="10" t="str">
        <f t="shared" si="78"/>
        <v>Nov</v>
      </c>
      <c r="L276" s="10" t="str">
        <f t="shared" si="78"/>
        <v>Nov</v>
      </c>
      <c r="M276" s="10" t="str">
        <f t="shared" si="78"/>
        <v>Nov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6</v>
      </c>
      <c r="H277" s="7">
        <f>+$H$5</f>
        <v>13</v>
      </c>
      <c r="I277" s="7">
        <f>+$I$5</f>
        <v>20</v>
      </c>
      <c r="J277" s="7">
        <f>+$J$5</f>
        <v>27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58</v>
      </c>
      <c r="H279" s="32">
        <f t="shared" ref="H279:L279" si="79">SUM(H280:H283)</f>
        <v>41</v>
      </c>
      <c r="I279" s="32">
        <f t="shared" si="79"/>
        <v>55</v>
      </c>
      <c r="J279" s="32">
        <f t="shared" si="79"/>
        <v>56</v>
      </c>
      <c r="K279" s="32">
        <f t="shared" si="79"/>
        <v>0</v>
      </c>
      <c r="L279" s="32">
        <f t="shared" si="79"/>
        <v>210</v>
      </c>
      <c r="M279" s="32">
        <f>ROUND((L279/$E$1),0)</f>
        <v>53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2</v>
      </c>
      <c r="I280" s="40">
        <v>4</v>
      </c>
      <c r="J280" s="40">
        <v>2</v>
      </c>
      <c r="K280" s="40"/>
      <c r="L280" s="35">
        <f>SUM(G280:K280)</f>
        <v>10</v>
      </c>
      <c r="M280" s="35">
        <f t="shared" ref="M280:M288" si="80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4</v>
      </c>
      <c r="H281" s="40">
        <v>4</v>
      </c>
      <c r="I281" s="40">
        <v>4</v>
      </c>
      <c r="J281" s="40">
        <v>5</v>
      </c>
      <c r="K281" s="40"/>
      <c r="L281" s="35">
        <f t="shared" ref="L281:L288" si="81">SUM(G281:K281)</f>
        <v>17</v>
      </c>
      <c r="M281" s="35">
        <f t="shared" si="80"/>
        <v>4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9</v>
      </c>
      <c r="H282" s="40">
        <v>13</v>
      </c>
      <c r="I282" s="40">
        <v>14</v>
      </c>
      <c r="J282" s="40">
        <v>12</v>
      </c>
      <c r="K282" s="40"/>
      <c r="L282" s="35">
        <f t="shared" si="81"/>
        <v>48</v>
      </c>
      <c r="M282" s="35">
        <f t="shared" si="80"/>
        <v>12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43</v>
      </c>
      <c r="H283" s="41">
        <v>22</v>
      </c>
      <c r="I283" s="41">
        <v>33</v>
      </c>
      <c r="J283" s="41">
        <v>37</v>
      </c>
      <c r="K283" s="41"/>
      <c r="L283" s="32">
        <f t="shared" si="81"/>
        <v>135</v>
      </c>
      <c r="M283" s="32">
        <f t="shared" si="80"/>
        <v>34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81"/>
        <v>0</v>
      </c>
      <c r="M284" s="35">
        <f t="shared" si="80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81"/>
        <v>0</v>
      </c>
      <c r="M285" s="35">
        <f t="shared" si="80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>
        <v>2</v>
      </c>
      <c r="J286" s="40">
        <v>2</v>
      </c>
      <c r="K286" s="40"/>
      <c r="L286" s="35">
        <f t="shared" si="81"/>
        <v>4</v>
      </c>
      <c r="M286" s="35">
        <f t="shared" si="80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>
        <v>13</v>
      </c>
      <c r="I287" s="40">
        <v>20</v>
      </c>
      <c r="J287" s="40">
        <v>20</v>
      </c>
      <c r="K287" s="40"/>
      <c r="L287" s="35">
        <f t="shared" si="81"/>
        <v>53</v>
      </c>
      <c r="M287" s="35">
        <f t="shared" si="80"/>
        <v>13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63</v>
      </c>
      <c r="I288" s="40">
        <v>63</v>
      </c>
      <c r="J288" s="40">
        <v>63</v>
      </c>
      <c r="K288" s="40"/>
      <c r="L288" s="35">
        <f t="shared" si="81"/>
        <v>189</v>
      </c>
      <c r="M288" s="35">
        <f t="shared" si="80"/>
        <v>47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82">+H291</f>
        <v>2022</v>
      </c>
      <c r="J291" s="6">
        <f t="shared" si="82"/>
        <v>2022</v>
      </c>
      <c r="K291" s="6">
        <f t="shared" si="82"/>
        <v>2022</v>
      </c>
      <c r="L291" s="6">
        <f t="shared" si="82"/>
        <v>2022</v>
      </c>
      <c r="M291" s="6">
        <f t="shared" si="82"/>
        <v>2022</v>
      </c>
      <c r="N291" s="20"/>
      <c r="S291" s="45" t="str">
        <f>+C291</f>
        <v>Mangcongco</v>
      </c>
      <c r="T291" s="46">
        <f>+L295</f>
        <v>122</v>
      </c>
      <c r="U291" s="46">
        <f>+L296+L297</f>
        <v>20</v>
      </c>
      <c r="V291" s="46">
        <f>+L298+L299</f>
        <v>102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November 2022</v>
      </c>
      <c r="D292" s="24"/>
      <c r="E292" s="24"/>
      <c r="F292" s="24"/>
      <c r="G292" s="10" t="str">
        <f>+$G$4</f>
        <v>Nov</v>
      </c>
      <c r="H292" s="10" t="str">
        <f>+G292</f>
        <v>Nov</v>
      </c>
      <c r="I292" s="10" t="str">
        <f t="shared" si="82"/>
        <v>Nov</v>
      </c>
      <c r="J292" s="10" t="str">
        <f t="shared" si="82"/>
        <v>Nov</v>
      </c>
      <c r="K292" s="10" t="str">
        <f t="shared" si="82"/>
        <v>Nov</v>
      </c>
      <c r="L292" s="10" t="str">
        <f t="shared" si="82"/>
        <v>Nov</v>
      </c>
      <c r="M292" s="10" t="str">
        <f t="shared" si="82"/>
        <v>Nov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6</v>
      </c>
      <c r="H293" s="7">
        <f>+$H$5</f>
        <v>13</v>
      </c>
      <c r="I293" s="7">
        <f>+$I$5</f>
        <v>20</v>
      </c>
      <c r="J293" s="7">
        <f>+$J$5</f>
        <v>27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45</v>
      </c>
      <c r="H295" s="32">
        <f t="shared" ref="H295:L295" si="83">SUM(H296:H299)</f>
        <v>32</v>
      </c>
      <c r="I295" s="32">
        <f t="shared" si="83"/>
        <v>28</v>
      </c>
      <c r="J295" s="32">
        <f t="shared" si="83"/>
        <v>17</v>
      </c>
      <c r="K295" s="32">
        <f t="shared" si="83"/>
        <v>0</v>
      </c>
      <c r="L295" s="32">
        <f t="shared" si="83"/>
        <v>122</v>
      </c>
      <c r="M295" s="32">
        <f>ROUND((L295/$E$1),0)</f>
        <v>31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3</v>
      </c>
      <c r="H296" s="40">
        <v>2</v>
      </c>
      <c r="I296" s="40">
        <v>2</v>
      </c>
      <c r="J296" s="40">
        <v>3</v>
      </c>
      <c r="K296" s="40"/>
      <c r="L296" s="35">
        <f>SUM(G296:K296)</f>
        <v>10</v>
      </c>
      <c r="M296" s="35">
        <f t="shared" ref="M296:M304" si="84">ROUND((L296/$E$1),0)</f>
        <v>3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3</v>
      </c>
      <c r="I297" s="40">
        <v>3</v>
      </c>
      <c r="J297" s="40">
        <v>1</v>
      </c>
      <c r="K297" s="40"/>
      <c r="L297" s="35">
        <f t="shared" ref="L297:L304" si="85">SUM(G297:K297)</f>
        <v>10</v>
      </c>
      <c r="M297" s="35">
        <f t="shared" si="84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8</v>
      </c>
      <c r="H298" s="40">
        <v>4</v>
      </c>
      <c r="I298" s="40">
        <v>13</v>
      </c>
      <c r="J298" s="40">
        <v>6</v>
      </c>
      <c r="K298" s="40"/>
      <c r="L298" s="35">
        <f t="shared" si="85"/>
        <v>31</v>
      </c>
      <c r="M298" s="35">
        <f t="shared" si="84"/>
        <v>8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31</v>
      </c>
      <c r="H299" s="41">
        <v>23</v>
      </c>
      <c r="I299" s="41">
        <v>10</v>
      </c>
      <c r="J299" s="41">
        <v>7</v>
      </c>
      <c r="K299" s="41"/>
      <c r="L299" s="32">
        <f t="shared" si="85"/>
        <v>71</v>
      </c>
      <c r="M299" s="32">
        <f t="shared" si="84"/>
        <v>18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85"/>
        <v>0</v>
      </c>
      <c r="M300" s="35">
        <f t="shared" si="84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85"/>
        <v>0</v>
      </c>
      <c r="M301" s="35">
        <f t="shared" si="84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85"/>
        <v>0</v>
      </c>
      <c r="M302" s="35">
        <f t="shared" si="84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85"/>
        <v>0</v>
      </c>
      <c r="M303" s="35">
        <f t="shared" si="84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85"/>
        <v>0</v>
      </c>
      <c r="M304" s="35">
        <f t="shared" si="84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86">+H307</f>
        <v>2022</v>
      </c>
      <c r="J307" s="6">
        <f t="shared" si="86"/>
        <v>2022</v>
      </c>
      <c r="K307" s="6">
        <f t="shared" si="86"/>
        <v>2022</v>
      </c>
      <c r="L307" s="6">
        <f t="shared" si="86"/>
        <v>2022</v>
      </c>
      <c r="M307" s="6">
        <f t="shared" si="86"/>
        <v>2022</v>
      </c>
      <c r="N307" s="20"/>
      <c r="S307" s="45" t="str">
        <f>+C307</f>
        <v>Kaliba</v>
      </c>
      <c r="T307" s="46">
        <f>+L311</f>
        <v>197</v>
      </c>
      <c r="U307" s="46">
        <f>+L312+L313</f>
        <v>34</v>
      </c>
      <c r="V307" s="46">
        <f>+L314+L315</f>
        <v>163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November 2022</v>
      </c>
      <c r="D308" s="24"/>
      <c r="E308" s="24"/>
      <c r="F308" s="24"/>
      <c r="G308" s="10" t="str">
        <f>+$G$4</f>
        <v>Nov</v>
      </c>
      <c r="H308" s="10" t="str">
        <f>+G308</f>
        <v>Nov</v>
      </c>
      <c r="I308" s="10" t="str">
        <f t="shared" si="86"/>
        <v>Nov</v>
      </c>
      <c r="J308" s="10" t="str">
        <f t="shared" si="86"/>
        <v>Nov</v>
      </c>
      <c r="K308" s="10" t="str">
        <f t="shared" si="86"/>
        <v>Nov</v>
      </c>
      <c r="L308" s="10" t="str">
        <f t="shared" si="86"/>
        <v>Nov</v>
      </c>
      <c r="M308" s="10" t="str">
        <f t="shared" si="86"/>
        <v>Nov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6</v>
      </c>
      <c r="H309" s="7">
        <f>+$H$5</f>
        <v>13</v>
      </c>
      <c r="I309" s="7">
        <f>+$I$5</f>
        <v>20</v>
      </c>
      <c r="J309" s="7">
        <f>+$J$5</f>
        <v>27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57</v>
      </c>
      <c r="H311" s="32">
        <f t="shared" ref="H311:L311" si="87">SUM(H312:H315)</f>
        <v>33</v>
      </c>
      <c r="I311" s="32">
        <f t="shared" si="87"/>
        <v>67</v>
      </c>
      <c r="J311" s="32">
        <f t="shared" si="87"/>
        <v>40</v>
      </c>
      <c r="K311" s="32">
        <f t="shared" si="87"/>
        <v>0</v>
      </c>
      <c r="L311" s="32">
        <f t="shared" si="87"/>
        <v>197</v>
      </c>
      <c r="M311" s="32">
        <f>ROUND((L311/$E$1),0)</f>
        <v>49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1</v>
      </c>
      <c r="I312" s="40">
        <v>2</v>
      </c>
      <c r="J312" s="40">
        <v>2</v>
      </c>
      <c r="K312" s="40"/>
      <c r="L312" s="35">
        <f>SUM(G312:K312)</f>
        <v>8</v>
      </c>
      <c r="M312" s="35">
        <f t="shared" ref="M312:M320" si="88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9</v>
      </c>
      <c r="H313" s="40">
        <v>3</v>
      </c>
      <c r="I313" s="40">
        <v>8</v>
      </c>
      <c r="J313" s="40">
        <v>6</v>
      </c>
      <c r="K313" s="40"/>
      <c r="L313" s="35">
        <f t="shared" ref="L313:L320" si="89">SUM(G313:K313)</f>
        <v>26</v>
      </c>
      <c r="M313" s="35">
        <f t="shared" si="88"/>
        <v>7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>
        <v>10</v>
      </c>
      <c r="I314" s="40">
        <v>18</v>
      </c>
      <c r="J314" s="40">
        <v>13</v>
      </c>
      <c r="K314" s="40"/>
      <c r="L314" s="35">
        <f t="shared" si="89"/>
        <v>58</v>
      </c>
      <c r="M314" s="35">
        <f t="shared" si="88"/>
        <v>15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28</v>
      </c>
      <c r="H315" s="41">
        <v>19</v>
      </c>
      <c r="I315" s="41">
        <v>39</v>
      </c>
      <c r="J315" s="41">
        <v>19</v>
      </c>
      <c r="K315" s="41"/>
      <c r="L315" s="32">
        <f t="shared" si="89"/>
        <v>105</v>
      </c>
      <c r="M315" s="32">
        <f t="shared" si="88"/>
        <v>26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9"/>
        <v>0</v>
      </c>
      <c r="M316" s="35">
        <f t="shared" si="88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9"/>
        <v>0</v>
      </c>
      <c r="M317" s="35">
        <f t="shared" si="88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9"/>
        <v>0</v>
      </c>
      <c r="M318" s="35">
        <f t="shared" si="88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77</v>
      </c>
      <c r="H319" s="40">
        <v>71</v>
      </c>
      <c r="I319" s="40">
        <v>194</v>
      </c>
      <c r="J319" s="40">
        <v>87</v>
      </c>
      <c r="K319" s="40"/>
      <c r="L319" s="35">
        <f t="shared" si="89"/>
        <v>429</v>
      </c>
      <c r="M319" s="35">
        <f t="shared" si="88"/>
        <v>107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9"/>
        <v>0</v>
      </c>
      <c r="M320" s="35">
        <f t="shared" si="88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90">+H323</f>
        <v>2022</v>
      </c>
      <c r="J323" s="6">
        <f t="shared" si="90"/>
        <v>2022</v>
      </c>
      <c r="K323" s="6">
        <f t="shared" si="90"/>
        <v>2022</v>
      </c>
      <c r="L323" s="6">
        <f t="shared" si="90"/>
        <v>2022</v>
      </c>
      <c r="M323" s="6">
        <f t="shared" si="90"/>
        <v>2022</v>
      </c>
      <c r="N323" s="20"/>
      <c r="S323" s="45" t="str">
        <f>+C323</f>
        <v>Kancesi</v>
      </c>
      <c r="T323" s="46">
        <f>+L327</f>
        <v>338</v>
      </c>
      <c r="U323" s="46">
        <f>+L328+L329</f>
        <v>130</v>
      </c>
      <c r="V323" s="46">
        <f>+L330+L331</f>
        <v>208</v>
      </c>
      <c r="W323" s="46">
        <f>+L334</f>
        <v>17</v>
      </c>
      <c r="X323" s="46">
        <f>+L332</f>
        <v>1</v>
      </c>
    </row>
    <row r="324" spans="1:24" x14ac:dyDescent="0.25">
      <c r="A324" s="21"/>
      <c r="B324" s="22"/>
      <c r="C324" s="8" t="str">
        <f>+$C308</f>
        <v>November 2022</v>
      </c>
      <c r="D324" s="24"/>
      <c r="E324" s="24"/>
      <c r="F324" s="24"/>
      <c r="G324" s="10" t="str">
        <f>+$G$4</f>
        <v>Nov</v>
      </c>
      <c r="H324" s="10" t="str">
        <f>+G324</f>
        <v>Nov</v>
      </c>
      <c r="I324" s="10" t="str">
        <f t="shared" si="90"/>
        <v>Nov</v>
      </c>
      <c r="J324" s="10" t="str">
        <f t="shared" si="90"/>
        <v>Nov</v>
      </c>
      <c r="K324" s="10" t="str">
        <f t="shared" si="90"/>
        <v>Nov</v>
      </c>
      <c r="L324" s="10" t="str">
        <f t="shared" si="90"/>
        <v>Nov</v>
      </c>
      <c r="M324" s="10" t="str">
        <f t="shared" si="90"/>
        <v>Nov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6</v>
      </c>
      <c r="H325" s="7">
        <f>+$H$5</f>
        <v>13</v>
      </c>
      <c r="I325" s="7">
        <f>+$I$5</f>
        <v>20</v>
      </c>
      <c r="J325" s="7">
        <f>+$J$5</f>
        <v>27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87</v>
      </c>
      <c r="H327" s="32">
        <f t="shared" ref="H327:L327" si="91">SUM(H328:H331)</f>
        <v>66</v>
      </c>
      <c r="I327" s="32">
        <f t="shared" si="91"/>
        <v>98</v>
      </c>
      <c r="J327" s="32">
        <f t="shared" si="91"/>
        <v>87</v>
      </c>
      <c r="K327" s="32">
        <f t="shared" si="91"/>
        <v>0</v>
      </c>
      <c r="L327" s="32">
        <f t="shared" si="91"/>
        <v>338</v>
      </c>
      <c r="M327" s="32">
        <f>ROUND((L327/$E$1),0)</f>
        <v>85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8</v>
      </c>
      <c r="H328" s="40">
        <v>5</v>
      </c>
      <c r="I328" s="40">
        <v>10</v>
      </c>
      <c r="J328" s="40">
        <v>6</v>
      </c>
      <c r="K328" s="40"/>
      <c r="L328" s="35">
        <f>SUM(G328:K328)</f>
        <v>29</v>
      </c>
      <c r="M328" s="35">
        <f t="shared" ref="M328:M336" si="92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17</v>
      </c>
      <c r="H329" s="40">
        <v>14</v>
      </c>
      <c r="I329" s="40">
        <v>39</v>
      </c>
      <c r="J329" s="40">
        <v>31</v>
      </c>
      <c r="K329" s="40"/>
      <c r="L329" s="35">
        <f t="shared" ref="L329:L336" si="93">SUM(G329:K329)</f>
        <v>101</v>
      </c>
      <c r="M329" s="35">
        <f t="shared" si="92"/>
        <v>25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25</v>
      </c>
      <c r="H330" s="40">
        <v>22</v>
      </c>
      <c r="I330" s="40">
        <v>18</v>
      </c>
      <c r="J330" s="40">
        <v>17</v>
      </c>
      <c r="K330" s="40"/>
      <c r="L330" s="35">
        <f t="shared" si="93"/>
        <v>82</v>
      </c>
      <c r="M330" s="35">
        <f t="shared" si="92"/>
        <v>21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37</v>
      </c>
      <c r="H331" s="41">
        <v>25</v>
      </c>
      <c r="I331" s="41">
        <v>31</v>
      </c>
      <c r="J331" s="41">
        <v>33</v>
      </c>
      <c r="K331" s="41"/>
      <c r="L331" s="32">
        <f t="shared" si="93"/>
        <v>126</v>
      </c>
      <c r="M331" s="32">
        <f t="shared" si="92"/>
        <v>32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/>
      <c r="I332" s="40"/>
      <c r="J332" s="40"/>
      <c r="K332" s="40"/>
      <c r="L332" s="35">
        <f t="shared" si="93"/>
        <v>1</v>
      </c>
      <c r="M332" s="35">
        <f t="shared" si="92"/>
        <v>0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93"/>
        <v>0</v>
      </c>
      <c r="M333" s="35">
        <f t="shared" si="92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4</v>
      </c>
      <c r="H334" s="40">
        <v>4</v>
      </c>
      <c r="I334" s="40">
        <v>4</v>
      </c>
      <c r="J334" s="40">
        <v>5</v>
      </c>
      <c r="K334" s="40"/>
      <c r="L334" s="35">
        <f t="shared" si="93"/>
        <v>17</v>
      </c>
      <c r="M334" s="35">
        <f t="shared" si="92"/>
        <v>4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>
        <v>8</v>
      </c>
      <c r="I335" s="40"/>
      <c r="J335" s="40">
        <v>7</v>
      </c>
      <c r="K335" s="40"/>
      <c r="L335" s="35">
        <f t="shared" si="93"/>
        <v>15</v>
      </c>
      <c r="M335" s="35">
        <f t="shared" si="92"/>
        <v>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22</v>
      </c>
      <c r="H336" s="40">
        <v>16</v>
      </c>
      <c r="I336" s="40">
        <v>21</v>
      </c>
      <c r="J336" s="40">
        <v>19</v>
      </c>
      <c r="K336" s="40"/>
      <c r="L336" s="35">
        <f t="shared" si="93"/>
        <v>78</v>
      </c>
      <c r="M336" s="35">
        <f t="shared" si="92"/>
        <v>20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94">+H339</f>
        <v>2022</v>
      </c>
      <c r="J339" s="6">
        <f t="shared" si="94"/>
        <v>2022</v>
      </c>
      <c r="K339" s="6">
        <f t="shared" si="94"/>
        <v>2022</v>
      </c>
      <c r="L339" s="6">
        <f t="shared" si="94"/>
        <v>2022</v>
      </c>
      <c r="M339" s="6">
        <f t="shared" si="94"/>
        <v>2022</v>
      </c>
      <c r="N339" s="20"/>
      <c r="S339" s="45" t="str">
        <f>+C339</f>
        <v>Mpuluzi</v>
      </c>
      <c r="T339" s="46">
        <f>+L343</f>
        <v>516</v>
      </c>
      <c r="U339" s="46">
        <f>+L344+L345</f>
        <v>193</v>
      </c>
      <c r="V339" s="46">
        <f>+L346+L347</f>
        <v>323</v>
      </c>
      <c r="W339" s="46">
        <f>+L350</f>
        <v>69</v>
      </c>
      <c r="X339" s="46">
        <f>+L348</f>
        <v>0</v>
      </c>
    </row>
    <row r="340" spans="1:24" x14ac:dyDescent="0.25">
      <c r="A340" s="21"/>
      <c r="B340" s="22"/>
      <c r="C340" s="8" t="str">
        <f>+$C324</f>
        <v>November 2022</v>
      </c>
      <c r="D340" s="24"/>
      <c r="E340" s="24"/>
      <c r="F340" s="24"/>
      <c r="G340" s="10" t="str">
        <f>+$G$4</f>
        <v>Nov</v>
      </c>
      <c r="H340" s="10" t="str">
        <f>+G340</f>
        <v>Nov</v>
      </c>
      <c r="I340" s="10" t="str">
        <f t="shared" si="94"/>
        <v>Nov</v>
      </c>
      <c r="J340" s="10" t="str">
        <f t="shared" si="94"/>
        <v>Nov</v>
      </c>
      <c r="K340" s="10" t="str">
        <f t="shared" si="94"/>
        <v>Nov</v>
      </c>
      <c r="L340" s="10" t="str">
        <f t="shared" si="94"/>
        <v>Nov</v>
      </c>
      <c r="M340" s="10" t="str">
        <f t="shared" si="94"/>
        <v>Nov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6</v>
      </c>
      <c r="H341" s="7">
        <f>+$H$5</f>
        <v>13</v>
      </c>
      <c r="I341" s="7">
        <f>+$I$5</f>
        <v>20</v>
      </c>
      <c r="J341" s="7">
        <f>+$J$5</f>
        <v>27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144</v>
      </c>
      <c r="H343" s="32">
        <f t="shared" ref="H343:L343" si="95">SUM(H344:H347)</f>
        <v>111</v>
      </c>
      <c r="I343" s="32">
        <f t="shared" si="95"/>
        <v>121</v>
      </c>
      <c r="J343" s="32">
        <f t="shared" si="95"/>
        <v>140</v>
      </c>
      <c r="K343" s="32">
        <f t="shared" si="95"/>
        <v>0</v>
      </c>
      <c r="L343" s="32">
        <f t="shared" si="95"/>
        <v>516</v>
      </c>
      <c r="M343" s="32">
        <f>ROUND((L343/$E$1),0)</f>
        <v>129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12</v>
      </c>
      <c r="H344" s="40">
        <v>9</v>
      </c>
      <c r="I344" s="40">
        <v>11</v>
      </c>
      <c r="J344" s="40">
        <v>13</v>
      </c>
      <c r="K344" s="40"/>
      <c r="L344" s="35">
        <f>SUM(G344:K344)</f>
        <v>45</v>
      </c>
      <c r="M344" s="35">
        <f t="shared" ref="M344:M352" si="96">ROUND((L344/$E$1),0)</f>
        <v>11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39</v>
      </c>
      <c r="H345" s="40">
        <v>36</v>
      </c>
      <c r="I345" s="40">
        <v>38</v>
      </c>
      <c r="J345" s="40">
        <v>35</v>
      </c>
      <c r="K345" s="40"/>
      <c r="L345" s="35">
        <f t="shared" ref="L345:L352" si="97">SUM(G345:K345)</f>
        <v>148</v>
      </c>
      <c r="M345" s="35">
        <f t="shared" si="96"/>
        <v>37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22</v>
      </c>
      <c r="H346" s="40">
        <v>15</v>
      </c>
      <c r="I346" s="40">
        <v>0</v>
      </c>
      <c r="J346" s="40">
        <v>22</v>
      </c>
      <c r="K346" s="40"/>
      <c r="L346" s="35">
        <f t="shared" si="97"/>
        <v>59</v>
      </c>
      <c r="M346" s="35">
        <f t="shared" si="96"/>
        <v>15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71</v>
      </c>
      <c r="H347" s="41">
        <v>51</v>
      </c>
      <c r="I347" s="41">
        <v>72</v>
      </c>
      <c r="J347" s="41">
        <v>70</v>
      </c>
      <c r="K347" s="41"/>
      <c r="L347" s="32">
        <f t="shared" si="97"/>
        <v>264</v>
      </c>
      <c r="M347" s="32">
        <f t="shared" si="96"/>
        <v>66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/>
      <c r="I348" s="40"/>
      <c r="J348" s="40"/>
      <c r="K348" s="40"/>
      <c r="L348" s="35">
        <f t="shared" si="97"/>
        <v>0</v>
      </c>
      <c r="M348" s="35">
        <f t="shared" si="96"/>
        <v>0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97"/>
        <v>0</v>
      </c>
      <c r="M349" s="35">
        <f t="shared" si="96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4</v>
      </c>
      <c r="H350" s="40">
        <v>8</v>
      </c>
      <c r="I350" s="40">
        <v>11</v>
      </c>
      <c r="J350" s="40">
        <v>46</v>
      </c>
      <c r="K350" s="40"/>
      <c r="L350" s="35">
        <f t="shared" si="97"/>
        <v>69</v>
      </c>
      <c r="M350" s="35">
        <f t="shared" si="96"/>
        <v>17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>
        <v>1</v>
      </c>
      <c r="J351" s="40">
        <v>9</v>
      </c>
      <c r="K351" s="40"/>
      <c r="L351" s="35">
        <f t="shared" si="97"/>
        <v>10</v>
      </c>
      <c r="M351" s="35">
        <f t="shared" si="96"/>
        <v>3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39</v>
      </c>
      <c r="H352" s="40">
        <v>39</v>
      </c>
      <c r="I352" s="40">
        <v>39</v>
      </c>
      <c r="J352" s="40">
        <v>39</v>
      </c>
      <c r="K352" s="40"/>
      <c r="L352" s="35">
        <f t="shared" si="97"/>
        <v>156</v>
      </c>
      <c r="M352" s="35">
        <f t="shared" si="96"/>
        <v>39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8">+H355</f>
        <v>2022</v>
      </c>
      <c r="J355" s="6">
        <f t="shared" si="98"/>
        <v>2022</v>
      </c>
      <c r="K355" s="6">
        <f t="shared" si="98"/>
        <v>2022</v>
      </c>
      <c r="L355" s="6">
        <f t="shared" si="98"/>
        <v>2022</v>
      </c>
      <c r="M355" s="6">
        <f t="shared" si="98"/>
        <v>2022</v>
      </c>
      <c r="N355" s="20"/>
      <c r="S355" s="45" t="str">
        <f>+C355</f>
        <v>Bulunga</v>
      </c>
      <c r="T355" s="46">
        <f>+L359</f>
        <v>115</v>
      </c>
      <c r="U355" s="46">
        <f>+L360+L361</f>
        <v>10</v>
      </c>
      <c r="V355" s="46">
        <f>+L362+L363</f>
        <v>105</v>
      </c>
      <c r="W355" s="46">
        <f>+L366</f>
        <v>6</v>
      </c>
      <c r="X355" s="46">
        <f>+L364</f>
        <v>43</v>
      </c>
    </row>
    <row r="356" spans="1:24" x14ac:dyDescent="0.25">
      <c r="A356" s="21"/>
      <c r="B356" s="22"/>
      <c r="C356" s="8" t="str">
        <f>+$C340</f>
        <v>November 2022</v>
      </c>
      <c r="D356" s="24"/>
      <c r="E356" s="24"/>
      <c r="F356" s="24"/>
      <c r="G356" s="10" t="str">
        <f>+$G$4</f>
        <v>Nov</v>
      </c>
      <c r="H356" s="10" t="str">
        <f>+G356</f>
        <v>Nov</v>
      </c>
      <c r="I356" s="10" t="str">
        <f t="shared" si="98"/>
        <v>Nov</v>
      </c>
      <c r="J356" s="10" t="str">
        <f t="shared" si="98"/>
        <v>Nov</v>
      </c>
      <c r="K356" s="10" t="str">
        <f t="shared" si="98"/>
        <v>Nov</v>
      </c>
      <c r="L356" s="10" t="str">
        <f t="shared" si="98"/>
        <v>Nov</v>
      </c>
      <c r="M356" s="10" t="str">
        <f t="shared" si="98"/>
        <v>Nov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6</v>
      </c>
      <c r="H357" s="7">
        <f>+$H$5</f>
        <v>13</v>
      </c>
      <c r="I357" s="7">
        <f>+$I$5</f>
        <v>20</v>
      </c>
      <c r="J357" s="7">
        <f>+$J$5</f>
        <v>27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34</v>
      </c>
      <c r="H359" s="32">
        <f t="shared" ref="H359:L359" si="99">SUM(H360:H363)</f>
        <v>31</v>
      </c>
      <c r="I359" s="32">
        <f t="shared" si="99"/>
        <v>32</v>
      </c>
      <c r="J359" s="32">
        <f t="shared" si="99"/>
        <v>18</v>
      </c>
      <c r="K359" s="32">
        <f t="shared" si="99"/>
        <v>0</v>
      </c>
      <c r="L359" s="32">
        <f t="shared" si="99"/>
        <v>115</v>
      </c>
      <c r="M359" s="32">
        <f>ROUND((L359/$E$1),0)</f>
        <v>29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/>
      <c r="L360" s="35">
        <f>SUM(G360:K360)</f>
        <v>4</v>
      </c>
      <c r="M360" s="35">
        <f t="shared" ref="M360:M368" si="100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1</v>
      </c>
      <c r="H361" s="40">
        <v>1</v>
      </c>
      <c r="I361" s="40">
        <v>3</v>
      </c>
      <c r="J361" s="40">
        <v>1</v>
      </c>
      <c r="K361" s="40"/>
      <c r="L361" s="35">
        <f t="shared" ref="L361:L368" si="101">SUM(G361:K361)</f>
        <v>6</v>
      </c>
      <c r="M361" s="35">
        <f t="shared" si="100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14</v>
      </c>
      <c r="H362" s="40">
        <v>16</v>
      </c>
      <c r="I362" s="40">
        <v>16</v>
      </c>
      <c r="J362" s="40">
        <v>12</v>
      </c>
      <c r="K362" s="40"/>
      <c r="L362" s="35">
        <f t="shared" si="101"/>
        <v>58</v>
      </c>
      <c r="M362" s="35">
        <f t="shared" si="100"/>
        <v>15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18</v>
      </c>
      <c r="H363" s="41">
        <v>13</v>
      </c>
      <c r="I363" s="41">
        <v>12</v>
      </c>
      <c r="J363" s="41">
        <v>4</v>
      </c>
      <c r="K363" s="41"/>
      <c r="L363" s="32">
        <f t="shared" si="101"/>
        <v>47</v>
      </c>
      <c r="M363" s="32">
        <f t="shared" si="100"/>
        <v>12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9</v>
      </c>
      <c r="H364" s="40">
        <v>24</v>
      </c>
      <c r="I364" s="40"/>
      <c r="J364" s="40">
        <v>10</v>
      </c>
      <c r="K364" s="40"/>
      <c r="L364" s="35">
        <f t="shared" si="101"/>
        <v>43</v>
      </c>
      <c r="M364" s="35">
        <f t="shared" si="100"/>
        <v>11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101"/>
        <v>0</v>
      </c>
      <c r="M365" s="35">
        <f t="shared" si="100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>
        <v>3</v>
      </c>
      <c r="I366" s="40"/>
      <c r="J366" s="40">
        <v>3</v>
      </c>
      <c r="K366" s="40"/>
      <c r="L366" s="35">
        <f t="shared" si="101"/>
        <v>6</v>
      </c>
      <c r="M366" s="35">
        <f t="shared" si="100"/>
        <v>2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10</v>
      </c>
      <c r="H367" s="40">
        <v>12</v>
      </c>
      <c r="I367" s="40">
        <v>14</v>
      </c>
      <c r="J367" s="40">
        <v>15</v>
      </c>
      <c r="K367" s="40"/>
      <c r="L367" s="35">
        <f t="shared" si="101"/>
        <v>51</v>
      </c>
      <c r="M367" s="35">
        <f t="shared" si="100"/>
        <v>13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101"/>
        <v>0</v>
      </c>
      <c r="M368" s="35">
        <f t="shared" si="100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102">+H371</f>
        <v>2022</v>
      </c>
      <c r="J371" s="6">
        <f t="shared" si="102"/>
        <v>2022</v>
      </c>
      <c r="K371" s="6">
        <f t="shared" si="102"/>
        <v>2022</v>
      </c>
      <c r="L371" s="6">
        <f t="shared" si="102"/>
        <v>2022</v>
      </c>
      <c r="M371" s="6">
        <f t="shared" si="102"/>
        <v>2022</v>
      </c>
      <c r="N371" s="20"/>
      <c r="P371" s="42"/>
      <c r="S371" s="45" t="str">
        <f>+C371</f>
        <v>Mbowane</v>
      </c>
      <c r="T371" s="46">
        <f>+L375</f>
        <v>101</v>
      </c>
      <c r="U371" s="46">
        <f>+L376+L377</f>
        <v>17</v>
      </c>
      <c r="V371" s="46">
        <f>+L378+L379</f>
        <v>84</v>
      </c>
      <c r="W371" s="46">
        <f>+L382</f>
        <v>9</v>
      </c>
      <c r="X371" s="46">
        <f>+L380</f>
        <v>4</v>
      </c>
    </row>
    <row r="372" spans="1:24" x14ac:dyDescent="0.25">
      <c r="A372" s="21"/>
      <c r="B372" s="22"/>
      <c r="C372" s="8" t="str">
        <f>+$C356</f>
        <v>November 2022</v>
      </c>
      <c r="D372" s="24"/>
      <c r="E372" s="24"/>
      <c r="F372" s="24"/>
      <c r="G372" s="10" t="str">
        <f>+$G$4</f>
        <v>Nov</v>
      </c>
      <c r="H372" s="10" t="str">
        <f>+G372</f>
        <v>Nov</v>
      </c>
      <c r="I372" s="10" t="str">
        <f t="shared" si="102"/>
        <v>Nov</v>
      </c>
      <c r="J372" s="10" t="str">
        <f t="shared" si="102"/>
        <v>Nov</v>
      </c>
      <c r="K372" s="10" t="str">
        <f t="shared" si="102"/>
        <v>Nov</v>
      </c>
      <c r="L372" s="10" t="str">
        <f t="shared" si="102"/>
        <v>Nov</v>
      </c>
      <c r="M372" s="10" t="str">
        <f t="shared" si="102"/>
        <v>Nov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6</v>
      </c>
      <c r="H373" s="7">
        <f>+$H$5</f>
        <v>13</v>
      </c>
      <c r="I373" s="7">
        <f>+$I$5</f>
        <v>20</v>
      </c>
      <c r="J373" s="7">
        <f>+$J$5</f>
        <v>27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27</v>
      </c>
      <c r="H375" s="32">
        <f t="shared" ref="H375:L375" si="103">SUM(H376:H379)</f>
        <v>21</v>
      </c>
      <c r="I375" s="32">
        <f t="shared" si="103"/>
        <v>24</v>
      </c>
      <c r="J375" s="32">
        <f t="shared" si="103"/>
        <v>29</v>
      </c>
      <c r="K375" s="32">
        <f t="shared" si="103"/>
        <v>0</v>
      </c>
      <c r="L375" s="32">
        <f t="shared" si="103"/>
        <v>101</v>
      </c>
      <c r="M375" s="32">
        <f>ROUND((L375/$E$1),0)</f>
        <v>25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2</v>
      </c>
      <c r="I376" s="40">
        <v>1</v>
      </c>
      <c r="J376" s="40">
        <v>1</v>
      </c>
      <c r="K376" s="40"/>
      <c r="L376" s="35">
        <f>SUM(G376:K376)</f>
        <v>5</v>
      </c>
      <c r="M376" s="35">
        <f t="shared" ref="M376:M384" si="104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3</v>
      </c>
      <c r="I377" s="40">
        <v>2</v>
      </c>
      <c r="J377" s="40">
        <v>3</v>
      </c>
      <c r="K377" s="40"/>
      <c r="L377" s="35">
        <f t="shared" ref="L377:L384" si="105">SUM(G377:K377)</f>
        <v>12</v>
      </c>
      <c r="M377" s="35">
        <f t="shared" si="104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6</v>
      </c>
      <c r="H378" s="40">
        <v>6</v>
      </c>
      <c r="I378" s="40">
        <v>8</v>
      </c>
      <c r="J378" s="40">
        <v>10</v>
      </c>
      <c r="K378" s="40"/>
      <c r="L378" s="35">
        <f t="shared" si="105"/>
        <v>30</v>
      </c>
      <c r="M378" s="35">
        <f t="shared" si="104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16</v>
      </c>
      <c r="H379" s="41">
        <v>10</v>
      </c>
      <c r="I379" s="41">
        <v>13</v>
      </c>
      <c r="J379" s="41">
        <v>15</v>
      </c>
      <c r="K379" s="41"/>
      <c r="L379" s="32">
        <f t="shared" si="105"/>
        <v>54</v>
      </c>
      <c r="M379" s="32">
        <f t="shared" si="104"/>
        <v>14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>
        <v>1</v>
      </c>
      <c r="I380" s="40"/>
      <c r="J380" s="40">
        <v>3</v>
      </c>
      <c r="K380" s="40"/>
      <c r="L380" s="35">
        <f t="shared" si="105"/>
        <v>4</v>
      </c>
      <c r="M380" s="35">
        <f t="shared" si="104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105"/>
        <v>0</v>
      </c>
      <c r="M381" s="35">
        <f t="shared" si="104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1</v>
      </c>
      <c r="H382" s="40">
        <v>4</v>
      </c>
      <c r="I382" s="40">
        <v>2</v>
      </c>
      <c r="J382" s="40">
        <v>2</v>
      </c>
      <c r="K382" s="40"/>
      <c r="L382" s="35">
        <f t="shared" si="105"/>
        <v>9</v>
      </c>
      <c r="M382" s="35">
        <f t="shared" si="104"/>
        <v>2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2</v>
      </c>
      <c r="H383" s="40">
        <v>3</v>
      </c>
      <c r="I383" s="40">
        <v>2</v>
      </c>
      <c r="J383" s="40">
        <v>4</v>
      </c>
      <c r="K383" s="40"/>
      <c r="L383" s="35">
        <f t="shared" si="105"/>
        <v>11</v>
      </c>
      <c r="M383" s="35">
        <f t="shared" si="104"/>
        <v>3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33</v>
      </c>
      <c r="H384" s="40">
        <v>33</v>
      </c>
      <c r="I384" s="40">
        <v>33</v>
      </c>
      <c r="J384" s="40">
        <v>33</v>
      </c>
      <c r="K384" s="40"/>
      <c r="L384" s="35">
        <f t="shared" si="105"/>
        <v>132</v>
      </c>
      <c r="M384" s="35">
        <f t="shared" si="104"/>
        <v>33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106">+H387</f>
        <v>2022</v>
      </c>
      <c r="J387" s="6">
        <f t="shared" si="106"/>
        <v>2022</v>
      </c>
      <c r="K387" s="6">
        <f t="shared" si="106"/>
        <v>2022</v>
      </c>
      <c r="L387" s="6">
        <f t="shared" si="106"/>
        <v>2022</v>
      </c>
      <c r="M387" s="6">
        <f t="shared" si="106"/>
        <v>2022</v>
      </c>
      <c r="N387" s="20"/>
      <c r="P387" s="42"/>
      <c r="S387" s="45" t="str">
        <f>+C387</f>
        <v>Sibovini</v>
      </c>
      <c r="T387" s="46">
        <f>+L391</f>
        <v>252</v>
      </c>
      <c r="U387" s="46">
        <f>+L392+L393</f>
        <v>70</v>
      </c>
      <c r="V387" s="46">
        <f>+L394+L395</f>
        <v>182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November 2022</v>
      </c>
      <c r="D388" s="24"/>
      <c r="E388" s="24"/>
      <c r="F388" s="24"/>
      <c r="G388" s="10" t="str">
        <f>+$G$4</f>
        <v>Nov</v>
      </c>
      <c r="H388" s="10" t="str">
        <f>+G388</f>
        <v>Nov</v>
      </c>
      <c r="I388" s="10" t="str">
        <f t="shared" si="106"/>
        <v>Nov</v>
      </c>
      <c r="J388" s="10" t="str">
        <f t="shared" si="106"/>
        <v>Nov</v>
      </c>
      <c r="K388" s="10" t="str">
        <f t="shared" si="106"/>
        <v>Nov</v>
      </c>
      <c r="L388" s="10" t="str">
        <f t="shared" si="106"/>
        <v>Nov</v>
      </c>
      <c r="M388" s="10" t="str">
        <f t="shared" si="106"/>
        <v>Nov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6</v>
      </c>
      <c r="H389" s="7">
        <f>+$H$5</f>
        <v>13</v>
      </c>
      <c r="I389" s="7">
        <f>+$I$5</f>
        <v>20</v>
      </c>
      <c r="J389" s="7">
        <f>+$J$5</f>
        <v>27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67</v>
      </c>
      <c r="H391" s="32">
        <f t="shared" ref="H391:L391" si="107">SUM(H392:H395)</f>
        <v>56</v>
      </c>
      <c r="I391" s="32">
        <f t="shared" si="107"/>
        <v>81</v>
      </c>
      <c r="J391" s="32">
        <f t="shared" si="107"/>
        <v>48</v>
      </c>
      <c r="K391" s="32">
        <f t="shared" si="107"/>
        <v>0</v>
      </c>
      <c r="L391" s="32">
        <f t="shared" si="107"/>
        <v>252</v>
      </c>
      <c r="M391" s="32">
        <f>ROUND((L391/$E$1),0)</f>
        <v>63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5</v>
      </c>
      <c r="I392" s="40">
        <v>11</v>
      </c>
      <c r="J392" s="40">
        <v>5</v>
      </c>
      <c r="K392" s="40"/>
      <c r="L392" s="35">
        <f>SUM(G392:K392)</f>
        <v>26</v>
      </c>
      <c r="M392" s="35">
        <f t="shared" ref="M392:M400" si="108">ROUND((L392/$E$1),0)</f>
        <v>7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10</v>
      </c>
      <c r="H393" s="40">
        <v>6</v>
      </c>
      <c r="I393" s="40">
        <v>12</v>
      </c>
      <c r="J393" s="40">
        <v>16</v>
      </c>
      <c r="K393" s="40"/>
      <c r="L393" s="35">
        <f t="shared" ref="L393:L400" si="109">SUM(G393:K393)</f>
        <v>44</v>
      </c>
      <c r="M393" s="35">
        <f t="shared" si="108"/>
        <v>11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17</v>
      </c>
      <c r="H394" s="40">
        <v>15</v>
      </c>
      <c r="I394" s="40">
        <v>16</v>
      </c>
      <c r="J394" s="40">
        <v>10</v>
      </c>
      <c r="K394" s="40"/>
      <c r="L394" s="35">
        <f t="shared" si="109"/>
        <v>58</v>
      </c>
      <c r="M394" s="35">
        <f t="shared" si="108"/>
        <v>15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35</v>
      </c>
      <c r="H395" s="41">
        <v>30</v>
      </c>
      <c r="I395" s="41">
        <v>42</v>
      </c>
      <c r="J395" s="41">
        <v>17</v>
      </c>
      <c r="K395" s="41"/>
      <c r="L395" s="32">
        <f t="shared" si="109"/>
        <v>124</v>
      </c>
      <c r="M395" s="32">
        <f t="shared" si="108"/>
        <v>31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9"/>
        <v>0</v>
      </c>
      <c r="M396" s="35">
        <f t="shared" si="108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9"/>
        <v>0</v>
      </c>
      <c r="M397" s="35">
        <f t="shared" si="108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9"/>
        <v>0</v>
      </c>
      <c r="M398" s="35">
        <f t="shared" si="108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9"/>
        <v>0</v>
      </c>
      <c r="M399" s="35">
        <f t="shared" si="108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9"/>
        <v>0</v>
      </c>
      <c r="M400" s="35">
        <f t="shared" si="108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10">+H403</f>
        <v>2022</v>
      </c>
      <c r="J403" s="6">
        <f t="shared" si="110"/>
        <v>2022</v>
      </c>
      <c r="K403" s="6">
        <f t="shared" si="110"/>
        <v>2022</v>
      </c>
      <c r="L403" s="6">
        <f t="shared" si="110"/>
        <v>2022</v>
      </c>
      <c r="M403" s="6">
        <f t="shared" si="110"/>
        <v>2022</v>
      </c>
      <c r="N403" s="20"/>
      <c r="P403" s="42"/>
      <c r="S403" s="45" t="str">
        <f>+C403</f>
        <v>Nsubani</v>
      </c>
      <c r="T403" s="46">
        <f>+L407</f>
        <v>205</v>
      </c>
      <c r="U403" s="46">
        <f>+L408+L409</f>
        <v>56</v>
      </c>
      <c r="V403" s="46">
        <f>+L410+L411</f>
        <v>149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 t="str">
        <f>+$C388</f>
        <v>November 2022</v>
      </c>
      <c r="D404" s="24"/>
      <c r="E404" s="24"/>
      <c r="F404" s="24"/>
      <c r="G404" s="10" t="str">
        <f>+$G$4</f>
        <v>Nov</v>
      </c>
      <c r="H404" s="10" t="str">
        <f>+G404</f>
        <v>Nov</v>
      </c>
      <c r="I404" s="10" t="str">
        <f t="shared" si="110"/>
        <v>Nov</v>
      </c>
      <c r="J404" s="10" t="str">
        <f t="shared" si="110"/>
        <v>Nov</v>
      </c>
      <c r="K404" s="10" t="str">
        <f t="shared" si="110"/>
        <v>Nov</v>
      </c>
      <c r="L404" s="10" t="str">
        <f t="shared" si="110"/>
        <v>Nov</v>
      </c>
      <c r="M404" s="10" t="str">
        <f t="shared" si="110"/>
        <v>Nov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6</v>
      </c>
      <c r="H405" s="7">
        <f>+$H$5</f>
        <v>13</v>
      </c>
      <c r="I405" s="7">
        <f>+$I$5</f>
        <v>20</v>
      </c>
      <c r="J405" s="7">
        <f>+$J$5</f>
        <v>27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41</v>
      </c>
      <c r="H407" s="32">
        <f t="shared" ref="H407:L407" si="111">SUM(H408:H411)</f>
        <v>53</v>
      </c>
      <c r="I407" s="32">
        <f t="shared" si="111"/>
        <v>76</v>
      </c>
      <c r="J407" s="32">
        <f t="shared" si="111"/>
        <v>35</v>
      </c>
      <c r="K407" s="32">
        <f t="shared" si="111"/>
        <v>0</v>
      </c>
      <c r="L407" s="32">
        <f t="shared" si="111"/>
        <v>205</v>
      </c>
      <c r="M407" s="32">
        <f>ROUND((L407/$E$1),0)</f>
        <v>51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3</v>
      </c>
      <c r="H408" s="40">
        <v>3</v>
      </c>
      <c r="I408" s="40">
        <v>8</v>
      </c>
      <c r="J408" s="40">
        <v>3</v>
      </c>
      <c r="K408" s="40"/>
      <c r="L408" s="35">
        <f>SUM(G408:K408)</f>
        <v>17</v>
      </c>
      <c r="M408" s="35">
        <f t="shared" ref="M408:M416" si="112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7</v>
      </c>
      <c r="H409" s="40">
        <v>14</v>
      </c>
      <c r="I409" s="40">
        <v>14</v>
      </c>
      <c r="J409" s="40">
        <v>4</v>
      </c>
      <c r="K409" s="40"/>
      <c r="L409" s="35">
        <f t="shared" ref="L409:L416" si="113">SUM(G409:K409)</f>
        <v>39</v>
      </c>
      <c r="M409" s="35">
        <f t="shared" si="112"/>
        <v>10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9</v>
      </c>
      <c r="H410" s="40">
        <v>14</v>
      </c>
      <c r="I410" s="40">
        <v>16</v>
      </c>
      <c r="J410" s="40">
        <f>4+2</f>
        <v>6</v>
      </c>
      <c r="K410" s="40"/>
      <c r="L410" s="35">
        <f t="shared" si="113"/>
        <v>45</v>
      </c>
      <c r="M410" s="35">
        <f t="shared" si="112"/>
        <v>11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22</v>
      </c>
      <c r="H411" s="41">
        <v>22</v>
      </c>
      <c r="I411" s="41">
        <v>38</v>
      </c>
      <c r="J411" s="41">
        <f>13+9</f>
        <v>22</v>
      </c>
      <c r="K411" s="41"/>
      <c r="L411" s="32">
        <f t="shared" si="113"/>
        <v>104</v>
      </c>
      <c r="M411" s="32">
        <f t="shared" si="112"/>
        <v>26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13"/>
        <v>0</v>
      </c>
      <c r="M412" s="35">
        <f t="shared" si="112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13"/>
        <v>0</v>
      </c>
      <c r="M413" s="35">
        <f t="shared" si="112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13"/>
        <v>0</v>
      </c>
      <c r="M414" s="35">
        <f t="shared" si="112"/>
        <v>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13"/>
        <v>0</v>
      </c>
      <c r="M415" s="35">
        <f t="shared" si="112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13"/>
        <v>0</v>
      </c>
      <c r="M416" s="35">
        <f t="shared" si="112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14">+H419</f>
        <v>2022</v>
      </c>
      <c r="J419" s="6">
        <f t="shared" si="114"/>
        <v>2022</v>
      </c>
      <c r="K419" s="6">
        <f t="shared" si="114"/>
        <v>2022</v>
      </c>
      <c r="L419" s="6">
        <f t="shared" si="114"/>
        <v>2022</v>
      </c>
      <c r="M419" s="6">
        <f t="shared" si="114"/>
        <v>2022</v>
      </c>
      <c r="N419" s="20"/>
      <c r="P419" s="42" t="s">
        <v>79</v>
      </c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November 2022</v>
      </c>
      <c r="D420" s="24"/>
      <c r="E420" s="24"/>
      <c r="F420" s="24"/>
      <c r="G420" s="10" t="str">
        <f>+$G$4</f>
        <v>Nov</v>
      </c>
      <c r="H420" s="10" t="str">
        <f>+G420</f>
        <v>Nov</v>
      </c>
      <c r="I420" s="10" t="str">
        <f t="shared" si="114"/>
        <v>Nov</v>
      </c>
      <c r="J420" s="10" t="str">
        <f t="shared" si="114"/>
        <v>Nov</v>
      </c>
      <c r="K420" s="10" t="str">
        <f t="shared" si="114"/>
        <v>Nov</v>
      </c>
      <c r="L420" s="10" t="str">
        <f t="shared" si="114"/>
        <v>Nov</v>
      </c>
      <c r="M420" s="10" t="str">
        <f t="shared" si="114"/>
        <v>Nov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6</v>
      </c>
      <c r="H421" s="7">
        <f>+$H$5</f>
        <v>13</v>
      </c>
      <c r="I421" s="7">
        <f>+$I$5</f>
        <v>20</v>
      </c>
      <c r="J421" s="7">
        <f>+$J$5</f>
        <v>27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15">SUM(H424:H427)</f>
        <v>0</v>
      </c>
      <c r="I423" s="32">
        <f t="shared" si="115"/>
        <v>0</v>
      </c>
      <c r="J423" s="32">
        <f t="shared" si="115"/>
        <v>0</v>
      </c>
      <c r="K423" s="32">
        <f t="shared" si="115"/>
        <v>0</v>
      </c>
      <c r="L423" s="32">
        <f t="shared" si="115"/>
        <v>0</v>
      </c>
      <c r="M423" s="32">
        <f>ROUND((L423/$E$1),0)</f>
        <v>0</v>
      </c>
      <c r="N423" s="33"/>
      <c r="AA423" s="16">
        <v>34</v>
      </c>
      <c r="AB423" s="16">
        <v>0</v>
      </c>
      <c r="AC423" s="16">
        <v>0</v>
      </c>
      <c r="AD423" s="16">
        <v>61</v>
      </c>
      <c r="AE423" s="16">
        <v>0</v>
      </c>
      <c r="AF423" s="16">
        <v>95</v>
      </c>
      <c r="AG423" s="16">
        <v>24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16">ROUND((L424/$E$1),0)</f>
        <v>0</v>
      </c>
      <c r="N424" s="33"/>
      <c r="AA424" s="50">
        <v>2</v>
      </c>
      <c r="AB424" s="50"/>
      <c r="AC424" s="50"/>
      <c r="AD424" s="50">
        <v>2</v>
      </c>
      <c r="AE424" s="50"/>
      <c r="AF424" s="16">
        <v>4</v>
      </c>
      <c r="AG424" s="16">
        <v>1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17">SUM(G425:K425)</f>
        <v>0</v>
      </c>
      <c r="M425" s="35">
        <f t="shared" si="116"/>
        <v>0</v>
      </c>
      <c r="N425" s="33"/>
      <c r="AA425" s="50">
        <v>4</v>
      </c>
      <c r="AB425" s="50"/>
      <c r="AC425" s="50"/>
      <c r="AD425" s="50">
        <v>10</v>
      </c>
      <c r="AE425" s="50"/>
      <c r="AF425" s="16">
        <v>14</v>
      </c>
      <c r="AG425" s="16">
        <v>4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17"/>
        <v>0</v>
      </c>
      <c r="M426" s="35">
        <f t="shared" si="116"/>
        <v>0</v>
      </c>
      <c r="N426" s="33"/>
      <c r="AA426" s="50">
        <v>16</v>
      </c>
      <c r="AB426" s="50"/>
      <c r="AC426" s="50"/>
      <c r="AD426" s="50">
        <v>26</v>
      </c>
      <c r="AE426" s="50"/>
      <c r="AF426" s="16">
        <v>42</v>
      </c>
      <c r="AG426" s="16">
        <v>11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17"/>
        <v>0</v>
      </c>
      <c r="M427" s="32">
        <f t="shared" si="116"/>
        <v>0</v>
      </c>
      <c r="N427" s="33"/>
      <c r="AA427" s="50">
        <v>12</v>
      </c>
      <c r="AB427" s="50"/>
      <c r="AC427" s="50"/>
      <c r="AD427" s="50">
        <v>23</v>
      </c>
      <c r="AE427" s="50"/>
      <c r="AF427" s="16">
        <v>35</v>
      </c>
      <c r="AG427" s="16">
        <v>9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17"/>
        <v>0</v>
      </c>
      <c r="M428" s="35">
        <f t="shared" si="116"/>
        <v>0</v>
      </c>
      <c r="N428" s="33"/>
      <c r="AA428" s="50"/>
      <c r="AB428" s="50"/>
      <c r="AC428" s="50"/>
      <c r="AD428" s="50"/>
      <c r="AE428" s="50"/>
      <c r="AF428" s="16">
        <v>0</v>
      </c>
      <c r="AG428" s="16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17"/>
        <v>0</v>
      </c>
      <c r="M429" s="35">
        <f t="shared" si="116"/>
        <v>0</v>
      </c>
      <c r="N429" s="33"/>
      <c r="AA429" s="50"/>
      <c r="AB429" s="50"/>
      <c r="AC429" s="50"/>
      <c r="AD429" s="50"/>
      <c r="AE429" s="50"/>
      <c r="AF429" s="16">
        <v>0</v>
      </c>
      <c r="AG429" s="16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17"/>
        <v>0</v>
      </c>
      <c r="M430" s="35">
        <f t="shared" si="116"/>
        <v>0</v>
      </c>
      <c r="N430" s="33"/>
      <c r="AA430" s="50"/>
      <c r="AB430" s="50"/>
      <c r="AC430" s="50"/>
      <c r="AD430" s="50"/>
      <c r="AE430" s="50"/>
      <c r="AF430" s="16">
        <v>0</v>
      </c>
      <c r="AG430" s="16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17"/>
        <v>0</v>
      </c>
      <c r="M431" s="35">
        <f t="shared" si="116"/>
        <v>0</v>
      </c>
      <c r="N431" s="33"/>
      <c r="AA431" s="50"/>
      <c r="AB431" s="50"/>
      <c r="AC431" s="50"/>
      <c r="AD431" s="50"/>
      <c r="AE431" s="50"/>
      <c r="AF431" s="16">
        <v>0</v>
      </c>
      <c r="AG431" s="16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17"/>
        <v>0</v>
      </c>
      <c r="M432" s="35">
        <f t="shared" si="116"/>
        <v>0</v>
      </c>
      <c r="N432" s="33"/>
      <c r="AF432" s="16">
        <v>0</v>
      </c>
      <c r="AG432" s="16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8">+H435</f>
        <v>2022</v>
      </c>
      <c r="J435" s="6">
        <f t="shared" si="118"/>
        <v>2022</v>
      </c>
      <c r="K435" s="6">
        <f t="shared" si="118"/>
        <v>2022</v>
      </c>
      <c r="L435" s="6">
        <f t="shared" si="118"/>
        <v>2022</v>
      </c>
      <c r="M435" s="6">
        <f t="shared" si="118"/>
        <v>2022</v>
      </c>
      <c r="N435" s="20"/>
      <c r="S435" s="45" t="str">
        <f>+C435</f>
        <v>Jubukweni</v>
      </c>
      <c r="T435" s="46">
        <f>+L439</f>
        <v>99</v>
      </c>
      <c r="U435" s="46">
        <f>+L440+L441</f>
        <v>49</v>
      </c>
      <c r="V435" s="46">
        <f>+L442+L443</f>
        <v>50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November 2022</v>
      </c>
      <c r="D436" s="24"/>
      <c r="E436" s="24"/>
      <c r="F436" s="24"/>
      <c r="G436" s="10" t="str">
        <f>+$G$4</f>
        <v>Nov</v>
      </c>
      <c r="H436" s="10" t="str">
        <f>+G436</f>
        <v>Nov</v>
      </c>
      <c r="I436" s="10" t="str">
        <f t="shared" si="118"/>
        <v>Nov</v>
      </c>
      <c r="J436" s="10" t="str">
        <f t="shared" si="118"/>
        <v>Nov</v>
      </c>
      <c r="K436" s="10" t="str">
        <f t="shared" si="118"/>
        <v>Nov</v>
      </c>
      <c r="L436" s="10" t="str">
        <f t="shared" si="118"/>
        <v>Nov</v>
      </c>
      <c r="M436" s="10" t="str">
        <f t="shared" si="118"/>
        <v>Nov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6</v>
      </c>
      <c r="H437" s="7">
        <f>+$H$5</f>
        <v>13</v>
      </c>
      <c r="I437" s="7">
        <f>+$I$5</f>
        <v>20</v>
      </c>
      <c r="J437" s="7">
        <f>+$J$5</f>
        <v>27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32</v>
      </c>
      <c r="H439" s="32">
        <f t="shared" ref="H439:L439" si="119">SUM(H440:H443)</f>
        <v>12</v>
      </c>
      <c r="I439" s="32">
        <f t="shared" si="119"/>
        <v>41</v>
      </c>
      <c r="J439" s="32">
        <f t="shared" si="119"/>
        <v>14</v>
      </c>
      <c r="K439" s="32">
        <f t="shared" si="119"/>
        <v>0</v>
      </c>
      <c r="L439" s="32">
        <f t="shared" si="119"/>
        <v>99</v>
      </c>
      <c r="M439" s="32">
        <f>ROUND((L439/$E$1),0)</f>
        <v>25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1</v>
      </c>
      <c r="I440" s="40">
        <v>5</v>
      </c>
      <c r="J440" s="40">
        <v>1</v>
      </c>
      <c r="K440" s="40"/>
      <c r="L440" s="35">
        <f>SUM(G440:K440)</f>
        <v>9</v>
      </c>
      <c r="M440" s="35">
        <f t="shared" ref="M440:M448" si="120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3</v>
      </c>
      <c r="I441" s="40">
        <v>15</v>
      </c>
      <c r="J441" s="40">
        <v>12</v>
      </c>
      <c r="K441" s="40"/>
      <c r="L441" s="35">
        <f t="shared" ref="L441:L448" si="121">SUM(G441:K441)</f>
        <v>40</v>
      </c>
      <c r="M441" s="35">
        <f t="shared" si="120"/>
        <v>10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3</v>
      </c>
      <c r="I442" s="40">
        <v>6</v>
      </c>
      <c r="J442" s="40">
        <v>1</v>
      </c>
      <c r="K442" s="40"/>
      <c r="L442" s="35">
        <f t="shared" si="121"/>
        <v>20</v>
      </c>
      <c r="M442" s="35">
        <f t="shared" si="120"/>
        <v>5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5</v>
      </c>
      <c r="I443" s="41">
        <v>15</v>
      </c>
      <c r="J443" s="41"/>
      <c r="K443" s="41"/>
      <c r="L443" s="32">
        <f t="shared" si="121"/>
        <v>30</v>
      </c>
      <c r="M443" s="32">
        <f t="shared" si="120"/>
        <v>8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21"/>
        <v>0</v>
      </c>
      <c r="M444" s="35">
        <f t="shared" si="120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21"/>
        <v>0</v>
      </c>
      <c r="M445" s="35">
        <f t="shared" si="120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21"/>
        <v>0</v>
      </c>
      <c r="M446" s="35">
        <f t="shared" si="120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21"/>
        <v>0</v>
      </c>
      <c r="M447" s="35">
        <f t="shared" si="120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21"/>
        <v>0</v>
      </c>
      <c r="M448" s="35">
        <f t="shared" si="120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22">+H451</f>
        <v>2022</v>
      </c>
      <c r="J451" s="6">
        <f t="shared" si="122"/>
        <v>2022</v>
      </c>
      <c r="K451" s="6">
        <f t="shared" si="122"/>
        <v>2022</v>
      </c>
      <c r="L451" s="6">
        <f t="shared" si="122"/>
        <v>2022</v>
      </c>
      <c r="M451" s="6">
        <f t="shared" si="122"/>
        <v>2022</v>
      </c>
      <c r="N451" s="20"/>
      <c r="S451" s="45" t="str">
        <f>+C451</f>
        <v>Sigangeni</v>
      </c>
      <c r="T451" s="46">
        <f>+L455</f>
        <v>189</v>
      </c>
      <c r="U451" s="46">
        <f>+L456+L457</f>
        <v>67</v>
      </c>
      <c r="V451" s="46">
        <f>+L458+L459</f>
        <v>122</v>
      </c>
      <c r="W451" s="46">
        <f>+L462</f>
        <v>4</v>
      </c>
      <c r="X451" s="46">
        <f>+L460</f>
        <v>0</v>
      </c>
    </row>
    <row r="452" spans="1:24" x14ac:dyDescent="0.25">
      <c r="A452" s="21"/>
      <c r="B452" s="22"/>
      <c r="C452" s="8" t="str">
        <f>+$C436</f>
        <v>November 2022</v>
      </c>
      <c r="D452" s="24"/>
      <c r="E452" s="24"/>
      <c r="F452" s="24"/>
      <c r="G452" s="10" t="str">
        <f>+$G$4</f>
        <v>Nov</v>
      </c>
      <c r="H452" s="10" t="str">
        <f>+G452</f>
        <v>Nov</v>
      </c>
      <c r="I452" s="10" t="str">
        <f t="shared" si="122"/>
        <v>Nov</v>
      </c>
      <c r="J452" s="10" t="str">
        <f t="shared" si="122"/>
        <v>Nov</v>
      </c>
      <c r="K452" s="10" t="str">
        <f t="shared" si="122"/>
        <v>Nov</v>
      </c>
      <c r="L452" s="10" t="str">
        <f t="shared" si="122"/>
        <v>Nov</v>
      </c>
      <c r="M452" s="10" t="str">
        <f t="shared" si="122"/>
        <v>Nov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6</v>
      </c>
      <c r="H453" s="7">
        <f>+$H$5</f>
        <v>13</v>
      </c>
      <c r="I453" s="7">
        <f>+$I$5</f>
        <v>20</v>
      </c>
      <c r="J453" s="7">
        <f>+$J$5</f>
        <v>27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63</v>
      </c>
      <c r="H455" s="32">
        <f t="shared" ref="H455:L455" si="123">SUM(H456:H459)</f>
        <v>34</v>
      </c>
      <c r="I455" s="32">
        <f t="shared" si="123"/>
        <v>51</v>
      </c>
      <c r="J455" s="32">
        <f t="shared" si="123"/>
        <v>41</v>
      </c>
      <c r="K455" s="32">
        <f t="shared" si="123"/>
        <v>0</v>
      </c>
      <c r="L455" s="32">
        <f t="shared" si="123"/>
        <v>189</v>
      </c>
      <c r="M455" s="32">
        <f>ROUND((L455/$E$1),0)</f>
        <v>47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9</v>
      </c>
      <c r="H456" s="40">
        <v>6</v>
      </c>
      <c r="I456" s="40">
        <v>5</v>
      </c>
      <c r="J456" s="40">
        <v>6</v>
      </c>
      <c r="K456" s="40"/>
      <c r="L456" s="35">
        <f>SUM(G456:K456)</f>
        <v>26</v>
      </c>
      <c r="M456" s="35">
        <f t="shared" ref="M456:M464" si="124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13</v>
      </c>
      <c r="H457" s="40">
        <v>10</v>
      </c>
      <c r="I457" s="40">
        <v>10</v>
      </c>
      <c r="J457" s="40">
        <v>8</v>
      </c>
      <c r="K457" s="40"/>
      <c r="L457" s="35">
        <f t="shared" ref="L457:L464" si="125">SUM(G457:K457)</f>
        <v>41</v>
      </c>
      <c r="M457" s="35">
        <f t="shared" si="124"/>
        <v>10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12</v>
      </c>
      <c r="H458" s="40">
        <v>6</v>
      </c>
      <c r="I458" s="40">
        <v>6</v>
      </c>
      <c r="J458" s="40">
        <v>5</v>
      </c>
      <c r="K458" s="40"/>
      <c r="L458" s="35">
        <f t="shared" si="125"/>
        <v>29</v>
      </c>
      <c r="M458" s="35">
        <f t="shared" si="124"/>
        <v>7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29</v>
      </c>
      <c r="H459" s="41">
        <v>12</v>
      </c>
      <c r="I459" s="41">
        <v>30</v>
      </c>
      <c r="J459" s="41">
        <v>22</v>
      </c>
      <c r="K459" s="41"/>
      <c r="L459" s="32">
        <f t="shared" si="125"/>
        <v>93</v>
      </c>
      <c r="M459" s="32">
        <f t="shared" si="124"/>
        <v>23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25"/>
        <v>0</v>
      </c>
      <c r="M460" s="35">
        <f t="shared" si="124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25"/>
        <v>0</v>
      </c>
      <c r="M461" s="35">
        <f t="shared" si="124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>
        <v>4</v>
      </c>
      <c r="K462" s="40"/>
      <c r="L462" s="35">
        <f t="shared" si="125"/>
        <v>4</v>
      </c>
      <c r="M462" s="35">
        <f t="shared" si="124"/>
        <v>1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25"/>
        <v>0</v>
      </c>
      <c r="M463" s="35">
        <f t="shared" si="124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25"/>
        <v>0</v>
      </c>
      <c r="M464" s="35">
        <f t="shared" si="124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26">+H467</f>
        <v>2022</v>
      </c>
      <c r="J467" s="6">
        <f t="shared" si="126"/>
        <v>2022</v>
      </c>
      <c r="K467" s="6">
        <f t="shared" si="126"/>
        <v>2022</v>
      </c>
      <c r="L467" s="6">
        <f t="shared" si="126"/>
        <v>2022</v>
      </c>
      <c r="M467" s="6">
        <f t="shared" si="126"/>
        <v>2022</v>
      </c>
      <c r="N467" s="20"/>
      <c r="S467" s="45" t="str">
        <f>+C467</f>
        <v>Sgombeni</v>
      </c>
      <c r="T467" s="46">
        <f>+L471</f>
        <v>180</v>
      </c>
      <c r="U467" s="46">
        <f>+L472+L473</f>
        <v>51</v>
      </c>
      <c r="V467" s="46">
        <f>+L474+L475</f>
        <v>129</v>
      </c>
      <c r="W467" s="46">
        <f>+L478</f>
        <v>32</v>
      </c>
      <c r="X467" s="46">
        <f>+L476</f>
        <v>0</v>
      </c>
    </row>
    <row r="468" spans="1:24" x14ac:dyDescent="0.25">
      <c r="A468" s="21"/>
      <c r="B468" s="22"/>
      <c r="C468" s="8" t="str">
        <f>+$C452</f>
        <v>November 2022</v>
      </c>
      <c r="D468" s="24"/>
      <c r="E468" s="24"/>
      <c r="F468" s="24"/>
      <c r="G468" s="10" t="str">
        <f>+$G$4</f>
        <v>Nov</v>
      </c>
      <c r="H468" s="10" t="str">
        <f>+G468</f>
        <v>Nov</v>
      </c>
      <c r="I468" s="10" t="str">
        <f t="shared" si="126"/>
        <v>Nov</v>
      </c>
      <c r="J468" s="10" t="str">
        <f t="shared" si="126"/>
        <v>Nov</v>
      </c>
      <c r="K468" s="10" t="str">
        <f t="shared" si="126"/>
        <v>Nov</v>
      </c>
      <c r="L468" s="10" t="str">
        <f t="shared" si="126"/>
        <v>Nov</v>
      </c>
      <c r="M468" s="10" t="str">
        <f t="shared" si="126"/>
        <v>Nov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6</v>
      </c>
      <c r="H469" s="7">
        <f>+$H$5</f>
        <v>13</v>
      </c>
      <c r="I469" s="7">
        <f>+$I$5</f>
        <v>20</v>
      </c>
      <c r="J469" s="7">
        <f>+$J$5</f>
        <v>27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49</v>
      </c>
      <c r="H471" s="32">
        <f t="shared" ref="H471:L471" si="127">SUM(H472:H475)</f>
        <v>40</v>
      </c>
      <c r="I471" s="32">
        <f t="shared" si="127"/>
        <v>56</v>
      </c>
      <c r="J471" s="32">
        <f t="shared" si="127"/>
        <v>35</v>
      </c>
      <c r="K471" s="32">
        <f t="shared" si="127"/>
        <v>0</v>
      </c>
      <c r="L471" s="32">
        <f t="shared" si="127"/>
        <v>180</v>
      </c>
      <c r="M471" s="32">
        <f>ROUND((L471/$E$1),0)</f>
        <v>45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5</v>
      </c>
      <c r="H472" s="40">
        <v>5</v>
      </c>
      <c r="I472" s="40">
        <v>3</v>
      </c>
      <c r="J472" s="40">
        <v>2</v>
      </c>
      <c r="K472" s="40"/>
      <c r="L472" s="35">
        <f>SUM(G472:K472)</f>
        <v>15</v>
      </c>
      <c r="M472" s="35">
        <f t="shared" ref="M472:M480" si="128">ROUND((L472/$E$1),0)</f>
        <v>4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10</v>
      </c>
      <c r="H473" s="40">
        <v>7</v>
      </c>
      <c r="I473" s="40">
        <v>13</v>
      </c>
      <c r="J473" s="40">
        <v>6</v>
      </c>
      <c r="K473" s="40"/>
      <c r="L473" s="35">
        <f t="shared" ref="L473:L480" si="129">SUM(G473:K473)</f>
        <v>36</v>
      </c>
      <c r="M473" s="35">
        <f t="shared" si="128"/>
        <v>9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9</v>
      </c>
      <c r="H474" s="40">
        <v>11</v>
      </c>
      <c r="I474" s="40">
        <v>14</v>
      </c>
      <c r="J474" s="40">
        <v>12</v>
      </c>
      <c r="K474" s="40"/>
      <c r="L474" s="35">
        <f t="shared" si="129"/>
        <v>46</v>
      </c>
      <c r="M474" s="35">
        <f t="shared" si="128"/>
        <v>12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25</v>
      </c>
      <c r="H475" s="41">
        <v>17</v>
      </c>
      <c r="I475" s="41">
        <v>26</v>
      </c>
      <c r="J475" s="41">
        <v>15</v>
      </c>
      <c r="K475" s="41"/>
      <c r="L475" s="32">
        <f t="shared" si="129"/>
        <v>83</v>
      </c>
      <c r="M475" s="32">
        <f t="shared" si="128"/>
        <v>21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9"/>
        <v>0</v>
      </c>
      <c r="M476" s="35">
        <f t="shared" si="128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9"/>
        <v>0</v>
      </c>
      <c r="M477" s="35">
        <f t="shared" si="128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5</v>
      </c>
      <c r="H478" s="40">
        <v>10</v>
      </c>
      <c r="I478" s="40">
        <v>7</v>
      </c>
      <c r="J478" s="40">
        <v>10</v>
      </c>
      <c r="K478" s="40"/>
      <c r="L478" s="35">
        <f t="shared" si="129"/>
        <v>32</v>
      </c>
      <c r="M478" s="35">
        <f t="shared" si="128"/>
        <v>8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26</v>
      </c>
      <c r="H479" s="40">
        <v>20</v>
      </c>
      <c r="I479" s="40"/>
      <c r="J479" s="40">
        <v>19</v>
      </c>
      <c r="K479" s="40"/>
      <c r="L479" s="35">
        <f t="shared" si="129"/>
        <v>65</v>
      </c>
      <c r="M479" s="35">
        <f t="shared" si="128"/>
        <v>16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9"/>
        <v>0</v>
      </c>
      <c r="M480" s="35">
        <f t="shared" si="128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30">+H483</f>
        <v>2022</v>
      </c>
      <c r="J483" s="6">
        <f t="shared" si="130"/>
        <v>2022</v>
      </c>
      <c r="K483" s="6">
        <f t="shared" si="130"/>
        <v>2022</v>
      </c>
      <c r="L483" s="6">
        <f t="shared" si="130"/>
        <v>2022</v>
      </c>
      <c r="M483" s="6">
        <f t="shared" si="130"/>
        <v>2022</v>
      </c>
      <c r="N483" s="20"/>
      <c r="S483" s="45" t="str">
        <f>+C483</f>
        <v>Lushikishini</v>
      </c>
      <c r="T483" s="46">
        <f>+L487</f>
        <v>19</v>
      </c>
      <c r="U483" s="46">
        <f>+L488+L489</f>
        <v>10</v>
      </c>
      <c r="V483" s="46">
        <f>+L490+L491</f>
        <v>9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November 2022</v>
      </c>
      <c r="D484" s="24"/>
      <c r="E484" s="24"/>
      <c r="F484" s="24"/>
      <c r="G484" s="10" t="str">
        <f>+$G$4</f>
        <v>Nov</v>
      </c>
      <c r="H484" s="10" t="str">
        <f>+G484</f>
        <v>Nov</v>
      </c>
      <c r="I484" s="10" t="str">
        <f t="shared" si="130"/>
        <v>Nov</v>
      </c>
      <c r="J484" s="10" t="str">
        <f t="shared" si="130"/>
        <v>Nov</v>
      </c>
      <c r="K484" s="10" t="str">
        <f t="shared" si="130"/>
        <v>Nov</v>
      </c>
      <c r="L484" s="10" t="str">
        <f t="shared" si="130"/>
        <v>Nov</v>
      </c>
      <c r="M484" s="10" t="str">
        <f t="shared" si="130"/>
        <v>Nov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6</v>
      </c>
      <c r="H485" s="7">
        <f>+$H$5</f>
        <v>13</v>
      </c>
      <c r="I485" s="7">
        <f>+$I$5</f>
        <v>20</v>
      </c>
      <c r="J485" s="7">
        <f>+$J$5</f>
        <v>27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5</v>
      </c>
      <c r="H487" s="32">
        <f t="shared" ref="H487:L487" si="131">SUM(H488:H491)</f>
        <v>4</v>
      </c>
      <c r="I487" s="32">
        <f t="shared" si="131"/>
        <v>3</v>
      </c>
      <c r="J487" s="32">
        <f t="shared" si="131"/>
        <v>7</v>
      </c>
      <c r="K487" s="32">
        <f t="shared" si="131"/>
        <v>0</v>
      </c>
      <c r="L487" s="32">
        <f t="shared" si="131"/>
        <v>19</v>
      </c>
      <c r="M487" s="32">
        <f>ROUND((L487/$E$1),0)</f>
        <v>5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1</v>
      </c>
      <c r="I488" s="40">
        <v>1</v>
      </c>
      <c r="J488" s="40">
        <v>1</v>
      </c>
      <c r="K488" s="40"/>
      <c r="L488" s="35">
        <f>SUM(G488:K488)</f>
        <v>4</v>
      </c>
      <c r="M488" s="35">
        <f t="shared" ref="M488:M496" si="132">ROUND((L488/$E$1),0)</f>
        <v>1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2</v>
      </c>
      <c r="H489" s="40">
        <v>1</v>
      </c>
      <c r="I489" s="40">
        <v>2</v>
      </c>
      <c r="J489" s="40">
        <v>1</v>
      </c>
      <c r="K489" s="40"/>
      <c r="L489" s="35">
        <f t="shared" ref="L489:L496" si="133">SUM(G489:K489)</f>
        <v>6</v>
      </c>
      <c r="M489" s="35">
        <f t="shared" si="132"/>
        <v>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2</v>
      </c>
      <c r="H490" s="40">
        <v>2</v>
      </c>
      <c r="I490" s="40"/>
      <c r="J490" s="40"/>
      <c r="K490" s="40"/>
      <c r="L490" s="35">
        <f t="shared" si="133"/>
        <v>4</v>
      </c>
      <c r="M490" s="35">
        <f t="shared" si="132"/>
        <v>1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>
        <v>5</v>
      </c>
      <c r="K491" s="41"/>
      <c r="L491" s="32">
        <f t="shared" si="133"/>
        <v>5</v>
      </c>
      <c r="M491" s="32">
        <f t="shared" si="132"/>
        <v>1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33"/>
        <v>0</v>
      </c>
      <c r="M492" s="35">
        <f t="shared" si="132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33"/>
        <v>0</v>
      </c>
      <c r="M493" s="35">
        <f t="shared" si="132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33"/>
        <v>0</v>
      </c>
      <c r="M494" s="35">
        <f t="shared" si="132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33"/>
        <v>0</v>
      </c>
      <c r="M495" s="35">
        <f t="shared" si="132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33"/>
        <v>0</v>
      </c>
      <c r="M496" s="35">
        <f t="shared" si="132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109</v>
      </c>
      <c r="D499" s="18"/>
      <c r="E499" s="19"/>
      <c r="F499" s="19"/>
      <c r="G499" s="6">
        <f>+$G$3</f>
        <v>2022</v>
      </c>
      <c r="H499" s="6">
        <f>+G499</f>
        <v>2022</v>
      </c>
      <c r="I499" s="6">
        <f t="shared" ref="I499:I500" si="134">+H499</f>
        <v>2022</v>
      </c>
      <c r="J499" s="6">
        <f t="shared" ref="J499:J500" si="135">+I499</f>
        <v>2022</v>
      </c>
      <c r="K499" s="6">
        <f t="shared" ref="K499:K500" si="136">+J499</f>
        <v>2022</v>
      </c>
      <c r="L499" s="6">
        <f t="shared" ref="L499:L500" si="137">+K499</f>
        <v>2022</v>
      </c>
      <c r="M499" s="6">
        <f t="shared" ref="M499:M500" si="138">+L499</f>
        <v>2022</v>
      </c>
      <c r="N499" s="20"/>
      <c r="S499" s="45" t="str">
        <f>+C499</f>
        <v>ICBC Details</v>
      </c>
      <c r="T499" s="46">
        <f>+L503</f>
        <v>0</v>
      </c>
      <c r="U499" s="46">
        <f>+L504+L505</f>
        <v>0</v>
      </c>
      <c r="V499" s="46">
        <f>+L506+L507</f>
        <v>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November 2022</v>
      </c>
      <c r="D500" s="24"/>
      <c r="E500" s="24"/>
      <c r="F500" s="24"/>
      <c r="G500" s="10" t="str">
        <f>+$G$4</f>
        <v>Nov</v>
      </c>
      <c r="H500" s="10" t="str">
        <f>+G500</f>
        <v>Nov</v>
      </c>
      <c r="I500" s="10" t="str">
        <f t="shared" si="134"/>
        <v>Nov</v>
      </c>
      <c r="J500" s="10" t="str">
        <f t="shared" si="135"/>
        <v>Nov</v>
      </c>
      <c r="K500" s="10" t="str">
        <f t="shared" si="136"/>
        <v>Nov</v>
      </c>
      <c r="L500" s="10" t="str">
        <f t="shared" si="137"/>
        <v>Nov</v>
      </c>
      <c r="M500" s="10" t="str">
        <f t="shared" si="138"/>
        <v>Nov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6</v>
      </c>
      <c r="H501" s="7">
        <f>+$H$5</f>
        <v>13</v>
      </c>
      <c r="I501" s="7">
        <f>+$I$5</f>
        <v>20</v>
      </c>
      <c r="J501" s="7">
        <f>+$J$5</f>
        <v>27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39">SUM(H504:H507)</f>
        <v>0</v>
      </c>
      <c r="I503" s="32">
        <f t="shared" si="139"/>
        <v>0</v>
      </c>
      <c r="J503" s="32">
        <f t="shared" si="139"/>
        <v>0</v>
      </c>
      <c r="K503" s="32">
        <f t="shared" si="139"/>
        <v>0</v>
      </c>
      <c r="L503" s="32">
        <f t="shared" si="139"/>
        <v>0</v>
      </c>
      <c r="M503" s="32">
        <f>ROUND((L503/$E$1),0)</f>
        <v>0</v>
      </c>
      <c r="N503" s="33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/>
      <c r="J504" s="40"/>
      <c r="K504" s="40"/>
      <c r="L504" s="35">
        <f>SUM(G504:K504)</f>
        <v>0</v>
      </c>
      <c r="M504" s="35">
        <f t="shared" ref="M504:M512" si="140">ROUND((L504/$E$1),0)</f>
        <v>0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/>
      <c r="J505" s="40"/>
      <c r="K505" s="40"/>
      <c r="L505" s="35">
        <f t="shared" ref="L505:L512" si="141">SUM(G505:K505)</f>
        <v>0</v>
      </c>
      <c r="M505" s="35">
        <f t="shared" si="140"/>
        <v>0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/>
      <c r="J506" s="40"/>
      <c r="K506" s="40"/>
      <c r="L506" s="35">
        <f t="shared" si="141"/>
        <v>0</v>
      </c>
      <c r="M506" s="35">
        <f t="shared" si="140"/>
        <v>0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/>
      <c r="J507" s="41"/>
      <c r="K507" s="41"/>
      <c r="L507" s="32">
        <f t="shared" si="141"/>
        <v>0</v>
      </c>
      <c r="M507" s="32">
        <f t="shared" si="140"/>
        <v>0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41"/>
        <v>0</v>
      </c>
      <c r="M508" s="35">
        <f t="shared" si="140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41"/>
        <v>0</v>
      </c>
      <c r="M509" s="35">
        <f t="shared" si="140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41"/>
        <v>0</v>
      </c>
      <c r="M510" s="35">
        <f t="shared" si="140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41"/>
        <v>0</v>
      </c>
      <c r="M511" s="35">
        <f t="shared" si="140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41"/>
        <v>0</v>
      </c>
      <c r="M512" s="35">
        <f t="shared" si="140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2022</v>
      </c>
      <c r="H515" s="6">
        <f>+G515</f>
        <v>2022</v>
      </c>
      <c r="I515" s="6">
        <f t="shared" ref="I515:I516" si="142">+H515</f>
        <v>2022</v>
      </c>
      <c r="J515" s="6">
        <f t="shared" ref="J515:J516" si="143">+I515</f>
        <v>2022</v>
      </c>
      <c r="K515" s="6">
        <f t="shared" ref="K515:K516" si="144">+J515</f>
        <v>2022</v>
      </c>
      <c r="L515" s="6">
        <f t="shared" ref="L515:L516" si="145">+K515</f>
        <v>2022</v>
      </c>
      <c r="M515" s="6">
        <f t="shared" ref="M515:M516" si="146">+L515</f>
        <v>2022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November 2022</v>
      </c>
      <c r="D516" s="24"/>
      <c r="E516" s="24"/>
      <c r="F516" s="24"/>
      <c r="G516" s="10" t="str">
        <f>+$G$4</f>
        <v>Nov</v>
      </c>
      <c r="H516" s="10" t="str">
        <f>+G516</f>
        <v>Nov</v>
      </c>
      <c r="I516" s="10" t="str">
        <f t="shared" si="142"/>
        <v>Nov</v>
      </c>
      <c r="J516" s="10" t="str">
        <f t="shared" si="143"/>
        <v>Nov</v>
      </c>
      <c r="K516" s="10" t="str">
        <f t="shared" si="144"/>
        <v>Nov</v>
      </c>
      <c r="L516" s="10" t="str">
        <f t="shared" si="145"/>
        <v>Nov</v>
      </c>
      <c r="M516" s="10" t="str">
        <f t="shared" si="146"/>
        <v>Nov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6</v>
      </c>
      <c r="H517" s="7">
        <f>+$H$5</f>
        <v>13</v>
      </c>
      <c r="I517" s="7">
        <f>+$I$5</f>
        <v>20</v>
      </c>
      <c r="J517" s="7">
        <f>+$J$5</f>
        <v>27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47">SUM(H520:H523)</f>
        <v>0</v>
      </c>
      <c r="I519" s="32">
        <f t="shared" si="147"/>
        <v>0</v>
      </c>
      <c r="J519" s="32">
        <f t="shared" si="147"/>
        <v>0</v>
      </c>
      <c r="K519" s="32">
        <f t="shared" si="147"/>
        <v>0</v>
      </c>
      <c r="L519" s="32">
        <f t="shared" si="147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48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49">SUM(G521:K521)</f>
        <v>0</v>
      </c>
      <c r="M521" s="35">
        <f t="shared" si="148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49"/>
        <v>0</v>
      </c>
      <c r="M522" s="35">
        <f t="shared" si="148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49"/>
        <v>0</v>
      </c>
      <c r="M523" s="32">
        <f t="shared" si="148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49"/>
        <v>0</v>
      </c>
      <c r="M524" s="35">
        <f t="shared" si="148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49"/>
        <v>0</v>
      </c>
      <c r="M525" s="35">
        <f t="shared" si="148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49"/>
        <v>0</v>
      </c>
      <c r="M526" s="35">
        <f t="shared" si="148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49"/>
        <v>0</v>
      </c>
      <c r="M527" s="35">
        <f t="shared" si="148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49"/>
        <v>0</v>
      </c>
      <c r="M528" s="35">
        <f t="shared" si="148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2022</v>
      </c>
      <c r="H531" s="6">
        <f>+G531</f>
        <v>2022</v>
      </c>
      <c r="I531" s="6">
        <f t="shared" ref="I531:I532" si="150">+H531</f>
        <v>2022</v>
      </c>
      <c r="J531" s="6">
        <f t="shared" ref="J531:J532" si="151">+I531</f>
        <v>2022</v>
      </c>
      <c r="K531" s="6">
        <f t="shared" ref="K531:K532" si="152">+J531</f>
        <v>2022</v>
      </c>
      <c r="L531" s="6">
        <f t="shared" ref="L531:L532" si="153">+K531</f>
        <v>2022</v>
      </c>
      <c r="M531" s="6">
        <f t="shared" ref="M531:M532" si="154">+L531</f>
        <v>2022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November 2022</v>
      </c>
      <c r="D532" s="24"/>
      <c r="E532" s="24"/>
      <c r="F532" s="24"/>
      <c r="G532" s="10" t="str">
        <f>+$G$4</f>
        <v>Nov</v>
      </c>
      <c r="H532" s="10" t="str">
        <f>+G532</f>
        <v>Nov</v>
      </c>
      <c r="I532" s="10" t="str">
        <f t="shared" si="150"/>
        <v>Nov</v>
      </c>
      <c r="J532" s="10" t="str">
        <f t="shared" si="151"/>
        <v>Nov</v>
      </c>
      <c r="K532" s="10" t="str">
        <f t="shared" si="152"/>
        <v>Nov</v>
      </c>
      <c r="L532" s="10" t="str">
        <f t="shared" si="153"/>
        <v>Nov</v>
      </c>
      <c r="M532" s="10" t="str">
        <f t="shared" si="154"/>
        <v>Nov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6</v>
      </c>
      <c r="H533" s="7">
        <f>+$H$5</f>
        <v>13</v>
      </c>
      <c r="I533" s="7">
        <f>+$I$5</f>
        <v>20</v>
      </c>
      <c r="J533" s="7">
        <f>+$J$5</f>
        <v>27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55">SUM(H536:H539)</f>
        <v>0</v>
      </c>
      <c r="I535" s="32">
        <f t="shared" si="155"/>
        <v>0</v>
      </c>
      <c r="J535" s="32">
        <f t="shared" si="155"/>
        <v>0</v>
      </c>
      <c r="K535" s="32">
        <f t="shared" si="155"/>
        <v>0</v>
      </c>
      <c r="L535" s="32">
        <f t="shared" si="15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5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57">SUM(G537:K537)</f>
        <v>0</v>
      </c>
      <c r="M537" s="35">
        <f t="shared" si="15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57"/>
        <v>0</v>
      </c>
      <c r="M538" s="35">
        <f t="shared" si="15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57"/>
        <v>0</v>
      </c>
      <c r="M539" s="32">
        <f t="shared" si="15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57"/>
        <v>0</v>
      </c>
      <c r="M540" s="35">
        <f t="shared" si="15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57"/>
        <v>0</v>
      </c>
      <c r="M541" s="35">
        <f t="shared" si="15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57"/>
        <v>0</v>
      </c>
      <c r="M542" s="35">
        <f t="shared" si="15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57"/>
        <v>0</v>
      </c>
      <c r="M543" s="35">
        <f t="shared" si="15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57"/>
        <v>0</v>
      </c>
      <c r="M544" s="35">
        <f t="shared" si="15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2022</v>
      </c>
      <c r="H547" s="6">
        <f>+G547</f>
        <v>2022</v>
      </c>
      <c r="I547" s="6">
        <f t="shared" ref="I547:I548" si="158">+H547</f>
        <v>2022</v>
      </c>
      <c r="J547" s="6">
        <f t="shared" ref="J547:J548" si="159">+I547</f>
        <v>2022</v>
      </c>
      <c r="K547" s="6">
        <f t="shared" ref="K547:K548" si="160">+J547</f>
        <v>2022</v>
      </c>
      <c r="L547" s="6">
        <f t="shared" ref="L547:L548" si="161">+K547</f>
        <v>2022</v>
      </c>
      <c r="M547" s="6">
        <f t="shared" ref="M547:M548" si="162">+L547</f>
        <v>2022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November 2022</v>
      </c>
      <c r="D548" s="24"/>
      <c r="E548" s="24"/>
      <c r="F548" s="24"/>
      <c r="G548" s="10" t="str">
        <f>+$G$4</f>
        <v>Nov</v>
      </c>
      <c r="H548" s="10" t="str">
        <f>+G548</f>
        <v>Nov</v>
      </c>
      <c r="I548" s="10" t="str">
        <f t="shared" si="158"/>
        <v>Nov</v>
      </c>
      <c r="J548" s="10" t="str">
        <f t="shared" si="159"/>
        <v>Nov</v>
      </c>
      <c r="K548" s="10" t="str">
        <f t="shared" si="160"/>
        <v>Nov</v>
      </c>
      <c r="L548" s="10" t="str">
        <f t="shared" si="161"/>
        <v>Nov</v>
      </c>
      <c r="M548" s="10" t="str">
        <f t="shared" si="162"/>
        <v>Nov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6</v>
      </c>
      <c r="H549" s="7">
        <f>+$H$5</f>
        <v>13</v>
      </c>
      <c r="I549" s="7">
        <f>+$I$5</f>
        <v>20</v>
      </c>
      <c r="J549" s="7">
        <f>+$J$5</f>
        <v>27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63">SUM(H552:H555)</f>
        <v>0</v>
      </c>
      <c r="I551" s="32">
        <f t="shared" si="163"/>
        <v>0</v>
      </c>
      <c r="J551" s="32">
        <f t="shared" si="163"/>
        <v>0</v>
      </c>
      <c r="K551" s="32">
        <f t="shared" si="163"/>
        <v>0</v>
      </c>
      <c r="L551" s="32">
        <f t="shared" si="163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64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65">SUM(G553:K553)</f>
        <v>0</v>
      </c>
      <c r="M553" s="35">
        <f t="shared" si="164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65"/>
        <v>0</v>
      </c>
      <c r="M554" s="35">
        <f t="shared" si="164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65"/>
        <v>0</v>
      </c>
      <c r="M555" s="32">
        <f t="shared" si="164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65"/>
        <v>0</v>
      </c>
      <c r="M556" s="35">
        <f t="shared" si="164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65"/>
        <v>0</v>
      </c>
      <c r="M557" s="35">
        <f t="shared" si="164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65"/>
        <v>0</v>
      </c>
      <c r="M558" s="35">
        <f t="shared" si="164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65"/>
        <v>0</v>
      </c>
      <c r="M559" s="35">
        <f t="shared" si="164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65"/>
        <v>0</v>
      </c>
      <c r="M560" s="35">
        <f t="shared" si="164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2022</v>
      </c>
      <c r="H563" s="6">
        <f>+G563</f>
        <v>2022</v>
      </c>
      <c r="I563" s="6">
        <f t="shared" ref="I563:I564" si="166">+H563</f>
        <v>2022</v>
      </c>
      <c r="J563" s="6">
        <f t="shared" ref="J563:J564" si="167">+I563</f>
        <v>2022</v>
      </c>
      <c r="K563" s="6">
        <f t="shared" ref="K563:K564" si="168">+J563</f>
        <v>2022</v>
      </c>
      <c r="L563" s="6">
        <f t="shared" ref="L563:L564" si="169">+K563</f>
        <v>2022</v>
      </c>
      <c r="M563" s="6">
        <f t="shared" ref="M563:M564" si="170">+L563</f>
        <v>2022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November 2022</v>
      </c>
      <c r="D564" s="24"/>
      <c r="E564" s="24"/>
      <c r="F564" s="24"/>
      <c r="G564" s="10" t="str">
        <f>+$G$4</f>
        <v>Nov</v>
      </c>
      <c r="H564" s="10" t="str">
        <f>+G564</f>
        <v>Nov</v>
      </c>
      <c r="I564" s="10" t="str">
        <f t="shared" si="166"/>
        <v>Nov</v>
      </c>
      <c r="J564" s="10" t="str">
        <f t="shared" si="167"/>
        <v>Nov</v>
      </c>
      <c r="K564" s="10" t="str">
        <f t="shared" si="168"/>
        <v>Nov</v>
      </c>
      <c r="L564" s="10" t="str">
        <f t="shared" si="169"/>
        <v>Nov</v>
      </c>
      <c r="M564" s="10" t="str">
        <f t="shared" si="170"/>
        <v>Nov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6</v>
      </c>
      <c r="H565" s="7">
        <f>+$H$5</f>
        <v>13</v>
      </c>
      <c r="I565" s="7">
        <f>+$I$5</f>
        <v>20</v>
      </c>
      <c r="J565" s="7">
        <f>+$J$5</f>
        <v>27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71">SUM(H568:H571)</f>
        <v>0</v>
      </c>
      <c r="I567" s="32">
        <f t="shared" si="171"/>
        <v>0</v>
      </c>
      <c r="J567" s="32">
        <f t="shared" si="171"/>
        <v>0</v>
      </c>
      <c r="K567" s="32">
        <f t="shared" si="171"/>
        <v>0</v>
      </c>
      <c r="L567" s="32">
        <f t="shared" si="171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72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73">SUM(G569:K569)</f>
        <v>0</v>
      </c>
      <c r="M569" s="35">
        <f t="shared" si="172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73"/>
        <v>0</v>
      </c>
      <c r="M570" s="35">
        <f t="shared" si="172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73"/>
        <v>0</v>
      </c>
      <c r="M571" s="32">
        <f t="shared" si="172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73"/>
        <v>0</v>
      </c>
      <c r="M572" s="35">
        <f t="shared" si="172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73"/>
        <v>0</v>
      </c>
      <c r="M573" s="35">
        <f t="shared" si="172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73"/>
        <v>0</v>
      </c>
      <c r="M574" s="35">
        <f t="shared" si="172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73"/>
        <v>0</v>
      </c>
      <c r="M575" s="35">
        <f t="shared" si="172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73"/>
        <v>0</v>
      </c>
      <c r="M576" s="35">
        <f t="shared" si="172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2022</v>
      </c>
      <c r="H579" s="6">
        <f>+G579</f>
        <v>2022</v>
      </c>
      <c r="I579" s="6">
        <f t="shared" ref="I579:I580" si="174">+H579</f>
        <v>2022</v>
      </c>
      <c r="J579" s="6">
        <f t="shared" ref="J579:J580" si="175">+I579</f>
        <v>2022</v>
      </c>
      <c r="K579" s="6">
        <f t="shared" ref="K579:K580" si="176">+J579</f>
        <v>2022</v>
      </c>
      <c r="L579" s="6">
        <f t="shared" ref="L579:L580" si="177">+K579</f>
        <v>2022</v>
      </c>
      <c r="M579" s="6">
        <f t="shared" ref="M579:M580" si="178">+L579</f>
        <v>2022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November 2022</v>
      </c>
      <c r="D580" s="24"/>
      <c r="E580" s="24"/>
      <c r="F580" s="24"/>
      <c r="G580" s="10" t="str">
        <f>+$G$4</f>
        <v>Nov</v>
      </c>
      <c r="H580" s="10" t="str">
        <f>+G580</f>
        <v>Nov</v>
      </c>
      <c r="I580" s="10" t="str">
        <f t="shared" si="174"/>
        <v>Nov</v>
      </c>
      <c r="J580" s="10" t="str">
        <f t="shared" si="175"/>
        <v>Nov</v>
      </c>
      <c r="K580" s="10" t="str">
        <f t="shared" si="176"/>
        <v>Nov</v>
      </c>
      <c r="L580" s="10" t="str">
        <f t="shared" si="177"/>
        <v>Nov</v>
      </c>
      <c r="M580" s="10" t="str">
        <f t="shared" si="178"/>
        <v>Nov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6</v>
      </c>
      <c r="H581" s="7">
        <f>+$H$5</f>
        <v>13</v>
      </c>
      <c r="I581" s="7">
        <f>+$I$5</f>
        <v>20</v>
      </c>
      <c r="J581" s="7">
        <f>+$J$5</f>
        <v>27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79">SUM(H584:H587)</f>
        <v>0</v>
      </c>
      <c r="I583" s="32">
        <f t="shared" si="179"/>
        <v>0</v>
      </c>
      <c r="J583" s="32">
        <f t="shared" si="179"/>
        <v>0</v>
      </c>
      <c r="K583" s="32">
        <f t="shared" si="179"/>
        <v>0</v>
      </c>
      <c r="L583" s="32">
        <f t="shared" si="179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80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81">SUM(G585:K585)</f>
        <v>0</v>
      </c>
      <c r="M585" s="35">
        <f t="shared" si="180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81"/>
        <v>0</v>
      </c>
      <c r="M586" s="35">
        <f t="shared" si="180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81"/>
        <v>0</v>
      </c>
      <c r="M587" s="32">
        <f t="shared" si="180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81"/>
        <v>0</v>
      </c>
      <c r="M588" s="35">
        <f t="shared" si="180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81"/>
        <v>0</v>
      </c>
      <c r="M589" s="35">
        <f t="shared" si="180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81"/>
        <v>0</v>
      </c>
      <c r="M590" s="35">
        <f t="shared" si="180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81"/>
        <v>0</v>
      </c>
      <c r="M591" s="35">
        <f t="shared" si="180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81"/>
        <v>0</v>
      </c>
      <c r="M592" s="35">
        <f t="shared" si="180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2022</v>
      </c>
      <c r="H595" s="6">
        <f>+G595</f>
        <v>2022</v>
      </c>
      <c r="I595" s="6">
        <f t="shared" ref="I595:I596" si="182">+H595</f>
        <v>2022</v>
      </c>
      <c r="J595" s="6">
        <f t="shared" ref="J595:J596" si="183">+I595</f>
        <v>2022</v>
      </c>
      <c r="K595" s="6">
        <f t="shared" ref="K595:K596" si="184">+J595</f>
        <v>2022</v>
      </c>
      <c r="L595" s="6">
        <f t="shared" ref="L595:L596" si="185">+K595</f>
        <v>2022</v>
      </c>
      <c r="M595" s="6">
        <f t="shared" ref="M595:M596" si="186">+L595</f>
        <v>2022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November 2022</v>
      </c>
      <c r="D596" s="24"/>
      <c r="E596" s="24"/>
      <c r="F596" s="24"/>
      <c r="G596" s="10" t="str">
        <f>+$G$4</f>
        <v>Nov</v>
      </c>
      <c r="H596" s="10" t="str">
        <f>+G596</f>
        <v>Nov</v>
      </c>
      <c r="I596" s="10" t="str">
        <f t="shared" si="182"/>
        <v>Nov</v>
      </c>
      <c r="J596" s="10" t="str">
        <f t="shared" si="183"/>
        <v>Nov</v>
      </c>
      <c r="K596" s="10" t="str">
        <f t="shared" si="184"/>
        <v>Nov</v>
      </c>
      <c r="L596" s="10" t="str">
        <f t="shared" si="185"/>
        <v>Nov</v>
      </c>
      <c r="M596" s="10" t="str">
        <f t="shared" si="186"/>
        <v>Nov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6</v>
      </c>
      <c r="H597" s="7">
        <f>+$H$5</f>
        <v>13</v>
      </c>
      <c r="I597" s="7">
        <f>+$I$5</f>
        <v>20</v>
      </c>
      <c r="J597" s="7">
        <f>+$J$5</f>
        <v>27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87">SUM(H600:H603)</f>
        <v>0</v>
      </c>
      <c r="I599" s="32">
        <f t="shared" si="187"/>
        <v>0</v>
      </c>
      <c r="J599" s="32">
        <f t="shared" si="187"/>
        <v>0</v>
      </c>
      <c r="K599" s="32">
        <f t="shared" si="187"/>
        <v>0</v>
      </c>
      <c r="L599" s="32">
        <f t="shared" si="187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88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89">SUM(G601:K601)</f>
        <v>0</v>
      </c>
      <c r="M601" s="35">
        <f t="shared" si="188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89"/>
        <v>0</v>
      </c>
      <c r="M602" s="35">
        <f t="shared" si="188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89"/>
        <v>0</v>
      </c>
      <c r="M603" s="32">
        <f t="shared" si="188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89"/>
        <v>0</v>
      </c>
      <c r="M604" s="35">
        <f t="shared" si="188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89"/>
        <v>0</v>
      </c>
      <c r="M605" s="35">
        <f t="shared" si="188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89"/>
        <v>0</v>
      </c>
      <c r="M606" s="35">
        <f t="shared" si="188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89"/>
        <v>0</v>
      </c>
      <c r="M607" s="35">
        <f t="shared" si="188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89"/>
        <v>0</v>
      </c>
      <c r="M608" s="35">
        <f t="shared" si="188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2022</v>
      </c>
      <c r="H611" s="6">
        <f>+G611</f>
        <v>2022</v>
      </c>
      <c r="I611" s="6">
        <f t="shared" ref="I611:I612" si="190">+H611</f>
        <v>2022</v>
      </c>
      <c r="J611" s="6">
        <f t="shared" ref="J611:J612" si="191">+I611</f>
        <v>2022</v>
      </c>
      <c r="K611" s="6">
        <f t="shared" ref="K611:K612" si="192">+J611</f>
        <v>2022</v>
      </c>
      <c r="L611" s="6">
        <f t="shared" ref="L611:L612" si="193">+K611</f>
        <v>2022</v>
      </c>
      <c r="M611" s="6">
        <f t="shared" ref="M611:M612" si="194">+L611</f>
        <v>2022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November 2022</v>
      </c>
      <c r="D612" s="24"/>
      <c r="E612" s="24"/>
      <c r="F612" s="24"/>
      <c r="G612" s="10" t="str">
        <f>+$G$4</f>
        <v>Nov</v>
      </c>
      <c r="H612" s="10" t="str">
        <f>+G612</f>
        <v>Nov</v>
      </c>
      <c r="I612" s="10" t="str">
        <f t="shared" si="190"/>
        <v>Nov</v>
      </c>
      <c r="J612" s="10" t="str">
        <f t="shared" si="191"/>
        <v>Nov</v>
      </c>
      <c r="K612" s="10" t="str">
        <f t="shared" si="192"/>
        <v>Nov</v>
      </c>
      <c r="L612" s="10" t="str">
        <f t="shared" si="193"/>
        <v>Nov</v>
      </c>
      <c r="M612" s="10" t="str">
        <f t="shared" si="194"/>
        <v>Nov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6</v>
      </c>
      <c r="H613" s="7">
        <f>+$H$5</f>
        <v>13</v>
      </c>
      <c r="I613" s="7">
        <f>+$I$5</f>
        <v>20</v>
      </c>
      <c r="J613" s="7">
        <f>+$J$5</f>
        <v>27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95">SUM(H616:H619)</f>
        <v>0</v>
      </c>
      <c r="I615" s="32">
        <f t="shared" si="195"/>
        <v>0</v>
      </c>
      <c r="J615" s="32">
        <f t="shared" si="195"/>
        <v>0</v>
      </c>
      <c r="K615" s="32">
        <f t="shared" si="195"/>
        <v>0</v>
      </c>
      <c r="L615" s="32">
        <f t="shared" si="19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9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97">SUM(G617:K617)</f>
        <v>0</v>
      </c>
      <c r="M617" s="35">
        <f t="shared" si="19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97"/>
        <v>0</v>
      </c>
      <c r="M618" s="35">
        <f t="shared" si="19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97"/>
        <v>0</v>
      </c>
      <c r="M619" s="32">
        <f t="shared" si="19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97"/>
        <v>0</v>
      </c>
      <c r="M620" s="35">
        <f t="shared" si="19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97"/>
        <v>0</v>
      </c>
      <c r="M621" s="35">
        <f t="shared" si="19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97"/>
        <v>0</v>
      </c>
      <c r="M622" s="35">
        <f t="shared" si="19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97"/>
        <v>0</v>
      </c>
      <c r="M623" s="35">
        <f t="shared" si="19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97"/>
        <v>0</v>
      </c>
      <c r="M624" s="35">
        <f t="shared" si="19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2022</v>
      </c>
      <c r="H627" s="6">
        <f>+G627</f>
        <v>2022</v>
      </c>
      <c r="I627" s="6">
        <f t="shared" ref="I627:I628" si="198">+H627</f>
        <v>2022</v>
      </c>
      <c r="J627" s="6">
        <f t="shared" ref="J627:J628" si="199">+I627</f>
        <v>2022</v>
      </c>
      <c r="K627" s="6">
        <f t="shared" ref="K627:K628" si="200">+J627</f>
        <v>2022</v>
      </c>
      <c r="L627" s="6">
        <f t="shared" ref="L627:L628" si="201">+K627</f>
        <v>2022</v>
      </c>
      <c r="M627" s="6">
        <f t="shared" ref="M627:M628" si="202">+L627</f>
        <v>2022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November 2022</v>
      </c>
      <c r="D628" s="24"/>
      <c r="E628" s="24"/>
      <c r="F628" s="24"/>
      <c r="G628" s="10" t="str">
        <f>+$G$4</f>
        <v>Nov</v>
      </c>
      <c r="H628" s="10" t="str">
        <f>+G628</f>
        <v>Nov</v>
      </c>
      <c r="I628" s="10" t="str">
        <f t="shared" si="198"/>
        <v>Nov</v>
      </c>
      <c r="J628" s="10" t="str">
        <f t="shared" si="199"/>
        <v>Nov</v>
      </c>
      <c r="K628" s="10" t="str">
        <f t="shared" si="200"/>
        <v>Nov</v>
      </c>
      <c r="L628" s="10" t="str">
        <f t="shared" si="201"/>
        <v>Nov</v>
      </c>
      <c r="M628" s="10" t="str">
        <f t="shared" si="202"/>
        <v>Nov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6</v>
      </c>
      <c r="H629" s="7">
        <f>+$H$5</f>
        <v>13</v>
      </c>
      <c r="I629" s="7">
        <f>+$I$5</f>
        <v>20</v>
      </c>
      <c r="J629" s="7">
        <f>+$J$5</f>
        <v>27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203">SUM(H632:H635)</f>
        <v>0</v>
      </c>
      <c r="I631" s="32">
        <f t="shared" si="203"/>
        <v>0</v>
      </c>
      <c r="J631" s="32">
        <f t="shared" si="203"/>
        <v>0</v>
      </c>
      <c r="K631" s="32">
        <f t="shared" si="203"/>
        <v>0</v>
      </c>
      <c r="L631" s="32">
        <f t="shared" si="203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204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205">SUM(G633:K633)</f>
        <v>0</v>
      </c>
      <c r="M633" s="35">
        <f t="shared" si="204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205"/>
        <v>0</v>
      </c>
      <c r="M634" s="35">
        <f t="shared" si="204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205"/>
        <v>0</v>
      </c>
      <c r="M635" s="32">
        <f t="shared" si="204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205"/>
        <v>0</v>
      </c>
      <c r="M636" s="35">
        <f t="shared" si="204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205"/>
        <v>0</v>
      </c>
      <c r="M637" s="35">
        <f t="shared" si="204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205"/>
        <v>0</v>
      </c>
      <c r="M638" s="35">
        <f t="shared" si="204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205"/>
        <v>0</v>
      </c>
      <c r="M639" s="35">
        <f t="shared" si="204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205"/>
        <v>0</v>
      </c>
      <c r="M640" s="35">
        <f t="shared" si="204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2022</v>
      </c>
      <c r="H643" s="6">
        <f>+G643</f>
        <v>2022</v>
      </c>
      <c r="I643" s="6">
        <f t="shared" ref="I643:I644" si="206">+H643</f>
        <v>2022</v>
      </c>
      <c r="J643" s="6">
        <f t="shared" ref="J643:J644" si="207">+I643</f>
        <v>2022</v>
      </c>
      <c r="K643" s="6">
        <f t="shared" ref="K643:K644" si="208">+J643</f>
        <v>2022</v>
      </c>
      <c r="L643" s="6">
        <f t="shared" ref="L643:L644" si="209">+K643</f>
        <v>2022</v>
      </c>
      <c r="M643" s="6">
        <f t="shared" ref="M643:M644" si="210">+L643</f>
        <v>2022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November 2022</v>
      </c>
      <c r="D644" s="24"/>
      <c r="E644" s="24"/>
      <c r="F644" s="24"/>
      <c r="G644" s="10" t="str">
        <f>+$G$4</f>
        <v>Nov</v>
      </c>
      <c r="H644" s="10" t="str">
        <f>+G644</f>
        <v>Nov</v>
      </c>
      <c r="I644" s="10" t="str">
        <f t="shared" si="206"/>
        <v>Nov</v>
      </c>
      <c r="J644" s="10" t="str">
        <f t="shared" si="207"/>
        <v>Nov</v>
      </c>
      <c r="K644" s="10" t="str">
        <f t="shared" si="208"/>
        <v>Nov</v>
      </c>
      <c r="L644" s="10" t="str">
        <f t="shared" si="209"/>
        <v>Nov</v>
      </c>
      <c r="M644" s="10" t="str">
        <f t="shared" si="210"/>
        <v>Nov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6</v>
      </c>
      <c r="H645" s="7">
        <f>+$H$5</f>
        <v>13</v>
      </c>
      <c r="I645" s="7">
        <f>+$I$5</f>
        <v>20</v>
      </c>
      <c r="J645" s="7">
        <f>+$J$5</f>
        <v>27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211">SUM(H648:H651)</f>
        <v>0</v>
      </c>
      <c r="I647" s="32">
        <f t="shared" si="211"/>
        <v>0</v>
      </c>
      <c r="J647" s="32">
        <f t="shared" si="211"/>
        <v>0</v>
      </c>
      <c r="K647" s="32">
        <f t="shared" si="211"/>
        <v>0</v>
      </c>
      <c r="L647" s="32">
        <f t="shared" si="211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212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213">SUM(G649:K649)</f>
        <v>0</v>
      </c>
      <c r="M649" s="35">
        <f t="shared" si="212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213"/>
        <v>0</v>
      </c>
      <c r="M650" s="35">
        <f t="shared" si="212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213"/>
        <v>0</v>
      </c>
      <c r="M651" s="32">
        <f t="shared" si="212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213"/>
        <v>0</v>
      </c>
      <c r="M652" s="35">
        <f t="shared" si="212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213"/>
        <v>0</v>
      </c>
      <c r="M653" s="35">
        <f t="shared" si="212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213"/>
        <v>0</v>
      </c>
      <c r="M654" s="35">
        <f t="shared" si="212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213"/>
        <v>0</v>
      </c>
      <c r="M655" s="35">
        <f t="shared" si="212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213"/>
        <v>0</v>
      </c>
      <c r="M656" s="35">
        <f t="shared" si="212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2022</v>
      </c>
      <c r="H3" s="6">
        <f>+G3</f>
        <v>2022</v>
      </c>
      <c r="I3" s="6">
        <f t="shared" ref="I3:M4" si="0">+H3</f>
        <v>2022</v>
      </c>
      <c r="J3" s="6">
        <f t="shared" si="0"/>
        <v>2022</v>
      </c>
      <c r="K3" s="6">
        <f t="shared" si="0"/>
        <v>2022</v>
      </c>
      <c r="L3" s="6">
        <f t="shared" si="0"/>
        <v>2022</v>
      </c>
      <c r="M3" s="6">
        <f t="shared" si="0"/>
        <v>2022</v>
      </c>
      <c r="N3" s="20"/>
      <c r="S3" s="45" t="str">
        <f>+C3</f>
        <v>Total ICBC</v>
      </c>
      <c r="T3" s="46">
        <f>+L7</f>
        <v>8777</v>
      </c>
      <c r="U3" s="46">
        <f>+L8+L9</f>
        <v>2212</v>
      </c>
      <c r="V3" s="46">
        <f>+L10+L11</f>
        <v>6565</v>
      </c>
      <c r="W3" s="46">
        <f>+L14</f>
        <v>287</v>
      </c>
      <c r="X3" s="46">
        <f>+L12</f>
        <v>169</v>
      </c>
    </row>
    <row r="4" spans="1:41" x14ac:dyDescent="0.25">
      <c r="A4" s="21"/>
      <c r="B4" s="22"/>
      <c r="C4" s="13" t="s">
        <v>111</v>
      </c>
      <c r="D4" s="23"/>
      <c r="E4" s="24"/>
      <c r="F4" s="24"/>
      <c r="G4" s="49" t="s">
        <v>39</v>
      </c>
      <c r="H4" s="10" t="str">
        <f>+G4</f>
        <v>Dec</v>
      </c>
      <c r="I4" s="10" t="str">
        <f t="shared" si="0"/>
        <v>Dec</v>
      </c>
      <c r="J4" s="10" t="str">
        <f t="shared" si="0"/>
        <v>Dec</v>
      </c>
      <c r="K4" s="10" t="str">
        <f t="shared" si="0"/>
        <v>Dec</v>
      </c>
      <c r="L4" s="10" t="str">
        <f t="shared" si="0"/>
        <v>Dec</v>
      </c>
      <c r="M4" s="10" t="str">
        <f t="shared" si="0"/>
        <v>Dec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4</v>
      </c>
      <c r="H5" s="4">
        <v>11</v>
      </c>
      <c r="I5" s="4">
        <v>18</v>
      </c>
      <c r="J5" s="4">
        <v>25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1835</v>
      </c>
      <c r="H7" s="32">
        <f t="shared" ref="H7:L7" si="1">SUM(H8:H11)</f>
        <v>2177</v>
      </c>
      <c r="I7" s="32">
        <f t="shared" si="1"/>
        <v>2068</v>
      </c>
      <c r="J7" s="32">
        <f t="shared" si="1"/>
        <v>2697</v>
      </c>
      <c r="K7" s="32">
        <f t="shared" si="1"/>
        <v>0</v>
      </c>
      <c r="L7" s="32">
        <f t="shared" si="1"/>
        <v>8777</v>
      </c>
      <c r="M7" s="32">
        <f>ROUND((L7/$E$1),0)</f>
        <v>2194</v>
      </c>
      <c r="N7" s="33"/>
      <c r="O7" s="34"/>
      <c r="P7" s="34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116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131</v>
      </c>
      <c r="I8" s="35">
        <f t="shared" si="2"/>
        <v>131</v>
      </c>
      <c r="J8" s="35">
        <f t="shared" si="2"/>
        <v>253</v>
      </c>
      <c r="K8" s="35">
        <f t="shared" si="2"/>
        <v>0</v>
      </c>
      <c r="L8" s="35">
        <f>SUM(G8:K8)</f>
        <v>631</v>
      </c>
      <c r="M8" s="35">
        <f t="shared" ref="M8:M16" si="3">ROUND((L8/$E$1),0)</f>
        <v>158</v>
      </c>
      <c r="N8" s="33"/>
      <c r="O8" s="34"/>
      <c r="P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329</v>
      </c>
      <c r="H9" s="35">
        <f t="shared" si="4"/>
        <v>373</v>
      </c>
      <c r="I9" s="35">
        <f t="shared" si="4"/>
        <v>375</v>
      </c>
      <c r="J9" s="35">
        <f t="shared" si="4"/>
        <v>504</v>
      </c>
      <c r="K9" s="35">
        <f t="shared" si="4"/>
        <v>0</v>
      </c>
      <c r="L9" s="35">
        <f t="shared" ref="L9:L16" si="5">SUM(G9:K9)</f>
        <v>1581</v>
      </c>
      <c r="M9" s="35">
        <f t="shared" si="3"/>
        <v>395</v>
      </c>
      <c r="N9" s="33"/>
      <c r="O9" s="34"/>
      <c r="P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429</v>
      </c>
      <c r="H10" s="35">
        <f t="shared" si="4"/>
        <v>516</v>
      </c>
      <c r="I10" s="35">
        <f t="shared" si="4"/>
        <v>513</v>
      </c>
      <c r="J10" s="35">
        <f t="shared" si="4"/>
        <v>701</v>
      </c>
      <c r="K10" s="35">
        <f t="shared" si="4"/>
        <v>0</v>
      </c>
      <c r="L10" s="35">
        <f t="shared" si="5"/>
        <v>2159</v>
      </c>
      <c r="M10" s="35">
        <f t="shared" si="3"/>
        <v>540</v>
      </c>
      <c r="N10" s="33"/>
      <c r="O10" s="34"/>
      <c r="P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961</v>
      </c>
      <c r="H11" s="32">
        <f t="shared" si="4"/>
        <v>1157</v>
      </c>
      <c r="I11" s="32">
        <f t="shared" si="4"/>
        <v>1049</v>
      </c>
      <c r="J11" s="32">
        <f t="shared" si="4"/>
        <v>1239</v>
      </c>
      <c r="K11" s="32">
        <f t="shared" si="4"/>
        <v>0</v>
      </c>
      <c r="L11" s="32">
        <f t="shared" si="5"/>
        <v>4406</v>
      </c>
      <c r="M11" s="32">
        <f t="shared" si="3"/>
        <v>1102</v>
      </c>
      <c r="N11" s="33"/>
      <c r="O11" s="34"/>
      <c r="P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19</v>
      </c>
      <c r="H12" s="35">
        <f t="shared" si="4"/>
        <v>105</v>
      </c>
      <c r="I12" s="35">
        <f t="shared" si="4"/>
        <v>25</v>
      </c>
      <c r="J12" s="35">
        <f t="shared" si="4"/>
        <v>20</v>
      </c>
      <c r="K12" s="35">
        <f t="shared" si="4"/>
        <v>0</v>
      </c>
      <c r="L12" s="35">
        <f t="shared" si="5"/>
        <v>169</v>
      </c>
      <c r="M12" s="35">
        <f t="shared" si="3"/>
        <v>42</v>
      </c>
      <c r="N12" s="33"/>
      <c r="O12" s="34"/>
      <c r="P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13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13</v>
      </c>
      <c r="M13" s="35">
        <f t="shared" si="3"/>
        <v>3</v>
      </c>
      <c r="N13" s="33"/>
      <c r="O13" s="34"/>
      <c r="P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65</v>
      </c>
      <c r="H14" s="35">
        <f t="shared" si="4"/>
        <v>68</v>
      </c>
      <c r="I14" s="35">
        <f t="shared" si="4"/>
        <v>74</v>
      </c>
      <c r="J14" s="35">
        <f t="shared" si="4"/>
        <v>80</v>
      </c>
      <c r="K14" s="35">
        <f t="shared" si="4"/>
        <v>0</v>
      </c>
      <c r="L14" s="35">
        <f t="shared" si="5"/>
        <v>287</v>
      </c>
      <c r="M14" s="35">
        <f t="shared" si="3"/>
        <v>72</v>
      </c>
      <c r="N14" s="33"/>
      <c r="O14" s="34"/>
      <c r="P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574</v>
      </c>
      <c r="H15" s="35">
        <f t="shared" si="4"/>
        <v>827</v>
      </c>
      <c r="I15" s="35">
        <f t="shared" si="4"/>
        <v>624</v>
      </c>
      <c r="J15" s="35">
        <f t="shared" si="4"/>
        <v>490</v>
      </c>
      <c r="K15" s="35">
        <f t="shared" si="4"/>
        <v>0</v>
      </c>
      <c r="L15" s="35">
        <f t="shared" si="5"/>
        <v>2515</v>
      </c>
      <c r="M15" s="35">
        <f t="shared" si="3"/>
        <v>629</v>
      </c>
      <c r="N15" s="33"/>
      <c r="O15" s="34"/>
      <c r="P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277</v>
      </c>
      <c r="H16" s="35">
        <f t="shared" si="4"/>
        <v>240</v>
      </c>
      <c r="I16" s="35">
        <f t="shared" si="4"/>
        <v>179</v>
      </c>
      <c r="J16" s="35">
        <f t="shared" si="4"/>
        <v>146</v>
      </c>
      <c r="K16" s="35">
        <f t="shared" si="4"/>
        <v>0</v>
      </c>
      <c r="L16" s="35">
        <f t="shared" si="5"/>
        <v>842</v>
      </c>
      <c r="M16" s="35">
        <f t="shared" si="3"/>
        <v>211</v>
      </c>
      <c r="N16" s="33"/>
      <c r="O16" s="34"/>
      <c r="P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2022</v>
      </c>
      <c r="H19" s="6">
        <f>+G19</f>
        <v>2022</v>
      </c>
      <c r="I19" s="6">
        <f t="shared" ref="I19:M20" si="6">+H19</f>
        <v>2022</v>
      </c>
      <c r="J19" s="6">
        <f t="shared" si="6"/>
        <v>2022</v>
      </c>
      <c r="K19" s="6">
        <f t="shared" si="6"/>
        <v>2022</v>
      </c>
      <c r="L19" s="6">
        <f t="shared" si="6"/>
        <v>2022</v>
      </c>
      <c r="M19" s="6">
        <f t="shared" si="6"/>
        <v>2022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838</v>
      </c>
      <c r="U19" s="46">
        <f>+L24+L25</f>
        <v>191</v>
      </c>
      <c r="V19" s="46">
        <f>+L26+L27</f>
        <v>647</v>
      </c>
      <c r="W19" s="46">
        <f>+L30</f>
        <v>5</v>
      </c>
      <c r="X19" s="46">
        <f>+L28</f>
        <v>0</v>
      </c>
    </row>
    <row r="20" spans="1:24" x14ac:dyDescent="0.25">
      <c r="A20" s="21"/>
      <c r="B20" s="22"/>
      <c r="C20" s="8" t="str">
        <f>+$C4</f>
        <v>December 2022</v>
      </c>
      <c r="D20" s="24"/>
      <c r="E20" s="24"/>
      <c r="F20" s="24"/>
      <c r="G20" s="10" t="str">
        <f>+$G$4</f>
        <v>Dec</v>
      </c>
      <c r="H20" s="10" t="str">
        <f>+G20</f>
        <v>Dec</v>
      </c>
      <c r="I20" s="10" t="str">
        <f t="shared" si="6"/>
        <v>Dec</v>
      </c>
      <c r="J20" s="10" t="str">
        <f t="shared" si="6"/>
        <v>Dec</v>
      </c>
      <c r="K20" s="10" t="str">
        <f t="shared" si="6"/>
        <v>Dec</v>
      </c>
      <c r="L20" s="10" t="str">
        <f t="shared" si="6"/>
        <v>Dec</v>
      </c>
      <c r="M20" s="10" t="str">
        <f t="shared" si="6"/>
        <v>Dec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4</v>
      </c>
      <c r="H21" s="7">
        <f>+$H$5</f>
        <v>11</v>
      </c>
      <c r="I21" s="7">
        <f>+$I$5</f>
        <v>18</v>
      </c>
      <c r="J21" s="7">
        <f>+$J$5</f>
        <v>25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182</v>
      </c>
      <c r="H23" s="32">
        <f t="shared" ref="H23:L23" si="7">SUM(H24:H27)</f>
        <v>191</v>
      </c>
      <c r="I23" s="32">
        <f t="shared" si="7"/>
        <v>221</v>
      </c>
      <c r="J23" s="32">
        <f t="shared" si="7"/>
        <v>244</v>
      </c>
      <c r="K23" s="32">
        <f t="shared" si="7"/>
        <v>0</v>
      </c>
      <c r="L23" s="32">
        <f t="shared" si="7"/>
        <v>838</v>
      </c>
      <c r="M23" s="32">
        <f>ROUND((L23/$E$1),0)</f>
        <v>210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11</v>
      </c>
      <c r="I24" s="40">
        <v>18</v>
      </c>
      <c r="J24" s="40">
        <v>20</v>
      </c>
      <c r="K24" s="40"/>
      <c r="L24" s="35">
        <f>SUM(G24:K24)</f>
        <v>61</v>
      </c>
      <c r="M24" s="35">
        <f t="shared" ref="M24:M32" si="8">ROUND((L24/$E$1),0)</f>
        <v>15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28</v>
      </c>
      <c r="H25" s="40">
        <v>30</v>
      </c>
      <c r="I25" s="40">
        <v>31</v>
      </c>
      <c r="J25" s="40">
        <v>41</v>
      </c>
      <c r="K25" s="40"/>
      <c r="L25" s="35">
        <f t="shared" ref="L25:L32" si="9">SUM(G25:K25)</f>
        <v>130</v>
      </c>
      <c r="M25" s="35">
        <f t="shared" si="8"/>
        <v>33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52</v>
      </c>
      <c r="H26" s="40">
        <v>50</v>
      </c>
      <c r="I26" s="40">
        <v>80</v>
      </c>
      <c r="J26" s="40">
        <v>83</v>
      </c>
      <c r="K26" s="40"/>
      <c r="L26" s="35">
        <f t="shared" si="9"/>
        <v>265</v>
      </c>
      <c r="M26" s="35">
        <f t="shared" si="8"/>
        <v>66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90</v>
      </c>
      <c r="H27" s="41">
        <v>100</v>
      </c>
      <c r="I27" s="41">
        <v>92</v>
      </c>
      <c r="J27" s="41">
        <v>100</v>
      </c>
      <c r="K27" s="41"/>
      <c r="L27" s="32">
        <f t="shared" si="9"/>
        <v>382</v>
      </c>
      <c r="M27" s="32">
        <f t="shared" si="8"/>
        <v>96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>
        <v>13</v>
      </c>
      <c r="I29" s="40"/>
      <c r="J29" s="40"/>
      <c r="K29" s="40"/>
      <c r="L29" s="35">
        <f t="shared" si="9"/>
        <v>13</v>
      </c>
      <c r="M29" s="35">
        <f t="shared" si="8"/>
        <v>3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>
        <v>5</v>
      </c>
      <c r="I30" s="40"/>
      <c r="J30" s="40"/>
      <c r="K30" s="40"/>
      <c r="L30" s="35">
        <f t="shared" si="9"/>
        <v>5</v>
      </c>
      <c r="M30" s="35">
        <f t="shared" si="8"/>
        <v>1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2022</v>
      </c>
      <c r="H35" s="6">
        <f>+G35</f>
        <v>2022</v>
      </c>
      <c r="I35" s="6">
        <f t="shared" ref="I35:M36" si="10">+H35</f>
        <v>2022</v>
      </c>
      <c r="J35" s="6">
        <f t="shared" si="10"/>
        <v>2022</v>
      </c>
      <c r="K35" s="6">
        <f t="shared" si="10"/>
        <v>2022</v>
      </c>
      <c r="L35" s="6">
        <f t="shared" si="10"/>
        <v>2022</v>
      </c>
      <c r="M35" s="6">
        <f t="shared" si="10"/>
        <v>2022</v>
      </c>
      <c r="N35" s="20"/>
      <c r="O35" s="42"/>
      <c r="P35" s="42"/>
      <c r="Q35" s="42"/>
      <c r="S35" s="45" t="str">
        <f>+C35</f>
        <v>Ngwenya</v>
      </c>
      <c r="T35" s="46">
        <f>+L39</f>
        <v>280</v>
      </c>
      <c r="U35" s="46">
        <f>+L40+L41</f>
        <v>74</v>
      </c>
      <c r="V35" s="46">
        <f>+L42+L43</f>
        <v>206</v>
      </c>
      <c r="W35" s="46">
        <f>+L46</f>
        <v>15</v>
      </c>
      <c r="X35" s="46">
        <f>+L44</f>
        <v>6</v>
      </c>
    </row>
    <row r="36" spans="1:24" x14ac:dyDescent="0.25">
      <c r="A36" s="21"/>
      <c r="B36" s="22"/>
      <c r="C36" s="8" t="str">
        <f>+$C20</f>
        <v>December 2022</v>
      </c>
      <c r="D36" s="24"/>
      <c r="E36" s="24"/>
      <c r="F36" s="24"/>
      <c r="G36" s="10" t="str">
        <f>+$G$4</f>
        <v>Dec</v>
      </c>
      <c r="H36" s="10" t="str">
        <f>+G36</f>
        <v>Dec</v>
      </c>
      <c r="I36" s="10" t="str">
        <f t="shared" si="10"/>
        <v>Dec</v>
      </c>
      <c r="J36" s="10" t="str">
        <f t="shared" si="10"/>
        <v>Dec</v>
      </c>
      <c r="K36" s="10" t="str">
        <f t="shared" si="10"/>
        <v>Dec</v>
      </c>
      <c r="L36" s="10" t="str">
        <f t="shared" si="10"/>
        <v>Dec</v>
      </c>
      <c r="M36" s="10" t="str">
        <f t="shared" si="10"/>
        <v>Dec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4</v>
      </c>
      <c r="H37" s="7">
        <f>+$H$5</f>
        <v>11</v>
      </c>
      <c r="I37" s="7">
        <f>+$I$5</f>
        <v>18</v>
      </c>
      <c r="J37" s="7">
        <f>+$J$5</f>
        <v>25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66</v>
      </c>
      <c r="H39" s="32">
        <f t="shared" ref="H39:L39" si="11">SUM(H40:H43)</f>
        <v>64</v>
      </c>
      <c r="I39" s="32">
        <f t="shared" si="11"/>
        <v>71</v>
      </c>
      <c r="J39" s="32">
        <f t="shared" si="11"/>
        <v>79</v>
      </c>
      <c r="K39" s="32">
        <f t="shared" si="11"/>
        <v>0</v>
      </c>
      <c r="L39" s="32">
        <f t="shared" si="11"/>
        <v>280</v>
      </c>
      <c r="M39" s="32">
        <f>ROUND((L39/$E$1),0)</f>
        <v>70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3</v>
      </c>
      <c r="I40" s="40">
        <v>5</v>
      </c>
      <c r="J40" s="40">
        <v>7</v>
      </c>
      <c r="K40" s="40"/>
      <c r="L40" s="35">
        <f>SUM(G40:K40)</f>
        <v>19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12</v>
      </c>
      <c r="H41" s="40">
        <v>14</v>
      </c>
      <c r="I41" s="40">
        <v>14</v>
      </c>
      <c r="J41" s="40">
        <v>15</v>
      </c>
      <c r="K41" s="40"/>
      <c r="L41" s="35">
        <f t="shared" ref="L41:L48" si="13">SUM(G41:K41)</f>
        <v>55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18</v>
      </c>
      <c r="H42" s="40">
        <v>15</v>
      </c>
      <c r="I42" s="40">
        <v>18</v>
      </c>
      <c r="J42" s="40">
        <v>20</v>
      </c>
      <c r="K42" s="40"/>
      <c r="L42" s="35">
        <f t="shared" si="13"/>
        <v>71</v>
      </c>
      <c r="M42" s="35">
        <f t="shared" si="12"/>
        <v>18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32</v>
      </c>
      <c r="H43" s="41">
        <v>32</v>
      </c>
      <c r="I43" s="41">
        <v>34</v>
      </c>
      <c r="J43" s="41">
        <v>37</v>
      </c>
      <c r="K43" s="41"/>
      <c r="L43" s="32">
        <f t="shared" si="13"/>
        <v>135</v>
      </c>
      <c r="M43" s="32">
        <f t="shared" si="12"/>
        <v>34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2</v>
      </c>
      <c r="H44" s="40"/>
      <c r="I44" s="40">
        <v>1</v>
      </c>
      <c r="J44" s="40">
        <v>3</v>
      </c>
      <c r="K44" s="40"/>
      <c r="L44" s="35">
        <f t="shared" si="13"/>
        <v>6</v>
      </c>
      <c r="M44" s="35">
        <f t="shared" si="12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3</v>
      </c>
      <c r="H46" s="40"/>
      <c r="I46" s="40">
        <v>5</v>
      </c>
      <c r="J46" s="40">
        <v>7</v>
      </c>
      <c r="K46" s="40"/>
      <c r="L46" s="35">
        <f t="shared" si="13"/>
        <v>15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2</v>
      </c>
      <c r="H47" s="40"/>
      <c r="I47" s="40">
        <v>3</v>
      </c>
      <c r="J47" s="40">
        <v>5</v>
      </c>
      <c r="K47" s="40"/>
      <c r="L47" s="35">
        <f t="shared" si="13"/>
        <v>10</v>
      </c>
      <c r="M47" s="35">
        <f t="shared" si="12"/>
        <v>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2022</v>
      </c>
      <c r="H51" s="6">
        <f>+G51</f>
        <v>2022</v>
      </c>
      <c r="I51" s="6">
        <f t="shared" ref="I51:M52" si="14">+H51</f>
        <v>2022</v>
      </c>
      <c r="J51" s="6">
        <f t="shared" si="14"/>
        <v>2022</v>
      </c>
      <c r="K51" s="6">
        <f t="shared" si="14"/>
        <v>2022</v>
      </c>
      <c r="L51" s="6">
        <f t="shared" si="14"/>
        <v>2022</v>
      </c>
      <c r="M51" s="6">
        <f t="shared" si="14"/>
        <v>2022</v>
      </c>
      <c r="N51" s="20"/>
      <c r="O51" s="42"/>
      <c r="P51" s="42"/>
      <c r="Q51" s="42"/>
      <c r="S51" s="45" t="str">
        <f>+C51</f>
        <v>Lavumisa</v>
      </c>
      <c r="T51" s="46">
        <f>+L55</f>
        <v>456</v>
      </c>
      <c r="U51" s="46">
        <f>+L56+L57</f>
        <v>85</v>
      </c>
      <c r="V51" s="46">
        <f>+L58+L59</f>
        <v>371</v>
      </c>
      <c r="W51" s="46">
        <f>+L62</f>
        <v>1</v>
      </c>
      <c r="X51" s="46">
        <f>+L60</f>
        <v>0</v>
      </c>
    </row>
    <row r="52" spans="1:24" x14ac:dyDescent="0.25">
      <c r="A52" s="21"/>
      <c r="B52" s="22"/>
      <c r="C52" s="8" t="str">
        <f>+$C36</f>
        <v>December 2022</v>
      </c>
      <c r="D52" s="24"/>
      <c r="E52" s="24"/>
      <c r="F52" s="24"/>
      <c r="G52" s="10" t="str">
        <f>+$G$4</f>
        <v>Dec</v>
      </c>
      <c r="H52" s="10" t="str">
        <f>+G52</f>
        <v>Dec</v>
      </c>
      <c r="I52" s="10" t="str">
        <f t="shared" si="14"/>
        <v>Dec</v>
      </c>
      <c r="J52" s="10" t="str">
        <f t="shared" si="14"/>
        <v>Dec</v>
      </c>
      <c r="K52" s="10" t="str">
        <f t="shared" si="14"/>
        <v>Dec</v>
      </c>
      <c r="L52" s="10" t="str">
        <f t="shared" si="14"/>
        <v>Dec</v>
      </c>
      <c r="M52" s="10" t="str">
        <f t="shared" si="14"/>
        <v>Dec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4</v>
      </c>
      <c r="H53" s="7">
        <f>+$H$5</f>
        <v>11</v>
      </c>
      <c r="I53" s="7">
        <f>+$I$5</f>
        <v>18</v>
      </c>
      <c r="J53" s="7">
        <f>+$J$5</f>
        <v>25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111</v>
      </c>
      <c r="H55" s="32">
        <f t="shared" ref="H55:L55" si="15">SUM(H56:H59)</f>
        <v>134</v>
      </c>
      <c r="I55" s="32">
        <f t="shared" si="15"/>
        <v>105</v>
      </c>
      <c r="J55" s="32">
        <f t="shared" si="15"/>
        <v>106</v>
      </c>
      <c r="K55" s="32">
        <f t="shared" si="15"/>
        <v>0</v>
      </c>
      <c r="L55" s="32">
        <f t="shared" si="15"/>
        <v>456</v>
      </c>
      <c r="M55" s="32">
        <f>ROUND((L55/$E$1),0)</f>
        <v>114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3</v>
      </c>
      <c r="I56" s="40">
        <v>4</v>
      </c>
      <c r="J56" s="40">
        <v>5</v>
      </c>
      <c r="K56" s="40"/>
      <c r="L56" s="35">
        <f>SUM(G56:K56)</f>
        <v>16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22</v>
      </c>
      <c r="H57" s="40">
        <v>17</v>
      </c>
      <c r="I57" s="40">
        <v>14</v>
      </c>
      <c r="J57" s="40">
        <v>16</v>
      </c>
      <c r="K57" s="40"/>
      <c r="L57" s="35">
        <f t="shared" ref="L57:L64" si="17">SUM(G57:K57)</f>
        <v>69</v>
      </c>
      <c r="M57" s="35">
        <f t="shared" si="16"/>
        <v>17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28</v>
      </c>
      <c r="H58" s="40">
        <v>38</v>
      </c>
      <c r="I58" s="40">
        <v>21</v>
      </c>
      <c r="J58" s="40">
        <v>15</v>
      </c>
      <c r="K58" s="40"/>
      <c r="L58" s="35">
        <f t="shared" si="17"/>
        <v>102</v>
      </c>
      <c r="M58" s="35">
        <f t="shared" si="16"/>
        <v>26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57</v>
      </c>
      <c r="H59" s="41">
        <v>76</v>
      </c>
      <c r="I59" s="41">
        <v>66</v>
      </c>
      <c r="J59" s="41">
        <v>70</v>
      </c>
      <c r="K59" s="41"/>
      <c r="L59" s="32">
        <f t="shared" si="17"/>
        <v>269</v>
      </c>
      <c r="M59" s="32">
        <f t="shared" si="16"/>
        <v>67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1</v>
      </c>
      <c r="H62" s="40"/>
      <c r="I62" s="40"/>
      <c r="J62" s="40"/>
      <c r="K62" s="40"/>
      <c r="L62" s="35">
        <f t="shared" si="17"/>
        <v>1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2022</v>
      </c>
      <c r="H67" s="6">
        <f>+G67</f>
        <v>2022</v>
      </c>
      <c r="I67" s="6">
        <f t="shared" ref="I67:M68" si="18">+H67</f>
        <v>2022</v>
      </c>
      <c r="J67" s="6">
        <f t="shared" si="18"/>
        <v>2022</v>
      </c>
      <c r="K67" s="6">
        <f t="shared" si="18"/>
        <v>2022</v>
      </c>
      <c r="L67" s="6">
        <f t="shared" si="18"/>
        <v>2022</v>
      </c>
      <c r="M67" s="6">
        <f t="shared" si="18"/>
        <v>2022</v>
      </c>
      <c r="N67" s="20"/>
      <c r="O67" s="42"/>
      <c r="P67" s="42"/>
      <c r="Q67" s="42"/>
      <c r="S67" s="45" t="str">
        <f>+C67</f>
        <v>Engcamini</v>
      </c>
      <c r="T67" s="46">
        <f>+L71</f>
        <v>369</v>
      </c>
      <c r="U67" s="46">
        <f>+L72+L73</f>
        <v>67</v>
      </c>
      <c r="V67" s="46">
        <f>+L74+L75</f>
        <v>302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December 2022</v>
      </c>
      <c r="D68" s="24"/>
      <c r="E68" s="24"/>
      <c r="F68" s="24"/>
      <c r="G68" s="10" t="str">
        <f>+$G$4</f>
        <v>Dec</v>
      </c>
      <c r="H68" s="10" t="str">
        <f>+G68</f>
        <v>Dec</v>
      </c>
      <c r="I68" s="10" t="str">
        <f t="shared" si="18"/>
        <v>Dec</v>
      </c>
      <c r="J68" s="10" t="str">
        <f t="shared" si="18"/>
        <v>Dec</v>
      </c>
      <c r="K68" s="10" t="str">
        <f t="shared" si="18"/>
        <v>Dec</v>
      </c>
      <c r="L68" s="10" t="str">
        <f t="shared" si="18"/>
        <v>Dec</v>
      </c>
      <c r="M68" s="10" t="str">
        <f t="shared" si="18"/>
        <v>Dec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4</v>
      </c>
      <c r="H69" s="7">
        <f>+$H$5</f>
        <v>11</v>
      </c>
      <c r="I69" s="7">
        <f>+$I$5</f>
        <v>18</v>
      </c>
      <c r="J69" s="7">
        <f>+$J$5</f>
        <v>25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106</v>
      </c>
      <c r="H71" s="32">
        <f t="shared" ref="H71:L71" si="19">SUM(H72:H75)</f>
        <v>104</v>
      </c>
      <c r="I71" s="32">
        <f t="shared" si="19"/>
        <v>46</v>
      </c>
      <c r="J71" s="32">
        <f t="shared" si="19"/>
        <v>113</v>
      </c>
      <c r="K71" s="32">
        <f t="shared" si="19"/>
        <v>0</v>
      </c>
      <c r="L71" s="32">
        <f t="shared" si="19"/>
        <v>369</v>
      </c>
      <c r="M71" s="32">
        <f>ROUND((L71/$E$1),0)</f>
        <v>92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6</v>
      </c>
      <c r="H72" s="40">
        <v>8</v>
      </c>
      <c r="I72" s="40">
        <v>6</v>
      </c>
      <c r="J72" s="40">
        <v>7</v>
      </c>
      <c r="K72" s="40"/>
      <c r="L72" s="35">
        <f>SUM(G72:K72)</f>
        <v>27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12</v>
      </c>
      <c r="H73" s="40">
        <v>10</v>
      </c>
      <c r="I73" s="40">
        <v>8</v>
      </c>
      <c r="J73" s="40">
        <v>10</v>
      </c>
      <c r="K73" s="40"/>
      <c r="L73" s="35">
        <f t="shared" ref="L73:L80" si="21">SUM(G73:K73)</f>
        <v>40</v>
      </c>
      <c r="M73" s="35">
        <f t="shared" si="20"/>
        <v>10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13</v>
      </c>
      <c r="H74" s="40">
        <v>14</v>
      </c>
      <c r="I74" s="40">
        <v>16</v>
      </c>
      <c r="J74" s="40">
        <v>16</v>
      </c>
      <c r="K74" s="40"/>
      <c r="L74" s="35">
        <f t="shared" si="21"/>
        <v>59</v>
      </c>
      <c r="M74" s="35">
        <f t="shared" si="20"/>
        <v>15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75</v>
      </c>
      <c r="H75" s="41">
        <v>72</v>
      </c>
      <c r="I75" s="41">
        <v>16</v>
      </c>
      <c r="J75" s="41">
        <v>80</v>
      </c>
      <c r="K75" s="41"/>
      <c r="L75" s="32">
        <f t="shared" si="21"/>
        <v>243</v>
      </c>
      <c r="M75" s="32">
        <f t="shared" si="20"/>
        <v>61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108</v>
      </c>
      <c r="H79" s="40">
        <v>144</v>
      </c>
      <c r="I79" s="40">
        <v>216</v>
      </c>
      <c r="J79" s="40">
        <v>110</v>
      </c>
      <c r="K79" s="40"/>
      <c r="L79" s="35">
        <f t="shared" si="21"/>
        <v>578</v>
      </c>
      <c r="M79" s="35">
        <f t="shared" si="20"/>
        <v>145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2022</v>
      </c>
      <c r="H83" s="6">
        <f>+G83</f>
        <v>2022</v>
      </c>
      <c r="I83" s="6">
        <f t="shared" ref="I83:M84" si="22">+H83</f>
        <v>2022</v>
      </c>
      <c r="J83" s="6">
        <f t="shared" si="22"/>
        <v>2022</v>
      </c>
      <c r="K83" s="6">
        <f t="shared" si="22"/>
        <v>2022</v>
      </c>
      <c r="L83" s="6">
        <f t="shared" si="22"/>
        <v>2022</v>
      </c>
      <c r="M83" s="6">
        <f t="shared" si="22"/>
        <v>2022</v>
      </c>
      <c r="N83" s="20"/>
      <c r="O83" s="42"/>
      <c r="P83" s="42"/>
      <c r="Q83" s="42"/>
      <c r="S83" s="45" t="str">
        <f>+C83</f>
        <v>Pine Valley</v>
      </c>
      <c r="T83" s="46">
        <f>+L87</f>
        <v>513</v>
      </c>
      <c r="U83" s="46">
        <f>+L88+L89</f>
        <v>140</v>
      </c>
      <c r="V83" s="46">
        <f>+L90+L91</f>
        <v>373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December 2022</v>
      </c>
      <c r="D84" s="24"/>
      <c r="E84" s="24"/>
      <c r="F84" s="24"/>
      <c r="G84" s="10" t="str">
        <f>+$G$4</f>
        <v>Dec</v>
      </c>
      <c r="H84" s="10" t="str">
        <f>+G84</f>
        <v>Dec</v>
      </c>
      <c r="I84" s="10" t="str">
        <f t="shared" si="22"/>
        <v>Dec</v>
      </c>
      <c r="J84" s="10" t="str">
        <f t="shared" si="22"/>
        <v>Dec</v>
      </c>
      <c r="K84" s="10" t="str">
        <f t="shared" si="22"/>
        <v>Dec</v>
      </c>
      <c r="L84" s="10" t="str">
        <f t="shared" si="22"/>
        <v>Dec</v>
      </c>
      <c r="M84" s="10" t="str">
        <f t="shared" si="22"/>
        <v>Dec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4</v>
      </c>
      <c r="H85" s="7">
        <f>+$H$5</f>
        <v>11</v>
      </c>
      <c r="I85" s="7">
        <f>+$I$5</f>
        <v>18</v>
      </c>
      <c r="J85" s="7">
        <f>+$J$5</f>
        <v>25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88</v>
      </c>
      <c r="H87" s="32">
        <f t="shared" ref="H87:L87" si="23">SUM(H88:H91)</f>
        <v>110</v>
      </c>
      <c r="I87" s="32">
        <f t="shared" si="23"/>
        <v>151</v>
      </c>
      <c r="J87" s="32">
        <f t="shared" si="23"/>
        <v>164</v>
      </c>
      <c r="K87" s="32">
        <f t="shared" si="23"/>
        <v>0</v>
      </c>
      <c r="L87" s="32">
        <f t="shared" si="23"/>
        <v>513</v>
      </c>
      <c r="M87" s="32">
        <f>ROUND((L87/$E$1),0)</f>
        <v>128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5</v>
      </c>
      <c r="H88" s="40">
        <v>6</v>
      </c>
      <c r="I88" s="40">
        <v>0</v>
      </c>
      <c r="J88" s="40">
        <v>18</v>
      </c>
      <c r="K88" s="40"/>
      <c r="L88" s="35">
        <f>SUM(G88:K88)</f>
        <v>29</v>
      </c>
      <c r="M88" s="35">
        <f t="shared" ref="M88:M96" si="24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8</v>
      </c>
      <c r="H89" s="40">
        <v>11</v>
      </c>
      <c r="I89" s="40">
        <v>51</v>
      </c>
      <c r="J89" s="40">
        <v>41</v>
      </c>
      <c r="K89" s="40"/>
      <c r="L89" s="35">
        <f t="shared" ref="L89:L96" si="25">SUM(G89:K89)</f>
        <v>111</v>
      </c>
      <c r="M89" s="35">
        <f t="shared" si="24"/>
        <v>28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46</v>
      </c>
      <c r="H90" s="40">
        <v>55</v>
      </c>
      <c r="I90" s="40">
        <v>38</v>
      </c>
      <c r="J90" s="40">
        <v>35</v>
      </c>
      <c r="K90" s="40"/>
      <c r="L90" s="35">
        <f t="shared" si="25"/>
        <v>174</v>
      </c>
      <c r="M90" s="35">
        <f t="shared" si="24"/>
        <v>44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29</v>
      </c>
      <c r="H91" s="41">
        <v>38</v>
      </c>
      <c r="I91" s="41">
        <v>62</v>
      </c>
      <c r="J91" s="41">
        <v>70</v>
      </c>
      <c r="K91" s="41"/>
      <c r="L91" s="32">
        <f t="shared" si="25"/>
        <v>199</v>
      </c>
      <c r="M91" s="32">
        <f t="shared" si="24"/>
        <v>50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2022</v>
      </c>
      <c r="H99" s="6">
        <f>+G99</f>
        <v>2022</v>
      </c>
      <c r="I99" s="6">
        <f t="shared" ref="I99:M100" si="26">+H99</f>
        <v>2022</v>
      </c>
      <c r="J99" s="6">
        <f t="shared" si="26"/>
        <v>2022</v>
      </c>
      <c r="K99" s="6">
        <f t="shared" si="26"/>
        <v>2022</v>
      </c>
      <c r="L99" s="6">
        <f t="shared" si="26"/>
        <v>2022</v>
      </c>
      <c r="M99" s="6">
        <f t="shared" si="26"/>
        <v>2022</v>
      </c>
      <c r="N99" s="20"/>
      <c r="O99" s="42"/>
      <c r="P99" s="42"/>
      <c r="Q99" s="42"/>
      <c r="S99" s="45" t="str">
        <f>+C99</f>
        <v>Ngwempisi</v>
      </c>
      <c r="T99" s="46">
        <f>+L103</f>
        <v>268</v>
      </c>
      <c r="U99" s="46">
        <f>+L104+L105</f>
        <v>76</v>
      </c>
      <c r="V99" s="46">
        <f>+L106+L107</f>
        <v>192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December 2022</v>
      </c>
      <c r="D100" s="24"/>
      <c r="E100" s="24"/>
      <c r="F100" s="24"/>
      <c r="G100" s="10" t="str">
        <f>+$G$4</f>
        <v>Dec</v>
      </c>
      <c r="H100" s="10" t="str">
        <f>+G100</f>
        <v>Dec</v>
      </c>
      <c r="I100" s="10" t="str">
        <f t="shared" si="26"/>
        <v>Dec</v>
      </c>
      <c r="J100" s="10" t="str">
        <f t="shared" si="26"/>
        <v>Dec</v>
      </c>
      <c r="K100" s="10" t="str">
        <f t="shared" si="26"/>
        <v>Dec</v>
      </c>
      <c r="L100" s="10" t="str">
        <f t="shared" si="26"/>
        <v>Dec</v>
      </c>
      <c r="M100" s="10" t="str">
        <f t="shared" si="26"/>
        <v>Dec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4</v>
      </c>
      <c r="H101" s="7">
        <f>+$H$5</f>
        <v>11</v>
      </c>
      <c r="I101" s="7">
        <f>+$I$5</f>
        <v>18</v>
      </c>
      <c r="J101" s="7">
        <f>+$J$5</f>
        <v>25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58</v>
      </c>
      <c r="H103" s="32">
        <f t="shared" ref="H103:L103" si="27">SUM(H104:H107)</f>
        <v>64</v>
      </c>
      <c r="I103" s="32">
        <f t="shared" si="27"/>
        <v>66</v>
      </c>
      <c r="J103" s="32">
        <f t="shared" si="27"/>
        <v>80</v>
      </c>
      <c r="K103" s="32">
        <f t="shared" si="27"/>
        <v>0</v>
      </c>
      <c r="L103" s="32">
        <f t="shared" si="27"/>
        <v>268</v>
      </c>
      <c r="M103" s="32">
        <f>ROUND((L103/$E$1),0)</f>
        <v>67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3</v>
      </c>
      <c r="I104" s="40">
        <v>2</v>
      </c>
      <c r="J104" s="40">
        <v>5</v>
      </c>
      <c r="K104" s="40"/>
      <c r="L104" s="35">
        <f>SUM(G104:K104)</f>
        <v>13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14</v>
      </c>
      <c r="H105" s="40">
        <v>14</v>
      </c>
      <c r="I105" s="40">
        <v>17</v>
      </c>
      <c r="J105" s="40">
        <v>18</v>
      </c>
      <c r="K105" s="40"/>
      <c r="L105" s="35">
        <f t="shared" ref="L105:L112" si="29">SUM(G105:K105)</f>
        <v>63</v>
      </c>
      <c r="M105" s="35">
        <f t="shared" si="28"/>
        <v>16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14</v>
      </c>
      <c r="H106" s="40">
        <v>15</v>
      </c>
      <c r="I106" s="40">
        <v>14</v>
      </c>
      <c r="J106" s="40">
        <v>17</v>
      </c>
      <c r="K106" s="40"/>
      <c r="L106" s="35">
        <f t="shared" si="29"/>
        <v>60</v>
      </c>
      <c r="M106" s="35">
        <f t="shared" si="28"/>
        <v>15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27</v>
      </c>
      <c r="H107" s="41">
        <v>32</v>
      </c>
      <c r="I107" s="41">
        <v>33</v>
      </c>
      <c r="J107" s="41">
        <v>40</v>
      </c>
      <c r="K107" s="41"/>
      <c r="L107" s="32">
        <f t="shared" si="29"/>
        <v>132</v>
      </c>
      <c r="M107" s="32">
        <f t="shared" si="28"/>
        <v>33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2022</v>
      </c>
      <c r="H115" s="6">
        <f>+G115</f>
        <v>2022</v>
      </c>
      <c r="I115" s="6">
        <f t="shared" ref="I115:M116" si="30">+H115</f>
        <v>2022</v>
      </c>
      <c r="J115" s="6">
        <f t="shared" si="30"/>
        <v>2022</v>
      </c>
      <c r="K115" s="6">
        <f t="shared" si="30"/>
        <v>2022</v>
      </c>
      <c r="L115" s="6">
        <f t="shared" si="30"/>
        <v>2022</v>
      </c>
      <c r="M115" s="6">
        <f t="shared" si="30"/>
        <v>2022</v>
      </c>
      <c r="N115" s="20"/>
      <c r="O115" s="42"/>
      <c r="P115" s="42"/>
      <c r="Q115" s="42"/>
      <c r="S115" s="45" t="str">
        <f>+C115</f>
        <v>Gebeni</v>
      </c>
      <c r="T115" s="46">
        <f>+L119</f>
        <v>254</v>
      </c>
      <c r="U115" s="46">
        <f>+L120+L121</f>
        <v>62</v>
      </c>
      <c r="V115" s="46">
        <f>+L122+L123</f>
        <v>192</v>
      </c>
      <c r="W115" s="46">
        <f>+L126</f>
        <v>16</v>
      </c>
      <c r="X115" s="46">
        <f>+L124</f>
        <v>4</v>
      </c>
    </row>
    <row r="116" spans="1:24" x14ac:dyDescent="0.25">
      <c r="A116" s="21"/>
      <c r="B116" s="22"/>
      <c r="C116" s="8" t="str">
        <f>+$C100</f>
        <v>December 2022</v>
      </c>
      <c r="D116" s="24"/>
      <c r="E116" s="24"/>
      <c r="F116" s="24"/>
      <c r="G116" s="10" t="str">
        <f>+$G$4</f>
        <v>Dec</v>
      </c>
      <c r="H116" s="10" t="str">
        <f>+G116</f>
        <v>Dec</v>
      </c>
      <c r="I116" s="10" t="str">
        <f t="shared" si="30"/>
        <v>Dec</v>
      </c>
      <c r="J116" s="10" t="str">
        <f t="shared" si="30"/>
        <v>Dec</v>
      </c>
      <c r="K116" s="10" t="str">
        <f t="shared" si="30"/>
        <v>Dec</v>
      </c>
      <c r="L116" s="10" t="str">
        <f t="shared" si="30"/>
        <v>Dec</v>
      </c>
      <c r="M116" s="10" t="str">
        <f t="shared" si="30"/>
        <v>Dec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4</v>
      </c>
      <c r="H117" s="7">
        <f>+$H$5</f>
        <v>11</v>
      </c>
      <c r="I117" s="7">
        <f>+$I$5</f>
        <v>18</v>
      </c>
      <c r="J117" s="7">
        <f>+$J$5</f>
        <v>25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56</v>
      </c>
      <c r="H119" s="32">
        <f t="shared" ref="H119:L119" si="31">SUM(H120:H123)</f>
        <v>59</v>
      </c>
      <c r="I119" s="32">
        <f t="shared" si="31"/>
        <v>57</v>
      </c>
      <c r="J119" s="32">
        <f t="shared" si="31"/>
        <v>82</v>
      </c>
      <c r="K119" s="32">
        <f t="shared" si="31"/>
        <v>0</v>
      </c>
      <c r="L119" s="32">
        <f t="shared" si="31"/>
        <v>254</v>
      </c>
      <c r="M119" s="32">
        <f>ROUND((L119/$E$1),0)</f>
        <v>64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2</v>
      </c>
      <c r="I120" s="40">
        <v>3</v>
      </c>
      <c r="J120" s="40">
        <v>6</v>
      </c>
      <c r="K120" s="40"/>
      <c r="L120" s="35">
        <f>SUM(G120:K120)</f>
        <v>14</v>
      </c>
      <c r="M120" s="35">
        <f t="shared" ref="M120:M128" si="32">ROUND((L120/$E$1),0)</f>
        <v>4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9</v>
      </c>
      <c r="I121" s="40">
        <v>9</v>
      </c>
      <c r="J121" s="40">
        <v>20</v>
      </c>
      <c r="K121" s="40"/>
      <c r="L121" s="35">
        <f t="shared" ref="L121:L128" si="33">SUM(G121:K121)</f>
        <v>48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15</v>
      </c>
      <c r="H122" s="40">
        <v>15</v>
      </c>
      <c r="I122" s="40">
        <v>17</v>
      </c>
      <c r="J122" s="40">
        <v>18</v>
      </c>
      <c r="K122" s="40"/>
      <c r="L122" s="35">
        <f t="shared" si="33"/>
        <v>65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33</v>
      </c>
      <c r="I123" s="41">
        <v>28</v>
      </c>
      <c r="J123" s="41">
        <v>38</v>
      </c>
      <c r="K123" s="41"/>
      <c r="L123" s="32">
        <f t="shared" si="33"/>
        <v>127</v>
      </c>
      <c r="M123" s="32">
        <f t="shared" si="32"/>
        <v>32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1</v>
      </c>
      <c r="H124" s="40"/>
      <c r="I124" s="40">
        <v>3</v>
      </c>
      <c r="J124" s="40"/>
      <c r="K124" s="40"/>
      <c r="L124" s="35">
        <f t="shared" si="33"/>
        <v>4</v>
      </c>
      <c r="M124" s="35">
        <f t="shared" si="32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4</v>
      </c>
      <c r="H126" s="40">
        <v>5</v>
      </c>
      <c r="I126" s="40">
        <v>7</v>
      </c>
      <c r="J126" s="40"/>
      <c r="K126" s="40"/>
      <c r="L126" s="35">
        <f t="shared" si="33"/>
        <v>16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48</v>
      </c>
      <c r="H128" s="40"/>
      <c r="I128" s="40"/>
      <c r="J128" s="40"/>
      <c r="K128" s="40"/>
      <c r="L128" s="35">
        <f t="shared" si="33"/>
        <v>48</v>
      </c>
      <c r="M128" s="35">
        <f t="shared" si="32"/>
        <v>12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2022</v>
      </c>
      <c r="H131" s="6">
        <f>+G131</f>
        <v>2022</v>
      </c>
      <c r="I131" s="6">
        <f t="shared" ref="I131:M132" si="34">+H131</f>
        <v>2022</v>
      </c>
      <c r="J131" s="6">
        <f t="shared" si="34"/>
        <v>2022</v>
      </c>
      <c r="K131" s="6">
        <f t="shared" si="34"/>
        <v>2022</v>
      </c>
      <c r="L131" s="6">
        <f t="shared" si="34"/>
        <v>2022</v>
      </c>
      <c r="M131" s="6">
        <f t="shared" si="34"/>
        <v>2022</v>
      </c>
      <c r="N131" s="20"/>
      <c r="O131" s="42"/>
      <c r="P131" s="42"/>
      <c r="Q131" s="42"/>
      <c r="S131" s="45" t="str">
        <f>+C131</f>
        <v>Mpolonjeni CLC</v>
      </c>
      <c r="T131" s="46">
        <f>+L135</f>
        <v>362</v>
      </c>
      <c r="U131" s="46">
        <f>+L136+L137</f>
        <v>147</v>
      </c>
      <c r="V131" s="46">
        <f>+L138+L139</f>
        <v>215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 t="str">
        <f>+$C116</f>
        <v>December 2022</v>
      </c>
      <c r="D132" s="24"/>
      <c r="E132" s="24"/>
      <c r="F132" s="24"/>
      <c r="G132" s="10" t="str">
        <f>+$G$4</f>
        <v>Dec</v>
      </c>
      <c r="H132" s="10" t="str">
        <f>+G132</f>
        <v>Dec</v>
      </c>
      <c r="I132" s="10" t="str">
        <f t="shared" si="34"/>
        <v>Dec</v>
      </c>
      <c r="J132" s="10" t="str">
        <f t="shared" si="34"/>
        <v>Dec</v>
      </c>
      <c r="K132" s="10" t="str">
        <f t="shared" si="34"/>
        <v>Dec</v>
      </c>
      <c r="L132" s="10" t="str">
        <f t="shared" si="34"/>
        <v>Dec</v>
      </c>
      <c r="M132" s="10" t="str">
        <f t="shared" si="34"/>
        <v>Dec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4</v>
      </c>
      <c r="H133" s="7">
        <f>+$H$5</f>
        <v>11</v>
      </c>
      <c r="I133" s="7">
        <f>+$I$5</f>
        <v>18</v>
      </c>
      <c r="J133" s="7">
        <f>+$J$5</f>
        <v>25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76</v>
      </c>
      <c r="H135" s="32">
        <f t="shared" ref="H135:L135" si="35">SUM(H136:H139)</f>
        <v>97</v>
      </c>
      <c r="I135" s="32">
        <f t="shared" si="35"/>
        <v>64</v>
      </c>
      <c r="J135" s="32">
        <f t="shared" si="35"/>
        <v>125</v>
      </c>
      <c r="K135" s="32">
        <f t="shared" si="35"/>
        <v>0</v>
      </c>
      <c r="L135" s="32">
        <f t="shared" si="35"/>
        <v>362</v>
      </c>
      <c r="M135" s="32">
        <f>ROUND((L135/$E$1),0)</f>
        <v>91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8</v>
      </c>
      <c r="I136" s="40">
        <v>5</v>
      </c>
      <c r="J136" s="40">
        <v>29</v>
      </c>
      <c r="K136" s="40"/>
      <c r="L136" s="35">
        <f>SUM(G136:K136)</f>
        <v>47</v>
      </c>
      <c r="M136" s="35">
        <f t="shared" ref="M136:M144" si="36">ROUND((L136/$E$1),0)</f>
        <v>12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25</v>
      </c>
      <c r="I137" s="40">
        <v>19</v>
      </c>
      <c r="J137" s="40">
        <v>34</v>
      </c>
      <c r="K137" s="40"/>
      <c r="L137" s="35">
        <f t="shared" ref="L137:L144" si="37">SUM(G137:K137)</f>
        <v>100</v>
      </c>
      <c r="M137" s="35">
        <f t="shared" si="36"/>
        <v>25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15</v>
      </c>
      <c r="I138" s="40">
        <v>10</v>
      </c>
      <c r="J138" s="40">
        <v>28</v>
      </c>
      <c r="K138" s="40"/>
      <c r="L138" s="35">
        <f t="shared" si="37"/>
        <v>67</v>
      </c>
      <c r="M138" s="35">
        <f t="shared" si="36"/>
        <v>17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35</v>
      </c>
      <c r="H139" s="41">
        <v>49</v>
      </c>
      <c r="I139" s="41">
        <v>30</v>
      </c>
      <c r="J139" s="41">
        <v>34</v>
      </c>
      <c r="K139" s="41"/>
      <c r="L139" s="32">
        <f t="shared" si="37"/>
        <v>148</v>
      </c>
      <c r="M139" s="32">
        <f t="shared" si="36"/>
        <v>37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4</v>
      </c>
      <c r="I143" s="40">
        <v>2</v>
      </c>
      <c r="J143" s="40"/>
      <c r="K143" s="40"/>
      <c r="L143" s="35">
        <f t="shared" si="37"/>
        <v>16</v>
      </c>
      <c r="M143" s="35">
        <f t="shared" si="36"/>
        <v>4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2022</v>
      </c>
      <c r="H147" s="6">
        <f>+G147</f>
        <v>2022</v>
      </c>
      <c r="I147" s="6">
        <f t="shared" ref="I147:M148" si="38">+H147</f>
        <v>2022</v>
      </c>
      <c r="J147" s="6">
        <f t="shared" si="38"/>
        <v>2022</v>
      </c>
      <c r="K147" s="6">
        <f t="shared" si="38"/>
        <v>2022</v>
      </c>
      <c r="L147" s="6">
        <f t="shared" si="38"/>
        <v>2022</v>
      </c>
      <c r="M147" s="6">
        <f t="shared" si="38"/>
        <v>2022</v>
      </c>
      <c r="N147" s="20"/>
      <c r="O147" s="42"/>
      <c r="P147" s="42"/>
      <c r="Q147" s="42"/>
      <c r="S147" s="45" t="str">
        <f>+C147</f>
        <v>Msahweni CLC</v>
      </c>
      <c r="T147" s="46">
        <f>+L151</f>
        <v>571</v>
      </c>
      <c r="U147" s="46">
        <f>+L152+L153</f>
        <v>93</v>
      </c>
      <c r="V147" s="46">
        <f>+L154+L155</f>
        <v>478</v>
      </c>
      <c r="W147" s="46">
        <f>+L158</f>
        <v>8</v>
      </c>
      <c r="X147" s="46">
        <f>+L156</f>
        <v>8</v>
      </c>
    </row>
    <row r="148" spans="1:24" x14ac:dyDescent="0.25">
      <c r="A148" s="21"/>
      <c r="B148" s="22"/>
      <c r="C148" s="8" t="str">
        <f>+$C132</f>
        <v>December 2022</v>
      </c>
      <c r="D148" s="24"/>
      <c r="E148" s="24"/>
      <c r="F148" s="24"/>
      <c r="G148" s="10" t="str">
        <f>+$G$4</f>
        <v>Dec</v>
      </c>
      <c r="H148" s="10" t="str">
        <f>+G148</f>
        <v>Dec</v>
      </c>
      <c r="I148" s="10" t="str">
        <f t="shared" si="38"/>
        <v>Dec</v>
      </c>
      <c r="J148" s="10" t="str">
        <f t="shared" si="38"/>
        <v>Dec</v>
      </c>
      <c r="K148" s="10" t="str">
        <f t="shared" si="38"/>
        <v>Dec</v>
      </c>
      <c r="L148" s="10" t="str">
        <f t="shared" si="38"/>
        <v>Dec</v>
      </c>
      <c r="M148" s="10" t="str">
        <f t="shared" si="38"/>
        <v>Dec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4</v>
      </c>
      <c r="H149" s="7">
        <f>+$H$5</f>
        <v>11</v>
      </c>
      <c r="I149" s="7">
        <f>+$I$5</f>
        <v>18</v>
      </c>
      <c r="J149" s="7">
        <f>+$J$5</f>
        <v>25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136</v>
      </c>
      <c r="H151" s="32">
        <f t="shared" ref="H151:L151" si="39">SUM(H152:H155)</f>
        <v>136</v>
      </c>
      <c r="I151" s="32">
        <f t="shared" si="39"/>
        <v>141</v>
      </c>
      <c r="J151" s="32">
        <f t="shared" si="39"/>
        <v>158</v>
      </c>
      <c r="K151" s="32">
        <f t="shared" si="39"/>
        <v>0</v>
      </c>
      <c r="L151" s="32">
        <f t="shared" si="39"/>
        <v>571</v>
      </c>
      <c r="M151" s="32">
        <f>ROUND((L151/$E$1),0)</f>
        <v>143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3</v>
      </c>
      <c r="H152" s="40">
        <v>5</v>
      </c>
      <c r="I152" s="40">
        <v>6</v>
      </c>
      <c r="J152" s="40">
        <v>8</v>
      </c>
      <c r="K152" s="40"/>
      <c r="L152" s="35">
        <f>SUM(G152:K152)</f>
        <v>22</v>
      </c>
      <c r="M152" s="35">
        <f t="shared" ref="M152:M160" si="40">ROUND((L152/$E$1),0)</f>
        <v>6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19</v>
      </c>
      <c r="H153" s="40">
        <v>14</v>
      </c>
      <c r="I153" s="40">
        <v>18</v>
      </c>
      <c r="J153" s="40">
        <v>20</v>
      </c>
      <c r="K153" s="40"/>
      <c r="L153" s="35">
        <f t="shared" ref="L153:L160" si="41">SUM(G153:K153)</f>
        <v>71</v>
      </c>
      <c r="M153" s="35">
        <f t="shared" si="40"/>
        <v>18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32</v>
      </c>
      <c r="H154" s="40">
        <v>34</v>
      </c>
      <c r="I154" s="40">
        <v>34</v>
      </c>
      <c r="J154" s="40">
        <v>40</v>
      </c>
      <c r="K154" s="40"/>
      <c r="L154" s="35">
        <f t="shared" si="41"/>
        <v>140</v>
      </c>
      <c r="M154" s="35">
        <f t="shared" si="40"/>
        <v>35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82</v>
      </c>
      <c r="H155" s="41">
        <v>83</v>
      </c>
      <c r="I155" s="41">
        <v>83</v>
      </c>
      <c r="J155" s="41">
        <v>90</v>
      </c>
      <c r="K155" s="41"/>
      <c r="L155" s="32">
        <f t="shared" si="41"/>
        <v>338</v>
      </c>
      <c r="M155" s="32">
        <f t="shared" si="40"/>
        <v>85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3</v>
      </c>
      <c r="I156" s="40">
        <v>3</v>
      </c>
      <c r="J156" s="40">
        <v>2</v>
      </c>
      <c r="K156" s="40"/>
      <c r="L156" s="35">
        <f t="shared" si="41"/>
        <v>8</v>
      </c>
      <c r="M156" s="35">
        <f t="shared" si="40"/>
        <v>2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2</v>
      </c>
      <c r="I158" s="40">
        <v>2</v>
      </c>
      <c r="J158" s="40">
        <v>3</v>
      </c>
      <c r="K158" s="40"/>
      <c r="L158" s="35">
        <f t="shared" si="41"/>
        <v>8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6</v>
      </c>
      <c r="H159" s="40">
        <v>4</v>
      </c>
      <c r="I159" s="40">
        <v>5</v>
      </c>
      <c r="J159" s="40">
        <v>90</v>
      </c>
      <c r="K159" s="40"/>
      <c r="L159" s="35">
        <f t="shared" si="41"/>
        <v>105</v>
      </c>
      <c r="M159" s="35">
        <f t="shared" si="40"/>
        <v>26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2022</v>
      </c>
      <c r="H163" s="6">
        <f>+G163</f>
        <v>2022</v>
      </c>
      <c r="I163" s="6">
        <f t="shared" ref="I163:M164" si="42">+H163</f>
        <v>2022</v>
      </c>
      <c r="J163" s="6">
        <f t="shared" si="42"/>
        <v>2022</v>
      </c>
      <c r="K163" s="6">
        <f t="shared" si="42"/>
        <v>2022</v>
      </c>
      <c r="L163" s="6">
        <f t="shared" si="42"/>
        <v>2022</v>
      </c>
      <c r="M163" s="6">
        <f t="shared" si="42"/>
        <v>2022</v>
      </c>
      <c r="N163" s="20"/>
      <c r="O163" s="42"/>
      <c r="P163" s="42"/>
      <c r="Q163" s="42"/>
      <c r="S163" s="45" t="str">
        <f>+C163</f>
        <v>Mhlangatane</v>
      </c>
      <c r="T163" s="46">
        <f>+L167</f>
        <v>207</v>
      </c>
      <c r="U163" s="46">
        <f>+L168+L169</f>
        <v>54</v>
      </c>
      <c r="V163" s="46">
        <f>+L170+L171</f>
        <v>153</v>
      </c>
      <c r="W163" s="46">
        <f>+L174</f>
        <v>4</v>
      </c>
      <c r="X163" s="46">
        <f>+L172</f>
        <v>0</v>
      </c>
    </row>
    <row r="164" spans="1:24" x14ac:dyDescent="0.25">
      <c r="A164" s="21"/>
      <c r="B164" s="22"/>
      <c r="C164" s="8" t="str">
        <f>+$C148</f>
        <v>December 2022</v>
      </c>
      <c r="D164" s="24"/>
      <c r="E164" s="24"/>
      <c r="F164" s="24"/>
      <c r="G164" s="10" t="str">
        <f>+$G$4</f>
        <v>Dec</v>
      </c>
      <c r="H164" s="10" t="str">
        <f>+G164</f>
        <v>Dec</v>
      </c>
      <c r="I164" s="10" t="str">
        <f t="shared" si="42"/>
        <v>Dec</v>
      </c>
      <c r="J164" s="10" t="str">
        <f t="shared" si="42"/>
        <v>Dec</v>
      </c>
      <c r="K164" s="10" t="str">
        <f t="shared" si="42"/>
        <v>Dec</v>
      </c>
      <c r="L164" s="10" t="str">
        <f t="shared" si="42"/>
        <v>Dec</v>
      </c>
      <c r="M164" s="10" t="str">
        <f t="shared" si="42"/>
        <v>Dec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4</v>
      </c>
      <c r="H165" s="7">
        <f>+$H$5</f>
        <v>11</v>
      </c>
      <c r="I165" s="7">
        <f>+$I$5</f>
        <v>18</v>
      </c>
      <c r="J165" s="7">
        <f>+$J$5</f>
        <v>25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48</v>
      </c>
      <c r="H167" s="32">
        <f t="shared" ref="H167:L167" si="43">SUM(H168:H171)</f>
        <v>41</v>
      </c>
      <c r="I167" s="32">
        <f t="shared" si="43"/>
        <v>41</v>
      </c>
      <c r="J167" s="32">
        <f t="shared" si="43"/>
        <v>77</v>
      </c>
      <c r="K167" s="32">
        <f t="shared" si="43"/>
        <v>0</v>
      </c>
      <c r="L167" s="32">
        <f t="shared" si="43"/>
        <v>207</v>
      </c>
      <c r="M167" s="32">
        <f>ROUND((L167/$E$1),0)</f>
        <v>52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2</v>
      </c>
      <c r="J168" s="40">
        <v>6</v>
      </c>
      <c r="K168" s="40"/>
      <c r="L168" s="35">
        <f>SUM(G168:K168)</f>
        <v>10</v>
      </c>
      <c r="M168" s="35">
        <f t="shared" ref="M168:M176" si="44">ROUND((L168/$E$1),0)</f>
        <v>3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10</v>
      </c>
      <c r="H169" s="40">
        <v>4</v>
      </c>
      <c r="I169" s="40">
        <v>10</v>
      </c>
      <c r="J169" s="40">
        <v>20</v>
      </c>
      <c r="K169" s="40"/>
      <c r="L169" s="35">
        <f t="shared" ref="L169:L176" si="45">SUM(G169:K169)</f>
        <v>44</v>
      </c>
      <c r="M169" s="35">
        <f t="shared" si="44"/>
        <v>11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11</v>
      </c>
      <c r="H170" s="40">
        <v>7</v>
      </c>
      <c r="I170" s="40">
        <v>10</v>
      </c>
      <c r="J170" s="40">
        <v>20</v>
      </c>
      <c r="K170" s="40"/>
      <c r="L170" s="35">
        <f t="shared" si="45"/>
        <v>48</v>
      </c>
      <c r="M170" s="35">
        <f t="shared" si="44"/>
        <v>12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26</v>
      </c>
      <c r="H171" s="41">
        <v>29</v>
      </c>
      <c r="I171" s="41">
        <v>19</v>
      </c>
      <c r="J171" s="41">
        <v>31</v>
      </c>
      <c r="K171" s="41"/>
      <c r="L171" s="32">
        <f t="shared" si="45"/>
        <v>105</v>
      </c>
      <c r="M171" s="32">
        <f t="shared" si="44"/>
        <v>26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1</v>
      </c>
      <c r="H174" s="40">
        <v>2</v>
      </c>
      <c r="I174" s="40">
        <v>1</v>
      </c>
      <c r="J174" s="40"/>
      <c r="K174" s="40"/>
      <c r="L174" s="35">
        <f t="shared" si="45"/>
        <v>4</v>
      </c>
      <c r="M174" s="35">
        <f t="shared" si="44"/>
        <v>1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50</v>
      </c>
      <c r="H175" s="40">
        <v>198</v>
      </c>
      <c r="I175" s="40">
        <v>80</v>
      </c>
      <c r="J175" s="40"/>
      <c r="K175" s="40"/>
      <c r="L175" s="35">
        <f t="shared" si="45"/>
        <v>328</v>
      </c>
      <c r="M175" s="35">
        <f t="shared" si="44"/>
        <v>82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2022</v>
      </c>
      <c r="H179" s="6">
        <f>+G179</f>
        <v>2022</v>
      </c>
      <c r="I179" s="6">
        <f t="shared" ref="I179:M180" si="46">+H179</f>
        <v>2022</v>
      </c>
      <c r="J179" s="6">
        <f t="shared" si="46"/>
        <v>2022</v>
      </c>
      <c r="K179" s="6">
        <f t="shared" si="46"/>
        <v>2022</v>
      </c>
      <c r="L179" s="6">
        <f t="shared" si="46"/>
        <v>2022</v>
      </c>
      <c r="M179" s="6">
        <f t="shared" si="46"/>
        <v>2022</v>
      </c>
      <c r="N179" s="20"/>
      <c r="O179" s="42"/>
      <c r="P179" s="42"/>
      <c r="Q179" s="42"/>
      <c r="S179" s="45" t="str">
        <f>+C179</f>
        <v>Tibane</v>
      </c>
      <c r="T179" s="46">
        <f>+L183</f>
        <v>242</v>
      </c>
      <c r="U179" s="46">
        <f>+L184+L185</f>
        <v>47</v>
      </c>
      <c r="V179" s="46">
        <f>+L186+L187</f>
        <v>195</v>
      </c>
      <c r="W179" s="46">
        <f>+L190</f>
        <v>41</v>
      </c>
      <c r="X179" s="46">
        <f>+L188</f>
        <v>12</v>
      </c>
    </row>
    <row r="180" spans="1:24" x14ac:dyDescent="0.25">
      <c r="A180" s="21"/>
      <c r="B180" s="22"/>
      <c r="C180" s="8" t="str">
        <f>+$C164</f>
        <v>December 2022</v>
      </c>
      <c r="D180" s="24"/>
      <c r="E180" s="24"/>
      <c r="F180" s="24"/>
      <c r="G180" s="10" t="str">
        <f>+$G$4</f>
        <v>Dec</v>
      </c>
      <c r="H180" s="10" t="str">
        <f>+G180</f>
        <v>Dec</v>
      </c>
      <c r="I180" s="10" t="str">
        <f t="shared" si="46"/>
        <v>Dec</v>
      </c>
      <c r="J180" s="10" t="str">
        <f t="shared" si="46"/>
        <v>Dec</v>
      </c>
      <c r="K180" s="10" t="str">
        <f t="shared" si="46"/>
        <v>Dec</v>
      </c>
      <c r="L180" s="10" t="str">
        <f t="shared" si="46"/>
        <v>Dec</v>
      </c>
      <c r="M180" s="10" t="str">
        <f t="shared" si="46"/>
        <v>Dec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4</v>
      </c>
      <c r="H181" s="7">
        <f>+$H$5</f>
        <v>11</v>
      </c>
      <c r="I181" s="7">
        <f>+$I$5</f>
        <v>18</v>
      </c>
      <c r="J181" s="7">
        <f>+$J$5</f>
        <v>25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63</v>
      </c>
      <c r="H183" s="32">
        <f t="shared" ref="H183:L183" si="47">SUM(H184:H187)</f>
        <v>54</v>
      </c>
      <c r="I183" s="32">
        <f t="shared" si="47"/>
        <v>58</v>
      </c>
      <c r="J183" s="32">
        <f t="shared" si="47"/>
        <v>67</v>
      </c>
      <c r="K183" s="32">
        <f t="shared" si="47"/>
        <v>0</v>
      </c>
      <c r="L183" s="32">
        <f t="shared" si="47"/>
        <v>242</v>
      </c>
      <c r="M183" s="32">
        <f>ROUND((L183/$E$1),0)</f>
        <v>61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</v>
      </c>
      <c r="I184" s="40">
        <v>2</v>
      </c>
      <c r="J184" s="40">
        <v>3</v>
      </c>
      <c r="K184" s="40"/>
      <c r="L184" s="35">
        <f>SUM(G184:K184)</f>
        <v>8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8</v>
      </c>
      <c r="I185" s="40">
        <v>9</v>
      </c>
      <c r="J185" s="40">
        <v>10</v>
      </c>
      <c r="K185" s="40"/>
      <c r="L185" s="35">
        <f t="shared" ref="L185:L192" si="49">SUM(G185:K185)</f>
        <v>39</v>
      </c>
      <c r="M185" s="35">
        <f t="shared" si="48"/>
        <v>10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14</v>
      </c>
      <c r="I186" s="40">
        <v>15</v>
      </c>
      <c r="J186" s="40">
        <v>23</v>
      </c>
      <c r="K186" s="40"/>
      <c r="L186" s="35">
        <f t="shared" si="49"/>
        <v>70</v>
      </c>
      <c r="M186" s="35">
        <f t="shared" si="48"/>
        <v>18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32</v>
      </c>
      <c r="H187" s="41">
        <v>30</v>
      </c>
      <c r="I187" s="41">
        <v>32</v>
      </c>
      <c r="J187" s="41">
        <v>31</v>
      </c>
      <c r="K187" s="41"/>
      <c r="L187" s="32">
        <f t="shared" si="49"/>
        <v>125</v>
      </c>
      <c r="M187" s="32">
        <f t="shared" si="48"/>
        <v>31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>
        <v>1</v>
      </c>
      <c r="I188" s="40">
        <v>2</v>
      </c>
      <c r="J188" s="40">
        <v>9</v>
      </c>
      <c r="K188" s="40"/>
      <c r="L188" s="35">
        <f t="shared" si="49"/>
        <v>12</v>
      </c>
      <c r="M188" s="35">
        <f t="shared" si="48"/>
        <v>3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/>
      <c r="H190" s="40">
        <v>10</v>
      </c>
      <c r="I190" s="40">
        <v>11</v>
      </c>
      <c r="J190" s="40">
        <v>20</v>
      </c>
      <c r="K190" s="40"/>
      <c r="L190" s="35">
        <f t="shared" si="49"/>
        <v>41</v>
      </c>
      <c r="M190" s="35">
        <f t="shared" si="48"/>
        <v>10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12</v>
      </c>
      <c r="H191" s="40">
        <v>3</v>
      </c>
      <c r="I191" s="40">
        <v>3</v>
      </c>
      <c r="J191" s="40">
        <v>4</v>
      </c>
      <c r="K191" s="40"/>
      <c r="L191" s="35">
        <f t="shared" si="49"/>
        <v>22</v>
      </c>
      <c r="M191" s="35">
        <f t="shared" si="48"/>
        <v>6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2022</v>
      </c>
      <c r="H195" s="6">
        <f>+G195</f>
        <v>2022</v>
      </c>
      <c r="I195" s="6">
        <f t="shared" ref="I195:M196" si="50">+H195</f>
        <v>2022</v>
      </c>
      <c r="J195" s="6">
        <f t="shared" si="50"/>
        <v>2022</v>
      </c>
      <c r="K195" s="6">
        <f t="shared" si="50"/>
        <v>2022</v>
      </c>
      <c r="L195" s="6">
        <f t="shared" si="50"/>
        <v>2022</v>
      </c>
      <c r="M195" s="6">
        <f t="shared" si="50"/>
        <v>2022</v>
      </c>
      <c r="N195" s="20"/>
      <c r="O195" s="42"/>
      <c r="P195" s="42"/>
      <c r="Q195" s="42"/>
      <c r="S195" s="45" t="str">
        <f>+C195</f>
        <v>Nyathela</v>
      </c>
      <c r="T195" s="46">
        <f>+L199</f>
        <v>246</v>
      </c>
      <c r="U195" s="46">
        <f>+L200+L201</f>
        <v>59</v>
      </c>
      <c r="V195" s="46">
        <f>+L202+L203</f>
        <v>187</v>
      </c>
      <c r="W195" s="46">
        <f>+L206</f>
        <v>17</v>
      </c>
      <c r="X195" s="46">
        <f>+L204</f>
        <v>0</v>
      </c>
    </row>
    <row r="196" spans="1:24" x14ac:dyDescent="0.25">
      <c r="A196" s="21"/>
      <c r="B196" s="22"/>
      <c r="C196" s="8" t="str">
        <f>+$C180</f>
        <v>December 2022</v>
      </c>
      <c r="D196" s="24"/>
      <c r="E196" s="24"/>
      <c r="F196" s="24"/>
      <c r="G196" s="10" t="str">
        <f>+$G$4</f>
        <v>Dec</v>
      </c>
      <c r="H196" s="10" t="str">
        <f>+G196</f>
        <v>Dec</v>
      </c>
      <c r="I196" s="10" t="str">
        <f t="shared" si="50"/>
        <v>Dec</v>
      </c>
      <c r="J196" s="10" t="str">
        <f t="shared" si="50"/>
        <v>Dec</v>
      </c>
      <c r="K196" s="10" t="str">
        <f t="shared" si="50"/>
        <v>Dec</v>
      </c>
      <c r="L196" s="10" t="str">
        <f t="shared" si="50"/>
        <v>Dec</v>
      </c>
      <c r="M196" s="10" t="str">
        <f t="shared" si="50"/>
        <v>Dec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4</v>
      </c>
      <c r="H197" s="7">
        <f>+$H$5</f>
        <v>11</v>
      </c>
      <c r="I197" s="7">
        <f>+$I$5</f>
        <v>18</v>
      </c>
      <c r="J197" s="7">
        <f>+$J$5</f>
        <v>25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57</v>
      </c>
      <c r="H199" s="32">
        <f t="shared" ref="H199:L199" si="51">SUM(H200:H203)</f>
        <v>53</v>
      </c>
      <c r="I199" s="32">
        <f t="shared" si="51"/>
        <v>51</v>
      </c>
      <c r="J199" s="32">
        <f t="shared" si="51"/>
        <v>85</v>
      </c>
      <c r="K199" s="32">
        <f t="shared" si="51"/>
        <v>0</v>
      </c>
      <c r="L199" s="32">
        <f t="shared" si="51"/>
        <v>246</v>
      </c>
      <c r="M199" s="32">
        <f>ROUND((L199/$E$1),0)</f>
        <v>62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5</v>
      </c>
      <c r="K200" s="40"/>
      <c r="L200" s="35">
        <f>SUM(G200:K200)</f>
        <v>14</v>
      </c>
      <c r="M200" s="35">
        <f t="shared" ref="M200:M208" si="52">ROUND((L200/$E$1),0)</f>
        <v>4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8</v>
      </c>
      <c r="J201" s="40">
        <v>21</v>
      </c>
      <c r="K201" s="40"/>
      <c r="L201" s="35">
        <f t="shared" ref="L201:L208" si="53">SUM(G201:K201)</f>
        <v>45</v>
      </c>
      <c r="M201" s="35">
        <f t="shared" si="52"/>
        <v>11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15</v>
      </c>
      <c r="I202" s="40">
        <v>17</v>
      </c>
      <c r="J202" s="40">
        <v>29</v>
      </c>
      <c r="K202" s="40"/>
      <c r="L202" s="35">
        <f t="shared" si="53"/>
        <v>78</v>
      </c>
      <c r="M202" s="35">
        <f t="shared" si="52"/>
        <v>20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29</v>
      </c>
      <c r="H203" s="41">
        <v>27</v>
      </c>
      <c r="I203" s="41">
        <v>23</v>
      </c>
      <c r="J203" s="41">
        <v>30</v>
      </c>
      <c r="K203" s="41"/>
      <c r="L203" s="32">
        <f t="shared" si="53"/>
        <v>109</v>
      </c>
      <c r="M203" s="32">
        <f t="shared" si="52"/>
        <v>27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4</v>
      </c>
      <c r="H206" s="40">
        <v>4</v>
      </c>
      <c r="I206" s="40">
        <v>4</v>
      </c>
      <c r="J206" s="40">
        <v>5</v>
      </c>
      <c r="K206" s="40"/>
      <c r="L206" s="35">
        <f t="shared" si="53"/>
        <v>17</v>
      </c>
      <c r="M206" s="35">
        <f t="shared" si="52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4</v>
      </c>
      <c r="H207" s="40">
        <v>3</v>
      </c>
      <c r="I207" s="40">
        <v>3</v>
      </c>
      <c r="J207" s="40">
        <v>3</v>
      </c>
      <c r="K207" s="40"/>
      <c r="L207" s="35">
        <f t="shared" si="53"/>
        <v>13</v>
      </c>
      <c r="M207" s="35">
        <f t="shared" si="52"/>
        <v>3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50</v>
      </c>
      <c r="H208" s="40">
        <v>50</v>
      </c>
      <c r="I208" s="40">
        <v>50</v>
      </c>
      <c r="J208" s="40">
        <v>50</v>
      </c>
      <c r="K208" s="40"/>
      <c r="L208" s="35">
        <f t="shared" si="53"/>
        <v>200</v>
      </c>
      <c r="M208" s="35">
        <f t="shared" si="52"/>
        <v>50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2022</v>
      </c>
      <c r="H211" s="6">
        <f>+G211</f>
        <v>2022</v>
      </c>
      <c r="I211" s="6">
        <f t="shared" ref="I211:M212" si="54">+H211</f>
        <v>2022</v>
      </c>
      <c r="J211" s="6">
        <f t="shared" si="54"/>
        <v>2022</v>
      </c>
      <c r="K211" s="6">
        <f t="shared" si="54"/>
        <v>2022</v>
      </c>
      <c r="L211" s="6">
        <f t="shared" si="54"/>
        <v>2022</v>
      </c>
      <c r="M211" s="6">
        <f t="shared" si="54"/>
        <v>2022</v>
      </c>
      <c r="N211" s="20"/>
      <c r="O211" s="42"/>
      <c r="P211" s="42"/>
      <c r="Q211" s="42"/>
      <c r="S211" s="45" t="str">
        <f>+C211</f>
        <v>Mlindazwe</v>
      </c>
      <c r="T211" s="46">
        <f>+L215</f>
        <v>249</v>
      </c>
      <c r="U211" s="46">
        <f>+L216+L217</f>
        <v>36</v>
      </c>
      <c r="V211" s="46">
        <f>+L218+L219</f>
        <v>213</v>
      </c>
      <c r="W211" s="46">
        <f>+L222</f>
        <v>13</v>
      </c>
      <c r="X211" s="46">
        <f>+L220</f>
        <v>0</v>
      </c>
    </row>
    <row r="212" spans="1:24" x14ac:dyDescent="0.25">
      <c r="A212" s="21"/>
      <c r="B212" s="22"/>
      <c r="C212" s="8" t="str">
        <f>+$C196</f>
        <v>December 2022</v>
      </c>
      <c r="D212" s="24"/>
      <c r="E212" s="24"/>
      <c r="F212" s="24"/>
      <c r="G212" s="10" t="str">
        <f>+$G$4</f>
        <v>Dec</v>
      </c>
      <c r="H212" s="10" t="str">
        <f>+G212</f>
        <v>Dec</v>
      </c>
      <c r="I212" s="10" t="str">
        <f t="shared" si="54"/>
        <v>Dec</v>
      </c>
      <c r="J212" s="10" t="str">
        <f t="shared" si="54"/>
        <v>Dec</v>
      </c>
      <c r="K212" s="10" t="str">
        <f t="shared" si="54"/>
        <v>Dec</v>
      </c>
      <c r="L212" s="10" t="str">
        <f t="shared" si="54"/>
        <v>Dec</v>
      </c>
      <c r="M212" s="10" t="str">
        <f t="shared" si="54"/>
        <v>Dec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4</v>
      </c>
      <c r="H213" s="7">
        <f>+$H$5</f>
        <v>11</v>
      </c>
      <c r="I213" s="7">
        <f>+$I$5</f>
        <v>18</v>
      </c>
      <c r="J213" s="7">
        <f>+$J$5</f>
        <v>25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70</v>
      </c>
      <c r="H215" s="32">
        <f t="shared" ref="H215:L215" si="55">SUM(H216:H219)</f>
        <v>74</v>
      </c>
      <c r="I215" s="32">
        <f t="shared" si="55"/>
        <v>55</v>
      </c>
      <c r="J215" s="32">
        <f t="shared" si="55"/>
        <v>50</v>
      </c>
      <c r="K215" s="32">
        <f t="shared" si="55"/>
        <v>0</v>
      </c>
      <c r="L215" s="32">
        <f t="shared" si="55"/>
        <v>249</v>
      </c>
      <c r="M215" s="32">
        <f>ROUND((L215/$E$1),0)</f>
        <v>62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4</v>
      </c>
      <c r="H216" s="40">
        <v>2</v>
      </c>
      <c r="I216" s="40">
        <v>2</v>
      </c>
      <c r="J216" s="40">
        <v>5</v>
      </c>
      <c r="K216" s="40"/>
      <c r="L216" s="35">
        <f>SUM(G216:K216)</f>
        <v>13</v>
      </c>
      <c r="M216" s="35">
        <f t="shared" ref="M216:M224" si="56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5</v>
      </c>
      <c r="H217" s="40">
        <v>8</v>
      </c>
      <c r="I217" s="40">
        <v>4</v>
      </c>
      <c r="J217" s="40">
        <v>6</v>
      </c>
      <c r="K217" s="40"/>
      <c r="L217" s="35">
        <f t="shared" ref="L217:L224" si="57">SUM(G217:K217)</f>
        <v>23</v>
      </c>
      <c r="M217" s="35">
        <f t="shared" si="56"/>
        <v>6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23</v>
      </c>
      <c r="H218" s="40">
        <v>22</v>
      </c>
      <c r="I218" s="40">
        <v>17</v>
      </c>
      <c r="J218" s="40">
        <v>18</v>
      </c>
      <c r="K218" s="40"/>
      <c r="L218" s="35">
        <f t="shared" si="57"/>
        <v>80</v>
      </c>
      <c r="M218" s="35">
        <f t="shared" si="56"/>
        <v>20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38</v>
      </c>
      <c r="H219" s="41">
        <v>42</v>
      </c>
      <c r="I219" s="41">
        <v>32</v>
      </c>
      <c r="J219" s="41">
        <v>21</v>
      </c>
      <c r="K219" s="41"/>
      <c r="L219" s="32">
        <f t="shared" si="57"/>
        <v>133</v>
      </c>
      <c r="M219" s="32">
        <f t="shared" si="56"/>
        <v>33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6</v>
      </c>
      <c r="I222" s="40">
        <v>3</v>
      </c>
      <c r="J222" s="40"/>
      <c r="K222" s="40"/>
      <c r="L222" s="35">
        <f t="shared" si="57"/>
        <v>13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144</v>
      </c>
      <c r="I223" s="40">
        <v>36</v>
      </c>
      <c r="J223" s="40"/>
      <c r="K223" s="40"/>
      <c r="L223" s="35">
        <f t="shared" si="57"/>
        <v>252</v>
      </c>
      <c r="M223" s="35">
        <f t="shared" si="56"/>
        <v>63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33</v>
      </c>
      <c r="H224" s="40">
        <v>33</v>
      </c>
      <c r="I224" s="40">
        <v>33</v>
      </c>
      <c r="J224" s="40"/>
      <c r="K224" s="40"/>
      <c r="L224" s="35">
        <f t="shared" si="57"/>
        <v>99</v>
      </c>
      <c r="M224" s="35">
        <f t="shared" si="56"/>
        <v>25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2022</v>
      </c>
      <c r="H227" s="6">
        <f>+G227</f>
        <v>2022</v>
      </c>
      <c r="I227" s="6">
        <f t="shared" ref="I227:M228" si="58">+H227</f>
        <v>2022</v>
      </c>
      <c r="J227" s="6">
        <f t="shared" si="58"/>
        <v>2022</v>
      </c>
      <c r="K227" s="6">
        <f t="shared" si="58"/>
        <v>2022</v>
      </c>
      <c r="L227" s="6">
        <f t="shared" si="58"/>
        <v>2022</v>
      </c>
      <c r="M227" s="6">
        <f t="shared" si="58"/>
        <v>2022</v>
      </c>
      <c r="N227" s="20"/>
      <c r="O227" s="42"/>
      <c r="P227" s="42"/>
      <c r="Q227" s="42"/>
      <c r="S227" s="45" t="str">
        <f>+C227</f>
        <v>Lundzi</v>
      </c>
      <c r="T227" s="46">
        <f>+L231</f>
        <v>147</v>
      </c>
      <c r="U227" s="46">
        <f>+L232+L233</f>
        <v>42</v>
      </c>
      <c r="V227" s="46">
        <f>+L234+L235</f>
        <v>105</v>
      </c>
      <c r="W227" s="46">
        <f>+L238</f>
        <v>7</v>
      </c>
      <c r="X227" s="46">
        <f>+L236</f>
        <v>3</v>
      </c>
    </row>
    <row r="228" spans="1:24" x14ac:dyDescent="0.25">
      <c r="A228" s="21"/>
      <c r="B228" s="22"/>
      <c r="C228" s="8" t="str">
        <f>+$C212</f>
        <v>December 2022</v>
      </c>
      <c r="D228" s="24"/>
      <c r="E228" s="24"/>
      <c r="F228" s="24"/>
      <c r="G228" s="10" t="str">
        <f>+$G$4</f>
        <v>Dec</v>
      </c>
      <c r="H228" s="10" t="str">
        <f>+G228</f>
        <v>Dec</v>
      </c>
      <c r="I228" s="10" t="str">
        <f t="shared" si="58"/>
        <v>Dec</v>
      </c>
      <c r="J228" s="10" t="str">
        <f t="shared" si="58"/>
        <v>Dec</v>
      </c>
      <c r="K228" s="10" t="str">
        <f t="shared" si="58"/>
        <v>Dec</v>
      </c>
      <c r="L228" s="10" t="str">
        <f t="shared" si="58"/>
        <v>Dec</v>
      </c>
      <c r="M228" s="10" t="str">
        <f t="shared" si="58"/>
        <v>Dec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4</v>
      </c>
      <c r="H229" s="7">
        <f>+$H$5</f>
        <v>11</v>
      </c>
      <c r="I229" s="7">
        <f>+$I$5</f>
        <v>18</v>
      </c>
      <c r="J229" s="7">
        <f>+$J$5</f>
        <v>25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 t="s">
        <v>114</v>
      </c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48</v>
      </c>
      <c r="H231" s="32">
        <f t="shared" ref="H231:L231" si="59">SUM(H232:H235)</f>
        <v>0</v>
      </c>
      <c r="I231" s="32">
        <f t="shared" si="59"/>
        <v>40</v>
      </c>
      <c r="J231" s="32">
        <f t="shared" si="59"/>
        <v>59</v>
      </c>
      <c r="K231" s="32">
        <f t="shared" si="59"/>
        <v>0</v>
      </c>
      <c r="L231" s="32">
        <f t="shared" si="59"/>
        <v>147</v>
      </c>
      <c r="M231" s="32">
        <f>ROUND((L231/$E$1),0)</f>
        <v>37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9</v>
      </c>
      <c r="H232" s="40"/>
      <c r="I232" s="40">
        <v>5</v>
      </c>
      <c r="J232" s="40">
        <v>5</v>
      </c>
      <c r="K232" s="40"/>
      <c r="L232" s="35">
        <f>SUM(G232:K232)</f>
        <v>19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7</v>
      </c>
      <c r="H233" s="40"/>
      <c r="I233" s="40">
        <v>7</v>
      </c>
      <c r="J233" s="40">
        <v>9</v>
      </c>
      <c r="K233" s="40"/>
      <c r="L233" s="35">
        <f t="shared" ref="L233:L240" si="61">SUM(G233:K233)</f>
        <v>23</v>
      </c>
      <c r="M233" s="35">
        <f t="shared" si="60"/>
        <v>6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12</v>
      </c>
      <c r="H234" s="40"/>
      <c r="I234" s="40">
        <v>9</v>
      </c>
      <c r="J234" s="40">
        <v>25</v>
      </c>
      <c r="K234" s="40"/>
      <c r="L234" s="35">
        <f t="shared" si="61"/>
        <v>46</v>
      </c>
      <c r="M234" s="35">
        <f t="shared" si="60"/>
        <v>12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20</v>
      </c>
      <c r="H235" s="41"/>
      <c r="I235" s="41">
        <v>19</v>
      </c>
      <c r="J235" s="41">
        <v>20</v>
      </c>
      <c r="K235" s="41"/>
      <c r="L235" s="32">
        <f t="shared" si="61"/>
        <v>59</v>
      </c>
      <c r="M235" s="32">
        <f t="shared" si="60"/>
        <v>15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3</v>
      </c>
      <c r="H236" s="40"/>
      <c r="I236" s="40"/>
      <c r="J236" s="40"/>
      <c r="K236" s="40"/>
      <c r="L236" s="35">
        <f t="shared" si="61"/>
        <v>3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3</v>
      </c>
      <c r="H238" s="40"/>
      <c r="I238" s="40">
        <v>2</v>
      </c>
      <c r="J238" s="40">
        <v>2</v>
      </c>
      <c r="K238" s="40"/>
      <c r="L238" s="35">
        <f t="shared" si="61"/>
        <v>7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15</v>
      </c>
      <c r="J239" s="40">
        <v>20</v>
      </c>
      <c r="K239" s="40"/>
      <c r="L239" s="35">
        <f t="shared" si="61"/>
        <v>35</v>
      </c>
      <c r="M239" s="35">
        <f t="shared" si="60"/>
        <v>9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2022</v>
      </c>
      <c r="H243" s="6">
        <f>+G243</f>
        <v>2022</v>
      </c>
      <c r="I243" s="6">
        <f t="shared" ref="I243:M244" si="62">+H243</f>
        <v>2022</v>
      </c>
      <c r="J243" s="6">
        <f t="shared" si="62"/>
        <v>2022</v>
      </c>
      <c r="K243" s="6">
        <f t="shared" si="62"/>
        <v>2022</v>
      </c>
      <c r="L243" s="6">
        <f t="shared" si="62"/>
        <v>2022</v>
      </c>
      <c r="M243" s="6">
        <f t="shared" si="62"/>
        <v>2022</v>
      </c>
      <c r="N243" s="20"/>
      <c r="O243" s="42"/>
      <c r="P243" s="42"/>
      <c r="Q243" s="42"/>
      <c r="S243" s="45" t="str">
        <f>+C243</f>
        <v>Esigcaweni</v>
      </c>
      <c r="T243" s="46">
        <f>+L247</f>
        <v>388</v>
      </c>
      <c r="U243" s="46">
        <f>+L248+L249</f>
        <v>83</v>
      </c>
      <c r="V243" s="46">
        <f>+L250+L251</f>
        <v>305</v>
      </c>
      <c r="W243" s="46">
        <f>+L254</f>
        <v>27</v>
      </c>
      <c r="X243" s="46">
        <f>+L252</f>
        <v>93</v>
      </c>
    </row>
    <row r="244" spans="1:24" x14ac:dyDescent="0.25">
      <c r="A244" s="21"/>
      <c r="B244" s="22"/>
      <c r="C244" s="8" t="str">
        <f>+$C228</f>
        <v>December 2022</v>
      </c>
      <c r="D244" s="24"/>
      <c r="E244" s="24"/>
      <c r="F244" s="24"/>
      <c r="G244" s="10" t="str">
        <f>+$G$4</f>
        <v>Dec</v>
      </c>
      <c r="H244" s="10" t="str">
        <f>+G244</f>
        <v>Dec</v>
      </c>
      <c r="I244" s="10" t="str">
        <f t="shared" si="62"/>
        <v>Dec</v>
      </c>
      <c r="J244" s="10" t="str">
        <f t="shared" si="62"/>
        <v>Dec</v>
      </c>
      <c r="K244" s="10" t="str">
        <f t="shared" si="62"/>
        <v>Dec</v>
      </c>
      <c r="L244" s="10" t="str">
        <f t="shared" si="62"/>
        <v>Dec</v>
      </c>
      <c r="M244" s="10" t="str">
        <f t="shared" si="62"/>
        <v>Dec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4</v>
      </c>
      <c r="H245" s="7">
        <f>+$H$5</f>
        <v>11</v>
      </c>
      <c r="I245" s="7">
        <f>+$I$5</f>
        <v>18</v>
      </c>
      <c r="J245" s="7">
        <f>+$J$5</f>
        <v>25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101</v>
      </c>
      <c r="H247" s="32">
        <f t="shared" ref="H247:L247" si="63">SUM(H248:H251)</f>
        <v>86</v>
      </c>
      <c r="I247" s="32">
        <f t="shared" si="63"/>
        <v>85</v>
      </c>
      <c r="J247" s="32">
        <f t="shared" si="63"/>
        <v>116</v>
      </c>
      <c r="K247" s="32">
        <f t="shared" si="63"/>
        <v>0</v>
      </c>
      <c r="L247" s="32">
        <f t="shared" si="63"/>
        <v>388</v>
      </c>
      <c r="M247" s="32">
        <f>ROUND((L247/$E$1),0)</f>
        <v>97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8</v>
      </c>
      <c r="H248" s="40">
        <v>7</v>
      </c>
      <c r="I248" s="40">
        <v>6</v>
      </c>
      <c r="J248" s="40">
        <v>8</v>
      </c>
      <c r="K248" s="40"/>
      <c r="L248" s="35">
        <f>SUM(G248:K248)</f>
        <v>29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11</v>
      </c>
      <c r="H249" s="40">
        <v>12</v>
      </c>
      <c r="I249" s="40">
        <v>10</v>
      </c>
      <c r="J249" s="40">
        <v>21</v>
      </c>
      <c r="K249" s="40"/>
      <c r="L249" s="35">
        <f t="shared" ref="L249:L256" si="65">SUM(G249:K249)</f>
        <v>54</v>
      </c>
      <c r="M249" s="35">
        <f t="shared" si="64"/>
        <v>14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18</v>
      </c>
      <c r="H250" s="40">
        <v>15</v>
      </c>
      <c r="I250" s="40">
        <v>17</v>
      </c>
      <c r="J250" s="40">
        <v>27</v>
      </c>
      <c r="K250" s="40"/>
      <c r="L250" s="35">
        <f t="shared" si="65"/>
        <v>77</v>
      </c>
      <c r="M250" s="35">
        <f t="shared" si="64"/>
        <v>19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64</v>
      </c>
      <c r="H251" s="41">
        <v>52</v>
      </c>
      <c r="I251" s="41">
        <v>52</v>
      </c>
      <c r="J251" s="41">
        <v>60</v>
      </c>
      <c r="K251" s="41"/>
      <c r="L251" s="32">
        <f t="shared" si="65"/>
        <v>228</v>
      </c>
      <c r="M251" s="32">
        <f t="shared" si="64"/>
        <v>57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>
        <v>7</v>
      </c>
      <c r="H252" s="40">
        <v>86</v>
      </c>
      <c r="I252" s="40"/>
      <c r="J252" s="40"/>
      <c r="K252" s="40"/>
      <c r="L252" s="35">
        <f t="shared" si="65"/>
        <v>93</v>
      </c>
      <c r="M252" s="35">
        <f t="shared" si="64"/>
        <v>23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5</v>
      </c>
      <c r="H254" s="40">
        <v>3</v>
      </c>
      <c r="I254" s="40">
        <v>8</v>
      </c>
      <c r="J254" s="40">
        <v>11</v>
      </c>
      <c r="K254" s="40"/>
      <c r="L254" s="35">
        <f t="shared" si="65"/>
        <v>27</v>
      </c>
      <c r="M254" s="35">
        <f t="shared" si="64"/>
        <v>7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59</v>
      </c>
      <c r="H256" s="40"/>
      <c r="I256" s="40"/>
      <c r="J256" s="40"/>
      <c r="K256" s="40"/>
      <c r="L256" s="35">
        <f t="shared" si="65"/>
        <v>59</v>
      </c>
      <c r="M256" s="35">
        <f t="shared" si="64"/>
        <v>15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2022</v>
      </c>
      <c r="H259" s="6">
        <f>+G259</f>
        <v>2022</v>
      </c>
      <c r="I259" s="6">
        <f t="shared" ref="I259:M260" si="66">+H259</f>
        <v>2022</v>
      </c>
      <c r="J259" s="6">
        <f t="shared" si="66"/>
        <v>2022</v>
      </c>
      <c r="K259" s="6">
        <f t="shared" si="66"/>
        <v>2022</v>
      </c>
      <c r="L259" s="6">
        <f t="shared" si="66"/>
        <v>2022</v>
      </c>
      <c r="M259" s="6">
        <f t="shared" si="66"/>
        <v>2022</v>
      </c>
      <c r="N259" s="20"/>
      <c r="S259" s="45" t="str">
        <f>+C259</f>
        <v>Lonhlalane</v>
      </c>
      <c r="T259" s="46">
        <f>+L263</f>
        <v>185</v>
      </c>
      <c r="U259" s="46">
        <f>+L264+L265</f>
        <v>51</v>
      </c>
      <c r="V259" s="46">
        <f>+L266+L267</f>
        <v>134</v>
      </c>
      <c r="W259" s="46">
        <f>+L270</f>
        <v>3</v>
      </c>
      <c r="X259" s="46">
        <f>+L268</f>
        <v>0</v>
      </c>
    </row>
    <row r="260" spans="1:24" x14ac:dyDescent="0.25">
      <c r="A260" s="21"/>
      <c r="B260" s="22"/>
      <c r="C260" s="8" t="str">
        <f>+$C244</f>
        <v>December 2022</v>
      </c>
      <c r="D260" s="24"/>
      <c r="E260" s="24"/>
      <c r="F260" s="24"/>
      <c r="G260" s="10" t="str">
        <f>+$G$4</f>
        <v>Dec</v>
      </c>
      <c r="H260" s="10" t="str">
        <f>+G260</f>
        <v>Dec</v>
      </c>
      <c r="I260" s="10" t="str">
        <f t="shared" si="66"/>
        <v>Dec</v>
      </c>
      <c r="J260" s="10" t="str">
        <f t="shared" si="66"/>
        <v>Dec</v>
      </c>
      <c r="K260" s="10" t="str">
        <f t="shared" si="66"/>
        <v>Dec</v>
      </c>
      <c r="L260" s="10" t="str">
        <f t="shared" si="66"/>
        <v>Dec</v>
      </c>
      <c r="M260" s="10" t="str">
        <f t="shared" si="66"/>
        <v>Dec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4</v>
      </c>
      <c r="H261" s="7">
        <f>+$H$5</f>
        <v>11</v>
      </c>
      <c r="I261" s="7">
        <f>+$I$5</f>
        <v>18</v>
      </c>
      <c r="J261" s="7">
        <f>+$J$5</f>
        <v>25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34</v>
      </c>
      <c r="H263" s="32">
        <f t="shared" ref="H263:L263" si="67">SUM(H264:H267)</f>
        <v>70</v>
      </c>
      <c r="I263" s="32">
        <f t="shared" si="67"/>
        <v>32</v>
      </c>
      <c r="J263" s="32">
        <f t="shared" si="67"/>
        <v>49</v>
      </c>
      <c r="K263" s="32">
        <f t="shared" si="67"/>
        <v>0</v>
      </c>
      <c r="L263" s="32">
        <f t="shared" si="67"/>
        <v>185</v>
      </c>
      <c r="M263" s="32">
        <f>ROUND((L263/$E$1),0)</f>
        <v>46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6</v>
      </c>
      <c r="I264" s="40">
        <v>2</v>
      </c>
      <c r="J264" s="40">
        <v>5</v>
      </c>
      <c r="K264" s="40"/>
      <c r="L264" s="35">
        <f>SUM(G264:K264)</f>
        <v>15</v>
      </c>
      <c r="M264" s="35">
        <f t="shared" ref="M264:M272" si="68">ROUND((L264/$E$1),0)</f>
        <v>4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20</v>
      </c>
      <c r="I265" s="40">
        <v>3</v>
      </c>
      <c r="J265" s="40">
        <v>9</v>
      </c>
      <c r="K265" s="40"/>
      <c r="L265" s="35">
        <f t="shared" ref="L265:L272" si="69">SUM(G265:K265)</f>
        <v>36</v>
      </c>
      <c r="M265" s="35">
        <f t="shared" si="68"/>
        <v>9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>
        <v>16</v>
      </c>
      <c r="I266" s="40">
        <v>10</v>
      </c>
      <c r="J266" s="40">
        <v>17</v>
      </c>
      <c r="K266" s="40"/>
      <c r="L266" s="35">
        <f t="shared" si="69"/>
        <v>49</v>
      </c>
      <c r="M266" s="35">
        <f t="shared" si="68"/>
        <v>12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22</v>
      </c>
      <c r="H267" s="41">
        <v>28</v>
      </c>
      <c r="I267" s="41">
        <v>17</v>
      </c>
      <c r="J267" s="41">
        <v>18</v>
      </c>
      <c r="K267" s="41"/>
      <c r="L267" s="32">
        <f t="shared" si="69"/>
        <v>85</v>
      </c>
      <c r="M267" s="32">
        <f t="shared" si="68"/>
        <v>21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3</v>
      </c>
      <c r="H270" s="40"/>
      <c r="I270" s="40"/>
      <c r="J270" s="40"/>
      <c r="K270" s="40"/>
      <c r="L270" s="35">
        <f t="shared" si="69"/>
        <v>3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58</v>
      </c>
      <c r="H271" s="40"/>
      <c r="I271" s="40"/>
      <c r="J271" s="40"/>
      <c r="K271" s="40"/>
      <c r="L271" s="35">
        <f t="shared" si="69"/>
        <v>58</v>
      </c>
      <c r="M271" s="35">
        <f t="shared" si="68"/>
        <v>15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2022</v>
      </c>
      <c r="H275" s="6">
        <f>+G275</f>
        <v>2022</v>
      </c>
      <c r="I275" s="6">
        <f t="shared" ref="I275:M276" si="70">+H275</f>
        <v>2022</v>
      </c>
      <c r="J275" s="6">
        <f t="shared" si="70"/>
        <v>2022</v>
      </c>
      <c r="K275" s="6">
        <f t="shared" si="70"/>
        <v>2022</v>
      </c>
      <c r="L275" s="6">
        <f t="shared" si="70"/>
        <v>2022</v>
      </c>
      <c r="M275" s="6">
        <f t="shared" si="70"/>
        <v>2022</v>
      </c>
      <c r="N275" s="20"/>
      <c r="S275" s="45" t="str">
        <f>+C275</f>
        <v>Zondwako</v>
      </c>
      <c r="T275" s="46">
        <f>+L279</f>
        <v>191</v>
      </c>
      <c r="U275" s="46">
        <f>+L280+L281</f>
        <v>29</v>
      </c>
      <c r="V275" s="46">
        <f>+L282+L283</f>
        <v>162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December 2022</v>
      </c>
      <c r="D276" s="24"/>
      <c r="E276" s="24"/>
      <c r="F276" s="24"/>
      <c r="G276" s="10" t="str">
        <f>+$G$4</f>
        <v>Dec</v>
      </c>
      <c r="H276" s="10" t="str">
        <f>+G276</f>
        <v>Dec</v>
      </c>
      <c r="I276" s="10" t="str">
        <f t="shared" si="70"/>
        <v>Dec</v>
      </c>
      <c r="J276" s="10" t="str">
        <f t="shared" si="70"/>
        <v>Dec</v>
      </c>
      <c r="K276" s="10" t="str">
        <f t="shared" si="70"/>
        <v>Dec</v>
      </c>
      <c r="L276" s="10" t="str">
        <f t="shared" si="70"/>
        <v>Dec</v>
      </c>
      <c r="M276" s="10" t="str">
        <f t="shared" si="70"/>
        <v>Dec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4</v>
      </c>
      <c r="H277" s="7">
        <f>+$H$5</f>
        <v>11</v>
      </c>
      <c r="I277" s="7">
        <f>+$I$5</f>
        <v>18</v>
      </c>
      <c r="J277" s="7">
        <f>+$J$5</f>
        <v>25</v>
      </c>
      <c r="K277" s="7">
        <f>+$K$5</f>
        <v>0</v>
      </c>
      <c r="L277" s="7" t="s">
        <v>11</v>
      </c>
      <c r="M277" s="7" t="s">
        <v>12</v>
      </c>
      <c r="N277" s="28"/>
      <c r="P277" s="16" t="s">
        <v>113</v>
      </c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66</v>
      </c>
      <c r="I279" s="32">
        <f t="shared" si="71"/>
        <v>70</v>
      </c>
      <c r="J279" s="32">
        <f t="shared" si="71"/>
        <v>55</v>
      </c>
      <c r="K279" s="32">
        <f t="shared" si="71"/>
        <v>0</v>
      </c>
      <c r="L279" s="32">
        <f t="shared" si="71"/>
        <v>191</v>
      </c>
      <c r="M279" s="32">
        <f>ROUND((L279/$E$1),0)</f>
        <v>48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>
        <v>5</v>
      </c>
      <c r="I280" s="40">
        <v>3</v>
      </c>
      <c r="J280" s="40">
        <v>6</v>
      </c>
      <c r="K280" s="40"/>
      <c r="L280" s="35">
        <f>SUM(G280:K280)</f>
        <v>14</v>
      </c>
      <c r="M280" s="35">
        <f t="shared" ref="M280:M288" si="72">ROUND((L280/$E$1),0)</f>
        <v>4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>
        <v>5</v>
      </c>
      <c r="I281" s="40">
        <v>4</v>
      </c>
      <c r="J281" s="40">
        <v>6</v>
      </c>
      <c r="K281" s="40"/>
      <c r="L281" s="35">
        <f t="shared" ref="L281:L288" si="73">SUM(G281:K281)</f>
        <v>15</v>
      </c>
      <c r="M281" s="35">
        <f t="shared" si="72"/>
        <v>4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>
        <v>17</v>
      </c>
      <c r="I282" s="40">
        <v>13</v>
      </c>
      <c r="J282" s="40">
        <v>14</v>
      </c>
      <c r="K282" s="40"/>
      <c r="L282" s="35">
        <f t="shared" si="73"/>
        <v>44</v>
      </c>
      <c r="M282" s="35">
        <f t="shared" si="72"/>
        <v>11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>
        <v>39</v>
      </c>
      <c r="I283" s="41">
        <v>50</v>
      </c>
      <c r="J283" s="41">
        <v>29</v>
      </c>
      <c r="K283" s="41"/>
      <c r="L283" s="32">
        <f t="shared" si="73"/>
        <v>118</v>
      </c>
      <c r="M283" s="32">
        <f t="shared" si="72"/>
        <v>30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>
        <v>15</v>
      </c>
      <c r="J287" s="40">
        <v>15</v>
      </c>
      <c r="K287" s="40"/>
      <c r="L287" s="35">
        <f t="shared" si="73"/>
        <v>30</v>
      </c>
      <c r="M287" s="35">
        <f t="shared" si="72"/>
        <v>8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63</v>
      </c>
      <c r="I288" s="40"/>
      <c r="J288" s="40"/>
      <c r="K288" s="40"/>
      <c r="L288" s="35">
        <f t="shared" si="73"/>
        <v>63</v>
      </c>
      <c r="M288" s="35">
        <f t="shared" si="72"/>
        <v>16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2022</v>
      </c>
      <c r="H291" s="6">
        <f>+G291</f>
        <v>2022</v>
      </c>
      <c r="I291" s="6">
        <f t="shared" ref="I291:M292" si="74">+H291</f>
        <v>2022</v>
      </c>
      <c r="J291" s="6">
        <f t="shared" si="74"/>
        <v>2022</v>
      </c>
      <c r="K291" s="6">
        <f t="shared" si="74"/>
        <v>2022</v>
      </c>
      <c r="L291" s="6">
        <f t="shared" si="74"/>
        <v>2022</v>
      </c>
      <c r="M291" s="6">
        <f t="shared" si="74"/>
        <v>2022</v>
      </c>
      <c r="N291" s="20"/>
      <c r="S291" s="45" t="str">
        <f>+C291</f>
        <v>Mangcongco</v>
      </c>
      <c r="T291" s="46">
        <f>+L295</f>
        <v>109</v>
      </c>
      <c r="U291" s="46">
        <f>+L296+L297</f>
        <v>28</v>
      </c>
      <c r="V291" s="46">
        <f>+L298+L299</f>
        <v>81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December 2022</v>
      </c>
      <c r="D292" s="24"/>
      <c r="E292" s="24"/>
      <c r="F292" s="24"/>
      <c r="G292" s="10" t="str">
        <f>+$G$4</f>
        <v>Dec</v>
      </c>
      <c r="H292" s="10" t="str">
        <f>+G292</f>
        <v>Dec</v>
      </c>
      <c r="I292" s="10" t="str">
        <f t="shared" si="74"/>
        <v>Dec</v>
      </c>
      <c r="J292" s="10" t="str">
        <f t="shared" si="74"/>
        <v>Dec</v>
      </c>
      <c r="K292" s="10" t="str">
        <f t="shared" si="74"/>
        <v>Dec</v>
      </c>
      <c r="L292" s="10" t="str">
        <f t="shared" si="74"/>
        <v>Dec</v>
      </c>
      <c r="M292" s="10" t="str">
        <f t="shared" si="74"/>
        <v>Dec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4</v>
      </c>
      <c r="H293" s="7">
        <f>+$H$5</f>
        <v>11</v>
      </c>
      <c r="I293" s="7">
        <f>+$I$5</f>
        <v>18</v>
      </c>
      <c r="J293" s="7">
        <f>+$J$5</f>
        <v>25</v>
      </c>
      <c r="K293" s="7">
        <f>+$K$5</f>
        <v>0</v>
      </c>
      <c r="L293" s="7" t="s">
        <v>11</v>
      </c>
      <c r="M293" s="7" t="s">
        <v>12</v>
      </c>
      <c r="N293" s="28"/>
      <c r="P293" s="16" t="s">
        <v>113</v>
      </c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0</v>
      </c>
      <c r="H295" s="32">
        <f t="shared" ref="H295:L295" si="75">SUM(H296:H299)</f>
        <v>29</v>
      </c>
      <c r="I295" s="32">
        <f t="shared" si="75"/>
        <v>29</v>
      </c>
      <c r="J295" s="32">
        <f t="shared" si="75"/>
        <v>51</v>
      </c>
      <c r="K295" s="32">
        <f t="shared" si="75"/>
        <v>0</v>
      </c>
      <c r="L295" s="32">
        <f t="shared" si="75"/>
        <v>109</v>
      </c>
      <c r="M295" s="32">
        <f>ROUND((L295/$E$1),0)</f>
        <v>27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/>
      <c r="H296" s="40">
        <v>1</v>
      </c>
      <c r="I296" s="40">
        <v>1</v>
      </c>
      <c r="J296" s="40">
        <v>4</v>
      </c>
      <c r="K296" s="40"/>
      <c r="L296" s="35">
        <f>SUM(G296:K296)</f>
        <v>6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/>
      <c r="H297" s="40">
        <v>11</v>
      </c>
      <c r="I297" s="40">
        <v>4</v>
      </c>
      <c r="J297" s="40">
        <v>7</v>
      </c>
      <c r="K297" s="40"/>
      <c r="L297" s="35">
        <f t="shared" ref="L297:L304" si="77">SUM(G297:K297)</f>
        <v>22</v>
      </c>
      <c r="M297" s="35">
        <f t="shared" si="76"/>
        <v>6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/>
      <c r="H298" s="40">
        <v>7</v>
      </c>
      <c r="I298" s="40">
        <v>9</v>
      </c>
      <c r="J298" s="40">
        <v>20</v>
      </c>
      <c r="K298" s="40"/>
      <c r="L298" s="35">
        <f t="shared" si="77"/>
        <v>36</v>
      </c>
      <c r="M298" s="35">
        <f t="shared" si="76"/>
        <v>9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/>
      <c r="H299" s="41">
        <v>10</v>
      </c>
      <c r="I299" s="41">
        <v>15</v>
      </c>
      <c r="J299" s="41">
        <v>20</v>
      </c>
      <c r="K299" s="41"/>
      <c r="L299" s="32">
        <f t="shared" si="77"/>
        <v>45</v>
      </c>
      <c r="M299" s="32">
        <f t="shared" si="76"/>
        <v>11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2022</v>
      </c>
      <c r="H307" s="6">
        <f>+G307</f>
        <v>2022</v>
      </c>
      <c r="I307" s="6">
        <f t="shared" ref="I307:M308" si="78">+H307</f>
        <v>2022</v>
      </c>
      <c r="J307" s="6">
        <f t="shared" si="78"/>
        <v>2022</v>
      </c>
      <c r="K307" s="6">
        <f t="shared" si="78"/>
        <v>2022</v>
      </c>
      <c r="L307" s="6">
        <f t="shared" si="78"/>
        <v>2022</v>
      </c>
      <c r="M307" s="6">
        <f t="shared" si="78"/>
        <v>2022</v>
      </c>
      <c r="N307" s="20"/>
      <c r="S307" s="45" t="str">
        <f>+C307</f>
        <v>Kaliba</v>
      </c>
      <c r="T307" s="46">
        <f>+L311</f>
        <v>247</v>
      </c>
      <c r="U307" s="46">
        <f>+L312+L313</f>
        <v>62</v>
      </c>
      <c r="V307" s="46">
        <f>+L314+L315</f>
        <v>185</v>
      </c>
      <c r="W307" s="46">
        <f>+L318</f>
        <v>0</v>
      </c>
      <c r="X307" s="46">
        <f>+L316</f>
        <v>3</v>
      </c>
    </row>
    <row r="308" spans="1:24" x14ac:dyDescent="0.25">
      <c r="A308" s="21"/>
      <c r="B308" s="22"/>
      <c r="C308" s="8" t="str">
        <f>+$C292</f>
        <v>December 2022</v>
      </c>
      <c r="D308" s="24"/>
      <c r="E308" s="24"/>
      <c r="F308" s="24"/>
      <c r="G308" s="10" t="str">
        <f>+$G$4</f>
        <v>Dec</v>
      </c>
      <c r="H308" s="10" t="str">
        <f>+G308</f>
        <v>Dec</v>
      </c>
      <c r="I308" s="10" t="str">
        <f t="shared" si="78"/>
        <v>Dec</v>
      </c>
      <c r="J308" s="10" t="str">
        <f t="shared" si="78"/>
        <v>Dec</v>
      </c>
      <c r="K308" s="10" t="str">
        <f t="shared" si="78"/>
        <v>Dec</v>
      </c>
      <c r="L308" s="10" t="str">
        <f t="shared" si="78"/>
        <v>Dec</v>
      </c>
      <c r="M308" s="10" t="str">
        <f t="shared" si="78"/>
        <v>Dec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4</v>
      </c>
      <c r="H309" s="7">
        <f>+$H$5</f>
        <v>11</v>
      </c>
      <c r="I309" s="7">
        <f>+$I$5</f>
        <v>18</v>
      </c>
      <c r="J309" s="7">
        <f>+$J$5</f>
        <v>25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65</v>
      </c>
      <c r="H311" s="32">
        <f t="shared" ref="H311:L311" si="79">SUM(H312:H315)</f>
        <v>66</v>
      </c>
      <c r="I311" s="32">
        <f t="shared" si="79"/>
        <v>50</v>
      </c>
      <c r="J311" s="32">
        <f t="shared" si="79"/>
        <v>66</v>
      </c>
      <c r="K311" s="32">
        <f t="shared" si="79"/>
        <v>0</v>
      </c>
      <c r="L311" s="32">
        <f t="shared" si="79"/>
        <v>247</v>
      </c>
      <c r="M311" s="32">
        <f>ROUND((L311/$E$1),0)</f>
        <v>62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7</v>
      </c>
      <c r="I312" s="40">
        <v>3</v>
      </c>
      <c r="J312" s="40">
        <v>7</v>
      </c>
      <c r="K312" s="40"/>
      <c r="L312" s="35">
        <f>SUM(G312:K312)</f>
        <v>20</v>
      </c>
      <c r="M312" s="35">
        <f t="shared" ref="M312:M320" si="80">ROUND((L312/$E$1),0)</f>
        <v>5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11</v>
      </c>
      <c r="H313" s="40">
        <v>16</v>
      </c>
      <c r="I313" s="40">
        <v>6</v>
      </c>
      <c r="J313" s="40">
        <v>9</v>
      </c>
      <c r="K313" s="40"/>
      <c r="L313" s="35">
        <f t="shared" ref="L313:L320" si="81">SUM(G313:K313)</f>
        <v>42</v>
      </c>
      <c r="M313" s="35">
        <f t="shared" si="80"/>
        <v>11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>
        <v>16</v>
      </c>
      <c r="I314" s="40">
        <v>12</v>
      </c>
      <c r="J314" s="40">
        <v>20</v>
      </c>
      <c r="K314" s="40"/>
      <c r="L314" s="35">
        <f t="shared" si="81"/>
        <v>65</v>
      </c>
      <c r="M314" s="35">
        <f t="shared" si="80"/>
        <v>16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34</v>
      </c>
      <c r="H315" s="41">
        <v>27</v>
      </c>
      <c r="I315" s="41">
        <v>29</v>
      </c>
      <c r="J315" s="41">
        <v>30</v>
      </c>
      <c r="K315" s="41"/>
      <c r="L315" s="32">
        <f t="shared" si="81"/>
        <v>120</v>
      </c>
      <c r="M315" s="32">
        <f t="shared" si="80"/>
        <v>30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2</v>
      </c>
      <c r="H316" s="40"/>
      <c r="I316" s="40">
        <v>1</v>
      </c>
      <c r="J316" s="40"/>
      <c r="K316" s="40"/>
      <c r="L316" s="35">
        <f t="shared" si="81"/>
        <v>3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218</v>
      </c>
      <c r="H319" s="40">
        <v>271</v>
      </c>
      <c r="I319" s="40">
        <v>162</v>
      </c>
      <c r="J319" s="40">
        <v>123</v>
      </c>
      <c r="K319" s="40"/>
      <c r="L319" s="35">
        <f t="shared" si="81"/>
        <v>774</v>
      </c>
      <c r="M319" s="35">
        <f t="shared" si="80"/>
        <v>194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2022</v>
      </c>
      <c r="H323" s="6">
        <f>+G323</f>
        <v>2022</v>
      </c>
      <c r="I323" s="6">
        <f t="shared" ref="I323:M324" si="82">+H323</f>
        <v>2022</v>
      </c>
      <c r="J323" s="6">
        <f t="shared" si="82"/>
        <v>2022</v>
      </c>
      <c r="K323" s="6">
        <f t="shared" si="82"/>
        <v>2022</v>
      </c>
      <c r="L323" s="6">
        <f t="shared" si="82"/>
        <v>2022</v>
      </c>
      <c r="M323" s="6">
        <f t="shared" si="82"/>
        <v>2022</v>
      </c>
      <c r="N323" s="20"/>
      <c r="S323" s="45" t="str">
        <f>+C323</f>
        <v>Kancesi</v>
      </c>
      <c r="T323" s="46">
        <f>+L327</f>
        <v>402</v>
      </c>
      <c r="U323" s="46">
        <f>+L328+L329</f>
        <v>138</v>
      </c>
      <c r="V323" s="46">
        <f>+L330+L331</f>
        <v>264</v>
      </c>
      <c r="W323" s="46">
        <f>+L334</f>
        <v>16</v>
      </c>
      <c r="X323" s="46">
        <f>+L332</f>
        <v>9</v>
      </c>
    </row>
    <row r="324" spans="1:24" x14ac:dyDescent="0.25">
      <c r="A324" s="21"/>
      <c r="B324" s="22"/>
      <c r="C324" s="8" t="str">
        <f>+$C308</f>
        <v>December 2022</v>
      </c>
      <c r="D324" s="24"/>
      <c r="E324" s="24"/>
      <c r="F324" s="24"/>
      <c r="G324" s="10" t="str">
        <f>+$G$4</f>
        <v>Dec</v>
      </c>
      <c r="H324" s="10" t="str">
        <f>+G324</f>
        <v>Dec</v>
      </c>
      <c r="I324" s="10" t="str">
        <f t="shared" si="82"/>
        <v>Dec</v>
      </c>
      <c r="J324" s="10" t="str">
        <f t="shared" si="82"/>
        <v>Dec</v>
      </c>
      <c r="K324" s="10" t="str">
        <f t="shared" si="82"/>
        <v>Dec</v>
      </c>
      <c r="L324" s="10" t="str">
        <f t="shared" si="82"/>
        <v>Dec</v>
      </c>
      <c r="M324" s="10" t="str">
        <f t="shared" si="82"/>
        <v>Dec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4</v>
      </c>
      <c r="H325" s="7">
        <f>+$H$5</f>
        <v>11</v>
      </c>
      <c r="I325" s="7">
        <f>+$I$5</f>
        <v>18</v>
      </c>
      <c r="J325" s="7">
        <f>+$J$5</f>
        <v>25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89</v>
      </c>
      <c r="H327" s="32">
        <f t="shared" ref="H327:L327" si="83">SUM(H328:H331)</f>
        <v>92</v>
      </c>
      <c r="I327" s="32">
        <f t="shared" si="83"/>
        <v>99</v>
      </c>
      <c r="J327" s="32">
        <f t="shared" si="83"/>
        <v>122</v>
      </c>
      <c r="K327" s="32">
        <f t="shared" si="83"/>
        <v>0</v>
      </c>
      <c r="L327" s="32">
        <f t="shared" si="83"/>
        <v>402</v>
      </c>
      <c r="M327" s="32">
        <f>ROUND((L327/$E$1),0)</f>
        <v>101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10</v>
      </c>
      <c r="I328" s="40">
        <v>7</v>
      </c>
      <c r="J328" s="40">
        <v>10</v>
      </c>
      <c r="K328" s="40"/>
      <c r="L328" s="35">
        <f>SUM(G328:K328)</f>
        <v>36</v>
      </c>
      <c r="M328" s="35">
        <f t="shared" ref="M328:M336" si="84">ROUND((L328/$E$1),0)</f>
        <v>9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35</v>
      </c>
      <c r="H329" s="40">
        <v>22</v>
      </c>
      <c r="I329" s="40">
        <v>22</v>
      </c>
      <c r="J329" s="40">
        <v>23</v>
      </c>
      <c r="K329" s="40"/>
      <c r="L329" s="35">
        <f t="shared" ref="L329:L336" si="85">SUM(G329:K329)</f>
        <v>102</v>
      </c>
      <c r="M329" s="35">
        <f t="shared" si="84"/>
        <v>26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16</v>
      </c>
      <c r="H330" s="40">
        <v>20</v>
      </c>
      <c r="I330" s="40">
        <v>30</v>
      </c>
      <c r="J330" s="40">
        <v>38</v>
      </c>
      <c r="K330" s="40"/>
      <c r="L330" s="35">
        <f t="shared" si="85"/>
        <v>104</v>
      </c>
      <c r="M330" s="35">
        <f t="shared" si="84"/>
        <v>26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29</v>
      </c>
      <c r="H331" s="41">
        <v>40</v>
      </c>
      <c r="I331" s="41">
        <v>40</v>
      </c>
      <c r="J331" s="41">
        <v>51</v>
      </c>
      <c r="K331" s="41"/>
      <c r="L331" s="32">
        <f t="shared" si="85"/>
        <v>160</v>
      </c>
      <c r="M331" s="32">
        <f t="shared" si="84"/>
        <v>40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/>
      <c r="I332" s="40">
        <v>6</v>
      </c>
      <c r="J332" s="40">
        <v>3</v>
      </c>
      <c r="K332" s="40"/>
      <c r="L332" s="35">
        <f t="shared" si="85"/>
        <v>9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4</v>
      </c>
      <c r="H334" s="40">
        <v>5</v>
      </c>
      <c r="I334" s="40">
        <v>4</v>
      </c>
      <c r="J334" s="40">
        <v>3</v>
      </c>
      <c r="K334" s="40"/>
      <c r="L334" s="35">
        <f t="shared" si="85"/>
        <v>16</v>
      </c>
      <c r="M334" s="35">
        <f t="shared" si="84"/>
        <v>4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/>
      <c r="L335" s="35">
        <f t="shared" si="85"/>
        <v>0</v>
      </c>
      <c r="M335" s="35">
        <f t="shared" si="84"/>
        <v>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15</v>
      </c>
      <c r="H336" s="40">
        <v>22</v>
      </c>
      <c r="I336" s="40">
        <v>24</v>
      </c>
      <c r="J336" s="40">
        <v>24</v>
      </c>
      <c r="K336" s="40"/>
      <c r="L336" s="35">
        <f t="shared" si="85"/>
        <v>85</v>
      </c>
      <c r="M336" s="35">
        <f t="shared" si="84"/>
        <v>21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2022</v>
      </c>
      <c r="H339" s="6">
        <f>+G339</f>
        <v>2022</v>
      </c>
      <c r="I339" s="6">
        <f t="shared" ref="I339:M340" si="86">+H339</f>
        <v>2022</v>
      </c>
      <c r="J339" s="6">
        <f t="shared" si="86"/>
        <v>2022</v>
      </c>
      <c r="K339" s="6">
        <f t="shared" si="86"/>
        <v>2022</v>
      </c>
      <c r="L339" s="6">
        <f t="shared" si="86"/>
        <v>2022</v>
      </c>
      <c r="M339" s="6">
        <f t="shared" si="86"/>
        <v>2022</v>
      </c>
      <c r="N339" s="20"/>
      <c r="S339" s="45" t="str">
        <f>+C339</f>
        <v>Mpuluzi</v>
      </c>
      <c r="T339" s="46">
        <f>+L343</f>
        <v>602</v>
      </c>
      <c r="U339" s="46">
        <f>+L344+L345</f>
        <v>204</v>
      </c>
      <c r="V339" s="46">
        <f>+L346+L347</f>
        <v>398</v>
      </c>
      <c r="W339" s="46">
        <f>+L350</f>
        <v>26</v>
      </c>
      <c r="X339" s="46">
        <f>+L348</f>
        <v>17</v>
      </c>
    </row>
    <row r="340" spans="1:24" x14ac:dyDescent="0.25">
      <c r="A340" s="21"/>
      <c r="B340" s="22"/>
      <c r="C340" s="8" t="str">
        <f>+$C324</f>
        <v>December 2022</v>
      </c>
      <c r="D340" s="24"/>
      <c r="E340" s="24"/>
      <c r="F340" s="24"/>
      <c r="G340" s="10" t="str">
        <f>+$G$4</f>
        <v>Dec</v>
      </c>
      <c r="H340" s="10" t="str">
        <f>+G340</f>
        <v>Dec</v>
      </c>
      <c r="I340" s="10" t="str">
        <f t="shared" si="86"/>
        <v>Dec</v>
      </c>
      <c r="J340" s="10" t="str">
        <f t="shared" si="86"/>
        <v>Dec</v>
      </c>
      <c r="K340" s="10" t="str">
        <f t="shared" si="86"/>
        <v>Dec</v>
      </c>
      <c r="L340" s="10" t="str">
        <f t="shared" si="86"/>
        <v>Dec</v>
      </c>
      <c r="M340" s="10" t="str">
        <f t="shared" si="86"/>
        <v>Dec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4</v>
      </c>
      <c r="H341" s="7">
        <f>+$H$5</f>
        <v>11</v>
      </c>
      <c r="I341" s="7">
        <f>+$I$5</f>
        <v>18</v>
      </c>
      <c r="J341" s="7">
        <f>+$J$5</f>
        <v>25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93</v>
      </c>
      <c r="H343" s="32">
        <f t="shared" ref="H343:L343" si="87">SUM(H344:H347)</f>
        <v>149</v>
      </c>
      <c r="I343" s="32">
        <f t="shared" si="87"/>
        <v>160</v>
      </c>
      <c r="J343" s="32">
        <f t="shared" si="87"/>
        <v>200</v>
      </c>
      <c r="K343" s="32">
        <f t="shared" si="87"/>
        <v>0</v>
      </c>
      <c r="L343" s="32">
        <f t="shared" si="87"/>
        <v>602</v>
      </c>
      <c r="M343" s="32">
        <f>ROUND((L343/$E$1),0)</f>
        <v>151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9</v>
      </c>
      <c r="H344" s="40">
        <v>11</v>
      </c>
      <c r="I344" s="40">
        <v>13</v>
      </c>
      <c r="J344" s="40">
        <v>27</v>
      </c>
      <c r="K344" s="40"/>
      <c r="L344" s="35">
        <f>SUM(G344:K344)</f>
        <v>60</v>
      </c>
      <c r="M344" s="35">
        <f t="shared" ref="M344:M352" si="88">ROUND((L344/$E$1),0)</f>
        <v>15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12</v>
      </c>
      <c r="H345" s="40">
        <v>39</v>
      </c>
      <c r="I345" s="40">
        <v>44</v>
      </c>
      <c r="J345" s="40">
        <v>49</v>
      </c>
      <c r="K345" s="40"/>
      <c r="L345" s="35">
        <f t="shared" ref="L345:L352" si="89">SUM(G345:K345)</f>
        <v>144</v>
      </c>
      <c r="M345" s="35">
        <f t="shared" si="88"/>
        <v>36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0</v>
      </c>
      <c r="H346" s="40">
        <v>23</v>
      </c>
      <c r="I346" s="40">
        <v>22</v>
      </c>
      <c r="J346" s="40">
        <v>34</v>
      </c>
      <c r="K346" s="40"/>
      <c r="L346" s="35">
        <f t="shared" si="89"/>
        <v>79</v>
      </c>
      <c r="M346" s="35">
        <f t="shared" si="88"/>
        <v>20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72</v>
      </c>
      <c r="H347" s="41">
        <v>76</v>
      </c>
      <c r="I347" s="41">
        <v>81</v>
      </c>
      <c r="J347" s="41">
        <v>90</v>
      </c>
      <c r="K347" s="41"/>
      <c r="L347" s="32">
        <f t="shared" si="89"/>
        <v>319</v>
      </c>
      <c r="M347" s="32">
        <f t="shared" si="88"/>
        <v>80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6</v>
      </c>
      <c r="I348" s="40">
        <v>4</v>
      </c>
      <c r="J348" s="40">
        <v>3</v>
      </c>
      <c r="K348" s="40"/>
      <c r="L348" s="35">
        <f t="shared" si="89"/>
        <v>17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9</v>
      </c>
      <c r="H350" s="40">
        <v>2</v>
      </c>
      <c r="I350" s="40">
        <v>8</v>
      </c>
      <c r="J350" s="40">
        <v>7</v>
      </c>
      <c r="K350" s="40"/>
      <c r="L350" s="35">
        <f t="shared" si="89"/>
        <v>26</v>
      </c>
      <c r="M350" s="35">
        <f t="shared" si="88"/>
        <v>7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>
        <v>4</v>
      </c>
      <c r="I351" s="40"/>
      <c r="J351" s="40">
        <v>3</v>
      </c>
      <c r="K351" s="40"/>
      <c r="L351" s="35">
        <f t="shared" si="89"/>
        <v>7</v>
      </c>
      <c r="M351" s="35">
        <f t="shared" si="88"/>
        <v>2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39</v>
      </c>
      <c r="H352" s="40">
        <v>39</v>
      </c>
      <c r="I352" s="40">
        <v>39</v>
      </c>
      <c r="J352" s="40">
        <v>39</v>
      </c>
      <c r="K352" s="40"/>
      <c r="L352" s="35">
        <f t="shared" si="89"/>
        <v>156</v>
      </c>
      <c r="M352" s="35">
        <f t="shared" si="88"/>
        <v>39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2022</v>
      </c>
      <c r="H355" s="6">
        <f>+G355</f>
        <v>2022</v>
      </c>
      <c r="I355" s="6">
        <f t="shared" ref="I355:M356" si="90">+H355</f>
        <v>2022</v>
      </c>
      <c r="J355" s="6">
        <f t="shared" si="90"/>
        <v>2022</v>
      </c>
      <c r="K355" s="6">
        <f t="shared" si="90"/>
        <v>2022</v>
      </c>
      <c r="L355" s="6">
        <f t="shared" si="90"/>
        <v>2022</v>
      </c>
      <c r="M355" s="6">
        <f t="shared" si="90"/>
        <v>2022</v>
      </c>
      <c r="N355" s="20"/>
      <c r="S355" s="45" t="str">
        <f>+C355</f>
        <v>Bulunga</v>
      </c>
      <c r="T355" s="46">
        <f>+L359</f>
        <v>115</v>
      </c>
      <c r="U355" s="46">
        <f>+L360+L361</f>
        <v>14</v>
      </c>
      <c r="V355" s="46">
        <f>+L362+L363</f>
        <v>101</v>
      </c>
      <c r="W355" s="46">
        <f>+L366</f>
        <v>10</v>
      </c>
      <c r="X355" s="46">
        <f>+L364</f>
        <v>10</v>
      </c>
    </row>
    <row r="356" spans="1:24" x14ac:dyDescent="0.25">
      <c r="A356" s="21"/>
      <c r="B356" s="22"/>
      <c r="C356" s="8" t="str">
        <f>+$C340</f>
        <v>December 2022</v>
      </c>
      <c r="D356" s="24"/>
      <c r="E356" s="24"/>
      <c r="F356" s="24"/>
      <c r="G356" s="10" t="str">
        <f>+$G$4</f>
        <v>Dec</v>
      </c>
      <c r="H356" s="10" t="str">
        <f>+G356</f>
        <v>Dec</v>
      </c>
      <c r="I356" s="10" t="str">
        <f t="shared" si="90"/>
        <v>Dec</v>
      </c>
      <c r="J356" s="10" t="str">
        <f t="shared" si="90"/>
        <v>Dec</v>
      </c>
      <c r="K356" s="10" t="str">
        <f t="shared" si="90"/>
        <v>Dec</v>
      </c>
      <c r="L356" s="10" t="str">
        <f t="shared" si="90"/>
        <v>Dec</v>
      </c>
      <c r="M356" s="10" t="str">
        <f t="shared" si="90"/>
        <v>Dec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4</v>
      </c>
      <c r="H357" s="7">
        <f>+$H$5</f>
        <v>11</v>
      </c>
      <c r="I357" s="7">
        <f>+$I$5</f>
        <v>18</v>
      </c>
      <c r="J357" s="7">
        <f>+$J$5</f>
        <v>25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24</v>
      </c>
      <c r="H359" s="32">
        <f t="shared" ref="H359:L359" si="91">SUM(H360:H363)</f>
        <v>36</v>
      </c>
      <c r="I359" s="32">
        <f t="shared" si="91"/>
        <v>18</v>
      </c>
      <c r="J359" s="32">
        <f t="shared" si="91"/>
        <v>37</v>
      </c>
      <c r="K359" s="32">
        <f t="shared" si="91"/>
        <v>0</v>
      </c>
      <c r="L359" s="32">
        <f t="shared" si="91"/>
        <v>115</v>
      </c>
      <c r="M359" s="32">
        <f>ROUND((L359/$E$1),0)</f>
        <v>29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5</v>
      </c>
      <c r="K360" s="40"/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1</v>
      </c>
      <c r="H361" s="40">
        <v>2</v>
      </c>
      <c r="I361" s="40">
        <v>1</v>
      </c>
      <c r="J361" s="40">
        <v>2</v>
      </c>
      <c r="K361" s="40"/>
      <c r="L361" s="35">
        <f t="shared" ref="L361:L368" si="93">SUM(G361:K361)</f>
        <v>6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9</v>
      </c>
      <c r="H362" s="40">
        <v>14</v>
      </c>
      <c r="I362" s="40">
        <v>6</v>
      </c>
      <c r="J362" s="40">
        <v>10</v>
      </c>
      <c r="K362" s="40"/>
      <c r="L362" s="35">
        <f t="shared" si="93"/>
        <v>39</v>
      </c>
      <c r="M362" s="35">
        <f t="shared" si="92"/>
        <v>10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13</v>
      </c>
      <c r="H363" s="41">
        <v>19</v>
      </c>
      <c r="I363" s="41">
        <v>10</v>
      </c>
      <c r="J363" s="41">
        <v>20</v>
      </c>
      <c r="K363" s="41"/>
      <c r="L363" s="32">
        <f t="shared" si="93"/>
        <v>62</v>
      </c>
      <c r="M363" s="32">
        <f t="shared" si="92"/>
        <v>16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>
        <v>9</v>
      </c>
      <c r="I364" s="40">
        <v>1</v>
      </c>
      <c r="J364" s="40"/>
      <c r="K364" s="40"/>
      <c r="L364" s="35">
        <f t="shared" si="93"/>
        <v>10</v>
      </c>
      <c r="M364" s="35">
        <f t="shared" si="92"/>
        <v>3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4</v>
      </c>
      <c r="H366" s="40">
        <v>4</v>
      </c>
      <c r="I366" s="40">
        <v>2</v>
      </c>
      <c r="J366" s="40"/>
      <c r="K366" s="40"/>
      <c r="L366" s="35">
        <f t="shared" si="93"/>
        <v>10</v>
      </c>
      <c r="M366" s="35">
        <f t="shared" si="92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2</v>
      </c>
      <c r="H367" s="40">
        <v>8</v>
      </c>
      <c r="I367" s="40">
        <v>12</v>
      </c>
      <c r="J367" s="40"/>
      <c r="K367" s="40"/>
      <c r="L367" s="35">
        <f t="shared" si="93"/>
        <v>22</v>
      </c>
      <c r="M367" s="35">
        <f t="shared" si="92"/>
        <v>6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2022</v>
      </c>
      <c r="H371" s="6">
        <f>+G371</f>
        <v>2022</v>
      </c>
      <c r="I371" s="6">
        <f t="shared" ref="I371:M372" si="94">+H371</f>
        <v>2022</v>
      </c>
      <c r="J371" s="6">
        <f t="shared" si="94"/>
        <v>2022</v>
      </c>
      <c r="K371" s="6">
        <f t="shared" si="94"/>
        <v>2022</v>
      </c>
      <c r="L371" s="6">
        <f t="shared" si="94"/>
        <v>2022</v>
      </c>
      <c r="M371" s="6">
        <f t="shared" si="94"/>
        <v>2022</v>
      </c>
      <c r="N371" s="20"/>
      <c r="P371" s="42"/>
      <c r="S371" s="45" t="str">
        <f>+C371</f>
        <v>Mbowane</v>
      </c>
      <c r="T371" s="46">
        <f>+L375</f>
        <v>192</v>
      </c>
      <c r="U371" s="46">
        <f>+L376+L377</f>
        <v>39</v>
      </c>
      <c r="V371" s="46">
        <f>+L378+L379</f>
        <v>153</v>
      </c>
      <c r="W371" s="46">
        <f>+L382</f>
        <v>15</v>
      </c>
      <c r="X371" s="46">
        <f>+L380</f>
        <v>0</v>
      </c>
    </row>
    <row r="372" spans="1:24" x14ac:dyDescent="0.25">
      <c r="A372" s="21"/>
      <c r="B372" s="22"/>
      <c r="C372" s="8" t="str">
        <f>+$C356</f>
        <v>December 2022</v>
      </c>
      <c r="D372" s="24"/>
      <c r="E372" s="24"/>
      <c r="F372" s="24"/>
      <c r="G372" s="10" t="str">
        <f>+$G$4</f>
        <v>Dec</v>
      </c>
      <c r="H372" s="10" t="str">
        <f>+G372</f>
        <v>Dec</v>
      </c>
      <c r="I372" s="10" t="str">
        <f t="shared" si="94"/>
        <v>Dec</v>
      </c>
      <c r="J372" s="10" t="str">
        <f t="shared" si="94"/>
        <v>Dec</v>
      </c>
      <c r="K372" s="10" t="str">
        <f t="shared" si="94"/>
        <v>Dec</v>
      </c>
      <c r="L372" s="10" t="str">
        <f t="shared" si="94"/>
        <v>Dec</v>
      </c>
      <c r="M372" s="10" t="str">
        <f t="shared" si="94"/>
        <v>Dec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4</v>
      </c>
      <c r="H373" s="7">
        <f>+$H$5</f>
        <v>11</v>
      </c>
      <c r="I373" s="7">
        <f>+$I$5</f>
        <v>18</v>
      </c>
      <c r="J373" s="7">
        <f>+$J$5</f>
        <v>25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34</v>
      </c>
      <c r="H375" s="32">
        <f t="shared" ref="H375:L375" si="95">SUM(H376:H379)</f>
        <v>35</v>
      </c>
      <c r="I375" s="32">
        <f t="shared" si="95"/>
        <v>44</v>
      </c>
      <c r="J375" s="32">
        <f t="shared" si="95"/>
        <v>79</v>
      </c>
      <c r="K375" s="32">
        <f t="shared" si="95"/>
        <v>0</v>
      </c>
      <c r="L375" s="32">
        <f t="shared" si="95"/>
        <v>192</v>
      </c>
      <c r="M375" s="32">
        <f>ROUND((L375/$E$1),0)</f>
        <v>48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2</v>
      </c>
      <c r="J376" s="40">
        <v>4</v>
      </c>
      <c r="K376" s="40"/>
      <c r="L376" s="35">
        <f>SUM(G376:K376)</f>
        <v>8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6</v>
      </c>
      <c r="I377" s="40">
        <v>5</v>
      </c>
      <c r="J377" s="40">
        <v>16</v>
      </c>
      <c r="K377" s="40"/>
      <c r="L377" s="35">
        <f t="shared" ref="L377:L384" si="97">SUM(G377:K377)</f>
        <v>31</v>
      </c>
      <c r="M377" s="35">
        <f t="shared" si="96"/>
        <v>8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12</v>
      </c>
      <c r="H378" s="40">
        <v>8</v>
      </c>
      <c r="I378" s="40">
        <v>12</v>
      </c>
      <c r="J378" s="40">
        <v>28</v>
      </c>
      <c r="K378" s="40"/>
      <c r="L378" s="35">
        <f t="shared" si="97"/>
        <v>60</v>
      </c>
      <c r="M378" s="35">
        <f t="shared" si="96"/>
        <v>15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17</v>
      </c>
      <c r="H379" s="41">
        <v>20</v>
      </c>
      <c r="I379" s="41">
        <v>25</v>
      </c>
      <c r="J379" s="41">
        <v>31</v>
      </c>
      <c r="K379" s="41"/>
      <c r="L379" s="32">
        <f t="shared" si="97"/>
        <v>93</v>
      </c>
      <c r="M379" s="32">
        <f t="shared" si="96"/>
        <v>23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5</v>
      </c>
      <c r="I382" s="40">
        <v>4</v>
      </c>
      <c r="J382" s="40">
        <v>3</v>
      </c>
      <c r="K382" s="40"/>
      <c r="L382" s="35">
        <f t="shared" si="97"/>
        <v>15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2</v>
      </c>
      <c r="H383" s="40">
        <v>4</v>
      </c>
      <c r="I383" s="40">
        <v>4</v>
      </c>
      <c r="J383" s="40">
        <v>7</v>
      </c>
      <c r="K383" s="40"/>
      <c r="L383" s="35">
        <f t="shared" si="97"/>
        <v>17</v>
      </c>
      <c r="M383" s="35">
        <f t="shared" si="96"/>
        <v>4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33</v>
      </c>
      <c r="H384" s="40">
        <v>33</v>
      </c>
      <c r="I384" s="40">
        <v>33</v>
      </c>
      <c r="J384" s="40">
        <v>33</v>
      </c>
      <c r="K384" s="40"/>
      <c r="L384" s="35">
        <f t="shared" si="97"/>
        <v>132</v>
      </c>
      <c r="M384" s="35">
        <f t="shared" si="96"/>
        <v>33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2022</v>
      </c>
      <c r="H387" s="6">
        <f>+G387</f>
        <v>2022</v>
      </c>
      <c r="I387" s="6">
        <f t="shared" ref="I387:M388" si="98">+H387</f>
        <v>2022</v>
      </c>
      <c r="J387" s="6">
        <f t="shared" si="98"/>
        <v>2022</v>
      </c>
      <c r="K387" s="6">
        <f t="shared" si="98"/>
        <v>2022</v>
      </c>
      <c r="L387" s="6">
        <f t="shared" si="98"/>
        <v>2022</v>
      </c>
      <c r="M387" s="6">
        <f t="shared" si="98"/>
        <v>2022</v>
      </c>
      <c r="N387" s="20"/>
      <c r="P387" s="42"/>
      <c r="S387" s="45" t="str">
        <f>+C387</f>
        <v>Sibovini</v>
      </c>
      <c r="T387" s="46">
        <f>+L391</f>
        <v>305</v>
      </c>
      <c r="U387" s="46">
        <f>+L392+L393</f>
        <v>97</v>
      </c>
      <c r="V387" s="46">
        <f>+L394+L395</f>
        <v>208</v>
      </c>
      <c r="W387" s="46">
        <f>+L398</f>
        <v>0</v>
      </c>
      <c r="X387" s="46">
        <f>+L396</f>
        <v>4</v>
      </c>
    </row>
    <row r="388" spans="1:24" x14ac:dyDescent="0.25">
      <c r="A388" s="21"/>
      <c r="B388" s="22"/>
      <c r="C388" s="8" t="str">
        <f>+$C372</f>
        <v>December 2022</v>
      </c>
      <c r="D388" s="24"/>
      <c r="E388" s="24"/>
      <c r="F388" s="24"/>
      <c r="G388" s="10" t="str">
        <f>+$G$4</f>
        <v>Dec</v>
      </c>
      <c r="H388" s="10" t="str">
        <f>+G388</f>
        <v>Dec</v>
      </c>
      <c r="I388" s="10" t="str">
        <f t="shared" si="98"/>
        <v>Dec</v>
      </c>
      <c r="J388" s="10" t="str">
        <f t="shared" si="98"/>
        <v>Dec</v>
      </c>
      <c r="K388" s="10" t="str">
        <f t="shared" si="98"/>
        <v>Dec</v>
      </c>
      <c r="L388" s="10" t="str">
        <f t="shared" si="98"/>
        <v>Dec</v>
      </c>
      <c r="M388" s="10" t="str">
        <f t="shared" si="98"/>
        <v>Dec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4</v>
      </c>
      <c r="H389" s="7">
        <f>+$H$5</f>
        <v>11</v>
      </c>
      <c r="I389" s="7">
        <f>+$I$5</f>
        <v>18</v>
      </c>
      <c r="J389" s="7">
        <f>+$J$5</f>
        <v>25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18</v>
      </c>
      <c r="H391" s="32">
        <f t="shared" ref="H391:L391" si="99">SUM(H392:H395)</f>
        <v>115</v>
      </c>
      <c r="I391" s="32">
        <f t="shared" si="99"/>
        <v>79</v>
      </c>
      <c r="J391" s="32">
        <f t="shared" si="99"/>
        <v>93</v>
      </c>
      <c r="K391" s="32">
        <f t="shared" si="99"/>
        <v>0</v>
      </c>
      <c r="L391" s="32">
        <f t="shared" si="99"/>
        <v>305</v>
      </c>
      <c r="M391" s="32">
        <f>ROUND((L391/$E$1),0)</f>
        <v>76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5</v>
      </c>
      <c r="I392" s="40">
        <v>11</v>
      </c>
      <c r="J392" s="40">
        <v>13</v>
      </c>
      <c r="K392" s="40"/>
      <c r="L392" s="35">
        <f>SUM(G392:K392)</f>
        <v>34</v>
      </c>
      <c r="M392" s="35">
        <f t="shared" ref="M392:M400" si="100">ROUND((L392/$E$1),0)</f>
        <v>9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13</v>
      </c>
      <c r="H393" s="40">
        <v>26</v>
      </c>
      <c r="I393" s="40">
        <v>12</v>
      </c>
      <c r="J393" s="40">
        <v>12</v>
      </c>
      <c r="K393" s="40"/>
      <c r="L393" s="35">
        <f t="shared" ref="L393:L400" si="101">SUM(G393:K393)</f>
        <v>63</v>
      </c>
      <c r="M393" s="35">
        <f t="shared" si="100"/>
        <v>16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0</v>
      </c>
      <c r="H394" s="40">
        <v>21</v>
      </c>
      <c r="I394" s="40">
        <v>10</v>
      </c>
      <c r="J394" s="40">
        <v>21</v>
      </c>
      <c r="K394" s="40"/>
      <c r="L394" s="35">
        <f t="shared" si="101"/>
        <v>52</v>
      </c>
      <c r="M394" s="35">
        <f t="shared" si="100"/>
        <v>13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0</v>
      </c>
      <c r="H395" s="41">
        <v>63</v>
      </c>
      <c r="I395" s="41">
        <v>46</v>
      </c>
      <c r="J395" s="41">
        <v>47</v>
      </c>
      <c r="K395" s="41"/>
      <c r="L395" s="32">
        <f t="shared" si="101"/>
        <v>156</v>
      </c>
      <c r="M395" s="32">
        <f t="shared" si="100"/>
        <v>39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>
        <v>4</v>
      </c>
      <c r="J396" s="40"/>
      <c r="K396" s="40"/>
      <c r="L396" s="35">
        <f t="shared" si="101"/>
        <v>4</v>
      </c>
      <c r="M396" s="35">
        <f t="shared" si="100"/>
        <v>1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2022</v>
      </c>
      <c r="H403" s="6">
        <f>+G403</f>
        <v>2022</v>
      </c>
      <c r="I403" s="6">
        <f t="shared" ref="I403:M404" si="102">+H403</f>
        <v>2022</v>
      </c>
      <c r="J403" s="6">
        <f t="shared" si="102"/>
        <v>2022</v>
      </c>
      <c r="K403" s="6">
        <f t="shared" si="102"/>
        <v>2022</v>
      </c>
      <c r="L403" s="6">
        <f t="shared" si="102"/>
        <v>2022</v>
      </c>
      <c r="M403" s="6">
        <f t="shared" si="102"/>
        <v>2022</v>
      </c>
      <c r="N403" s="20"/>
      <c r="P403" s="42"/>
      <c r="S403" s="45" t="str">
        <f>+C403</f>
        <v>Nsubani</v>
      </c>
      <c r="T403" s="46">
        <f>+L407</f>
        <v>318</v>
      </c>
      <c r="U403" s="46">
        <f>+L408+L409</f>
        <v>69</v>
      </c>
      <c r="V403" s="46">
        <f>+L410+L411</f>
        <v>249</v>
      </c>
      <c r="W403" s="46">
        <f>+L414</f>
        <v>14</v>
      </c>
      <c r="X403" s="46">
        <f>+L412</f>
        <v>0</v>
      </c>
    </row>
    <row r="404" spans="1:24" x14ac:dyDescent="0.25">
      <c r="A404" s="21"/>
      <c r="B404" s="22"/>
      <c r="C404" s="8" t="str">
        <f>+$C388</f>
        <v>December 2022</v>
      </c>
      <c r="D404" s="24"/>
      <c r="E404" s="24"/>
      <c r="F404" s="24"/>
      <c r="G404" s="10" t="str">
        <f>+$G$4</f>
        <v>Dec</v>
      </c>
      <c r="H404" s="10" t="str">
        <f>+G404</f>
        <v>Dec</v>
      </c>
      <c r="I404" s="10" t="str">
        <f t="shared" si="102"/>
        <v>Dec</v>
      </c>
      <c r="J404" s="10" t="str">
        <f t="shared" si="102"/>
        <v>Dec</v>
      </c>
      <c r="K404" s="10" t="str">
        <f t="shared" si="102"/>
        <v>Dec</v>
      </c>
      <c r="L404" s="10" t="str">
        <f t="shared" si="102"/>
        <v>Dec</v>
      </c>
      <c r="M404" s="10" t="str">
        <f t="shared" si="102"/>
        <v>Dec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4</v>
      </c>
      <c r="H405" s="7">
        <f>+$H$5</f>
        <v>11</v>
      </c>
      <c r="I405" s="7">
        <f>+$I$5</f>
        <v>18</v>
      </c>
      <c r="J405" s="7">
        <f>+$J$5</f>
        <v>25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66</v>
      </c>
      <c r="H407" s="32">
        <f t="shared" ref="H407:L407" si="103">SUM(H408:H411)</f>
        <v>90</v>
      </c>
      <c r="I407" s="32">
        <f t="shared" si="103"/>
        <v>75</v>
      </c>
      <c r="J407" s="32">
        <f t="shared" si="103"/>
        <v>87</v>
      </c>
      <c r="K407" s="32">
        <f t="shared" si="103"/>
        <v>0</v>
      </c>
      <c r="L407" s="32">
        <f t="shared" si="103"/>
        <v>318</v>
      </c>
      <c r="M407" s="32">
        <f>ROUND((L407/$E$1),0)</f>
        <v>80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3</v>
      </c>
      <c r="H408" s="40">
        <v>6</v>
      </c>
      <c r="I408" s="40">
        <v>4</v>
      </c>
      <c r="J408" s="40">
        <v>7</v>
      </c>
      <c r="K408" s="40"/>
      <c r="L408" s="35">
        <f>SUM(G408:K408)</f>
        <v>20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12</v>
      </c>
      <c r="H409" s="40">
        <v>14</v>
      </c>
      <c r="I409" s="40">
        <v>10</v>
      </c>
      <c r="J409" s="40">
        <v>13</v>
      </c>
      <c r="K409" s="40"/>
      <c r="L409" s="35">
        <f t="shared" ref="L409:L416" si="105">SUM(G409:K409)</f>
        <v>49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12</v>
      </c>
      <c r="H410" s="40">
        <v>21</v>
      </c>
      <c r="I410" s="40">
        <v>18</v>
      </c>
      <c r="J410" s="40">
        <v>20</v>
      </c>
      <c r="K410" s="40"/>
      <c r="L410" s="35">
        <f t="shared" si="105"/>
        <v>71</v>
      </c>
      <c r="M410" s="35">
        <f t="shared" si="104"/>
        <v>18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39</v>
      </c>
      <c r="H411" s="41">
        <v>49</v>
      </c>
      <c r="I411" s="41">
        <v>43</v>
      </c>
      <c r="J411" s="41">
        <v>47</v>
      </c>
      <c r="K411" s="41"/>
      <c r="L411" s="32">
        <f t="shared" si="105"/>
        <v>178</v>
      </c>
      <c r="M411" s="32">
        <f t="shared" si="104"/>
        <v>45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4</v>
      </c>
      <c r="H414" s="40">
        <v>5</v>
      </c>
      <c r="I414" s="40">
        <v>1</v>
      </c>
      <c r="J414" s="40">
        <v>4</v>
      </c>
      <c r="K414" s="40"/>
      <c r="L414" s="35">
        <f t="shared" si="105"/>
        <v>14</v>
      </c>
      <c r="M414" s="35">
        <f t="shared" si="104"/>
        <v>4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2022</v>
      </c>
      <c r="H419" s="6">
        <f>+G419</f>
        <v>2022</v>
      </c>
      <c r="I419" s="6">
        <f t="shared" ref="I419:M420" si="106">+H419</f>
        <v>2022</v>
      </c>
      <c r="J419" s="6">
        <f t="shared" si="106"/>
        <v>2022</v>
      </c>
      <c r="K419" s="6">
        <f t="shared" si="106"/>
        <v>2022</v>
      </c>
      <c r="L419" s="6">
        <f t="shared" si="106"/>
        <v>2022</v>
      </c>
      <c r="M419" s="6">
        <f t="shared" si="106"/>
        <v>2022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December 2022</v>
      </c>
      <c r="D420" s="24"/>
      <c r="E420" s="24"/>
      <c r="F420" s="24"/>
      <c r="G420" s="10" t="str">
        <f>+$G$4</f>
        <v>Dec</v>
      </c>
      <c r="H420" s="10" t="str">
        <f>+G420</f>
        <v>Dec</v>
      </c>
      <c r="I420" s="10" t="str">
        <f t="shared" si="106"/>
        <v>Dec</v>
      </c>
      <c r="J420" s="10" t="str">
        <f t="shared" si="106"/>
        <v>Dec</v>
      </c>
      <c r="K420" s="10" t="str">
        <f t="shared" si="106"/>
        <v>Dec</v>
      </c>
      <c r="L420" s="10" t="str">
        <f t="shared" si="106"/>
        <v>Dec</v>
      </c>
      <c r="M420" s="10" t="str">
        <f t="shared" si="106"/>
        <v>Dec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4</v>
      </c>
      <c r="H421" s="7">
        <f>+$H$5</f>
        <v>11</v>
      </c>
      <c r="I421" s="7">
        <f>+$I$5</f>
        <v>18</v>
      </c>
      <c r="J421" s="7">
        <f>+$J$5</f>
        <v>25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58</v>
      </c>
      <c r="AB423" s="50">
        <v>43</v>
      </c>
      <c r="AC423" s="50">
        <v>60</v>
      </c>
      <c r="AD423" s="50">
        <v>81</v>
      </c>
      <c r="AE423" s="50">
        <v>0</v>
      </c>
      <c r="AF423" s="50">
        <v>242</v>
      </c>
      <c r="AG423" s="50">
        <v>61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5</v>
      </c>
      <c r="AE424" s="50"/>
      <c r="AF424" s="50">
        <v>11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11</v>
      </c>
      <c r="AB425" s="50">
        <v>6</v>
      </c>
      <c r="AC425" s="50">
        <v>11</v>
      </c>
      <c r="AD425" s="50">
        <v>17</v>
      </c>
      <c r="AE425" s="50"/>
      <c r="AF425" s="50">
        <v>45</v>
      </c>
      <c r="AG425" s="50">
        <v>11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20</v>
      </c>
      <c r="AB426" s="50">
        <v>14</v>
      </c>
      <c r="AC426" s="50">
        <v>27</v>
      </c>
      <c r="AD426" s="50">
        <v>30</v>
      </c>
      <c r="AE426" s="50"/>
      <c r="AF426" s="50">
        <v>91</v>
      </c>
      <c r="AG426" s="50">
        <v>23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25</v>
      </c>
      <c r="AB427" s="50">
        <v>21</v>
      </c>
      <c r="AC427" s="50">
        <v>20</v>
      </c>
      <c r="AD427" s="50">
        <v>29</v>
      </c>
      <c r="AE427" s="50"/>
      <c r="AF427" s="50">
        <v>95</v>
      </c>
      <c r="AG427" s="50">
        <v>24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2022</v>
      </c>
      <c r="H435" s="6">
        <f>+G435</f>
        <v>2022</v>
      </c>
      <c r="I435" s="6">
        <f t="shared" ref="I435:M436" si="110">+H435</f>
        <v>2022</v>
      </c>
      <c r="J435" s="6">
        <f t="shared" si="110"/>
        <v>2022</v>
      </c>
      <c r="K435" s="6">
        <f t="shared" si="110"/>
        <v>2022</v>
      </c>
      <c r="L435" s="6">
        <f t="shared" si="110"/>
        <v>2022</v>
      </c>
      <c r="M435" s="6">
        <f t="shared" si="110"/>
        <v>2022</v>
      </c>
      <c r="N435" s="20"/>
      <c r="S435" s="45" t="str">
        <f>+C435</f>
        <v>Jubukweni</v>
      </c>
      <c r="T435" s="46">
        <f>+L439</f>
        <v>144</v>
      </c>
      <c r="U435" s="46">
        <f>+L440+L441</f>
        <v>53</v>
      </c>
      <c r="V435" s="46">
        <f>+L442+L443</f>
        <v>91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December 2022</v>
      </c>
      <c r="D436" s="24"/>
      <c r="E436" s="24"/>
      <c r="F436" s="24"/>
      <c r="G436" s="10" t="str">
        <f>+$G$4</f>
        <v>Dec</v>
      </c>
      <c r="H436" s="10" t="str">
        <f>+G436</f>
        <v>Dec</v>
      </c>
      <c r="I436" s="10" t="str">
        <f t="shared" si="110"/>
        <v>Dec</v>
      </c>
      <c r="J436" s="10" t="str">
        <f t="shared" si="110"/>
        <v>Dec</v>
      </c>
      <c r="K436" s="10" t="str">
        <f t="shared" si="110"/>
        <v>Dec</v>
      </c>
      <c r="L436" s="10" t="str">
        <f t="shared" si="110"/>
        <v>Dec</v>
      </c>
      <c r="M436" s="10" t="str">
        <f t="shared" si="110"/>
        <v>Dec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4</v>
      </c>
      <c r="H437" s="7">
        <f>+$H$5</f>
        <v>11</v>
      </c>
      <c r="I437" s="7">
        <f>+$I$5</f>
        <v>18</v>
      </c>
      <c r="J437" s="7">
        <f>+$J$5</f>
        <v>25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33</v>
      </c>
      <c r="H439" s="32">
        <f t="shared" ref="H439:L439" si="111">SUM(H440:H443)</f>
        <v>12</v>
      </c>
      <c r="I439" s="32">
        <f t="shared" si="111"/>
        <v>32</v>
      </c>
      <c r="J439" s="32">
        <f t="shared" si="111"/>
        <v>67</v>
      </c>
      <c r="K439" s="32">
        <f t="shared" si="111"/>
        <v>0</v>
      </c>
      <c r="L439" s="32">
        <f t="shared" si="111"/>
        <v>144</v>
      </c>
      <c r="M439" s="32">
        <f>ROUND((L439/$E$1),0)</f>
        <v>36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1</v>
      </c>
      <c r="I440" s="40">
        <v>2</v>
      </c>
      <c r="J440" s="40">
        <v>6</v>
      </c>
      <c r="K440" s="40"/>
      <c r="L440" s="35">
        <f>SUM(G440:K440)</f>
        <v>11</v>
      </c>
      <c r="M440" s="35">
        <f t="shared" ref="M440:M448" si="112">ROUND((L440/$E$1),0)</f>
        <v>3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15</v>
      </c>
      <c r="H441" s="40">
        <v>4</v>
      </c>
      <c r="I441" s="40">
        <v>10</v>
      </c>
      <c r="J441" s="40">
        <v>13</v>
      </c>
      <c r="K441" s="40"/>
      <c r="L441" s="35">
        <f t="shared" ref="L441:L448" si="113">SUM(G441:K441)</f>
        <v>42</v>
      </c>
      <c r="M441" s="35">
        <f t="shared" si="112"/>
        <v>11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6</v>
      </c>
      <c r="H442" s="40">
        <v>2</v>
      </c>
      <c r="I442" s="40">
        <v>10</v>
      </c>
      <c r="J442" s="40">
        <v>21</v>
      </c>
      <c r="K442" s="40"/>
      <c r="L442" s="35">
        <f t="shared" si="113"/>
        <v>39</v>
      </c>
      <c r="M442" s="35">
        <f t="shared" si="112"/>
        <v>10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5</v>
      </c>
      <c r="I443" s="41">
        <v>10</v>
      </c>
      <c r="J443" s="41">
        <v>27</v>
      </c>
      <c r="K443" s="41"/>
      <c r="L443" s="32">
        <f t="shared" si="113"/>
        <v>52</v>
      </c>
      <c r="M443" s="32">
        <f t="shared" si="112"/>
        <v>13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2022</v>
      </c>
      <c r="H451" s="6">
        <f>+G451</f>
        <v>2022</v>
      </c>
      <c r="I451" s="6">
        <f t="shared" ref="I451:M452" si="114">+H451</f>
        <v>2022</v>
      </c>
      <c r="J451" s="6">
        <f t="shared" si="114"/>
        <v>2022</v>
      </c>
      <c r="K451" s="6">
        <f t="shared" si="114"/>
        <v>2022</v>
      </c>
      <c r="L451" s="6">
        <f t="shared" si="114"/>
        <v>2022</v>
      </c>
      <c r="M451" s="6">
        <f t="shared" si="114"/>
        <v>2022</v>
      </c>
      <c r="N451" s="20"/>
      <c r="S451" s="45" t="str">
        <f>+C451</f>
        <v>Sigangeni</v>
      </c>
      <c r="T451" s="46">
        <f>+L455</f>
        <v>244</v>
      </c>
      <c r="U451" s="46">
        <f>+L456+L457</f>
        <v>83</v>
      </c>
      <c r="V451" s="46">
        <f>+L458+L459</f>
        <v>161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 t="str">
        <f>+$C436</f>
        <v>December 2022</v>
      </c>
      <c r="D452" s="24"/>
      <c r="E452" s="24"/>
      <c r="F452" s="24"/>
      <c r="G452" s="10" t="str">
        <f>+$G$4</f>
        <v>Dec</v>
      </c>
      <c r="H452" s="10" t="str">
        <f>+G452</f>
        <v>Dec</v>
      </c>
      <c r="I452" s="10" t="str">
        <f t="shared" si="114"/>
        <v>Dec</v>
      </c>
      <c r="J452" s="10" t="str">
        <f t="shared" si="114"/>
        <v>Dec</v>
      </c>
      <c r="K452" s="10" t="str">
        <f t="shared" si="114"/>
        <v>Dec</v>
      </c>
      <c r="L452" s="10" t="str">
        <f t="shared" si="114"/>
        <v>Dec</v>
      </c>
      <c r="M452" s="10" t="str">
        <f t="shared" si="114"/>
        <v>Dec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4</v>
      </c>
      <c r="H453" s="7">
        <f>+$H$5</f>
        <v>11</v>
      </c>
      <c r="I453" s="7">
        <f>+$I$5</f>
        <v>18</v>
      </c>
      <c r="J453" s="7">
        <f>+$J$5</f>
        <v>25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54</v>
      </c>
      <c r="H455" s="32">
        <f t="shared" ref="H455:L455" si="115">SUM(H456:H459)</f>
        <v>71</v>
      </c>
      <c r="I455" s="32">
        <f t="shared" si="115"/>
        <v>45</v>
      </c>
      <c r="J455" s="32">
        <f t="shared" si="115"/>
        <v>74</v>
      </c>
      <c r="K455" s="32">
        <f t="shared" si="115"/>
        <v>0</v>
      </c>
      <c r="L455" s="32">
        <f t="shared" si="115"/>
        <v>244</v>
      </c>
      <c r="M455" s="32">
        <f>ROUND((L455/$E$1),0)</f>
        <v>61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7</v>
      </c>
      <c r="I456" s="40">
        <v>9</v>
      </c>
      <c r="J456" s="40">
        <v>11</v>
      </c>
      <c r="K456" s="40"/>
      <c r="L456" s="35">
        <f>SUM(G456:K456)</f>
        <v>34</v>
      </c>
      <c r="M456" s="35">
        <f t="shared" ref="M456:M464" si="116">ROUND((L456/$E$1),0)</f>
        <v>9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11</v>
      </c>
      <c r="H457" s="40">
        <v>10</v>
      </c>
      <c r="I457" s="40">
        <v>11</v>
      </c>
      <c r="J457" s="40">
        <v>17</v>
      </c>
      <c r="K457" s="40"/>
      <c r="L457" s="35">
        <f t="shared" ref="L457:L464" si="117">SUM(G457:K457)</f>
        <v>49</v>
      </c>
      <c r="M457" s="35">
        <f t="shared" si="116"/>
        <v>12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8</v>
      </c>
      <c r="H458" s="40">
        <v>9</v>
      </c>
      <c r="I458" s="40">
        <v>6</v>
      </c>
      <c r="J458" s="40">
        <v>17</v>
      </c>
      <c r="K458" s="40"/>
      <c r="L458" s="35">
        <f t="shared" si="117"/>
        <v>40</v>
      </c>
      <c r="M458" s="35">
        <f t="shared" si="116"/>
        <v>10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28</v>
      </c>
      <c r="H459" s="41">
        <v>45</v>
      </c>
      <c r="I459" s="41">
        <v>19</v>
      </c>
      <c r="J459" s="41">
        <v>29</v>
      </c>
      <c r="K459" s="41"/>
      <c r="L459" s="32">
        <f t="shared" si="117"/>
        <v>121</v>
      </c>
      <c r="M459" s="32">
        <f t="shared" si="116"/>
        <v>30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2022</v>
      </c>
      <c r="H467" s="6">
        <f>+G467</f>
        <v>2022</v>
      </c>
      <c r="I467" s="6">
        <f t="shared" ref="I467:M468" si="118">+H467</f>
        <v>2022</v>
      </c>
      <c r="J467" s="6">
        <f t="shared" si="118"/>
        <v>2022</v>
      </c>
      <c r="K467" s="6">
        <f t="shared" si="118"/>
        <v>2022</v>
      </c>
      <c r="L467" s="6">
        <f t="shared" si="118"/>
        <v>2022</v>
      </c>
      <c r="M467" s="6">
        <f t="shared" si="118"/>
        <v>2022</v>
      </c>
      <c r="N467" s="20"/>
      <c r="S467" s="45" t="str">
        <f>+C467</f>
        <v>Sgombeni</v>
      </c>
      <c r="T467" s="46">
        <f>+L471</f>
        <v>272</v>
      </c>
      <c r="U467" s="46">
        <f>+L472+L473</f>
        <v>69</v>
      </c>
      <c r="V467" s="46">
        <f>+L474+L475</f>
        <v>203</v>
      </c>
      <c r="W467" s="46">
        <f>+L478</f>
        <v>49</v>
      </c>
      <c r="X467" s="46">
        <f>+L476</f>
        <v>0</v>
      </c>
    </row>
    <row r="468" spans="1:24" x14ac:dyDescent="0.25">
      <c r="A468" s="21"/>
      <c r="B468" s="22"/>
      <c r="C468" s="8" t="str">
        <f>+$C452</f>
        <v>December 2022</v>
      </c>
      <c r="D468" s="24"/>
      <c r="E468" s="24"/>
      <c r="F468" s="24"/>
      <c r="G468" s="10" t="str">
        <f>+$G$4</f>
        <v>Dec</v>
      </c>
      <c r="H468" s="10" t="str">
        <f>+G468</f>
        <v>Dec</v>
      </c>
      <c r="I468" s="10" t="str">
        <f t="shared" si="118"/>
        <v>Dec</v>
      </c>
      <c r="J468" s="10" t="str">
        <f t="shared" si="118"/>
        <v>Dec</v>
      </c>
      <c r="K468" s="10" t="str">
        <f t="shared" si="118"/>
        <v>Dec</v>
      </c>
      <c r="L468" s="10" t="str">
        <f t="shared" si="118"/>
        <v>Dec</v>
      </c>
      <c r="M468" s="10" t="str">
        <f t="shared" si="118"/>
        <v>Dec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4</v>
      </c>
      <c r="H469" s="7">
        <f>+$H$5</f>
        <v>11</v>
      </c>
      <c r="I469" s="7">
        <f>+$I$5</f>
        <v>18</v>
      </c>
      <c r="J469" s="7">
        <f>+$J$5</f>
        <v>25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49</v>
      </c>
      <c r="H471" s="32">
        <f t="shared" ref="H471:L471" si="119">SUM(H472:H475)</f>
        <v>71</v>
      </c>
      <c r="I471" s="32">
        <f t="shared" si="119"/>
        <v>67</v>
      </c>
      <c r="J471" s="32">
        <f t="shared" si="119"/>
        <v>85</v>
      </c>
      <c r="K471" s="32">
        <f t="shared" si="119"/>
        <v>0</v>
      </c>
      <c r="L471" s="32">
        <f t="shared" si="119"/>
        <v>272</v>
      </c>
      <c r="M471" s="32">
        <f>ROUND((L471/$E$1),0)</f>
        <v>68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2</v>
      </c>
      <c r="H472" s="40">
        <v>5</v>
      </c>
      <c r="I472" s="40">
        <v>3</v>
      </c>
      <c r="J472" s="40">
        <v>8</v>
      </c>
      <c r="K472" s="40"/>
      <c r="L472" s="35">
        <f>SUM(G472:K472)</f>
        <v>18</v>
      </c>
      <c r="M472" s="35">
        <f t="shared" ref="M472:M480" si="120">ROUND((L472/$E$1),0)</f>
        <v>5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9</v>
      </c>
      <c r="H473" s="40">
        <v>11</v>
      </c>
      <c r="I473" s="40">
        <v>12</v>
      </c>
      <c r="J473" s="40">
        <v>19</v>
      </c>
      <c r="K473" s="40"/>
      <c r="L473" s="35">
        <f t="shared" ref="L473:L480" si="121">SUM(G473:K473)</f>
        <v>51</v>
      </c>
      <c r="M473" s="35">
        <f t="shared" si="120"/>
        <v>13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10</v>
      </c>
      <c r="H474" s="40">
        <v>18</v>
      </c>
      <c r="I474" s="40">
        <v>17</v>
      </c>
      <c r="J474" s="40">
        <v>20</v>
      </c>
      <c r="K474" s="40"/>
      <c r="L474" s="35">
        <f t="shared" si="121"/>
        <v>65</v>
      </c>
      <c r="M474" s="35">
        <f t="shared" si="120"/>
        <v>16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28</v>
      </c>
      <c r="H475" s="41">
        <v>37</v>
      </c>
      <c r="I475" s="41">
        <v>35</v>
      </c>
      <c r="J475" s="41">
        <v>38</v>
      </c>
      <c r="K475" s="41"/>
      <c r="L475" s="32">
        <f t="shared" si="121"/>
        <v>138</v>
      </c>
      <c r="M475" s="32">
        <f t="shared" si="120"/>
        <v>35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12</v>
      </c>
      <c r="H478" s="40">
        <v>10</v>
      </c>
      <c r="I478" s="40">
        <v>12</v>
      </c>
      <c r="J478" s="40">
        <v>15</v>
      </c>
      <c r="K478" s="40"/>
      <c r="L478" s="35">
        <f t="shared" si="121"/>
        <v>49</v>
      </c>
      <c r="M478" s="35">
        <f t="shared" si="120"/>
        <v>12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30</v>
      </c>
      <c r="H479" s="40">
        <v>40</v>
      </c>
      <c r="I479" s="40">
        <v>68</v>
      </c>
      <c r="J479" s="40">
        <v>110</v>
      </c>
      <c r="K479" s="40"/>
      <c r="L479" s="35">
        <f t="shared" si="121"/>
        <v>248</v>
      </c>
      <c r="M479" s="35">
        <f t="shared" si="120"/>
        <v>62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2022</v>
      </c>
      <c r="H483" s="6">
        <f>+G483</f>
        <v>2022</v>
      </c>
      <c r="I483" s="6">
        <f t="shared" ref="I483:M484" si="122">+H483</f>
        <v>2022</v>
      </c>
      <c r="J483" s="6">
        <f t="shared" si="122"/>
        <v>2022</v>
      </c>
      <c r="K483" s="6">
        <f t="shared" si="122"/>
        <v>2022</v>
      </c>
      <c r="L483" s="6">
        <f t="shared" si="122"/>
        <v>2022</v>
      </c>
      <c r="M483" s="6">
        <f t="shared" si="122"/>
        <v>2022</v>
      </c>
      <c r="N483" s="20"/>
      <c r="S483" s="45" t="str">
        <f>+C483</f>
        <v>Lushikishini</v>
      </c>
      <c r="T483" s="46">
        <f>+L487</f>
        <v>61</v>
      </c>
      <c r="U483" s="46">
        <f>+L488+L489</f>
        <v>20</v>
      </c>
      <c r="V483" s="46">
        <f>+L490+L491</f>
        <v>41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December 2022</v>
      </c>
      <c r="D484" s="24"/>
      <c r="E484" s="24"/>
      <c r="F484" s="24"/>
      <c r="G484" s="10" t="str">
        <f>+$G$4</f>
        <v>Dec</v>
      </c>
      <c r="H484" s="10" t="str">
        <f>+G484</f>
        <v>Dec</v>
      </c>
      <c r="I484" s="10" t="str">
        <f t="shared" si="122"/>
        <v>Dec</v>
      </c>
      <c r="J484" s="10" t="str">
        <f t="shared" si="122"/>
        <v>Dec</v>
      </c>
      <c r="K484" s="10" t="str">
        <f t="shared" si="122"/>
        <v>Dec</v>
      </c>
      <c r="L484" s="10" t="str">
        <f t="shared" si="122"/>
        <v>Dec</v>
      </c>
      <c r="M484" s="10" t="str">
        <f t="shared" si="122"/>
        <v>Dec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4</v>
      </c>
      <c r="H485" s="7">
        <f>+$H$5</f>
        <v>11</v>
      </c>
      <c r="I485" s="7">
        <f>+$I$5</f>
        <v>18</v>
      </c>
      <c r="J485" s="7">
        <f>+$J$5</f>
        <v>25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10</v>
      </c>
      <c r="H487" s="32">
        <f t="shared" ref="H487:L487" si="123">SUM(H488:H491)</f>
        <v>8</v>
      </c>
      <c r="I487" s="32">
        <f t="shared" si="123"/>
        <v>16</v>
      </c>
      <c r="J487" s="32">
        <f t="shared" si="123"/>
        <v>27</v>
      </c>
      <c r="K487" s="32">
        <f t="shared" si="123"/>
        <v>0</v>
      </c>
      <c r="L487" s="32">
        <f t="shared" si="123"/>
        <v>61</v>
      </c>
      <c r="M487" s="32">
        <f>ROUND((L487/$E$1),0)</f>
        <v>15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1</v>
      </c>
      <c r="I488" s="40">
        <v>1</v>
      </c>
      <c r="J488" s="40">
        <v>3</v>
      </c>
      <c r="K488" s="40"/>
      <c r="L488" s="35">
        <f>SUM(G488:K488)</f>
        <v>6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2</v>
      </c>
      <c r="H489" s="40">
        <v>3</v>
      </c>
      <c r="I489" s="40">
        <v>2</v>
      </c>
      <c r="J489" s="40">
        <v>7</v>
      </c>
      <c r="K489" s="40"/>
      <c r="L489" s="35">
        <f t="shared" ref="L489:L496" si="125">SUM(G489:K489)</f>
        <v>14</v>
      </c>
      <c r="M489" s="35">
        <f t="shared" si="124"/>
        <v>4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2</v>
      </c>
      <c r="H490" s="40">
        <v>0</v>
      </c>
      <c r="I490" s="40">
        <v>5</v>
      </c>
      <c r="J490" s="40">
        <v>7</v>
      </c>
      <c r="K490" s="40"/>
      <c r="L490" s="35">
        <f t="shared" si="125"/>
        <v>14</v>
      </c>
      <c r="M490" s="35">
        <f t="shared" si="124"/>
        <v>4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5</v>
      </c>
      <c r="H491" s="41">
        <v>4</v>
      </c>
      <c r="I491" s="41">
        <v>8</v>
      </c>
      <c r="J491" s="41">
        <v>10</v>
      </c>
      <c r="K491" s="41"/>
      <c r="L491" s="32">
        <f t="shared" si="125"/>
        <v>27</v>
      </c>
      <c r="M491" s="32">
        <f t="shared" si="124"/>
        <v>7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109</v>
      </c>
      <c r="D499" s="18"/>
      <c r="E499" s="19"/>
      <c r="F499" s="19"/>
      <c r="G499" s="6">
        <f>+$G$3</f>
        <v>2022</v>
      </c>
      <c r="H499" s="6">
        <f>+G499</f>
        <v>2022</v>
      </c>
      <c r="I499" s="6">
        <f t="shared" ref="I499:M500" si="126">+H499</f>
        <v>2022</v>
      </c>
      <c r="J499" s="6">
        <f t="shared" si="126"/>
        <v>2022</v>
      </c>
      <c r="K499" s="6">
        <f t="shared" si="126"/>
        <v>2022</v>
      </c>
      <c r="L499" s="6">
        <f t="shared" si="126"/>
        <v>2022</v>
      </c>
      <c r="M499" s="6">
        <f t="shared" si="126"/>
        <v>2022</v>
      </c>
      <c r="N499" s="20"/>
      <c r="S499" s="45" t="str">
        <f>+C499</f>
        <v>ICBC Details</v>
      </c>
      <c r="T499" s="46">
        <f>+L503</f>
        <v>0</v>
      </c>
      <c r="U499" s="46">
        <f>+L504+L505</f>
        <v>0</v>
      </c>
      <c r="V499" s="46">
        <f>+L506+L507</f>
        <v>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December 2022</v>
      </c>
      <c r="D500" s="24"/>
      <c r="E500" s="24"/>
      <c r="F500" s="24"/>
      <c r="G500" s="10" t="str">
        <f>+$G$4</f>
        <v>Dec</v>
      </c>
      <c r="H500" s="10" t="str">
        <f>+G500</f>
        <v>Dec</v>
      </c>
      <c r="I500" s="10" t="str">
        <f t="shared" si="126"/>
        <v>Dec</v>
      </c>
      <c r="J500" s="10" t="str">
        <f t="shared" si="126"/>
        <v>Dec</v>
      </c>
      <c r="K500" s="10" t="str">
        <f t="shared" si="126"/>
        <v>Dec</v>
      </c>
      <c r="L500" s="10" t="str">
        <f t="shared" si="126"/>
        <v>Dec</v>
      </c>
      <c r="M500" s="10" t="str">
        <f t="shared" si="126"/>
        <v>Dec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4</v>
      </c>
      <c r="H501" s="7">
        <f>+$H$5</f>
        <v>11</v>
      </c>
      <c r="I501" s="7">
        <f>+$I$5</f>
        <v>18</v>
      </c>
      <c r="J501" s="7">
        <f>+$J$5</f>
        <v>25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27">SUM(H504:H507)</f>
        <v>0</v>
      </c>
      <c r="I503" s="32">
        <f t="shared" si="127"/>
        <v>0</v>
      </c>
      <c r="J503" s="32">
        <f t="shared" si="127"/>
        <v>0</v>
      </c>
      <c r="K503" s="32">
        <f t="shared" si="127"/>
        <v>0</v>
      </c>
      <c r="L503" s="32">
        <f t="shared" si="127"/>
        <v>0</v>
      </c>
      <c r="M503" s="32">
        <f>ROUND((L503/$E$1),0)</f>
        <v>0</v>
      </c>
      <c r="N503" s="33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/>
      <c r="J504" s="40"/>
      <c r="K504" s="40"/>
      <c r="L504" s="35">
        <f>SUM(G504:K504)</f>
        <v>0</v>
      </c>
      <c r="M504" s="35">
        <f t="shared" ref="M504:M512" si="128">ROUND((L504/$E$1),0)</f>
        <v>0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/>
      <c r="J505" s="40"/>
      <c r="K505" s="40"/>
      <c r="L505" s="35">
        <f t="shared" ref="L505:L512" si="129">SUM(G505:K505)</f>
        <v>0</v>
      </c>
      <c r="M505" s="35">
        <f t="shared" si="128"/>
        <v>0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/>
      <c r="J506" s="40"/>
      <c r="K506" s="40"/>
      <c r="L506" s="35">
        <f t="shared" si="129"/>
        <v>0</v>
      </c>
      <c r="M506" s="35">
        <f t="shared" si="128"/>
        <v>0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/>
      <c r="J507" s="41"/>
      <c r="K507" s="41"/>
      <c r="L507" s="32">
        <f t="shared" si="129"/>
        <v>0</v>
      </c>
      <c r="M507" s="32">
        <f t="shared" si="128"/>
        <v>0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2022</v>
      </c>
      <c r="H515" s="6">
        <f>+G515</f>
        <v>2022</v>
      </c>
      <c r="I515" s="6">
        <f t="shared" ref="I515:M516" si="130">+H515</f>
        <v>2022</v>
      </c>
      <c r="J515" s="6">
        <f t="shared" si="130"/>
        <v>2022</v>
      </c>
      <c r="K515" s="6">
        <f t="shared" si="130"/>
        <v>2022</v>
      </c>
      <c r="L515" s="6">
        <f t="shared" si="130"/>
        <v>2022</v>
      </c>
      <c r="M515" s="6">
        <f t="shared" si="130"/>
        <v>2022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December 2022</v>
      </c>
      <c r="D516" s="24"/>
      <c r="E516" s="24"/>
      <c r="F516" s="24"/>
      <c r="G516" s="10" t="str">
        <f>+$G$4</f>
        <v>Dec</v>
      </c>
      <c r="H516" s="10" t="str">
        <f>+G516</f>
        <v>Dec</v>
      </c>
      <c r="I516" s="10" t="str">
        <f t="shared" si="130"/>
        <v>Dec</v>
      </c>
      <c r="J516" s="10" t="str">
        <f t="shared" si="130"/>
        <v>Dec</v>
      </c>
      <c r="K516" s="10" t="str">
        <f t="shared" si="130"/>
        <v>Dec</v>
      </c>
      <c r="L516" s="10" t="str">
        <f t="shared" si="130"/>
        <v>Dec</v>
      </c>
      <c r="M516" s="10" t="str">
        <f t="shared" si="130"/>
        <v>Dec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4</v>
      </c>
      <c r="H517" s="7">
        <f>+$H$5</f>
        <v>11</v>
      </c>
      <c r="I517" s="7">
        <f>+$I$5</f>
        <v>18</v>
      </c>
      <c r="J517" s="7">
        <f>+$J$5</f>
        <v>25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2022</v>
      </c>
      <c r="H531" s="6">
        <f>+G531</f>
        <v>2022</v>
      </c>
      <c r="I531" s="6">
        <f t="shared" ref="I531:M532" si="134">+H531</f>
        <v>2022</v>
      </c>
      <c r="J531" s="6">
        <f t="shared" si="134"/>
        <v>2022</v>
      </c>
      <c r="K531" s="6">
        <f t="shared" si="134"/>
        <v>2022</v>
      </c>
      <c r="L531" s="6">
        <f t="shared" si="134"/>
        <v>2022</v>
      </c>
      <c r="M531" s="6">
        <f t="shared" si="134"/>
        <v>2022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December 2022</v>
      </c>
      <c r="D532" s="24"/>
      <c r="E532" s="24"/>
      <c r="F532" s="24"/>
      <c r="G532" s="10" t="str">
        <f>+$G$4</f>
        <v>Dec</v>
      </c>
      <c r="H532" s="10" t="str">
        <f>+G532</f>
        <v>Dec</v>
      </c>
      <c r="I532" s="10" t="str">
        <f t="shared" si="134"/>
        <v>Dec</v>
      </c>
      <c r="J532" s="10" t="str">
        <f t="shared" si="134"/>
        <v>Dec</v>
      </c>
      <c r="K532" s="10" t="str">
        <f t="shared" si="134"/>
        <v>Dec</v>
      </c>
      <c r="L532" s="10" t="str">
        <f t="shared" si="134"/>
        <v>Dec</v>
      </c>
      <c r="M532" s="10" t="str">
        <f t="shared" si="134"/>
        <v>Dec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4</v>
      </c>
      <c r="H533" s="7">
        <f>+$H$5</f>
        <v>11</v>
      </c>
      <c r="I533" s="7">
        <f>+$I$5</f>
        <v>18</v>
      </c>
      <c r="J533" s="7">
        <f>+$J$5</f>
        <v>25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2022</v>
      </c>
      <c r="H547" s="6">
        <f>+G547</f>
        <v>2022</v>
      </c>
      <c r="I547" s="6">
        <f t="shared" ref="I547:M548" si="138">+H547</f>
        <v>2022</v>
      </c>
      <c r="J547" s="6">
        <f t="shared" si="138"/>
        <v>2022</v>
      </c>
      <c r="K547" s="6">
        <f t="shared" si="138"/>
        <v>2022</v>
      </c>
      <c r="L547" s="6">
        <f t="shared" si="138"/>
        <v>2022</v>
      </c>
      <c r="M547" s="6">
        <f t="shared" si="138"/>
        <v>2022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December 2022</v>
      </c>
      <c r="D548" s="24"/>
      <c r="E548" s="24"/>
      <c r="F548" s="24"/>
      <c r="G548" s="10" t="str">
        <f>+$G$4</f>
        <v>Dec</v>
      </c>
      <c r="H548" s="10" t="str">
        <f>+G548</f>
        <v>Dec</v>
      </c>
      <c r="I548" s="10" t="str">
        <f t="shared" si="138"/>
        <v>Dec</v>
      </c>
      <c r="J548" s="10" t="str">
        <f t="shared" si="138"/>
        <v>Dec</v>
      </c>
      <c r="K548" s="10" t="str">
        <f t="shared" si="138"/>
        <v>Dec</v>
      </c>
      <c r="L548" s="10" t="str">
        <f t="shared" si="138"/>
        <v>Dec</v>
      </c>
      <c r="M548" s="10" t="str">
        <f t="shared" si="138"/>
        <v>Dec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4</v>
      </c>
      <c r="H549" s="7">
        <f>+$H$5</f>
        <v>11</v>
      </c>
      <c r="I549" s="7">
        <f>+$I$5</f>
        <v>18</v>
      </c>
      <c r="J549" s="7">
        <f>+$J$5</f>
        <v>25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2022</v>
      </c>
      <c r="H563" s="6">
        <f>+G563</f>
        <v>2022</v>
      </c>
      <c r="I563" s="6">
        <f t="shared" ref="I563:M564" si="142">+H563</f>
        <v>2022</v>
      </c>
      <c r="J563" s="6">
        <f t="shared" si="142"/>
        <v>2022</v>
      </c>
      <c r="K563" s="6">
        <f t="shared" si="142"/>
        <v>2022</v>
      </c>
      <c r="L563" s="6">
        <f t="shared" si="142"/>
        <v>2022</v>
      </c>
      <c r="M563" s="6">
        <f t="shared" si="142"/>
        <v>2022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December 2022</v>
      </c>
      <c r="D564" s="24"/>
      <c r="E564" s="24"/>
      <c r="F564" s="24"/>
      <c r="G564" s="10" t="str">
        <f>+$G$4</f>
        <v>Dec</v>
      </c>
      <c r="H564" s="10" t="str">
        <f>+G564</f>
        <v>Dec</v>
      </c>
      <c r="I564" s="10" t="str">
        <f t="shared" si="142"/>
        <v>Dec</v>
      </c>
      <c r="J564" s="10" t="str">
        <f t="shared" si="142"/>
        <v>Dec</v>
      </c>
      <c r="K564" s="10" t="str">
        <f t="shared" si="142"/>
        <v>Dec</v>
      </c>
      <c r="L564" s="10" t="str">
        <f t="shared" si="142"/>
        <v>Dec</v>
      </c>
      <c r="M564" s="10" t="str">
        <f t="shared" si="142"/>
        <v>Dec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4</v>
      </c>
      <c r="H565" s="7">
        <f>+$H$5</f>
        <v>11</v>
      </c>
      <c r="I565" s="7">
        <f>+$I$5</f>
        <v>18</v>
      </c>
      <c r="J565" s="7">
        <f>+$J$5</f>
        <v>25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2022</v>
      </c>
      <c r="H579" s="6">
        <f>+G579</f>
        <v>2022</v>
      </c>
      <c r="I579" s="6">
        <f t="shared" ref="I579:M580" si="146">+H579</f>
        <v>2022</v>
      </c>
      <c r="J579" s="6">
        <f t="shared" si="146"/>
        <v>2022</v>
      </c>
      <c r="K579" s="6">
        <f t="shared" si="146"/>
        <v>2022</v>
      </c>
      <c r="L579" s="6">
        <f t="shared" si="146"/>
        <v>2022</v>
      </c>
      <c r="M579" s="6">
        <f t="shared" si="146"/>
        <v>2022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December 2022</v>
      </c>
      <c r="D580" s="24"/>
      <c r="E580" s="24"/>
      <c r="F580" s="24"/>
      <c r="G580" s="10" t="str">
        <f>+$G$4</f>
        <v>Dec</v>
      </c>
      <c r="H580" s="10" t="str">
        <f>+G580</f>
        <v>Dec</v>
      </c>
      <c r="I580" s="10" t="str">
        <f t="shared" si="146"/>
        <v>Dec</v>
      </c>
      <c r="J580" s="10" t="str">
        <f t="shared" si="146"/>
        <v>Dec</v>
      </c>
      <c r="K580" s="10" t="str">
        <f t="shared" si="146"/>
        <v>Dec</v>
      </c>
      <c r="L580" s="10" t="str">
        <f t="shared" si="146"/>
        <v>Dec</v>
      </c>
      <c r="M580" s="10" t="str">
        <f t="shared" si="146"/>
        <v>Dec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4</v>
      </c>
      <c r="H581" s="7">
        <f>+$H$5</f>
        <v>11</v>
      </c>
      <c r="I581" s="7">
        <f>+$I$5</f>
        <v>18</v>
      </c>
      <c r="J581" s="7">
        <f>+$J$5</f>
        <v>25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2022</v>
      </c>
      <c r="H595" s="6">
        <f>+G595</f>
        <v>2022</v>
      </c>
      <c r="I595" s="6">
        <f t="shared" ref="I595:M596" si="150">+H595</f>
        <v>2022</v>
      </c>
      <c r="J595" s="6">
        <f t="shared" si="150"/>
        <v>2022</v>
      </c>
      <c r="K595" s="6">
        <f t="shared" si="150"/>
        <v>2022</v>
      </c>
      <c r="L595" s="6">
        <f t="shared" si="150"/>
        <v>2022</v>
      </c>
      <c r="M595" s="6">
        <f t="shared" si="150"/>
        <v>2022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December 2022</v>
      </c>
      <c r="D596" s="24"/>
      <c r="E596" s="24"/>
      <c r="F596" s="24"/>
      <c r="G596" s="10" t="str">
        <f>+$G$4</f>
        <v>Dec</v>
      </c>
      <c r="H596" s="10" t="str">
        <f>+G596</f>
        <v>Dec</v>
      </c>
      <c r="I596" s="10" t="str">
        <f t="shared" si="150"/>
        <v>Dec</v>
      </c>
      <c r="J596" s="10" t="str">
        <f t="shared" si="150"/>
        <v>Dec</v>
      </c>
      <c r="K596" s="10" t="str">
        <f t="shared" si="150"/>
        <v>Dec</v>
      </c>
      <c r="L596" s="10" t="str">
        <f t="shared" si="150"/>
        <v>Dec</v>
      </c>
      <c r="M596" s="10" t="str">
        <f t="shared" si="150"/>
        <v>Dec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4</v>
      </c>
      <c r="H597" s="7">
        <f>+$H$5</f>
        <v>11</v>
      </c>
      <c r="I597" s="7">
        <f>+$I$5</f>
        <v>18</v>
      </c>
      <c r="J597" s="7">
        <f>+$J$5</f>
        <v>25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2022</v>
      </c>
      <c r="H611" s="6">
        <f>+G611</f>
        <v>2022</v>
      </c>
      <c r="I611" s="6">
        <f t="shared" ref="I611:M612" si="154">+H611</f>
        <v>2022</v>
      </c>
      <c r="J611" s="6">
        <f t="shared" si="154"/>
        <v>2022</v>
      </c>
      <c r="K611" s="6">
        <f t="shared" si="154"/>
        <v>2022</v>
      </c>
      <c r="L611" s="6">
        <f t="shared" si="154"/>
        <v>2022</v>
      </c>
      <c r="M611" s="6">
        <f t="shared" si="154"/>
        <v>2022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December 2022</v>
      </c>
      <c r="D612" s="24"/>
      <c r="E612" s="24"/>
      <c r="F612" s="24"/>
      <c r="G612" s="10" t="str">
        <f>+$G$4</f>
        <v>Dec</v>
      </c>
      <c r="H612" s="10" t="str">
        <f>+G612</f>
        <v>Dec</v>
      </c>
      <c r="I612" s="10" t="str">
        <f t="shared" si="154"/>
        <v>Dec</v>
      </c>
      <c r="J612" s="10" t="str">
        <f t="shared" si="154"/>
        <v>Dec</v>
      </c>
      <c r="K612" s="10" t="str">
        <f t="shared" si="154"/>
        <v>Dec</v>
      </c>
      <c r="L612" s="10" t="str">
        <f t="shared" si="154"/>
        <v>Dec</v>
      </c>
      <c r="M612" s="10" t="str">
        <f t="shared" si="154"/>
        <v>Dec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4</v>
      </c>
      <c r="H613" s="7">
        <f>+$H$5</f>
        <v>11</v>
      </c>
      <c r="I613" s="7">
        <f>+$I$5</f>
        <v>18</v>
      </c>
      <c r="J613" s="7">
        <f>+$J$5</f>
        <v>25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2022</v>
      </c>
      <c r="H627" s="6">
        <f>+G627</f>
        <v>2022</v>
      </c>
      <c r="I627" s="6">
        <f t="shared" ref="I627:M628" si="158">+H627</f>
        <v>2022</v>
      </c>
      <c r="J627" s="6">
        <f t="shared" si="158"/>
        <v>2022</v>
      </c>
      <c r="K627" s="6">
        <f t="shared" si="158"/>
        <v>2022</v>
      </c>
      <c r="L627" s="6">
        <f t="shared" si="158"/>
        <v>2022</v>
      </c>
      <c r="M627" s="6">
        <f t="shared" si="158"/>
        <v>2022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December 2022</v>
      </c>
      <c r="D628" s="24"/>
      <c r="E628" s="24"/>
      <c r="F628" s="24"/>
      <c r="G628" s="10" t="str">
        <f>+$G$4</f>
        <v>Dec</v>
      </c>
      <c r="H628" s="10" t="str">
        <f>+G628</f>
        <v>Dec</v>
      </c>
      <c r="I628" s="10" t="str">
        <f t="shared" si="158"/>
        <v>Dec</v>
      </c>
      <c r="J628" s="10" t="str">
        <f t="shared" si="158"/>
        <v>Dec</v>
      </c>
      <c r="K628" s="10" t="str">
        <f t="shared" si="158"/>
        <v>Dec</v>
      </c>
      <c r="L628" s="10" t="str">
        <f t="shared" si="158"/>
        <v>Dec</v>
      </c>
      <c r="M628" s="10" t="str">
        <f t="shared" si="158"/>
        <v>Dec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4</v>
      </c>
      <c r="H629" s="7">
        <f>+$H$5</f>
        <v>11</v>
      </c>
      <c r="I629" s="7">
        <f>+$I$5</f>
        <v>18</v>
      </c>
      <c r="J629" s="7">
        <f>+$J$5</f>
        <v>25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2022</v>
      </c>
      <c r="H643" s="6">
        <f>+G643</f>
        <v>2022</v>
      </c>
      <c r="I643" s="6">
        <f t="shared" ref="I643:M644" si="162">+H643</f>
        <v>2022</v>
      </c>
      <c r="J643" s="6">
        <f t="shared" si="162"/>
        <v>2022</v>
      </c>
      <c r="K643" s="6">
        <f t="shared" si="162"/>
        <v>2022</v>
      </c>
      <c r="L643" s="6">
        <f t="shared" si="162"/>
        <v>2022</v>
      </c>
      <c r="M643" s="6">
        <f t="shared" si="162"/>
        <v>2022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December 2022</v>
      </c>
      <c r="D644" s="24"/>
      <c r="E644" s="24"/>
      <c r="F644" s="24"/>
      <c r="G644" s="10" t="str">
        <f>+$G$4</f>
        <v>Dec</v>
      </c>
      <c r="H644" s="10" t="str">
        <f>+G644</f>
        <v>Dec</v>
      </c>
      <c r="I644" s="10" t="str">
        <f t="shared" si="162"/>
        <v>Dec</v>
      </c>
      <c r="J644" s="10" t="str">
        <f t="shared" si="162"/>
        <v>Dec</v>
      </c>
      <c r="K644" s="10" t="str">
        <f t="shared" si="162"/>
        <v>Dec</v>
      </c>
      <c r="L644" s="10" t="str">
        <f t="shared" si="162"/>
        <v>Dec</v>
      </c>
      <c r="M644" s="10" t="str">
        <f t="shared" si="162"/>
        <v>Dec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4</v>
      </c>
      <c r="H645" s="7">
        <f>+$H$5</f>
        <v>11</v>
      </c>
      <c r="I645" s="7">
        <f>+$I$5</f>
        <v>18</v>
      </c>
      <c r="J645" s="7">
        <f>+$J$5</f>
        <v>25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9948</v>
      </c>
      <c r="U3" s="46">
        <f>+L8+L9</f>
        <v>2533</v>
      </c>
      <c r="V3" s="46">
        <f>+L10+L11</f>
        <v>7415</v>
      </c>
      <c r="W3" s="46">
        <f>+L14</f>
        <v>337</v>
      </c>
      <c r="X3" s="46">
        <f>+L12</f>
        <v>91</v>
      </c>
    </row>
    <row r="4" spans="1:41" x14ac:dyDescent="0.25">
      <c r="A4" s="21"/>
      <c r="B4" s="22"/>
      <c r="C4" s="13" t="s">
        <v>115</v>
      </c>
      <c r="D4" s="23"/>
      <c r="E4" s="24"/>
      <c r="F4" s="24"/>
      <c r="G4" s="49" t="s">
        <v>40</v>
      </c>
      <c r="H4" s="10" t="str">
        <f>+G4</f>
        <v>Jan</v>
      </c>
      <c r="I4" s="10" t="str">
        <f t="shared" si="0"/>
        <v>Jan</v>
      </c>
      <c r="J4" s="10" t="str">
        <f t="shared" si="0"/>
        <v>Jan</v>
      </c>
      <c r="K4" s="10" t="str">
        <f t="shared" si="0"/>
        <v>Jan</v>
      </c>
      <c r="L4" s="10" t="str">
        <f t="shared" si="0"/>
        <v>Jan</v>
      </c>
      <c r="M4" s="10" t="str">
        <f t="shared" si="0"/>
        <v>Jan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1</v>
      </c>
      <c r="H5" s="4">
        <v>8</v>
      </c>
      <c r="I5" s="4">
        <v>15</v>
      </c>
      <c r="J5" s="4">
        <v>22</v>
      </c>
      <c r="K5" s="4">
        <v>29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1811</v>
      </c>
      <c r="H7" s="32">
        <f t="shared" ref="H7:L7" si="1">SUM(H8:H11)</f>
        <v>2030</v>
      </c>
      <c r="I7" s="32">
        <f t="shared" si="1"/>
        <v>2210</v>
      </c>
      <c r="J7" s="32">
        <f t="shared" si="1"/>
        <v>2045</v>
      </c>
      <c r="K7" s="32">
        <f t="shared" si="1"/>
        <v>1852</v>
      </c>
      <c r="L7" s="32">
        <f t="shared" si="1"/>
        <v>9948</v>
      </c>
      <c r="M7" s="32">
        <f>ROUND((L7/$E$1),0)</f>
        <v>1990</v>
      </c>
      <c r="N7" s="33"/>
      <c r="O7" s="34"/>
      <c r="P7" s="34"/>
      <c r="Q7" s="46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157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137</v>
      </c>
      <c r="I8" s="35">
        <f t="shared" si="2"/>
        <v>131</v>
      </c>
      <c r="J8" s="35">
        <f t="shared" si="2"/>
        <v>153</v>
      </c>
      <c r="K8" s="35">
        <f t="shared" si="2"/>
        <v>130</v>
      </c>
      <c r="L8" s="35">
        <f>SUM(G8:K8)</f>
        <v>708</v>
      </c>
      <c r="M8" s="35">
        <f t="shared" ref="M8:M16" si="3">ROUND((L8/$E$1),0)</f>
        <v>142</v>
      </c>
      <c r="N8" s="33"/>
      <c r="O8" s="34"/>
      <c r="P8" s="34"/>
      <c r="Q8" s="46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336</v>
      </c>
      <c r="H9" s="35">
        <f t="shared" si="4"/>
        <v>380</v>
      </c>
      <c r="I9" s="35">
        <f t="shared" si="4"/>
        <v>415</v>
      </c>
      <c r="J9" s="35">
        <f t="shared" si="4"/>
        <v>349</v>
      </c>
      <c r="K9" s="35">
        <f t="shared" si="4"/>
        <v>345</v>
      </c>
      <c r="L9" s="35">
        <f t="shared" ref="L9:L16" si="5">SUM(G9:K9)</f>
        <v>1825</v>
      </c>
      <c r="M9" s="35">
        <f t="shared" si="3"/>
        <v>365</v>
      </c>
      <c r="N9" s="33"/>
      <c r="O9" s="34"/>
      <c r="P9" s="34"/>
      <c r="Q9" s="46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478</v>
      </c>
      <c r="H10" s="35">
        <f t="shared" si="4"/>
        <v>486</v>
      </c>
      <c r="I10" s="35">
        <f t="shared" si="4"/>
        <v>532</v>
      </c>
      <c r="J10" s="35">
        <f t="shared" si="4"/>
        <v>497</v>
      </c>
      <c r="K10" s="35">
        <f t="shared" si="4"/>
        <v>461</v>
      </c>
      <c r="L10" s="35">
        <f t="shared" si="5"/>
        <v>2454</v>
      </c>
      <c r="M10" s="35">
        <f t="shared" si="3"/>
        <v>491</v>
      </c>
      <c r="N10" s="33"/>
      <c r="O10" s="34"/>
      <c r="P10" s="34"/>
      <c r="Q10" s="46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840</v>
      </c>
      <c r="H11" s="32">
        <f t="shared" si="4"/>
        <v>1027</v>
      </c>
      <c r="I11" s="32">
        <f t="shared" si="4"/>
        <v>1132</v>
      </c>
      <c r="J11" s="32">
        <f t="shared" si="4"/>
        <v>1046</v>
      </c>
      <c r="K11" s="32">
        <f t="shared" si="4"/>
        <v>916</v>
      </c>
      <c r="L11" s="32">
        <f t="shared" si="5"/>
        <v>4961</v>
      </c>
      <c r="M11" s="32">
        <f t="shared" si="3"/>
        <v>992</v>
      </c>
      <c r="N11" s="33"/>
      <c r="O11" s="34"/>
      <c r="P11" s="34"/>
      <c r="Q11" s="46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9</v>
      </c>
      <c r="H12" s="35">
        <f t="shared" si="4"/>
        <v>13</v>
      </c>
      <c r="I12" s="35">
        <f t="shared" si="4"/>
        <v>29</v>
      </c>
      <c r="J12" s="35">
        <f t="shared" si="4"/>
        <v>26</v>
      </c>
      <c r="K12" s="35">
        <f t="shared" si="4"/>
        <v>14</v>
      </c>
      <c r="L12" s="35">
        <f t="shared" si="5"/>
        <v>91</v>
      </c>
      <c r="M12" s="35">
        <f t="shared" si="3"/>
        <v>18</v>
      </c>
      <c r="N12" s="33"/>
      <c r="O12" s="34"/>
      <c r="P12" s="34"/>
      <c r="Q12" s="46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10</v>
      </c>
      <c r="I13" s="35">
        <f t="shared" si="4"/>
        <v>0</v>
      </c>
      <c r="J13" s="35">
        <f t="shared" si="4"/>
        <v>6</v>
      </c>
      <c r="K13" s="35">
        <f t="shared" si="4"/>
        <v>0</v>
      </c>
      <c r="L13" s="35">
        <f t="shared" si="5"/>
        <v>16</v>
      </c>
      <c r="M13" s="35">
        <f t="shared" si="3"/>
        <v>3</v>
      </c>
      <c r="N13" s="33"/>
      <c r="O13" s="34"/>
      <c r="P13" s="34"/>
      <c r="Q13" s="46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43</v>
      </c>
      <c r="H14" s="35">
        <f t="shared" si="4"/>
        <v>84</v>
      </c>
      <c r="I14" s="35">
        <f t="shared" si="4"/>
        <v>73</v>
      </c>
      <c r="J14" s="35">
        <f t="shared" si="4"/>
        <v>69</v>
      </c>
      <c r="K14" s="35">
        <f t="shared" si="4"/>
        <v>68</v>
      </c>
      <c r="L14" s="35">
        <f t="shared" si="5"/>
        <v>337</v>
      </c>
      <c r="M14" s="35">
        <f t="shared" si="3"/>
        <v>67</v>
      </c>
      <c r="N14" s="33"/>
      <c r="O14" s="34"/>
      <c r="P14" s="34"/>
      <c r="Q14" s="46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485</v>
      </c>
      <c r="H15" s="35">
        <f t="shared" si="4"/>
        <v>449</v>
      </c>
      <c r="I15" s="35">
        <f t="shared" si="4"/>
        <v>422</v>
      </c>
      <c r="J15" s="35">
        <f t="shared" si="4"/>
        <v>541</v>
      </c>
      <c r="K15" s="35">
        <f t="shared" si="4"/>
        <v>1034</v>
      </c>
      <c r="L15" s="35">
        <f t="shared" si="5"/>
        <v>2931</v>
      </c>
      <c r="M15" s="35">
        <f t="shared" si="3"/>
        <v>586</v>
      </c>
      <c r="N15" s="33"/>
      <c r="O15" s="34"/>
      <c r="P15" s="34"/>
      <c r="Q15" s="46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174</v>
      </c>
      <c r="H16" s="35">
        <f t="shared" si="4"/>
        <v>21</v>
      </c>
      <c r="I16" s="35">
        <f t="shared" si="4"/>
        <v>53</v>
      </c>
      <c r="J16" s="35">
        <f t="shared" si="4"/>
        <v>55</v>
      </c>
      <c r="K16" s="35">
        <f t="shared" si="4"/>
        <v>210</v>
      </c>
      <c r="L16" s="35">
        <f t="shared" si="5"/>
        <v>513</v>
      </c>
      <c r="M16" s="35">
        <f t="shared" si="3"/>
        <v>103</v>
      </c>
      <c r="N16" s="33"/>
      <c r="O16" s="34"/>
      <c r="P16" s="34"/>
      <c r="Q16" s="46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984</v>
      </c>
      <c r="U19" s="46">
        <f>+L24+L25</f>
        <v>236</v>
      </c>
      <c r="V19" s="46">
        <f>+L26+L27</f>
        <v>748</v>
      </c>
      <c r="W19" s="46">
        <f>+L30</f>
        <v>8</v>
      </c>
      <c r="X19" s="46">
        <f>+L28</f>
        <v>0</v>
      </c>
    </row>
    <row r="20" spans="1:24" x14ac:dyDescent="0.25">
      <c r="A20" s="21"/>
      <c r="B20" s="22"/>
      <c r="C20" s="8" t="str">
        <f>+$C4</f>
        <v>January 2023</v>
      </c>
      <c r="D20" s="24"/>
      <c r="E20" s="24"/>
      <c r="F20" s="24"/>
      <c r="G20" s="10" t="str">
        <f>+$G$4</f>
        <v>Jan</v>
      </c>
      <c r="H20" s="10" t="str">
        <f>+G20</f>
        <v>Jan</v>
      </c>
      <c r="I20" s="10" t="str">
        <f t="shared" si="6"/>
        <v>Jan</v>
      </c>
      <c r="J20" s="10" t="str">
        <f t="shared" si="6"/>
        <v>Jan</v>
      </c>
      <c r="K20" s="10" t="str">
        <f t="shared" si="6"/>
        <v>Jan</v>
      </c>
      <c r="L20" s="10" t="str">
        <f t="shared" si="6"/>
        <v>Jan</v>
      </c>
      <c r="M20" s="10" t="str">
        <f t="shared" si="6"/>
        <v>Jan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1</v>
      </c>
      <c r="H21" s="7">
        <f>+$H$5</f>
        <v>8</v>
      </c>
      <c r="I21" s="7">
        <f>+$I$5</f>
        <v>15</v>
      </c>
      <c r="J21" s="7">
        <f>+$J$5</f>
        <v>22</v>
      </c>
      <c r="K21" s="7">
        <f>+$K$5</f>
        <v>29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189</v>
      </c>
      <c r="H23" s="32">
        <f t="shared" ref="H23:L23" si="7">SUM(H24:H27)</f>
        <v>205</v>
      </c>
      <c r="I23" s="32">
        <f t="shared" si="7"/>
        <v>252</v>
      </c>
      <c r="J23" s="32">
        <f t="shared" si="7"/>
        <v>217</v>
      </c>
      <c r="K23" s="32">
        <f t="shared" si="7"/>
        <v>121</v>
      </c>
      <c r="L23" s="32">
        <f t="shared" si="7"/>
        <v>984</v>
      </c>
      <c r="M23" s="32">
        <f>ROUND((L23/$E$1),0)</f>
        <v>197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35</v>
      </c>
      <c r="I24" s="40">
        <v>12</v>
      </c>
      <c r="J24" s="40">
        <v>15</v>
      </c>
      <c r="K24" s="40">
        <v>10</v>
      </c>
      <c r="L24" s="35">
        <f>SUM(G24:K24)</f>
        <v>84</v>
      </c>
      <c r="M24" s="35">
        <f t="shared" ref="M24:M32" si="8">ROUND((L24/$E$1),0)</f>
        <v>17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26</v>
      </c>
      <c r="H25" s="40">
        <v>35</v>
      </c>
      <c r="I25" s="40">
        <v>40</v>
      </c>
      <c r="J25" s="40">
        <v>28</v>
      </c>
      <c r="K25" s="40">
        <v>23</v>
      </c>
      <c r="L25" s="35">
        <f t="shared" ref="L25:L32" si="9">SUM(G25:K25)</f>
        <v>152</v>
      </c>
      <c r="M25" s="35">
        <f t="shared" si="8"/>
        <v>30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59</v>
      </c>
      <c r="H26" s="40">
        <v>65</v>
      </c>
      <c r="I26" s="40">
        <v>80</v>
      </c>
      <c r="J26" s="40">
        <v>77</v>
      </c>
      <c r="K26" s="40">
        <v>45</v>
      </c>
      <c r="L26" s="35">
        <f t="shared" si="9"/>
        <v>326</v>
      </c>
      <c r="M26" s="35">
        <f t="shared" si="8"/>
        <v>65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92</v>
      </c>
      <c r="H27" s="41">
        <v>70</v>
      </c>
      <c r="I27" s="41">
        <v>120</v>
      </c>
      <c r="J27" s="41">
        <v>97</v>
      </c>
      <c r="K27" s="41">
        <v>43</v>
      </c>
      <c r="L27" s="32">
        <f t="shared" si="9"/>
        <v>422</v>
      </c>
      <c r="M27" s="32">
        <f t="shared" si="8"/>
        <v>84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>
        <v>3</v>
      </c>
      <c r="J30" s="40">
        <v>2</v>
      </c>
      <c r="K30" s="40">
        <v>3</v>
      </c>
      <c r="L30" s="35">
        <f t="shared" si="9"/>
        <v>8</v>
      </c>
      <c r="M30" s="35">
        <f t="shared" si="8"/>
        <v>2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324</v>
      </c>
      <c r="U35" s="46">
        <f>+L40+L41</f>
        <v>81</v>
      </c>
      <c r="V35" s="46">
        <f>+L42+L43</f>
        <v>243</v>
      </c>
      <c r="W35" s="46">
        <f>+L46</f>
        <v>16</v>
      </c>
      <c r="X35" s="46">
        <f>+L44</f>
        <v>11</v>
      </c>
    </row>
    <row r="36" spans="1:24" x14ac:dyDescent="0.25">
      <c r="A36" s="21"/>
      <c r="B36" s="22"/>
      <c r="C36" s="8" t="str">
        <f>+$C20</f>
        <v>January 2023</v>
      </c>
      <c r="D36" s="24"/>
      <c r="E36" s="24"/>
      <c r="F36" s="24"/>
      <c r="G36" s="10" t="str">
        <f>+$G$4</f>
        <v>Jan</v>
      </c>
      <c r="H36" s="10" t="str">
        <f>+G36</f>
        <v>Jan</v>
      </c>
      <c r="I36" s="10" t="str">
        <f t="shared" si="10"/>
        <v>Jan</v>
      </c>
      <c r="J36" s="10" t="str">
        <f t="shared" si="10"/>
        <v>Jan</v>
      </c>
      <c r="K36" s="10" t="str">
        <f t="shared" si="10"/>
        <v>Jan</v>
      </c>
      <c r="L36" s="10" t="str">
        <f t="shared" si="10"/>
        <v>Jan</v>
      </c>
      <c r="M36" s="10" t="str">
        <f t="shared" si="10"/>
        <v>Jan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1</v>
      </c>
      <c r="H37" s="7">
        <f>+$H$5</f>
        <v>8</v>
      </c>
      <c r="I37" s="7">
        <f>+$I$5</f>
        <v>15</v>
      </c>
      <c r="J37" s="7">
        <f>+$J$5</f>
        <v>22</v>
      </c>
      <c r="K37" s="7">
        <f>+$K$5</f>
        <v>29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70</v>
      </c>
      <c r="H39" s="32">
        <f t="shared" ref="H39:L39" si="11">SUM(H40:H43)</f>
        <v>64</v>
      </c>
      <c r="I39" s="32">
        <f t="shared" si="11"/>
        <v>69</v>
      </c>
      <c r="J39" s="32">
        <f t="shared" si="11"/>
        <v>63</v>
      </c>
      <c r="K39" s="32">
        <f t="shared" si="11"/>
        <v>58</v>
      </c>
      <c r="L39" s="32">
        <f t="shared" si="11"/>
        <v>324</v>
      </c>
      <c r="M39" s="32">
        <f>ROUND((L39/$E$1),0)</f>
        <v>65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5</v>
      </c>
      <c r="H40" s="40">
        <v>2</v>
      </c>
      <c r="I40" s="40">
        <v>5</v>
      </c>
      <c r="J40" s="40">
        <v>3</v>
      </c>
      <c r="K40" s="40">
        <v>5</v>
      </c>
      <c r="L40" s="35">
        <f>SUM(G40:K40)</f>
        <v>20</v>
      </c>
      <c r="M40" s="35">
        <f t="shared" ref="M40:M48" si="12">ROUND((L40/$E$1),0)</f>
        <v>4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13</v>
      </c>
      <c r="H41" s="40">
        <v>12</v>
      </c>
      <c r="I41" s="40">
        <v>13</v>
      </c>
      <c r="J41" s="40">
        <v>13</v>
      </c>
      <c r="K41" s="40">
        <v>10</v>
      </c>
      <c r="L41" s="35">
        <f t="shared" ref="L41:L48" si="13">SUM(G41:K41)</f>
        <v>61</v>
      </c>
      <c r="M41" s="35">
        <f t="shared" si="12"/>
        <v>12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21</v>
      </c>
      <c r="H42" s="40">
        <v>20</v>
      </c>
      <c r="I42" s="40">
        <v>15</v>
      </c>
      <c r="J42" s="40">
        <v>17</v>
      </c>
      <c r="K42" s="40">
        <v>18</v>
      </c>
      <c r="L42" s="35">
        <f t="shared" si="13"/>
        <v>91</v>
      </c>
      <c r="M42" s="35">
        <f t="shared" si="12"/>
        <v>18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31</v>
      </c>
      <c r="H43" s="41">
        <v>30</v>
      </c>
      <c r="I43" s="41">
        <v>36</v>
      </c>
      <c r="J43" s="41">
        <v>30</v>
      </c>
      <c r="K43" s="41">
        <v>25</v>
      </c>
      <c r="L43" s="32">
        <f t="shared" si="13"/>
        <v>152</v>
      </c>
      <c r="M43" s="32">
        <f t="shared" si="12"/>
        <v>30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1</v>
      </c>
      <c r="H44" s="40"/>
      <c r="I44" s="40">
        <v>5</v>
      </c>
      <c r="J44" s="40"/>
      <c r="K44" s="40">
        <v>5</v>
      </c>
      <c r="L44" s="35">
        <f t="shared" si="13"/>
        <v>11</v>
      </c>
      <c r="M44" s="35">
        <f t="shared" si="12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1</v>
      </c>
      <c r="I46" s="40">
        <v>5</v>
      </c>
      <c r="J46" s="40">
        <v>3</v>
      </c>
      <c r="K46" s="40">
        <v>3</v>
      </c>
      <c r="L46" s="35">
        <f t="shared" si="13"/>
        <v>16</v>
      </c>
      <c r="M46" s="35">
        <f t="shared" si="12"/>
        <v>3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21</v>
      </c>
      <c r="H47" s="40">
        <v>3</v>
      </c>
      <c r="I47" s="40">
        <v>5</v>
      </c>
      <c r="J47" s="40">
        <v>3</v>
      </c>
      <c r="K47" s="40">
        <v>128</v>
      </c>
      <c r="L47" s="35">
        <f t="shared" si="13"/>
        <v>160</v>
      </c>
      <c r="M47" s="35">
        <f t="shared" si="12"/>
        <v>32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548</v>
      </c>
      <c r="U51" s="46">
        <f>+L56+L57</f>
        <v>118</v>
      </c>
      <c r="V51" s="46">
        <f>+L58+L59</f>
        <v>430</v>
      </c>
      <c r="W51" s="46">
        <f>+L62</f>
        <v>4</v>
      </c>
      <c r="X51" s="46">
        <f>+L60</f>
        <v>0</v>
      </c>
    </row>
    <row r="52" spans="1:24" x14ac:dyDescent="0.25">
      <c r="A52" s="21"/>
      <c r="B52" s="22"/>
      <c r="C52" s="8" t="str">
        <f>+$C36</f>
        <v>January 2023</v>
      </c>
      <c r="D52" s="24"/>
      <c r="E52" s="24"/>
      <c r="F52" s="24"/>
      <c r="G52" s="10" t="str">
        <f>+$G$4</f>
        <v>Jan</v>
      </c>
      <c r="H52" s="10" t="str">
        <f>+G52</f>
        <v>Jan</v>
      </c>
      <c r="I52" s="10" t="str">
        <f t="shared" si="14"/>
        <v>Jan</v>
      </c>
      <c r="J52" s="10" t="str">
        <f t="shared" si="14"/>
        <v>Jan</v>
      </c>
      <c r="K52" s="10" t="str">
        <f t="shared" si="14"/>
        <v>Jan</v>
      </c>
      <c r="L52" s="10" t="str">
        <f t="shared" si="14"/>
        <v>Jan</v>
      </c>
      <c r="M52" s="10" t="str">
        <f t="shared" si="14"/>
        <v>Jan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1</v>
      </c>
      <c r="H53" s="7">
        <f>+$H$5</f>
        <v>8</v>
      </c>
      <c r="I53" s="7">
        <f>+$I$5</f>
        <v>15</v>
      </c>
      <c r="J53" s="7">
        <f>+$J$5</f>
        <v>22</v>
      </c>
      <c r="K53" s="7">
        <f>+$K$5</f>
        <v>29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80</v>
      </c>
      <c r="H55" s="32">
        <f t="shared" ref="H55:L55" si="15">SUM(H56:H59)</f>
        <v>125</v>
      </c>
      <c r="I55" s="32">
        <f t="shared" si="15"/>
        <v>143</v>
      </c>
      <c r="J55" s="32">
        <f t="shared" si="15"/>
        <v>102</v>
      </c>
      <c r="K55" s="32">
        <f t="shared" si="15"/>
        <v>98</v>
      </c>
      <c r="L55" s="32">
        <f t="shared" si="15"/>
        <v>548</v>
      </c>
      <c r="M55" s="32">
        <f>ROUND((L55/$E$1),0)</f>
        <v>110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5</v>
      </c>
      <c r="I56" s="40">
        <v>6</v>
      </c>
      <c r="J56" s="40">
        <v>4</v>
      </c>
      <c r="K56" s="40">
        <v>3</v>
      </c>
      <c r="L56" s="35">
        <f>SUM(G56:K56)</f>
        <v>21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13</v>
      </c>
      <c r="H57" s="40">
        <v>23</v>
      </c>
      <c r="I57" s="40">
        <v>27</v>
      </c>
      <c r="J57" s="40">
        <v>22</v>
      </c>
      <c r="K57" s="40">
        <v>12</v>
      </c>
      <c r="L57" s="35">
        <f t="shared" ref="L57:L64" si="17">SUM(G57:K57)</f>
        <v>97</v>
      </c>
      <c r="M57" s="35">
        <f t="shared" si="16"/>
        <v>19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13</v>
      </c>
      <c r="H58" s="40">
        <v>19</v>
      </c>
      <c r="I58" s="40">
        <v>34</v>
      </c>
      <c r="J58" s="40">
        <v>19</v>
      </c>
      <c r="K58" s="40">
        <v>20</v>
      </c>
      <c r="L58" s="35">
        <f t="shared" si="17"/>
        <v>105</v>
      </c>
      <c r="M58" s="35">
        <f t="shared" si="16"/>
        <v>21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51</v>
      </c>
      <c r="H59" s="41">
        <v>78</v>
      </c>
      <c r="I59" s="41">
        <v>76</v>
      </c>
      <c r="J59" s="41">
        <v>57</v>
      </c>
      <c r="K59" s="41">
        <v>63</v>
      </c>
      <c r="L59" s="32">
        <f t="shared" si="17"/>
        <v>325</v>
      </c>
      <c r="M59" s="32">
        <f t="shared" si="16"/>
        <v>65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4</v>
      </c>
      <c r="H62" s="40"/>
      <c r="I62" s="40"/>
      <c r="J62" s="40"/>
      <c r="K62" s="40"/>
      <c r="L62" s="35">
        <f t="shared" si="17"/>
        <v>4</v>
      </c>
      <c r="M62" s="35">
        <f t="shared" si="16"/>
        <v>1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391</v>
      </c>
      <c r="U67" s="46">
        <f>+L72+L73</f>
        <v>78</v>
      </c>
      <c r="V67" s="46">
        <f>+L74+L75</f>
        <v>313</v>
      </c>
      <c r="W67" s="46">
        <f>+L78</f>
        <v>0</v>
      </c>
      <c r="X67" s="46">
        <f>+L76</f>
        <v>4</v>
      </c>
    </row>
    <row r="68" spans="1:24" x14ac:dyDescent="0.25">
      <c r="A68" s="21"/>
      <c r="B68" s="22"/>
      <c r="C68" s="8" t="str">
        <f>+$C52</f>
        <v>January 2023</v>
      </c>
      <c r="D68" s="24"/>
      <c r="E68" s="24"/>
      <c r="F68" s="24"/>
      <c r="G68" s="10" t="str">
        <f>+$G$4</f>
        <v>Jan</v>
      </c>
      <c r="H68" s="10" t="str">
        <f>+G68</f>
        <v>Jan</v>
      </c>
      <c r="I68" s="10" t="str">
        <f t="shared" si="18"/>
        <v>Jan</v>
      </c>
      <c r="J68" s="10" t="str">
        <f t="shared" si="18"/>
        <v>Jan</v>
      </c>
      <c r="K68" s="10" t="str">
        <f t="shared" si="18"/>
        <v>Jan</v>
      </c>
      <c r="L68" s="10" t="str">
        <f t="shared" si="18"/>
        <v>Jan</v>
      </c>
      <c r="M68" s="10" t="str">
        <f t="shared" si="18"/>
        <v>Jan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1</v>
      </c>
      <c r="H69" s="7">
        <f>+$H$5</f>
        <v>8</v>
      </c>
      <c r="I69" s="7">
        <f>+$I$5</f>
        <v>15</v>
      </c>
      <c r="J69" s="7">
        <f>+$J$5</f>
        <v>22</v>
      </c>
      <c r="K69" s="7">
        <f>+$K$5</f>
        <v>29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45</v>
      </c>
      <c r="H71" s="32">
        <f t="shared" ref="H71:L71" si="19">SUM(H72:H75)</f>
        <v>106</v>
      </c>
      <c r="I71" s="32">
        <f t="shared" si="19"/>
        <v>88</v>
      </c>
      <c r="J71" s="32">
        <f t="shared" si="19"/>
        <v>68</v>
      </c>
      <c r="K71" s="32">
        <f t="shared" si="19"/>
        <v>84</v>
      </c>
      <c r="L71" s="32">
        <f t="shared" si="19"/>
        <v>391</v>
      </c>
      <c r="M71" s="32">
        <f>ROUND((L71/$E$1),0)</f>
        <v>78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5</v>
      </c>
      <c r="H72" s="40">
        <v>10</v>
      </c>
      <c r="I72" s="40">
        <v>6</v>
      </c>
      <c r="J72" s="40">
        <v>6</v>
      </c>
      <c r="K72" s="40">
        <v>7</v>
      </c>
      <c r="L72" s="35">
        <f>SUM(G72:K72)</f>
        <v>34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9</v>
      </c>
      <c r="H73" s="40">
        <v>15</v>
      </c>
      <c r="I73" s="40">
        <v>8</v>
      </c>
      <c r="J73" s="40">
        <v>7</v>
      </c>
      <c r="K73" s="40">
        <v>5</v>
      </c>
      <c r="L73" s="35">
        <f t="shared" ref="L73:L80" si="21">SUM(G73:K73)</f>
        <v>44</v>
      </c>
      <c r="M73" s="35">
        <f t="shared" si="20"/>
        <v>9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13</v>
      </c>
      <c r="H74" s="40">
        <v>20</v>
      </c>
      <c r="I74" s="40">
        <v>8</v>
      </c>
      <c r="J74" s="40">
        <v>7</v>
      </c>
      <c r="K74" s="40">
        <v>12</v>
      </c>
      <c r="L74" s="35">
        <f t="shared" si="21"/>
        <v>60</v>
      </c>
      <c r="M74" s="35">
        <f t="shared" si="20"/>
        <v>12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18</v>
      </c>
      <c r="H75" s="41">
        <v>61</v>
      </c>
      <c r="I75" s="41">
        <v>66</v>
      </c>
      <c r="J75" s="41">
        <v>48</v>
      </c>
      <c r="K75" s="41">
        <v>60</v>
      </c>
      <c r="L75" s="32">
        <f t="shared" si="21"/>
        <v>253</v>
      </c>
      <c r="M75" s="32">
        <f t="shared" si="20"/>
        <v>51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>
        <v>4</v>
      </c>
      <c r="I76" s="40"/>
      <c r="J76" s="40"/>
      <c r="K76" s="40"/>
      <c r="L76" s="35">
        <f t="shared" si="21"/>
        <v>4</v>
      </c>
      <c r="M76" s="35">
        <f t="shared" si="20"/>
        <v>1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>
        <v>9</v>
      </c>
      <c r="I77" s="40"/>
      <c r="J77" s="40"/>
      <c r="K77" s="40"/>
      <c r="L77" s="35">
        <f t="shared" si="21"/>
        <v>9</v>
      </c>
      <c r="M77" s="35">
        <f t="shared" si="20"/>
        <v>2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144</v>
      </c>
      <c r="I79" s="40">
        <v>144</v>
      </c>
      <c r="J79" s="40">
        <v>96</v>
      </c>
      <c r="K79" s="40"/>
      <c r="L79" s="35">
        <f t="shared" si="21"/>
        <v>384</v>
      </c>
      <c r="M79" s="35">
        <f t="shared" si="20"/>
        <v>77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535</v>
      </c>
      <c r="U83" s="46">
        <f>+L88+L89</f>
        <v>169</v>
      </c>
      <c r="V83" s="46">
        <f>+L90+L91</f>
        <v>366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January 2023</v>
      </c>
      <c r="D84" s="24"/>
      <c r="E84" s="24"/>
      <c r="F84" s="24"/>
      <c r="G84" s="10" t="str">
        <f>+$G$4</f>
        <v>Jan</v>
      </c>
      <c r="H84" s="10" t="str">
        <f>+G84</f>
        <v>Jan</v>
      </c>
      <c r="I84" s="10" t="str">
        <f t="shared" si="22"/>
        <v>Jan</v>
      </c>
      <c r="J84" s="10" t="str">
        <f t="shared" si="22"/>
        <v>Jan</v>
      </c>
      <c r="K84" s="10" t="str">
        <f t="shared" si="22"/>
        <v>Jan</v>
      </c>
      <c r="L84" s="10" t="str">
        <f t="shared" si="22"/>
        <v>Jan</v>
      </c>
      <c r="M84" s="10" t="str">
        <f t="shared" si="22"/>
        <v>Jan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1</v>
      </c>
      <c r="H85" s="7">
        <f>+$H$5</f>
        <v>8</v>
      </c>
      <c r="I85" s="7">
        <f>+$I$5</f>
        <v>15</v>
      </c>
      <c r="J85" s="7">
        <f>+$J$5</f>
        <v>22</v>
      </c>
      <c r="K85" s="7">
        <f>+$K$5</f>
        <v>29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59</v>
      </c>
      <c r="H87" s="32">
        <f t="shared" ref="H87:L87" si="23">SUM(H88:H91)</f>
        <v>149</v>
      </c>
      <c r="I87" s="32">
        <f t="shared" si="23"/>
        <v>116</v>
      </c>
      <c r="J87" s="32">
        <f t="shared" si="23"/>
        <v>95</v>
      </c>
      <c r="K87" s="32">
        <f t="shared" si="23"/>
        <v>116</v>
      </c>
      <c r="L87" s="32">
        <f t="shared" si="23"/>
        <v>535</v>
      </c>
      <c r="M87" s="32">
        <f>ROUND((L87/$E$1),0)</f>
        <v>107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6</v>
      </c>
      <c r="H88" s="40">
        <v>0</v>
      </c>
      <c r="I88" s="40">
        <v>9</v>
      </c>
      <c r="J88" s="40">
        <v>6</v>
      </c>
      <c r="K88" s="40">
        <v>9</v>
      </c>
      <c r="L88" s="35">
        <f>SUM(G88:K88)</f>
        <v>30</v>
      </c>
      <c r="M88" s="35">
        <f t="shared" ref="M88:M96" si="24">ROUND((L88/$E$1),0)</f>
        <v>6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10</v>
      </c>
      <c r="H89" s="40">
        <v>51</v>
      </c>
      <c r="I89" s="40">
        <v>35</v>
      </c>
      <c r="J89" s="40">
        <v>8</v>
      </c>
      <c r="K89" s="40">
        <v>35</v>
      </c>
      <c r="L89" s="35">
        <f t="shared" ref="L89:L96" si="25">SUM(G89:K89)</f>
        <v>139</v>
      </c>
      <c r="M89" s="35">
        <f t="shared" si="24"/>
        <v>28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21</v>
      </c>
      <c r="H90" s="40">
        <v>38</v>
      </c>
      <c r="I90" s="40">
        <v>37</v>
      </c>
      <c r="J90" s="40">
        <v>42</v>
      </c>
      <c r="K90" s="40">
        <v>37</v>
      </c>
      <c r="L90" s="35">
        <f t="shared" si="25"/>
        <v>175</v>
      </c>
      <c r="M90" s="35">
        <f t="shared" si="24"/>
        <v>35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22</v>
      </c>
      <c r="H91" s="41">
        <v>60</v>
      </c>
      <c r="I91" s="41">
        <v>35</v>
      </c>
      <c r="J91" s="41">
        <v>39</v>
      </c>
      <c r="K91" s="41">
        <v>35</v>
      </c>
      <c r="L91" s="32">
        <f t="shared" si="25"/>
        <v>191</v>
      </c>
      <c r="M91" s="32">
        <f t="shared" si="24"/>
        <v>38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335</v>
      </c>
      <c r="U99" s="46">
        <f>+L104+L105</f>
        <v>103</v>
      </c>
      <c r="V99" s="46">
        <f>+L106+L107</f>
        <v>232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January 2023</v>
      </c>
      <c r="D100" s="24"/>
      <c r="E100" s="24"/>
      <c r="F100" s="24"/>
      <c r="G100" s="10" t="str">
        <f>+$G$4</f>
        <v>Jan</v>
      </c>
      <c r="H100" s="10" t="str">
        <f>+G100</f>
        <v>Jan</v>
      </c>
      <c r="I100" s="10" t="str">
        <f t="shared" si="26"/>
        <v>Jan</v>
      </c>
      <c r="J100" s="10" t="str">
        <f t="shared" si="26"/>
        <v>Jan</v>
      </c>
      <c r="K100" s="10" t="str">
        <f t="shared" si="26"/>
        <v>Jan</v>
      </c>
      <c r="L100" s="10" t="str">
        <f t="shared" si="26"/>
        <v>Jan</v>
      </c>
      <c r="M100" s="10" t="str">
        <f t="shared" si="26"/>
        <v>Jan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1</v>
      </c>
      <c r="H101" s="7">
        <f>+$H$5</f>
        <v>8</v>
      </c>
      <c r="I101" s="7">
        <f>+$I$5</f>
        <v>15</v>
      </c>
      <c r="J101" s="7">
        <f>+$J$5</f>
        <v>22</v>
      </c>
      <c r="K101" s="7">
        <f>+$K$5</f>
        <v>29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65</v>
      </c>
      <c r="H103" s="32">
        <f t="shared" ref="H103:L103" si="27">SUM(H104:H107)</f>
        <v>67</v>
      </c>
      <c r="I103" s="32">
        <f t="shared" si="27"/>
        <v>69</v>
      </c>
      <c r="J103" s="32">
        <f t="shared" si="27"/>
        <v>67</v>
      </c>
      <c r="K103" s="32">
        <f t="shared" si="27"/>
        <v>67</v>
      </c>
      <c r="L103" s="32">
        <f t="shared" si="27"/>
        <v>335</v>
      </c>
      <c r="M103" s="32">
        <f>ROUND((L103/$E$1),0)</f>
        <v>67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8</v>
      </c>
      <c r="H104" s="40">
        <v>2</v>
      </c>
      <c r="I104" s="40">
        <v>2</v>
      </c>
      <c r="J104" s="40">
        <v>2</v>
      </c>
      <c r="K104" s="40">
        <v>7</v>
      </c>
      <c r="L104" s="35">
        <f>SUM(G104:K104)</f>
        <v>21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19</v>
      </c>
      <c r="H105" s="40">
        <v>14</v>
      </c>
      <c r="I105" s="40">
        <v>19</v>
      </c>
      <c r="J105" s="40">
        <v>14</v>
      </c>
      <c r="K105" s="40">
        <v>16</v>
      </c>
      <c r="L105" s="35">
        <f t="shared" ref="L105:L112" si="29">SUM(G105:K105)</f>
        <v>82</v>
      </c>
      <c r="M105" s="35">
        <f t="shared" si="28"/>
        <v>16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17</v>
      </c>
      <c r="H106" s="40">
        <v>15</v>
      </c>
      <c r="I106" s="40">
        <v>16</v>
      </c>
      <c r="J106" s="40">
        <v>15</v>
      </c>
      <c r="K106" s="40">
        <v>13</v>
      </c>
      <c r="L106" s="35">
        <f t="shared" si="29"/>
        <v>76</v>
      </c>
      <c r="M106" s="35">
        <f t="shared" si="28"/>
        <v>15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21</v>
      </c>
      <c r="H107" s="41">
        <v>36</v>
      </c>
      <c r="I107" s="41">
        <v>32</v>
      </c>
      <c r="J107" s="41">
        <v>36</v>
      </c>
      <c r="K107" s="41">
        <v>31</v>
      </c>
      <c r="L107" s="32">
        <f t="shared" si="29"/>
        <v>156</v>
      </c>
      <c r="M107" s="32">
        <f t="shared" si="28"/>
        <v>31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269</v>
      </c>
      <c r="U115" s="46">
        <f>+L120+L121</f>
        <v>74</v>
      </c>
      <c r="V115" s="46">
        <f>+L122+L123</f>
        <v>195</v>
      </c>
      <c r="W115" s="46">
        <f>+L126</f>
        <v>18</v>
      </c>
      <c r="X115" s="46">
        <f>+L124</f>
        <v>11</v>
      </c>
    </row>
    <row r="116" spans="1:24" x14ac:dyDescent="0.25">
      <c r="A116" s="21"/>
      <c r="B116" s="22"/>
      <c r="C116" s="8" t="str">
        <f>+$C100</f>
        <v>January 2023</v>
      </c>
      <c r="D116" s="24"/>
      <c r="E116" s="24"/>
      <c r="F116" s="24"/>
      <c r="G116" s="10" t="str">
        <f>+$G$4</f>
        <v>Jan</v>
      </c>
      <c r="H116" s="10" t="str">
        <f>+G116</f>
        <v>Jan</v>
      </c>
      <c r="I116" s="10" t="str">
        <f t="shared" si="30"/>
        <v>Jan</v>
      </c>
      <c r="J116" s="10" t="str">
        <f t="shared" si="30"/>
        <v>Jan</v>
      </c>
      <c r="K116" s="10" t="str">
        <f t="shared" si="30"/>
        <v>Jan</v>
      </c>
      <c r="L116" s="10" t="str">
        <f t="shared" si="30"/>
        <v>Jan</v>
      </c>
      <c r="M116" s="10" t="str">
        <f t="shared" si="30"/>
        <v>Jan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1</v>
      </c>
      <c r="H117" s="7">
        <f>+$H$5</f>
        <v>8</v>
      </c>
      <c r="I117" s="7">
        <f>+$I$5</f>
        <v>15</v>
      </c>
      <c r="J117" s="7">
        <f>+$J$5</f>
        <v>22</v>
      </c>
      <c r="K117" s="7">
        <f>+$K$5</f>
        <v>29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61</v>
      </c>
      <c r="H119" s="32">
        <f t="shared" ref="H119:L119" si="31">SUM(H120:H123)</f>
        <v>52</v>
      </c>
      <c r="I119" s="32">
        <f t="shared" si="31"/>
        <v>62</v>
      </c>
      <c r="J119" s="32">
        <f t="shared" si="31"/>
        <v>50</v>
      </c>
      <c r="K119" s="32">
        <f t="shared" si="31"/>
        <v>44</v>
      </c>
      <c r="L119" s="32">
        <f t="shared" si="31"/>
        <v>269</v>
      </c>
      <c r="M119" s="32">
        <f>ROUND((L119/$E$1),0)</f>
        <v>54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4</v>
      </c>
      <c r="H120" s="40">
        <v>4</v>
      </c>
      <c r="I120" s="40">
        <v>4</v>
      </c>
      <c r="J120" s="40">
        <v>4</v>
      </c>
      <c r="K120" s="40">
        <v>2</v>
      </c>
      <c r="L120" s="35">
        <f>SUM(G120:K120)</f>
        <v>18</v>
      </c>
      <c r="M120" s="35">
        <f t="shared" ref="M120:M128" si="32">ROUND((L120/$E$1),0)</f>
        <v>4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15</v>
      </c>
      <c r="H121" s="40">
        <v>9</v>
      </c>
      <c r="I121" s="40">
        <v>12</v>
      </c>
      <c r="J121" s="40">
        <v>11</v>
      </c>
      <c r="K121" s="40">
        <v>9</v>
      </c>
      <c r="L121" s="35">
        <f t="shared" ref="L121:L128" si="33">SUM(G121:K121)</f>
        <v>56</v>
      </c>
      <c r="M121" s="35">
        <f t="shared" si="32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19</v>
      </c>
      <c r="H122" s="40">
        <v>11</v>
      </c>
      <c r="I122" s="40">
        <v>16</v>
      </c>
      <c r="J122" s="40">
        <v>13</v>
      </c>
      <c r="K122" s="40">
        <v>11</v>
      </c>
      <c r="L122" s="35">
        <f t="shared" si="33"/>
        <v>70</v>
      </c>
      <c r="M122" s="35">
        <f t="shared" si="32"/>
        <v>14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23</v>
      </c>
      <c r="H123" s="41">
        <v>28</v>
      </c>
      <c r="I123" s="41">
        <v>30</v>
      </c>
      <c r="J123" s="41">
        <v>22</v>
      </c>
      <c r="K123" s="41">
        <v>22</v>
      </c>
      <c r="L123" s="32">
        <f t="shared" si="33"/>
        <v>125</v>
      </c>
      <c r="M123" s="32">
        <f t="shared" si="32"/>
        <v>25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1</v>
      </c>
      <c r="H124" s="40">
        <v>2</v>
      </c>
      <c r="I124" s="40">
        <v>5</v>
      </c>
      <c r="J124" s="40"/>
      <c r="K124" s="40">
        <v>3</v>
      </c>
      <c r="L124" s="35">
        <f t="shared" si="33"/>
        <v>11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3</v>
      </c>
      <c r="H126" s="40">
        <v>5</v>
      </c>
      <c r="I126" s="40">
        <v>1</v>
      </c>
      <c r="J126" s="40">
        <v>1</v>
      </c>
      <c r="K126" s="40">
        <v>8</v>
      </c>
      <c r="L126" s="35">
        <f t="shared" si="33"/>
        <v>18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>
        <v>38</v>
      </c>
      <c r="L128" s="35">
        <f t="shared" si="33"/>
        <v>38</v>
      </c>
      <c r="M128" s="35">
        <f t="shared" si="32"/>
        <v>8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321</v>
      </c>
      <c r="U131" s="46">
        <f>+L136+L137</f>
        <v>118</v>
      </c>
      <c r="V131" s="46">
        <f>+L138+L139</f>
        <v>203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January 2023</v>
      </c>
      <c r="D132" s="24"/>
      <c r="E132" s="24"/>
      <c r="F132" s="24"/>
      <c r="G132" s="10" t="str">
        <f>+$G$4</f>
        <v>Jan</v>
      </c>
      <c r="H132" s="10" t="str">
        <f>+G132</f>
        <v>Jan</v>
      </c>
      <c r="I132" s="10" t="str">
        <f t="shared" si="34"/>
        <v>Jan</v>
      </c>
      <c r="J132" s="10" t="str">
        <f t="shared" si="34"/>
        <v>Jan</v>
      </c>
      <c r="K132" s="10" t="str">
        <f t="shared" si="34"/>
        <v>Jan</v>
      </c>
      <c r="L132" s="10" t="str">
        <f t="shared" si="34"/>
        <v>Jan</v>
      </c>
      <c r="M132" s="10" t="str">
        <f t="shared" si="34"/>
        <v>Jan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1</v>
      </c>
      <c r="H133" s="7">
        <f>+$H$5</f>
        <v>8</v>
      </c>
      <c r="I133" s="7">
        <f>+$I$5</f>
        <v>15</v>
      </c>
      <c r="J133" s="7">
        <f>+$J$5</f>
        <v>22</v>
      </c>
      <c r="K133" s="7">
        <f>+$K$5</f>
        <v>29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61</v>
      </c>
      <c r="H135" s="32">
        <f t="shared" ref="H135:L135" si="35">SUM(H136:H139)</f>
        <v>60</v>
      </c>
      <c r="I135" s="32">
        <f t="shared" si="35"/>
        <v>68</v>
      </c>
      <c r="J135" s="32">
        <f t="shared" si="35"/>
        <v>72</v>
      </c>
      <c r="K135" s="32">
        <f t="shared" si="35"/>
        <v>60</v>
      </c>
      <c r="L135" s="32">
        <f t="shared" si="35"/>
        <v>321</v>
      </c>
      <c r="M135" s="32">
        <f>ROUND((L135/$E$1),0)</f>
        <v>64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7</v>
      </c>
      <c r="H136" s="40">
        <v>3</v>
      </c>
      <c r="I136" s="40">
        <v>5</v>
      </c>
      <c r="J136" s="40">
        <v>5</v>
      </c>
      <c r="K136" s="40">
        <v>6</v>
      </c>
      <c r="L136" s="35">
        <f>SUM(G136:K136)</f>
        <v>26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21</v>
      </c>
      <c r="H137" s="40">
        <v>18</v>
      </c>
      <c r="I137" s="40">
        <v>17</v>
      </c>
      <c r="J137" s="40">
        <v>20</v>
      </c>
      <c r="K137" s="40">
        <v>16</v>
      </c>
      <c r="L137" s="35">
        <f t="shared" ref="L137:L144" si="37">SUM(G137:K137)</f>
        <v>92</v>
      </c>
      <c r="M137" s="35">
        <f t="shared" si="36"/>
        <v>18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10</v>
      </c>
      <c r="H138" s="40">
        <v>10</v>
      </c>
      <c r="I138" s="40">
        <v>10</v>
      </c>
      <c r="J138" s="40">
        <v>13</v>
      </c>
      <c r="K138" s="40">
        <v>10</v>
      </c>
      <c r="L138" s="35">
        <f t="shared" si="37"/>
        <v>53</v>
      </c>
      <c r="M138" s="35">
        <f t="shared" si="36"/>
        <v>11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23</v>
      </c>
      <c r="H139" s="41">
        <v>29</v>
      </c>
      <c r="I139" s="41">
        <v>36</v>
      </c>
      <c r="J139" s="41">
        <v>34</v>
      </c>
      <c r="K139" s="41">
        <v>28</v>
      </c>
      <c r="L139" s="32">
        <f t="shared" si="37"/>
        <v>150</v>
      </c>
      <c r="M139" s="32">
        <f t="shared" si="36"/>
        <v>30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2</v>
      </c>
      <c r="J142" s="40">
        <v>1</v>
      </c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>
        <v>10</v>
      </c>
      <c r="I143" s="40">
        <v>6</v>
      </c>
      <c r="J143" s="40">
        <v>10</v>
      </c>
      <c r="K143" s="40">
        <v>10</v>
      </c>
      <c r="L143" s="35">
        <f t="shared" si="37"/>
        <v>46</v>
      </c>
      <c r="M143" s="35">
        <f t="shared" si="36"/>
        <v>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736</v>
      </c>
      <c r="U147" s="46">
        <f>+L152+L153</f>
        <v>155</v>
      </c>
      <c r="V147" s="46">
        <f>+L154+L155</f>
        <v>581</v>
      </c>
      <c r="W147" s="46">
        <f>+L158</f>
        <v>18</v>
      </c>
      <c r="X147" s="46">
        <f>+L156</f>
        <v>5</v>
      </c>
    </row>
    <row r="148" spans="1:24" x14ac:dyDescent="0.25">
      <c r="A148" s="21"/>
      <c r="B148" s="22"/>
      <c r="C148" s="8" t="str">
        <f>+$C132</f>
        <v>January 2023</v>
      </c>
      <c r="D148" s="24"/>
      <c r="E148" s="24"/>
      <c r="F148" s="24"/>
      <c r="G148" s="10" t="str">
        <f>+$G$4</f>
        <v>Jan</v>
      </c>
      <c r="H148" s="10" t="str">
        <f>+G148</f>
        <v>Jan</v>
      </c>
      <c r="I148" s="10" t="str">
        <f t="shared" si="38"/>
        <v>Jan</v>
      </c>
      <c r="J148" s="10" t="str">
        <f t="shared" si="38"/>
        <v>Jan</v>
      </c>
      <c r="K148" s="10" t="str">
        <f t="shared" si="38"/>
        <v>Jan</v>
      </c>
      <c r="L148" s="10" t="str">
        <f t="shared" si="38"/>
        <v>Jan</v>
      </c>
      <c r="M148" s="10" t="str">
        <f t="shared" si="38"/>
        <v>Jan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1</v>
      </c>
      <c r="H149" s="7">
        <f>+$H$5</f>
        <v>8</v>
      </c>
      <c r="I149" s="7">
        <f>+$I$5</f>
        <v>15</v>
      </c>
      <c r="J149" s="7">
        <f>+$J$5</f>
        <v>22</v>
      </c>
      <c r="K149" s="7">
        <f>+$K$5</f>
        <v>29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133</v>
      </c>
      <c r="H151" s="32">
        <f t="shared" ref="H151:L151" si="39">SUM(H152:H155)</f>
        <v>148</v>
      </c>
      <c r="I151" s="32">
        <f t="shared" si="39"/>
        <v>149</v>
      </c>
      <c r="J151" s="32">
        <f t="shared" si="39"/>
        <v>149</v>
      </c>
      <c r="K151" s="32">
        <f t="shared" si="39"/>
        <v>157</v>
      </c>
      <c r="L151" s="32">
        <f t="shared" si="39"/>
        <v>736</v>
      </c>
      <c r="M151" s="32">
        <f>ROUND((L151/$E$1),0)</f>
        <v>147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6</v>
      </c>
      <c r="H152" s="40">
        <v>3</v>
      </c>
      <c r="I152" s="40">
        <v>3</v>
      </c>
      <c r="J152" s="40">
        <v>22</v>
      </c>
      <c r="K152" s="40">
        <v>7</v>
      </c>
      <c r="L152" s="35">
        <f>SUM(G152:K152)</f>
        <v>41</v>
      </c>
      <c r="M152" s="35">
        <f t="shared" ref="M152:M160" si="40">ROUND((L152/$E$1),0)</f>
        <v>8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16</v>
      </c>
      <c r="H153" s="40">
        <v>20</v>
      </c>
      <c r="I153" s="40">
        <v>29</v>
      </c>
      <c r="J153" s="40">
        <v>17</v>
      </c>
      <c r="K153" s="40">
        <v>32</v>
      </c>
      <c r="L153" s="35">
        <f t="shared" ref="L153:L160" si="41">SUM(G153:K153)</f>
        <v>114</v>
      </c>
      <c r="M153" s="35">
        <f t="shared" si="40"/>
        <v>23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30</v>
      </c>
      <c r="H154" s="40">
        <v>42</v>
      </c>
      <c r="I154" s="40">
        <v>34</v>
      </c>
      <c r="J154" s="40">
        <v>30</v>
      </c>
      <c r="K154" s="40">
        <v>24</v>
      </c>
      <c r="L154" s="35">
        <f t="shared" si="41"/>
        <v>160</v>
      </c>
      <c r="M154" s="35">
        <f t="shared" si="40"/>
        <v>32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81</v>
      </c>
      <c r="H155" s="41">
        <v>83</v>
      </c>
      <c r="I155" s="41">
        <v>83</v>
      </c>
      <c r="J155" s="41">
        <v>80</v>
      </c>
      <c r="K155" s="41">
        <v>94</v>
      </c>
      <c r="L155" s="32">
        <f t="shared" si="41"/>
        <v>421</v>
      </c>
      <c r="M155" s="32">
        <f t="shared" si="40"/>
        <v>84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>
        <v>5</v>
      </c>
      <c r="H156" s="40"/>
      <c r="I156" s="40"/>
      <c r="J156" s="40"/>
      <c r="K156" s="40"/>
      <c r="L156" s="35">
        <f t="shared" si="41"/>
        <v>5</v>
      </c>
      <c r="M156" s="35">
        <f t="shared" si="40"/>
        <v>1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5</v>
      </c>
      <c r="H158" s="40">
        <v>7</v>
      </c>
      <c r="I158" s="40">
        <v>2</v>
      </c>
      <c r="J158" s="40">
        <v>4</v>
      </c>
      <c r="K158" s="40"/>
      <c r="L158" s="35">
        <f t="shared" si="41"/>
        <v>18</v>
      </c>
      <c r="M158" s="35">
        <f t="shared" si="40"/>
        <v>4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110</v>
      </c>
      <c r="H159" s="40"/>
      <c r="I159" s="40"/>
      <c r="J159" s="40"/>
      <c r="K159" s="40"/>
      <c r="L159" s="35">
        <f t="shared" si="41"/>
        <v>110</v>
      </c>
      <c r="M159" s="35">
        <f t="shared" si="40"/>
        <v>22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197</v>
      </c>
      <c r="U163" s="46">
        <f>+L168+L169</f>
        <v>55</v>
      </c>
      <c r="V163" s="46">
        <f>+L170+L171</f>
        <v>142</v>
      </c>
      <c r="W163" s="46">
        <f>+L174</f>
        <v>11</v>
      </c>
      <c r="X163" s="46">
        <f>+L172</f>
        <v>0</v>
      </c>
    </row>
    <row r="164" spans="1:24" x14ac:dyDescent="0.25">
      <c r="A164" s="21"/>
      <c r="B164" s="22"/>
      <c r="C164" s="8" t="str">
        <f>+$C148</f>
        <v>January 2023</v>
      </c>
      <c r="D164" s="24"/>
      <c r="E164" s="24"/>
      <c r="F164" s="24"/>
      <c r="G164" s="10" t="str">
        <f>+$G$4</f>
        <v>Jan</v>
      </c>
      <c r="H164" s="10" t="str">
        <f>+G164</f>
        <v>Jan</v>
      </c>
      <c r="I164" s="10" t="str">
        <f t="shared" si="42"/>
        <v>Jan</v>
      </c>
      <c r="J164" s="10" t="str">
        <f t="shared" si="42"/>
        <v>Jan</v>
      </c>
      <c r="K164" s="10" t="str">
        <f t="shared" si="42"/>
        <v>Jan</v>
      </c>
      <c r="L164" s="10" t="str">
        <f t="shared" si="42"/>
        <v>Jan</v>
      </c>
      <c r="M164" s="10" t="str">
        <f t="shared" si="42"/>
        <v>Jan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1</v>
      </c>
      <c r="H165" s="7">
        <f>+$H$5</f>
        <v>8</v>
      </c>
      <c r="I165" s="7">
        <f>+$I$5</f>
        <v>15</v>
      </c>
      <c r="J165" s="7">
        <f>+$J$5</f>
        <v>22</v>
      </c>
      <c r="K165" s="7">
        <f>+$K$5</f>
        <v>29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52</v>
      </c>
      <c r="H167" s="32">
        <f t="shared" ref="H167:L167" si="43">SUM(H168:H171)</f>
        <v>41</v>
      </c>
      <c r="I167" s="32">
        <f t="shared" si="43"/>
        <v>31</v>
      </c>
      <c r="J167" s="32">
        <f t="shared" si="43"/>
        <v>36</v>
      </c>
      <c r="K167" s="32">
        <f t="shared" si="43"/>
        <v>37</v>
      </c>
      <c r="L167" s="32">
        <f t="shared" si="43"/>
        <v>197</v>
      </c>
      <c r="M167" s="32">
        <f>ROUND((L167/$E$1),0)</f>
        <v>39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4</v>
      </c>
      <c r="H168" s="40">
        <v>1</v>
      </c>
      <c r="I168" s="40">
        <v>1</v>
      </c>
      <c r="J168" s="40">
        <v>1</v>
      </c>
      <c r="K168" s="40">
        <v>1</v>
      </c>
      <c r="L168" s="35">
        <f>SUM(G168:K168)</f>
        <v>8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15</v>
      </c>
      <c r="H169" s="40">
        <v>12</v>
      </c>
      <c r="I169" s="40">
        <v>4</v>
      </c>
      <c r="J169" s="40">
        <v>8</v>
      </c>
      <c r="K169" s="40">
        <v>8</v>
      </c>
      <c r="L169" s="35">
        <f t="shared" ref="L169:L176" si="45">SUM(G169:K169)</f>
        <v>47</v>
      </c>
      <c r="M169" s="35">
        <f t="shared" si="44"/>
        <v>9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11</v>
      </c>
      <c r="H170" s="40">
        <v>8</v>
      </c>
      <c r="I170" s="40">
        <v>6</v>
      </c>
      <c r="J170" s="40">
        <v>8</v>
      </c>
      <c r="K170" s="40">
        <v>7</v>
      </c>
      <c r="L170" s="35">
        <f t="shared" si="45"/>
        <v>40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22</v>
      </c>
      <c r="H171" s="41">
        <v>20</v>
      </c>
      <c r="I171" s="41">
        <v>20</v>
      </c>
      <c r="J171" s="41">
        <v>19</v>
      </c>
      <c r="K171" s="41">
        <v>21</v>
      </c>
      <c r="L171" s="32">
        <f t="shared" si="45"/>
        <v>102</v>
      </c>
      <c r="M171" s="32">
        <f t="shared" si="44"/>
        <v>20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1</v>
      </c>
      <c r="J174" s="40"/>
      <c r="K174" s="40">
        <v>5</v>
      </c>
      <c r="L174" s="35">
        <f t="shared" si="45"/>
        <v>11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134</v>
      </c>
      <c r="H175" s="40">
        <v>40</v>
      </c>
      <c r="I175" s="40">
        <v>36</v>
      </c>
      <c r="J175" s="40">
        <v>82</v>
      </c>
      <c r="K175" s="40">
        <v>60</v>
      </c>
      <c r="L175" s="35">
        <f t="shared" si="45"/>
        <v>352</v>
      </c>
      <c r="M175" s="35">
        <f t="shared" si="44"/>
        <v>70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319</v>
      </c>
      <c r="U179" s="46">
        <f>+L184+L185</f>
        <v>53</v>
      </c>
      <c r="V179" s="46">
        <f>+L186+L187</f>
        <v>266</v>
      </c>
      <c r="W179" s="46">
        <f>+L190</f>
        <v>22</v>
      </c>
      <c r="X179" s="46">
        <f>+L188</f>
        <v>5</v>
      </c>
    </row>
    <row r="180" spans="1:24" x14ac:dyDescent="0.25">
      <c r="A180" s="21"/>
      <c r="B180" s="22"/>
      <c r="C180" s="8" t="str">
        <f>+$C164</f>
        <v>January 2023</v>
      </c>
      <c r="D180" s="24"/>
      <c r="E180" s="24"/>
      <c r="F180" s="24"/>
      <c r="G180" s="10" t="str">
        <f>+$G$4</f>
        <v>Jan</v>
      </c>
      <c r="H180" s="10" t="str">
        <f>+G180</f>
        <v>Jan</v>
      </c>
      <c r="I180" s="10" t="str">
        <f t="shared" si="46"/>
        <v>Jan</v>
      </c>
      <c r="J180" s="10" t="str">
        <f t="shared" si="46"/>
        <v>Jan</v>
      </c>
      <c r="K180" s="10" t="str">
        <f t="shared" si="46"/>
        <v>Jan</v>
      </c>
      <c r="L180" s="10" t="str">
        <f t="shared" si="46"/>
        <v>Jan</v>
      </c>
      <c r="M180" s="10" t="str">
        <f t="shared" si="46"/>
        <v>Jan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1</v>
      </c>
      <c r="H181" s="7">
        <f>+$H$5</f>
        <v>8</v>
      </c>
      <c r="I181" s="7">
        <f>+$I$5</f>
        <v>15</v>
      </c>
      <c r="J181" s="7">
        <f>+$J$5</f>
        <v>22</v>
      </c>
      <c r="K181" s="7">
        <f>+$K$5</f>
        <v>29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47</v>
      </c>
      <c r="H183" s="32">
        <f t="shared" ref="H183:L183" si="47">SUM(H184:H187)</f>
        <v>74</v>
      </c>
      <c r="I183" s="32">
        <f t="shared" si="47"/>
        <v>63</v>
      </c>
      <c r="J183" s="32">
        <f t="shared" si="47"/>
        <v>69</v>
      </c>
      <c r="K183" s="32">
        <f t="shared" si="47"/>
        <v>66</v>
      </c>
      <c r="L183" s="32">
        <f t="shared" si="47"/>
        <v>319</v>
      </c>
      <c r="M183" s="32">
        <f>ROUND((L183/$E$1),0)</f>
        <v>64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4</v>
      </c>
      <c r="H184" s="40">
        <v>2</v>
      </c>
      <c r="I184" s="40">
        <v>1</v>
      </c>
      <c r="J184" s="40">
        <v>1</v>
      </c>
      <c r="K184" s="40">
        <v>1</v>
      </c>
      <c r="L184" s="35">
        <f>SUM(G184:K184)</f>
        <v>9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7</v>
      </c>
      <c r="H185" s="40">
        <v>10</v>
      </c>
      <c r="I185" s="40">
        <v>10</v>
      </c>
      <c r="J185" s="40">
        <v>8</v>
      </c>
      <c r="K185" s="40">
        <v>9</v>
      </c>
      <c r="L185" s="35">
        <f t="shared" ref="L185:L192" si="49">SUM(G185:K185)</f>
        <v>44</v>
      </c>
      <c r="M185" s="35">
        <f t="shared" si="48"/>
        <v>9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22</v>
      </c>
      <c r="I186" s="40">
        <v>12</v>
      </c>
      <c r="J186" s="40">
        <v>12</v>
      </c>
      <c r="K186" s="40">
        <v>16</v>
      </c>
      <c r="L186" s="35">
        <f t="shared" si="49"/>
        <v>77</v>
      </c>
      <c r="M186" s="35">
        <f t="shared" si="48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21</v>
      </c>
      <c r="H187" s="41">
        <v>40</v>
      </c>
      <c r="I187" s="41">
        <v>40</v>
      </c>
      <c r="J187" s="41">
        <v>48</v>
      </c>
      <c r="K187" s="41">
        <v>40</v>
      </c>
      <c r="L187" s="32">
        <f t="shared" si="49"/>
        <v>189</v>
      </c>
      <c r="M187" s="32">
        <f t="shared" si="48"/>
        <v>38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>
        <v>1</v>
      </c>
      <c r="I188" s="40">
        <v>2</v>
      </c>
      <c r="J188" s="40">
        <v>2</v>
      </c>
      <c r="K188" s="40"/>
      <c r="L188" s="35">
        <f t="shared" si="49"/>
        <v>5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/>
      <c r="H190" s="40">
        <v>7</v>
      </c>
      <c r="I190" s="40">
        <v>6</v>
      </c>
      <c r="J190" s="40">
        <v>5</v>
      </c>
      <c r="K190" s="40">
        <v>4</v>
      </c>
      <c r="L190" s="35">
        <f t="shared" si="49"/>
        <v>22</v>
      </c>
      <c r="M190" s="35">
        <f t="shared" si="48"/>
        <v>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/>
      <c r="H191" s="40">
        <v>2</v>
      </c>
      <c r="I191" s="40">
        <v>1</v>
      </c>
      <c r="J191" s="40"/>
      <c r="K191" s="40"/>
      <c r="L191" s="35">
        <f t="shared" si="49"/>
        <v>3</v>
      </c>
      <c r="M191" s="35">
        <f t="shared" si="48"/>
        <v>1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230</v>
      </c>
      <c r="U195" s="46">
        <f>+L200+L201</f>
        <v>68</v>
      </c>
      <c r="V195" s="46">
        <f>+L202+L203</f>
        <v>162</v>
      </c>
      <c r="W195" s="46">
        <f>+L206</f>
        <v>11</v>
      </c>
      <c r="X195" s="46">
        <f>+L204</f>
        <v>2</v>
      </c>
    </row>
    <row r="196" spans="1:24" x14ac:dyDescent="0.25">
      <c r="A196" s="21"/>
      <c r="B196" s="22"/>
      <c r="C196" s="8" t="str">
        <f>+$C180</f>
        <v>January 2023</v>
      </c>
      <c r="D196" s="24"/>
      <c r="E196" s="24"/>
      <c r="F196" s="24"/>
      <c r="G196" s="10" t="str">
        <f>+$G$4</f>
        <v>Jan</v>
      </c>
      <c r="H196" s="10" t="str">
        <f>+G196</f>
        <v>Jan</v>
      </c>
      <c r="I196" s="10" t="str">
        <f t="shared" si="50"/>
        <v>Jan</v>
      </c>
      <c r="J196" s="10" t="str">
        <f t="shared" si="50"/>
        <v>Jan</v>
      </c>
      <c r="K196" s="10" t="str">
        <f t="shared" si="50"/>
        <v>Jan</v>
      </c>
      <c r="L196" s="10" t="str">
        <f t="shared" si="50"/>
        <v>Jan</v>
      </c>
      <c r="M196" s="10" t="str">
        <f t="shared" si="50"/>
        <v>Jan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1</v>
      </c>
      <c r="H197" s="7">
        <f>+$H$5</f>
        <v>8</v>
      </c>
      <c r="I197" s="7">
        <f>+$I$5</f>
        <v>15</v>
      </c>
      <c r="J197" s="7">
        <f>+$J$5</f>
        <v>22</v>
      </c>
      <c r="K197" s="7">
        <f>+$K$5</f>
        <v>29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63</v>
      </c>
      <c r="H199" s="32">
        <f t="shared" ref="H199:L199" si="51">SUM(H200:H203)</f>
        <v>31</v>
      </c>
      <c r="I199" s="32">
        <f t="shared" si="51"/>
        <v>45</v>
      </c>
      <c r="J199" s="32">
        <f t="shared" si="51"/>
        <v>45</v>
      </c>
      <c r="K199" s="32">
        <f t="shared" si="51"/>
        <v>46</v>
      </c>
      <c r="L199" s="32">
        <f t="shared" si="51"/>
        <v>230</v>
      </c>
      <c r="M199" s="32">
        <f>ROUND((L199/$E$1),0)</f>
        <v>46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3</v>
      </c>
      <c r="I200" s="40">
        <v>3</v>
      </c>
      <c r="J200" s="40">
        <v>3</v>
      </c>
      <c r="K200" s="40">
        <v>3</v>
      </c>
      <c r="L200" s="35">
        <f>SUM(G200:K200)</f>
        <v>16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18</v>
      </c>
      <c r="H201" s="40">
        <v>7</v>
      </c>
      <c r="I201" s="40">
        <v>8</v>
      </c>
      <c r="J201" s="40">
        <v>9</v>
      </c>
      <c r="K201" s="40">
        <v>10</v>
      </c>
      <c r="L201" s="35">
        <f t="shared" ref="L201:L208" si="53">SUM(G201:K201)</f>
        <v>52</v>
      </c>
      <c r="M201" s="35">
        <f t="shared" si="52"/>
        <v>10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1</v>
      </c>
      <c r="I202" s="40">
        <v>15</v>
      </c>
      <c r="J202" s="40">
        <v>13</v>
      </c>
      <c r="K202" s="40">
        <v>13</v>
      </c>
      <c r="L202" s="35">
        <f t="shared" si="53"/>
        <v>55</v>
      </c>
      <c r="M202" s="35">
        <f t="shared" si="52"/>
        <v>11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28</v>
      </c>
      <c r="H203" s="41">
        <v>20</v>
      </c>
      <c r="I203" s="41">
        <v>19</v>
      </c>
      <c r="J203" s="41">
        <v>20</v>
      </c>
      <c r="K203" s="41">
        <v>20</v>
      </c>
      <c r="L203" s="32">
        <f t="shared" si="53"/>
        <v>107</v>
      </c>
      <c r="M203" s="32">
        <f t="shared" si="52"/>
        <v>21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>
        <v>1</v>
      </c>
      <c r="K204" s="40">
        <v>1</v>
      </c>
      <c r="L204" s="35">
        <f t="shared" si="53"/>
        <v>2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>
        <v>4</v>
      </c>
      <c r="I206" s="40"/>
      <c r="J206" s="40">
        <v>3</v>
      </c>
      <c r="K206" s="40">
        <v>4</v>
      </c>
      <c r="L206" s="35">
        <f t="shared" si="53"/>
        <v>11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18</v>
      </c>
      <c r="H207" s="40">
        <v>4</v>
      </c>
      <c r="I207" s="40">
        <v>3</v>
      </c>
      <c r="J207" s="40">
        <v>3</v>
      </c>
      <c r="K207" s="40">
        <v>2</v>
      </c>
      <c r="L207" s="35">
        <f t="shared" si="53"/>
        <v>30</v>
      </c>
      <c r="M207" s="35">
        <f t="shared" si="52"/>
        <v>6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50</v>
      </c>
      <c r="H208" s="40"/>
      <c r="I208" s="40"/>
      <c r="J208" s="40"/>
      <c r="K208" s="40"/>
      <c r="L208" s="35">
        <f t="shared" si="53"/>
        <v>50</v>
      </c>
      <c r="M208" s="35">
        <f t="shared" si="52"/>
        <v>10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332</v>
      </c>
      <c r="U211" s="46">
        <f>+L216+L217</f>
        <v>55</v>
      </c>
      <c r="V211" s="46">
        <f>+L218+L219</f>
        <v>277</v>
      </c>
      <c r="W211" s="46">
        <f>+L222</f>
        <v>27</v>
      </c>
      <c r="X211" s="46">
        <f>+L220</f>
        <v>0</v>
      </c>
    </row>
    <row r="212" spans="1:24" x14ac:dyDescent="0.25">
      <c r="A212" s="21"/>
      <c r="B212" s="22"/>
      <c r="C212" s="8" t="str">
        <f>+$C196</f>
        <v>January 2023</v>
      </c>
      <c r="D212" s="24"/>
      <c r="E212" s="24"/>
      <c r="F212" s="24"/>
      <c r="G212" s="10" t="str">
        <f>+$G$4</f>
        <v>Jan</v>
      </c>
      <c r="H212" s="10" t="str">
        <f>+G212</f>
        <v>Jan</v>
      </c>
      <c r="I212" s="10" t="str">
        <f t="shared" si="54"/>
        <v>Jan</v>
      </c>
      <c r="J212" s="10" t="str">
        <f t="shared" si="54"/>
        <v>Jan</v>
      </c>
      <c r="K212" s="10" t="str">
        <f t="shared" si="54"/>
        <v>Jan</v>
      </c>
      <c r="L212" s="10" t="str">
        <f t="shared" si="54"/>
        <v>Jan</v>
      </c>
      <c r="M212" s="10" t="str">
        <f t="shared" si="54"/>
        <v>Jan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1</v>
      </c>
      <c r="H213" s="7">
        <f>+$H$5</f>
        <v>8</v>
      </c>
      <c r="I213" s="7">
        <f>+$I$5</f>
        <v>15</v>
      </c>
      <c r="J213" s="7">
        <f>+$J$5</f>
        <v>22</v>
      </c>
      <c r="K213" s="7">
        <f>+$K$5</f>
        <v>29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49</v>
      </c>
      <c r="H215" s="32">
        <f t="shared" ref="H215:L215" si="55">SUM(H216:H219)</f>
        <v>85</v>
      </c>
      <c r="I215" s="32">
        <f t="shared" si="55"/>
        <v>68</v>
      </c>
      <c r="J215" s="32">
        <f t="shared" si="55"/>
        <v>75</v>
      </c>
      <c r="K215" s="32">
        <f t="shared" si="55"/>
        <v>55</v>
      </c>
      <c r="L215" s="32">
        <f t="shared" si="55"/>
        <v>332</v>
      </c>
      <c r="M215" s="32">
        <f>ROUND((L215/$E$1),0)</f>
        <v>66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7</v>
      </c>
      <c r="H216" s="40">
        <v>2</v>
      </c>
      <c r="I216" s="40">
        <v>0</v>
      </c>
      <c r="J216" s="40">
        <v>3</v>
      </c>
      <c r="K216" s="40">
        <v>0</v>
      </c>
      <c r="L216" s="35">
        <f>SUM(G216:K216)</f>
        <v>12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9</v>
      </c>
      <c r="H217" s="40">
        <v>10</v>
      </c>
      <c r="I217" s="40">
        <v>8</v>
      </c>
      <c r="J217" s="40">
        <v>8</v>
      </c>
      <c r="K217" s="40">
        <v>8</v>
      </c>
      <c r="L217" s="35">
        <f t="shared" ref="L217:L224" si="57">SUM(G217:K217)</f>
        <v>43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13</v>
      </c>
      <c r="H218" s="40">
        <v>28</v>
      </c>
      <c r="I218" s="40">
        <v>28</v>
      </c>
      <c r="J218" s="40">
        <v>18</v>
      </c>
      <c r="K218" s="40">
        <v>18</v>
      </c>
      <c r="L218" s="35">
        <f t="shared" si="57"/>
        <v>105</v>
      </c>
      <c r="M218" s="35">
        <f t="shared" si="56"/>
        <v>21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20</v>
      </c>
      <c r="H219" s="41">
        <v>45</v>
      </c>
      <c r="I219" s="41">
        <v>32</v>
      </c>
      <c r="J219" s="41">
        <v>46</v>
      </c>
      <c r="K219" s="41">
        <v>29</v>
      </c>
      <c r="L219" s="32">
        <f t="shared" si="57"/>
        <v>172</v>
      </c>
      <c r="M219" s="32">
        <f t="shared" si="56"/>
        <v>34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1</v>
      </c>
      <c r="H222" s="40">
        <v>5</v>
      </c>
      <c r="I222" s="40">
        <v>8</v>
      </c>
      <c r="J222" s="40">
        <v>5</v>
      </c>
      <c r="K222" s="40">
        <v>8</v>
      </c>
      <c r="L222" s="35">
        <f t="shared" si="57"/>
        <v>27</v>
      </c>
      <c r="M222" s="35">
        <f t="shared" si="56"/>
        <v>5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14</v>
      </c>
      <c r="H223" s="40"/>
      <c r="I223" s="40">
        <v>65</v>
      </c>
      <c r="J223" s="40">
        <v>216</v>
      </c>
      <c r="K223" s="40">
        <v>280</v>
      </c>
      <c r="L223" s="35">
        <f t="shared" si="57"/>
        <v>575</v>
      </c>
      <c r="M223" s="35">
        <f t="shared" si="56"/>
        <v>115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33</v>
      </c>
      <c r="H224" s="40"/>
      <c r="I224" s="40"/>
      <c r="J224" s="40"/>
      <c r="K224" s="40">
        <v>40</v>
      </c>
      <c r="L224" s="35">
        <f t="shared" si="57"/>
        <v>73</v>
      </c>
      <c r="M224" s="35">
        <f t="shared" si="56"/>
        <v>15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189</v>
      </c>
      <c r="U227" s="46">
        <f>+L232+L233</f>
        <v>59</v>
      </c>
      <c r="V227" s="46">
        <f>+L234+L235</f>
        <v>130</v>
      </c>
      <c r="W227" s="46">
        <f>+L238</f>
        <v>8</v>
      </c>
      <c r="X227" s="46">
        <f>+L236</f>
        <v>3</v>
      </c>
    </row>
    <row r="228" spans="1:24" x14ac:dyDescent="0.25">
      <c r="A228" s="21"/>
      <c r="B228" s="22"/>
      <c r="C228" s="8" t="str">
        <f>+$C212</f>
        <v>January 2023</v>
      </c>
      <c r="D228" s="24"/>
      <c r="E228" s="24"/>
      <c r="F228" s="24"/>
      <c r="G228" s="10" t="str">
        <f>+$G$4</f>
        <v>Jan</v>
      </c>
      <c r="H228" s="10" t="str">
        <f>+G228</f>
        <v>Jan</v>
      </c>
      <c r="I228" s="10" t="str">
        <f t="shared" si="58"/>
        <v>Jan</v>
      </c>
      <c r="J228" s="10" t="str">
        <f t="shared" si="58"/>
        <v>Jan</v>
      </c>
      <c r="K228" s="10" t="str">
        <f t="shared" si="58"/>
        <v>Jan</v>
      </c>
      <c r="L228" s="10" t="str">
        <f t="shared" si="58"/>
        <v>Jan</v>
      </c>
      <c r="M228" s="10" t="str">
        <f t="shared" si="58"/>
        <v>Jan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1</v>
      </c>
      <c r="H229" s="7">
        <f>+$H$5</f>
        <v>8</v>
      </c>
      <c r="I229" s="7">
        <f>+$I$5</f>
        <v>15</v>
      </c>
      <c r="J229" s="7">
        <f>+$J$5</f>
        <v>22</v>
      </c>
      <c r="K229" s="7">
        <f>+$K$5</f>
        <v>29</v>
      </c>
      <c r="L229" s="7" t="s">
        <v>11</v>
      </c>
      <c r="M229" s="7" t="s">
        <v>12</v>
      </c>
      <c r="N229" s="28"/>
      <c r="O229" s="42"/>
      <c r="P229" s="42" t="s">
        <v>116</v>
      </c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39</v>
      </c>
      <c r="H231" s="32">
        <f t="shared" ref="H231:L231" si="59">SUM(H232:H235)</f>
        <v>0</v>
      </c>
      <c r="I231" s="32">
        <f t="shared" si="59"/>
        <v>43</v>
      </c>
      <c r="J231" s="32">
        <f t="shared" si="59"/>
        <v>48</v>
      </c>
      <c r="K231" s="32">
        <f t="shared" si="59"/>
        <v>59</v>
      </c>
      <c r="L231" s="32">
        <f t="shared" si="59"/>
        <v>189</v>
      </c>
      <c r="M231" s="32">
        <f>ROUND((L231/$E$1),0)</f>
        <v>38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3</v>
      </c>
      <c r="H232" s="40"/>
      <c r="I232" s="40">
        <v>7</v>
      </c>
      <c r="J232" s="40">
        <v>9</v>
      </c>
      <c r="K232" s="40">
        <v>6</v>
      </c>
      <c r="L232" s="35">
        <f>SUM(G232:K232)</f>
        <v>25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5</v>
      </c>
      <c r="H233" s="40"/>
      <c r="I233" s="40">
        <v>11</v>
      </c>
      <c r="J233" s="40">
        <v>7</v>
      </c>
      <c r="K233" s="40">
        <v>11</v>
      </c>
      <c r="L233" s="35">
        <f t="shared" ref="L233:L240" si="61">SUM(G233:K233)</f>
        <v>34</v>
      </c>
      <c r="M233" s="35">
        <f t="shared" si="60"/>
        <v>7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/>
      <c r="I234" s="40">
        <v>9</v>
      </c>
      <c r="J234" s="40">
        <v>12</v>
      </c>
      <c r="K234" s="40">
        <v>13</v>
      </c>
      <c r="L234" s="35">
        <f t="shared" si="61"/>
        <v>44</v>
      </c>
      <c r="M234" s="35">
        <f t="shared" si="60"/>
        <v>9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21</v>
      </c>
      <c r="H235" s="41"/>
      <c r="I235" s="41">
        <v>16</v>
      </c>
      <c r="J235" s="41">
        <v>20</v>
      </c>
      <c r="K235" s="41">
        <v>29</v>
      </c>
      <c r="L235" s="32">
        <f t="shared" si="61"/>
        <v>86</v>
      </c>
      <c r="M235" s="32">
        <f t="shared" si="60"/>
        <v>17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>
        <v>3</v>
      </c>
      <c r="K236" s="40"/>
      <c r="L236" s="35">
        <f t="shared" si="61"/>
        <v>3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3</v>
      </c>
      <c r="H238" s="40"/>
      <c r="I238" s="40">
        <v>2</v>
      </c>
      <c r="J238" s="40">
        <v>3</v>
      </c>
      <c r="K238" s="40"/>
      <c r="L238" s="35">
        <f t="shared" si="61"/>
        <v>8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>
        <v>12</v>
      </c>
      <c r="H239" s="40"/>
      <c r="I239" s="40">
        <v>4</v>
      </c>
      <c r="J239" s="40"/>
      <c r="K239" s="40"/>
      <c r="L239" s="35">
        <f t="shared" si="61"/>
        <v>16</v>
      </c>
      <c r="M239" s="35">
        <f t="shared" si="60"/>
        <v>3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379</v>
      </c>
      <c r="U243" s="46">
        <f>+L248+L249</f>
        <v>82</v>
      </c>
      <c r="V243" s="46">
        <f>+L250+L251</f>
        <v>297</v>
      </c>
      <c r="W243" s="46">
        <f>+L254</f>
        <v>30</v>
      </c>
      <c r="X243" s="46">
        <f>+L252</f>
        <v>16</v>
      </c>
    </row>
    <row r="244" spans="1:24" x14ac:dyDescent="0.25">
      <c r="A244" s="21"/>
      <c r="B244" s="22"/>
      <c r="C244" s="8" t="str">
        <f>+$C228</f>
        <v>January 2023</v>
      </c>
      <c r="D244" s="24"/>
      <c r="E244" s="24"/>
      <c r="F244" s="24"/>
      <c r="G244" s="10" t="str">
        <f>+$G$4</f>
        <v>Jan</v>
      </c>
      <c r="H244" s="10" t="str">
        <f>+G244</f>
        <v>Jan</v>
      </c>
      <c r="I244" s="10" t="str">
        <f t="shared" si="62"/>
        <v>Jan</v>
      </c>
      <c r="J244" s="10" t="str">
        <f t="shared" si="62"/>
        <v>Jan</v>
      </c>
      <c r="K244" s="10" t="str">
        <f t="shared" si="62"/>
        <v>Jan</v>
      </c>
      <c r="L244" s="10" t="str">
        <f t="shared" si="62"/>
        <v>Jan</v>
      </c>
      <c r="M244" s="10" t="str">
        <f t="shared" si="62"/>
        <v>Jan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1</v>
      </c>
      <c r="H245" s="7">
        <f>+$H$5</f>
        <v>8</v>
      </c>
      <c r="I245" s="7">
        <f>+$I$5</f>
        <v>15</v>
      </c>
      <c r="J245" s="7">
        <f>+$J$5</f>
        <v>22</v>
      </c>
      <c r="K245" s="7">
        <f>+$K$5</f>
        <v>29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61</v>
      </c>
      <c r="H247" s="32">
        <f t="shared" ref="H247:L247" si="63">SUM(H248:H251)</f>
        <v>67</v>
      </c>
      <c r="I247" s="32">
        <f t="shared" si="63"/>
        <v>90</v>
      </c>
      <c r="J247" s="32">
        <f t="shared" si="63"/>
        <v>80</v>
      </c>
      <c r="K247" s="32">
        <f t="shared" si="63"/>
        <v>81</v>
      </c>
      <c r="L247" s="32">
        <f t="shared" si="63"/>
        <v>379</v>
      </c>
      <c r="M247" s="32">
        <f>ROUND((L247/$E$1),0)</f>
        <v>76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4</v>
      </c>
      <c r="H248" s="40">
        <v>7</v>
      </c>
      <c r="I248" s="40">
        <v>9</v>
      </c>
      <c r="J248" s="40">
        <v>8</v>
      </c>
      <c r="K248" s="40">
        <v>7</v>
      </c>
      <c r="L248" s="35">
        <f>SUM(G248:K248)</f>
        <v>35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11</v>
      </c>
      <c r="H249" s="40">
        <v>10</v>
      </c>
      <c r="I249" s="40">
        <v>10</v>
      </c>
      <c r="J249" s="40">
        <v>9</v>
      </c>
      <c r="K249" s="40">
        <v>7</v>
      </c>
      <c r="L249" s="35">
        <f t="shared" ref="L249:L256" si="65">SUM(G249:K249)</f>
        <v>47</v>
      </c>
      <c r="M249" s="35">
        <f t="shared" si="64"/>
        <v>9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15</v>
      </c>
      <c r="I250" s="40">
        <v>29</v>
      </c>
      <c r="J250" s="40">
        <v>22</v>
      </c>
      <c r="K250" s="40">
        <v>27</v>
      </c>
      <c r="L250" s="35">
        <f t="shared" si="65"/>
        <v>108</v>
      </c>
      <c r="M250" s="35">
        <f t="shared" si="64"/>
        <v>22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31</v>
      </c>
      <c r="H251" s="41">
        <v>35</v>
      </c>
      <c r="I251" s="41">
        <v>42</v>
      </c>
      <c r="J251" s="41">
        <v>41</v>
      </c>
      <c r="K251" s="41">
        <v>40</v>
      </c>
      <c r="L251" s="32">
        <f t="shared" si="65"/>
        <v>189</v>
      </c>
      <c r="M251" s="32">
        <f t="shared" si="64"/>
        <v>38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2</v>
      </c>
      <c r="I252" s="40">
        <v>8</v>
      </c>
      <c r="J252" s="40">
        <v>6</v>
      </c>
      <c r="K252" s="40"/>
      <c r="L252" s="35">
        <f t="shared" si="65"/>
        <v>16</v>
      </c>
      <c r="M252" s="35">
        <f t="shared" si="64"/>
        <v>3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>
        <v>6</v>
      </c>
      <c r="K253" s="40"/>
      <c r="L253" s="35">
        <f t="shared" si="65"/>
        <v>6</v>
      </c>
      <c r="M253" s="35">
        <f t="shared" si="64"/>
        <v>1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/>
      <c r="H254" s="40">
        <v>10</v>
      </c>
      <c r="I254" s="40">
        <v>7</v>
      </c>
      <c r="J254" s="40">
        <v>7</v>
      </c>
      <c r="K254" s="40">
        <v>6</v>
      </c>
      <c r="L254" s="35">
        <f t="shared" si="65"/>
        <v>30</v>
      </c>
      <c r="M254" s="35">
        <f t="shared" si="64"/>
        <v>6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>
        <v>15</v>
      </c>
      <c r="K255" s="40"/>
      <c r="L255" s="35">
        <f t="shared" si="65"/>
        <v>15</v>
      </c>
      <c r="M255" s="35">
        <f t="shared" si="64"/>
        <v>3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209</v>
      </c>
      <c r="U259" s="46">
        <f>+L264+L265</f>
        <v>46</v>
      </c>
      <c r="V259" s="46">
        <f>+L266+L267</f>
        <v>163</v>
      </c>
      <c r="W259" s="46">
        <f>+L270</f>
        <v>11</v>
      </c>
      <c r="X259" s="46">
        <f>+L268</f>
        <v>0</v>
      </c>
    </row>
    <row r="260" spans="1:24" x14ac:dyDescent="0.25">
      <c r="A260" s="21"/>
      <c r="B260" s="22"/>
      <c r="C260" s="8" t="str">
        <f>+$C244</f>
        <v>January 2023</v>
      </c>
      <c r="D260" s="24"/>
      <c r="E260" s="24"/>
      <c r="F260" s="24"/>
      <c r="G260" s="10" t="str">
        <f>+$G$4</f>
        <v>Jan</v>
      </c>
      <c r="H260" s="10" t="str">
        <f>+G260</f>
        <v>Jan</v>
      </c>
      <c r="I260" s="10" t="str">
        <f t="shared" si="66"/>
        <v>Jan</v>
      </c>
      <c r="J260" s="10" t="str">
        <f t="shared" si="66"/>
        <v>Jan</v>
      </c>
      <c r="K260" s="10" t="str">
        <f t="shared" si="66"/>
        <v>Jan</v>
      </c>
      <c r="L260" s="10" t="str">
        <f t="shared" si="66"/>
        <v>Jan</v>
      </c>
      <c r="M260" s="10" t="str">
        <f t="shared" si="66"/>
        <v>Jan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1</v>
      </c>
      <c r="H261" s="7">
        <f>+$H$5</f>
        <v>8</v>
      </c>
      <c r="I261" s="7">
        <f>+$I$5</f>
        <v>15</v>
      </c>
      <c r="J261" s="7">
        <f>+$J$5</f>
        <v>22</v>
      </c>
      <c r="K261" s="7">
        <f>+$K$5</f>
        <v>29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43</v>
      </c>
      <c r="H263" s="32">
        <f t="shared" ref="H263:L263" si="67">SUM(H264:H267)</f>
        <v>33</v>
      </c>
      <c r="I263" s="32">
        <f t="shared" si="67"/>
        <v>76</v>
      </c>
      <c r="J263" s="32">
        <f t="shared" si="67"/>
        <v>22</v>
      </c>
      <c r="K263" s="32">
        <f t="shared" si="67"/>
        <v>35</v>
      </c>
      <c r="L263" s="32">
        <f t="shared" si="67"/>
        <v>209</v>
      </c>
      <c r="M263" s="32">
        <f>ROUND((L263/$E$1),0)</f>
        <v>42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4</v>
      </c>
      <c r="H264" s="40">
        <v>2</v>
      </c>
      <c r="I264" s="40">
        <v>2</v>
      </c>
      <c r="J264" s="40">
        <v>3</v>
      </c>
      <c r="K264" s="40">
        <v>1</v>
      </c>
      <c r="L264" s="35">
        <f>SUM(G264:K264)</f>
        <v>12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5</v>
      </c>
      <c r="H265" s="40">
        <v>2</v>
      </c>
      <c r="I265" s="40">
        <v>19</v>
      </c>
      <c r="J265" s="40">
        <v>4</v>
      </c>
      <c r="K265" s="40">
        <v>4</v>
      </c>
      <c r="L265" s="35">
        <f t="shared" ref="L265:L272" si="69">SUM(G265:K265)</f>
        <v>34</v>
      </c>
      <c r="M265" s="35">
        <f t="shared" si="68"/>
        <v>7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19</v>
      </c>
      <c r="H266" s="40">
        <v>8</v>
      </c>
      <c r="I266" s="40">
        <v>12</v>
      </c>
      <c r="J266" s="40">
        <v>6</v>
      </c>
      <c r="K266" s="40">
        <v>14</v>
      </c>
      <c r="L266" s="35">
        <f t="shared" si="69"/>
        <v>59</v>
      </c>
      <c r="M266" s="35">
        <f t="shared" si="68"/>
        <v>12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15</v>
      </c>
      <c r="H267" s="41">
        <v>21</v>
      </c>
      <c r="I267" s="41">
        <v>43</v>
      </c>
      <c r="J267" s="41">
        <v>9</v>
      </c>
      <c r="K267" s="41">
        <v>16</v>
      </c>
      <c r="L267" s="32">
        <f t="shared" si="69"/>
        <v>104</v>
      </c>
      <c r="M267" s="32">
        <f t="shared" si="68"/>
        <v>21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>
        <v>4</v>
      </c>
      <c r="I270" s="40">
        <v>3</v>
      </c>
      <c r="J270" s="40">
        <v>2</v>
      </c>
      <c r="K270" s="40">
        <v>2</v>
      </c>
      <c r="L270" s="35">
        <f t="shared" si="69"/>
        <v>11</v>
      </c>
      <c r="M270" s="35">
        <f t="shared" si="68"/>
        <v>2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>
        <v>36</v>
      </c>
      <c r="I271" s="40">
        <v>37</v>
      </c>
      <c r="J271" s="40"/>
      <c r="K271" s="40">
        <v>43</v>
      </c>
      <c r="L271" s="35">
        <f t="shared" si="69"/>
        <v>116</v>
      </c>
      <c r="M271" s="35">
        <f t="shared" si="68"/>
        <v>23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274</v>
      </c>
      <c r="U275" s="46">
        <f>+L280+L281</f>
        <v>46</v>
      </c>
      <c r="V275" s="46">
        <f>+L282+L283</f>
        <v>228</v>
      </c>
      <c r="W275" s="46">
        <f>+L286</f>
        <v>12</v>
      </c>
      <c r="X275" s="46">
        <f>+L284</f>
        <v>0</v>
      </c>
    </row>
    <row r="276" spans="1:24" x14ac:dyDescent="0.25">
      <c r="A276" s="21"/>
      <c r="B276" s="22"/>
      <c r="C276" s="8" t="str">
        <f>+$C260</f>
        <v>January 2023</v>
      </c>
      <c r="D276" s="24"/>
      <c r="E276" s="24"/>
      <c r="F276" s="24"/>
      <c r="G276" s="10" t="str">
        <f>+$G$4</f>
        <v>Jan</v>
      </c>
      <c r="H276" s="10" t="str">
        <f>+G276</f>
        <v>Jan</v>
      </c>
      <c r="I276" s="10" t="str">
        <f t="shared" si="70"/>
        <v>Jan</v>
      </c>
      <c r="J276" s="10" t="str">
        <f t="shared" si="70"/>
        <v>Jan</v>
      </c>
      <c r="K276" s="10" t="str">
        <f t="shared" si="70"/>
        <v>Jan</v>
      </c>
      <c r="L276" s="10" t="str">
        <f t="shared" si="70"/>
        <v>Jan</v>
      </c>
      <c r="M276" s="10" t="str">
        <f t="shared" si="70"/>
        <v>Jan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1</v>
      </c>
      <c r="H277" s="7">
        <f>+$H$5</f>
        <v>8</v>
      </c>
      <c r="I277" s="7">
        <f>+$I$5</f>
        <v>15</v>
      </c>
      <c r="J277" s="7">
        <f>+$J$5</f>
        <v>22</v>
      </c>
      <c r="K277" s="7">
        <f>+$K$5</f>
        <v>29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47</v>
      </c>
      <c r="H279" s="32">
        <f t="shared" ref="H279:L279" si="71">SUM(H280:H283)</f>
        <v>45</v>
      </c>
      <c r="I279" s="32">
        <f t="shared" si="71"/>
        <v>55</v>
      </c>
      <c r="J279" s="32">
        <f t="shared" si="71"/>
        <v>73</v>
      </c>
      <c r="K279" s="32">
        <f t="shared" si="71"/>
        <v>54</v>
      </c>
      <c r="L279" s="32">
        <f t="shared" si="71"/>
        <v>274</v>
      </c>
      <c r="M279" s="32">
        <f>ROUND((L279/$E$1),0)</f>
        <v>55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7</v>
      </c>
      <c r="H280" s="40">
        <v>4</v>
      </c>
      <c r="I280" s="40">
        <v>3</v>
      </c>
      <c r="J280" s="40">
        <v>5</v>
      </c>
      <c r="K280" s="40">
        <v>3</v>
      </c>
      <c r="L280" s="35">
        <f>SUM(G280:K280)</f>
        <v>22</v>
      </c>
      <c r="M280" s="35">
        <f t="shared" ref="M280:M288" si="72">ROUND((L280/$E$1),0)</f>
        <v>4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4</v>
      </c>
      <c r="I281" s="40">
        <v>5</v>
      </c>
      <c r="J281" s="40">
        <v>7</v>
      </c>
      <c r="K281" s="40">
        <v>2</v>
      </c>
      <c r="L281" s="35">
        <f t="shared" ref="L281:L288" si="73">SUM(G281:K281)</f>
        <v>24</v>
      </c>
      <c r="M281" s="35">
        <f t="shared" si="72"/>
        <v>5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21</v>
      </c>
      <c r="H282" s="40">
        <v>15</v>
      </c>
      <c r="I282" s="40">
        <v>14</v>
      </c>
      <c r="J282" s="40">
        <v>17</v>
      </c>
      <c r="K282" s="40">
        <v>15</v>
      </c>
      <c r="L282" s="35">
        <f t="shared" si="73"/>
        <v>82</v>
      </c>
      <c r="M282" s="35">
        <f t="shared" si="72"/>
        <v>16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13</v>
      </c>
      <c r="H283" s="41">
        <v>22</v>
      </c>
      <c r="I283" s="41">
        <v>33</v>
      </c>
      <c r="J283" s="41">
        <v>44</v>
      </c>
      <c r="K283" s="41">
        <v>34</v>
      </c>
      <c r="L283" s="32">
        <f t="shared" si="73"/>
        <v>146</v>
      </c>
      <c r="M283" s="32">
        <f t="shared" si="72"/>
        <v>29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>
        <v>1</v>
      </c>
      <c r="I285" s="40"/>
      <c r="J285" s="40"/>
      <c r="K285" s="40"/>
      <c r="L285" s="35">
        <f t="shared" si="73"/>
        <v>1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>
        <v>12</v>
      </c>
      <c r="I286" s="40"/>
      <c r="J286" s="40"/>
      <c r="K286" s="40"/>
      <c r="L286" s="35">
        <f t="shared" si="73"/>
        <v>12</v>
      </c>
      <c r="M286" s="35">
        <f t="shared" si="72"/>
        <v>2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>
        <v>15</v>
      </c>
      <c r="J287" s="40">
        <v>20</v>
      </c>
      <c r="K287" s="40">
        <v>15</v>
      </c>
      <c r="L287" s="35">
        <f t="shared" si="73"/>
        <v>50</v>
      </c>
      <c r="M287" s="35">
        <f t="shared" si="72"/>
        <v>10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>
        <v>40</v>
      </c>
      <c r="J288" s="40">
        <v>40</v>
      </c>
      <c r="K288" s="40">
        <v>40</v>
      </c>
      <c r="L288" s="35">
        <f t="shared" si="73"/>
        <v>120</v>
      </c>
      <c r="M288" s="35">
        <f t="shared" si="72"/>
        <v>24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189</v>
      </c>
      <c r="U291" s="46">
        <f>+L296+L297</f>
        <v>33</v>
      </c>
      <c r="V291" s="46">
        <f>+L298+L299</f>
        <v>156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January 2023</v>
      </c>
      <c r="D292" s="24"/>
      <c r="E292" s="24"/>
      <c r="F292" s="24"/>
      <c r="G292" s="10" t="str">
        <f>+$G$4</f>
        <v>Jan</v>
      </c>
      <c r="H292" s="10" t="str">
        <f>+G292</f>
        <v>Jan</v>
      </c>
      <c r="I292" s="10" t="str">
        <f t="shared" si="74"/>
        <v>Jan</v>
      </c>
      <c r="J292" s="10" t="str">
        <f t="shared" si="74"/>
        <v>Jan</v>
      </c>
      <c r="K292" s="10" t="str">
        <f t="shared" si="74"/>
        <v>Jan</v>
      </c>
      <c r="L292" s="10" t="str">
        <f t="shared" si="74"/>
        <v>Jan</v>
      </c>
      <c r="M292" s="10" t="str">
        <f t="shared" si="74"/>
        <v>Jan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1</v>
      </c>
      <c r="H293" s="7">
        <f>+$H$5</f>
        <v>8</v>
      </c>
      <c r="I293" s="7">
        <f>+$I$5</f>
        <v>15</v>
      </c>
      <c r="J293" s="7">
        <f>+$J$5</f>
        <v>22</v>
      </c>
      <c r="K293" s="7">
        <f>+$K$5</f>
        <v>29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41</v>
      </c>
      <c r="H295" s="32">
        <f t="shared" ref="H295:L295" si="75">SUM(H296:H299)</f>
        <v>36</v>
      </c>
      <c r="I295" s="32">
        <f t="shared" si="75"/>
        <v>37</v>
      </c>
      <c r="J295" s="32">
        <f t="shared" si="75"/>
        <v>48</v>
      </c>
      <c r="K295" s="32">
        <f t="shared" si="75"/>
        <v>27</v>
      </c>
      <c r="L295" s="32">
        <f t="shared" si="75"/>
        <v>189</v>
      </c>
      <c r="M295" s="32">
        <f>ROUND((L295/$E$1),0)</f>
        <v>38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4</v>
      </c>
      <c r="H296" s="40">
        <v>2</v>
      </c>
      <c r="I296" s="40">
        <v>1</v>
      </c>
      <c r="J296" s="40">
        <v>2</v>
      </c>
      <c r="K296" s="40">
        <v>2</v>
      </c>
      <c r="L296" s="35">
        <f>SUM(G296:K296)</f>
        <v>11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6</v>
      </c>
      <c r="H297" s="40">
        <v>4</v>
      </c>
      <c r="I297" s="40">
        <v>3</v>
      </c>
      <c r="J297" s="40">
        <v>7</v>
      </c>
      <c r="K297" s="40">
        <v>2</v>
      </c>
      <c r="L297" s="35">
        <f t="shared" ref="L297:L304" si="77">SUM(G297:K297)</f>
        <v>22</v>
      </c>
      <c r="M297" s="35">
        <f t="shared" si="76"/>
        <v>4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17</v>
      </c>
      <c r="H298" s="40">
        <v>11</v>
      </c>
      <c r="I298" s="40">
        <v>10</v>
      </c>
      <c r="J298" s="40">
        <v>17</v>
      </c>
      <c r="K298" s="40">
        <v>8</v>
      </c>
      <c r="L298" s="35">
        <f t="shared" si="77"/>
        <v>63</v>
      </c>
      <c r="M298" s="35">
        <f t="shared" si="76"/>
        <v>13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14</v>
      </c>
      <c r="H299" s="41">
        <v>19</v>
      </c>
      <c r="I299" s="41">
        <v>23</v>
      </c>
      <c r="J299" s="41">
        <v>22</v>
      </c>
      <c r="K299" s="41">
        <v>15</v>
      </c>
      <c r="L299" s="32">
        <f t="shared" si="77"/>
        <v>93</v>
      </c>
      <c r="M299" s="32">
        <f t="shared" si="76"/>
        <v>19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>
        <v>15</v>
      </c>
      <c r="K303" s="40"/>
      <c r="L303" s="35">
        <f t="shared" si="77"/>
        <v>15</v>
      </c>
      <c r="M303" s="35">
        <f t="shared" si="76"/>
        <v>3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261</v>
      </c>
      <c r="U307" s="46">
        <f>+L312+L313</f>
        <v>56</v>
      </c>
      <c r="V307" s="46">
        <f>+L314+L315</f>
        <v>205</v>
      </c>
      <c r="W307" s="46">
        <f>+L318</f>
        <v>0</v>
      </c>
      <c r="X307" s="46">
        <f>+L316</f>
        <v>3</v>
      </c>
    </row>
    <row r="308" spans="1:24" x14ac:dyDescent="0.25">
      <c r="A308" s="21"/>
      <c r="B308" s="22"/>
      <c r="C308" s="8" t="str">
        <f>+$C292</f>
        <v>January 2023</v>
      </c>
      <c r="D308" s="24"/>
      <c r="E308" s="24"/>
      <c r="F308" s="24"/>
      <c r="G308" s="10" t="str">
        <f>+$G$4</f>
        <v>Jan</v>
      </c>
      <c r="H308" s="10" t="str">
        <f>+G308</f>
        <v>Jan</v>
      </c>
      <c r="I308" s="10" t="str">
        <f t="shared" si="78"/>
        <v>Jan</v>
      </c>
      <c r="J308" s="10" t="str">
        <f t="shared" si="78"/>
        <v>Jan</v>
      </c>
      <c r="K308" s="10" t="str">
        <f t="shared" si="78"/>
        <v>Jan</v>
      </c>
      <c r="L308" s="10" t="str">
        <f t="shared" si="78"/>
        <v>Jan</v>
      </c>
      <c r="M308" s="10" t="str">
        <f t="shared" si="78"/>
        <v>Jan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1</v>
      </c>
      <c r="H309" s="7">
        <f>+$H$5</f>
        <v>8</v>
      </c>
      <c r="I309" s="7">
        <f>+$I$5</f>
        <v>15</v>
      </c>
      <c r="J309" s="7">
        <f>+$J$5</f>
        <v>22</v>
      </c>
      <c r="K309" s="7">
        <f>+$K$5</f>
        <v>29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47</v>
      </c>
      <c r="H311" s="32">
        <f t="shared" ref="H311:L311" si="79">SUM(H312:H315)</f>
        <v>50</v>
      </c>
      <c r="I311" s="32">
        <f t="shared" si="79"/>
        <v>56</v>
      </c>
      <c r="J311" s="32">
        <f t="shared" si="79"/>
        <v>68</v>
      </c>
      <c r="K311" s="32">
        <f t="shared" si="79"/>
        <v>40</v>
      </c>
      <c r="L311" s="32">
        <f t="shared" si="79"/>
        <v>261</v>
      </c>
      <c r="M311" s="32">
        <f>ROUND((L311/$E$1),0)</f>
        <v>52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4</v>
      </c>
      <c r="H312" s="40">
        <v>3</v>
      </c>
      <c r="I312" s="40">
        <v>3</v>
      </c>
      <c r="J312" s="40">
        <v>3</v>
      </c>
      <c r="K312" s="40">
        <v>3</v>
      </c>
      <c r="L312" s="35">
        <f>SUM(G312:K312)</f>
        <v>16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8</v>
      </c>
      <c r="H313" s="40">
        <v>6</v>
      </c>
      <c r="I313" s="40">
        <v>5</v>
      </c>
      <c r="J313" s="40">
        <v>15</v>
      </c>
      <c r="K313" s="40">
        <v>6</v>
      </c>
      <c r="L313" s="35">
        <f t="shared" ref="L313:L320" si="81">SUM(G313:K313)</f>
        <v>40</v>
      </c>
      <c r="M313" s="35">
        <f t="shared" si="80"/>
        <v>8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16</v>
      </c>
      <c r="H314" s="40">
        <v>12</v>
      </c>
      <c r="I314" s="40">
        <v>17</v>
      </c>
      <c r="J314" s="40">
        <v>17</v>
      </c>
      <c r="K314" s="40">
        <v>16</v>
      </c>
      <c r="L314" s="35">
        <f t="shared" si="81"/>
        <v>78</v>
      </c>
      <c r="M314" s="35">
        <f t="shared" si="80"/>
        <v>16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19</v>
      </c>
      <c r="H315" s="41">
        <v>29</v>
      </c>
      <c r="I315" s="41">
        <v>31</v>
      </c>
      <c r="J315" s="41">
        <v>33</v>
      </c>
      <c r="K315" s="41">
        <v>15</v>
      </c>
      <c r="L315" s="32">
        <f t="shared" si="81"/>
        <v>127</v>
      </c>
      <c r="M315" s="32">
        <f t="shared" si="80"/>
        <v>25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>
        <v>1</v>
      </c>
      <c r="I316" s="40"/>
      <c r="J316" s="40">
        <v>2</v>
      </c>
      <c r="K316" s="40"/>
      <c r="L316" s="35">
        <f t="shared" si="81"/>
        <v>3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100</v>
      </c>
      <c r="H319" s="40">
        <v>162</v>
      </c>
      <c r="I319" s="40">
        <v>66</v>
      </c>
      <c r="J319" s="40">
        <v>45</v>
      </c>
      <c r="K319" s="40">
        <v>16</v>
      </c>
      <c r="L319" s="35">
        <f t="shared" si="81"/>
        <v>389</v>
      </c>
      <c r="M319" s="35">
        <f t="shared" si="80"/>
        <v>78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361</v>
      </c>
      <c r="U323" s="46">
        <f>+L328+L329</f>
        <v>147</v>
      </c>
      <c r="V323" s="46">
        <f>+L330+L331</f>
        <v>214</v>
      </c>
      <c r="W323" s="46">
        <f>+L334</f>
        <v>22</v>
      </c>
      <c r="X323" s="46">
        <f>+L332</f>
        <v>8</v>
      </c>
    </row>
    <row r="324" spans="1:24" x14ac:dyDescent="0.25">
      <c r="A324" s="21"/>
      <c r="B324" s="22"/>
      <c r="C324" s="8" t="str">
        <f>+$C308</f>
        <v>January 2023</v>
      </c>
      <c r="D324" s="24"/>
      <c r="E324" s="24"/>
      <c r="F324" s="24"/>
      <c r="G324" s="10" t="str">
        <f>+$G$4</f>
        <v>Jan</v>
      </c>
      <c r="H324" s="10" t="str">
        <f>+G324</f>
        <v>Jan</v>
      </c>
      <c r="I324" s="10" t="str">
        <f t="shared" si="82"/>
        <v>Jan</v>
      </c>
      <c r="J324" s="10" t="str">
        <f t="shared" si="82"/>
        <v>Jan</v>
      </c>
      <c r="K324" s="10" t="str">
        <f t="shared" si="82"/>
        <v>Jan</v>
      </c>
      <c r="L324" s="10" t="str">
        <f t="shared" si="82"/>
        <v>Jan</v>
      </c>
      <c r="M324" s="10" t="str">
        <f t="shared" si="82"/>
        <v>Jan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1</v>
      </c>
      <c r="H325" s="7">
        <f>+$H$5</f>
        <v>8</v>
      </c>
      <c r="I325" s="7">
        <f>+$I$5</f>
        <v>15</v>
      </c>
      <c r="J325" s="7">
        <f>+$J$5</f>
        <v>22</v>
      </c>
      <c r="K325" s="7">
        <f>+$K$5</f>
        <v>29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76</v>
      </c>
      <c r="H327" s="32">
        <f t="shared" ref="H327:L327" si="83">SUM(H328:H331)</f>
        <v>97</v>
      </c>
      <c r="I327" s="32">
        <f t="shared" si="83"/>
        <v>57</v>
      </c>
      <c r="J327" s="32">
        <f t="shared" si="83"/>
        <v>72</v>
      </c>
      <c r="K327" s="32">
        <f t="shared" si="83"/>
        <v>59</v>
      </c>
      <c r="L327" s="32">
        <f t="shared" si="83"/>
        <v>361</v>
      </c>
      <c r="M327" s="32">
        <f>ROUND((L327/$E$1),0)</f>
        <v>72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5</v>
      </c>
      <c r="H328" s="40">
        <v>6</v>
      </c>
      <c r="I328" s="40">
        <v>10</v>
      </c>
      <c r="J328" s="40">
        <v>7</v>
      </c>
      <c r="K328" s="40">
        <v>8</v>
      </c>
      <c r="L328" s="35">
        <f>SUM(G328:K328)</f>
        <v>36</v>
      </c>
      <c r="M328" s="35">
        <f t="shared" ref="M328:M336" si="84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19</v>
      </c>
      <c r="H329" s="40">
        <v>36</v>
      </c>
      <c r="I329" s="40">
        <v>13</v>
      </c>
      <c r="J329" s="40">
        <v>22</v>
      </c>
      <c r="K329" s="40">
        <v>21</v>
      </c>
      <c r="L329" s="35">
        <f t="shared" ref="L329:L336" si="85">SUM(G329:K329)</f>
        <v>111</v>
      </c>
      <c r="M329" s="35">
        <f t="shared" si="84"/>
        <v>22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24</v>
      </c>
      <c r="H330" s="40">
        <v>20</v>
      </c>
      <c r="I330" s="40">
        <v>11</v>
      </c>
      <c r="J330" s="40">
        <v>12</v>
      </c>
      <c r="K330" s="40">
        <v>12</v>
      </c>
      <c r="L330" s="35">
        <f t="shared" si="85"/>
        <v>79</v>
      </c>
      <c r="M330" s="35">
        <f t="shared" si="84"/>
        <v>16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28</v>
      </c>
      <c r="H331" s="41">
        <v>35</v>
      </c>
      <c r="I331" s="41">
        <v>23</v>
      </c>
      <c r="J331" s="41">
        <v>31</v>
      </c>
      <c r="K331" s="41">
        <v>18</v>
      </c>
      <c r="L331" s="32">
        <f t="shared" si="85"/>
        <v>135</v>
      </c>
      <c r="M331" s="32">
        <f t="shared" si="84"/>
        <v>27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/>
      <c r="I332" s="40">
        <v>7</v>
      </c>
      <c r="J332" s="40"/>
      <c r="K332" s="40"/>
      <c r="L332" s="35">
        <f t="shared" si="85"/>
        <v>8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2</v>
      </c>
      <c r="H334" s="40">
        <v>7</v>
      </c>
      <c r="I334" s="40">
        <v>3</v>
      </c>
      <c r="J334" s="40">
        <v>4</v>
      </c>
      <c r="K334" s="40">
        <v>6</v>
      </c>
      <c r="L334" s="35">
        <f t="shared" si="85"/>
        <v>22</v>
      </c>
      <c r="M334" s="35">
        <f t="shared" si="84"/>
        <v>4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>
        <v>224</v>
      </c>
      <c r="L335" s="35">
        <f t="shared" si="85"/>
        <v>224</v>
      </c>
      <c r="M335" s="35">
        <f t="shared" si="84"/>
        <v>45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24</v>
      </c>
      <c r="H336" s="40">
        <v>21</v>
      </c>
      <c r="I336" s="40">
        <v>13</v>
      </c>
      <c r="J336" s="40">
        <v>15</v>
      </c>
      <c r="K336" s="40">
        <v>12</v>
      </c>
      <c r="L336" s="35">
        <f t="shared" si="85"/>
        <v>85</v>
      </c>
      <c r="M336" s="35">
        <f t="shared" si="84"/>
        <v>17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597</v>
      </c>
      <c r="U339" s="46">
        <f>+L344+L345</f>
        <v>208</v>
      </c>
      <c r="V339" s="46">
        <f>+L346+L347</f>
        <v>389</v>
      </c>
      <c r="W339" s="46">
        <f>+L350</f>
        <v>16</v>
      </c>
      <c r="X339" s="46">
        <f>+L348</f>
        <v>9</v>
      </c>
    </row>
    <row r="340" spans="1:24" x14ac:dyDescent="0.25">
      <c r="A340" s="21"/>
      <c r="B340" s="22"/>
      <c r="C340" s="8" t="str">
        <f>+$C324</f>
        <v>January 2023</v>
      </c>
      <c r="D340" s="24"/>
      <c r="E340" s="24"/>
      <c r="F340" s="24"/>
      <c r="G340" s="10" t="str">
        <f>+$G$4</f>
        <v>Jan</v>
      </c>
      <c r="H340" s="10" t="str">
        <f>+G340</f>
        <v>Jan</v>
      </c>
      <c r="I340" s="10" t="str">
        <f t="shared" si="86"/>
        <v>Jan</v>
      </c>
      <c r="J340" s="10" t="str">
        <f t="shared" si="86"/>
        <v>Jan</v>
      </c>
      <c r="K340" s="10" t="str">
        <f t="shared" si="86"/>
        <v>Jan</v>
      </c>
      <c r="L340" s="10" t="str">
        <f t="shared" si="86"/>
        <v>Jan</v>
      </c>
      <c r="M340" s="10" t="str">
        <f t="shared" si="86"/>
        <v>Jan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1</v>
      </c>
      <c r="H341" s="7">
        <f>+$H$5</f>
        <v>8</v>
      </c>
      <c r="I341" s="7">
        <f>+$I$5</f>
        <v>15</v>
      </c>
      <c r="J341" s="7">
        <f>+$J$5</f>
        <v>22</v>
      </c>
      <c r="K341" s="7">
        <f>+$K$5</f>
        <v>29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121</v>
      </c>
      <c r="H343" s="32">
        <f t="shared" ref="H343:L343" si="87">SUM(H344:H347)</f>
        <v>125</v>
      </c>
      <c r="I343" s="32">
        <f t="shared" si="87"/>
        <v>125</v>
      </c>
      <c r="J343" s="32">
        <f t="shared" si="87"/>
        <v>125</v>
      </c>
      <c r="K343" s="32">
        <f t="shared" si="87"/>
        <v>101</v>
      </c>
      <c r="L343" s="32">
        <f t="shared" si="87"/>
        <v>597</v>
      </c>
      <c r="M343" s="32">
        <f>ROUND((L343/$E$1),0)</f>
        <v>119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15</v>
      </c>
      <c r="H344" s="40">
        <v>15</v>
      </c>
      <c r="I344" s="40">
        <v>13</v>
      </c>
      <c r="J344" s="40">
        <v>14</v>
      </c>
      <c r="K344" s="40">
        <v>7</v>
      </c>
      <c r="L344" s="35">
        <f>SUM(G344:K344)</f>
        <v>64</v>
      </c>
      <c r="M344" s="35">
        <f t="shared" ref="M344:M352" si="88">ROUND((L344/$E$1),0)</f>
        <v>13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24</v>
      </c>
      <c r="H345" s="40">
        <v>28</v>
      </c>
      <c r="I345" s="40">
        <v>33</v>
      </c>
      <c r="J345" s="40">
        <v>31</v>
      </c>
      <c r="K345" s="40">
        <v>28</v>
      </c>
      <c r="L345" s="35">
        <f t="shared" ref="L345:L352" si="89">SUM(G345:K345)</f>
        <v>144</v>
      </c>
      <c r="M345" s="35">
        <f t="shared" si="88"/>
        <v>29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21</v>
      </c>
      <c r="H346" s="40">
        <v>16</v>
      </c>
      <c r="I346" s="40">
        <v>21</v>
      </c>
      <c r="J346" s="40">
        <v>19</v>
      </c>
      <c r="K346" s="40">
        <v>11</v>
      </c>
      <c r="L346" s="35">
        <f t="shared" si="89"/>
        <v>88</v>
      </c>
      <c r="M346" s="35">
        <f t="shared" si="88"/>
        <v>18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61</v>
      </c>
      <c r="H347" s="41">
        <v>66</v>
      </c>
      <c r="I347" s="41">
        <v>58</v>
      </c>
      <c r="J347" s="41">
        <v>61</v>
      </c>
      <c r="K347" s="41">
        <v>55</v>
      </c>
      <c r="L347" s="32">
        <f t="shared" si="89"/>
        <v>301</v>
      </c>
      <c r="M347" s="32">
        <f t="shared" si="88"/>
        <v>60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>
        <v>3</v>
      </c>
      <c r="I348" s="40">
        <v>2</v>
      </c>
      <c r="J348" s="40">
        <v>1</v>
      </c>
      <c r="K348" s="40">
        <v>3</v>
      </c>
      <c r="L348" s="35">
        <f t="shared" si="89"/>
        <v>9</v>
      </c>
      <c r="M348" s="35">
        <f t="shared" si="88"/>
        <v>2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>
        <v>2</v>
      </c>
      <c r="I350" s="40">
        <v>8</v>
      </c>
      <c r="J350" s="40">
        <v>6</v>
      </c>
      <c r="K350" s="40"/>
      <c r="L350" s="35">
        <f t="shared" si="89"/>
        <v>16</v>
      </c>
      <c r="M350" s="35">
        <f t="shared" si="88"/>
        <v>3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>
        <v>2</v>
      </c>
      <c r="K351" s="40">
        <v>32</v>
      </c>
      <c r="L351" s="35">
        <f t="shared" si="89"/>
        <v>34</v>
      </c>
      <c r="M351" s="35">
        <f t="shared" si="88"/>
        <v>7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34</v>
      </c>
      <c r="H352" s="40"/>
      <c r="I352" s="40"/>
      <c r="J352" s="40"/>
      <c r="K352" s="40">
        <v>40</v>
      </c>
      <c r="L352" s="35">
        <f t="shared" si="89"/>
        <v>74</v>
      </c>
      <c r="M352" s="35">
        <f t="shared" si="88"/>
        <v>15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155</v>
      </c>
      <c r="U355" s="46">
        <f>+L360+L361</f>
        <v>19</v>
      </c>
      <c r="V355" s="46">
        <f>+L362+L363</f>
        <v>136</v>
      </c>
      <c r="W355" s="46">
        <f>+L366</f>
        <v>16</v>
      </c>
      <c r="X355" s="46">
        <f>+L364</f>
        <v>12</v>
      </c>
    </row>
    <row r="356" spans="1:24" x14ac:dyDescent="0.25">
      <c r="A356" s="21"/>
      <c r="B356" s="22"/>
      <c r="C356" s="8" t="str">
        <f>+$C340</f>
        <v>January 2023</v>
      </c>
      <c r="D356" s="24"/>
      <c r="E356" s="24"/>
      <c r="F356" s="24"/>
      <c r="G356" s="10" t="str">
        <f>+$G$4</f>
        <v>Jan</v>
      </c>
      <c r="H356" s="10" t="str">
        <f>+G356</f>
        <v>Jan</v>
      </c>
      <c r="I356" s="10" t="str">
        <f t="shared" si="90"/>
        <v>Jan</v>
      </c>
      <c r="J356" s="10" t="str">
        <f t="shared" si="90"/>
        <v>Jan</v>
      </c>
      <c r="K356" s="10" t="str">
        <f t="shared" si="90"/>
        <v>Jan</v>
      </c>
      <c r="L356" s="10" t="str">
        <f t="shared" si="90"/>
        <v>Jan</v>
      </c>
      <c r="M356" s="10" t="str">
        <f t="shared" si="90"/>
        <v>Jan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1</v>
      </c>
      <c r="H357" s="7">
        <f>+$H$5</f>
        <v>8</v>
      </c>
      <c r="I357" s="7">
        <f>+$I$5</f>
        <v>15</v>
      </c>
      <c r="J357" s="7">
        <f>+$J$5</f>
        <v>22</v>
      </c>
      <c r="K357" s="7">
        <f>+$K$5</f>
        <v>29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47</v>
      </c>
      <c r="H359" s="32">
        <f t="shared" ref="H359:L359" si="91">SUM(H360:H363)</f>
        <v>28</v>
      </c>
      <c r="I359" s="32">
        <f t="shared" si="91"/>
        <v>26</v>
      </c>
      <c r="J359" s="32">
        <f t="shared" si="91"/>
        <v>32</v>
      </c>
      <c r="K359" s="32">
        <f t="shared" si="91"/>
        <v>22</v>
      </c>
      <c r="L359" s="32">
        <f t="shared" si="91"/>
        <v>155</v>
      </c>
      <c r="M359" s="32">
        <f>ROUND((L359/$E$1),0)</f>
        <v>31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3</v>
      </c>
      <c r="H360" s="40">
        <v>1</v>
      </c>
      <c r="I360" s="40">
        <v>1</v>
      </c>
      <c r="J360" s="40">
        <v>1</v>
      </c>
      <c r="K360" s="40">
        <v>1</v>
      </c>
      <c r="L360" s="35">
        <f>SUM(G360:K360)</f>
        <v>7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3</v>
      </c>
      <c r="I361" s="40">
        <v>2</v>
      </c>
      <c r="J361" s="40">
        <v>2</v>
      </c>
      <c r="K361" s="40">
        <v>1</v>
      </c>
      <c r="L361" s="35">
        <f t="shared" ref="L361:L368" si="93">SUM(G361:K361)</f>
        <v>12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11</v>
      </c>
      <c r="H362" s="40">
        <v>4</v>
      </c>
      <c r="I362" s="40">
        <v>7</v>
      </c>
      <c r="J362" s="40">
        <v>16</v>
      </c>
      <c r="K362" s="40">
        <v>7</v>
      </c>
      <c r="L362" s="35">
        <f t="shared" si="93"/>
        <v>45</v>
      </c>
      <c r="M362" s="35">
        <f t="shared" si="92"/>
        <v>9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29</v>
      </c>
      <c r="H363" s="41">
        <v>20</v>
      </c>
      <c r="I363" s="41">
        <v>16</v>
      </c>
      <c r="J363" s="41">
        <v>13</v>
      </c>
      <c r="K363" s="41">
        <v>13</v>
      </c>
      <c r="L363" s="32">
        <f t="shared" si="93"/>
        <v>91</v>
      </c>
      <c r="M363" s="32">
        <f t="shared" si="92"/>
        <v>18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1</v>
      </c>
      <c r="H364" s="40"/>
      <c r="I364" s="40"/>
      <c r="J364" s="40">
        <v>11</v>
      </c>
      <c r="K364" s="40"/>
      <c r="L364" s="35">
        <f t="shared" si="93"/>
        <v>12</v>
      </c>
      <c r="M364" s="35">
        <f t="shared" si="92"/>
        <v>2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4</v>
      </c>
      <c r="H366" s="40"/>
      <c r="I366" s="40">
        <v>5</v>
      </c>
      <c r="J366" s="40">
        <v>7</v>
      </c>
      <c r="K366" s="40"/>
      <c r="L366" s="35">
        <f t="shared" si="93"/>
        <v>16</v>
      </c>
      <c r="M366" s="35">
        <f t="shared" si="92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21</v>
      </c>
      <c r="H367" s="40">
        <v>5</v>
      </c>
      <c r="I367" s="40">
        <v>3</v>
      </c>
      <c r="J367" s="40">
        <v>7</v>
      </c>
      <c r="K367" s="40">
        <v>224</v>
      </c>
      <c r="L367" s="35">
        <f t="shared" si="93"/>
        <v>260</v>
      </c>
      <c r="M367" s="35">
        <f t="shared" si="92"/>
        <v>52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169</v>
      </c>
      <c r="U371" s="46">
        <f>+L376+L377</f>
        <v>27</v>
      </c>
      <c r="V371" s="46">
        <f>+L378+L379</f>
        <v>142</v>
      </c>
      <c r="W371" s="46">
        <f>+L382</f>
        <v>15</v>
      </c>
      <c r="X371" s="46">
        <f>+L380</f>
        <v>1</v>
      </c>
    </row>
    <row r="372" spans="1:24" x14ac:dyDescent="0.25">
      <c r="A372" s="21"/>
      <c r="B372" s="22"/>
      <c r="C372" s="8" t="str">
        <f>+$C356</f>
        <v>January 2023</v>
      </c>
      <c r="D372" s="24"/>
      <c r="E372" s="24"/>
      <c r="F372" s="24"/>
      <c r="G372" s="10" t="str">
        <f>+$G$4</f>
        <v>Jan</v>
      </c>
      <c r="H372" s="10" t="str">
        <f>+G372</f>
        <v>Jan</v>
      </c>
      <c r="I372" s="10" t="str">
        <f t="shared" si="94"/>
        <v>Jan</v>
      </c>
      <c r="J372" s="10" t="str">
        <f t="shared" si="94"/>
        <v>Jan</v>
      </c>
      <c r="K372" s="10" t="str">
        <f t="shared" si="94"/>
        <v>Jan</v>
      </c>
      <c r="L372" s="10" t="str">
        <f t="shared" si="94"/>
        <v>Jan</v>
      </c>
      <c r="M372" s="10" t="str">
        <f t="shared" si="94"/>
        <v>Jan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1</v>
      </c>
      <c r="H373" s="7">
        <f>+$H$5</f>
        <v>8</v>
      </c>
      <c r="I373" s="7">
        <f>+$I$5</f>
        <v>15</v>
      </c>
      <c r="J373" s="7">
        <f>+$J$5</f>
        <v>22</v>
      </c>
      <c r="K373" s="7">
        <f>+$K$5</f>
        <v>29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35</v>
      </c>
      <c r="H375" s="32">
        <f t="shared" ref="H375:L375" si="95">SUM(H376:H379)</f>
        <v>32</v>
      </c>
      <c r="I375" s="32">
        <f t="shared" si="95"/>
        <v>37</v>
      </c>
      <c r="J375" s="32">
        <f t="shared" si="95"/>
        <v>36</v>
      </c>
      <c r="K375" s="32">
        <f t="shared" si="95"/>
        <v>29</v>
      </c>
      <c r="L375" s="32">
        <f t="shared" si="95"/>
        <v>169</v>
      </c>
      <c r="M375" s="32">
        <f>ROUND((L375/$E$1),0)</f>
        <v>34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2</v>
      </c>
      <c r="K376" s="40">
        <v>1</v>
      </c>
      <c r="L376" s="35">
        <f>SUM(G376:K376)</f>
        <v>6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3</v>
      </c>
      <c r="H377" s="40">
        <v>3</v>
      </c>
      <c r="I377" s="40">
        <v>5</v>
      </c>
      <c r="J377" s="40">
        <v>6</v>
      </c>
      <c r="K377" s="40">
        <v>4</v>
      </c>
      <c r="L377" s="35">
        <f t="shared" ref="L377:L384" si="97">SUM(G377:K377)</f>
        <v>21</v>
      </c>
      <c r="M377" s="35">
        <f t="shared" si="96"/>
        <v>4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10</v>
      </c>
      <c r="H378" s="40">
        <v>10</v>
      </c>
      <c r="I378" s="40">
        <v>10</v>
      </c>
      <c r="J378" s="40">
        <v>10</v>
      </c>
      <c r="K378" s="40">
        <v>9</v>
      </c>
      <c r="L378" s="35">
        <f t="shared" si="97"/>
        <v>49</v>
      </c>
      <c r="M378" s="35">
        <f t="shared" si="96"/>
        <v>10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21</v>
      </c>
      <c r="H379" s="41">
        <v>18</v>
      </c>
      <c r="I379" s="41">
        <v>21</v>
      </c>
      <c r="J379" s="41">
        <v>18</v>
      </c>
      <c r="K379" s="41">
        <v>15</v>
      </c>
      <c r="L379" s="32">
        <f t="shared" si="97"/>
        <v>93</v>
      </c>
      <c r="M379" s="32">
        <f t="shared" si="96"/>
        <v>19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>
        <v>1</v>
      </c>
      <c r="L380" s="35">
        <f t="shared" si="97"/>
        <v>1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>
        <v>2</v>
      </c>
      <c r="I382" s="40">
        <v>4</v>
      </c>
      <c r="J382" s="40">
        <v>4</v>
      </c>
      <c r="K382" s="40">
        <v>5</v>
      </c>
      <c r="L382" s="35">
        <f t="shared" si="97"/>
        <v>15</v>
      </c>
      <c r="M382" s="35">
        <f t="shared" si="96"/>
        <v>3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21</v>
      </c>
      <c r="H383" s="40">
        <v>3</v>
      </c>
      <c r="I383" s="40">
        <v>2</v>
      </c>
      <c r="J383" s="40">
        <v>2</v>
      </c>
      <c r="K383" s="40"/>
      <c r="L383" s="35">
        <f t="shared" si="97"/>
        <v>28</v>
      </c>
      <c r="M383" s="35">
        <f t="shared" si="96"/>
        <v>6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33</v>
      </c>
      <c r="H384" s="40"/>
      <c r="I384" s="40"/>
      <c r="J384" s="40"/>
      <c r="K384" s="40">
        <v>40</v>
      </c>
      <c r="L384" s="35">
        <f t="shared" si="97"/>
        <v>73</v>
      </c>
      <c r="M384" s="35">
        <f t="shared" si="96"/>
        <v>15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450</v>
      </c>
      <c r="U387" s="46">
        <f>+L392+L393</f>
        <v>114</v>
      </c>
      <c r="V387" s="46">
        <f>+L394+L395</f>
        <v>336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January 2023</v>
      </c>
      <c r="D388" s="24"/>
      <c r="E388" s="24"/>
      <c r="F388" s="24"/>
      <c r="G388" s="10" t="str">
        <f>+$G$4</f>
        <v>Jan</v>
      </c>
      <c r="H388" s="10" t="str">
        <f>+G388</f>
        <v>Jan</v>
      </c>
      <c r="I388" s="10" t="str">
        <f t="shared" si="98"/>
        <v>Jan</v>
      </c>
      <c r="J388" s="10" t="str">
        <f t="shared" si="98"/>
        <v>Jan</v>
      </c>
      <c r="K388" s="10" t="str">
        <f t="shared" si="98"/>
        <v>Jan</v>
      </c>
      <c r="L388" s="10" t="str">
        <f t="shared" si="98"/>
        <v>Jan</v>
      </c>
      <c r="M388" s="10" t="str">
        <f t="shared" si="98"/>
        <v>Jan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1</v>
      </c>
      <c r="H389" s="7">
        <f>+$H$5</f>
        <v>8</v>
      </c>
      <c r="I389" s="7">
        <f>+$I$5</f>
        <v>15</v>
      </c>
      <c r="J389" s="7">
        <f>+$J$5</f>
        <v>22</v>
      </c>
      <c r="K389" s="7">
        <f>+$K$5</f>
        <v>29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73</v>
      </c>
      <c r="H391" s="32">
        <f t="shared" ref="H391:L391" si="99">SUM(H392:H395)</f>
        <v>58</v>
      </c>
      <c r="I391" s="32">
        <f t="shared" si="99"/>
        <v>127</v>
      </c>
      <c r="J391" s="32">
        <f t="shared" si="99"/>
        <v>110</v>
      </c>
      <c r="K391" s="32">
        <f t="shared" si="99"/>
        <v>82</v>
      </c>
      <c r="L391" s="32">
        <f t="shared" si="99"/>
        <v>450</v>
      </c>
      <c r="M391" s="32">
        <f>ROUND((L391/$E$1),0)</f>
        <v>90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9</v>
      </c>
      <c r="H392" s="40">
        <v>5</v>
      </c>
      <c r="I392" s="40">
        <v>4</v>
      </c>
      <c r="J392" s="40">
        <v>4</v>
      </c>
      <c r="K392" s="40">
        <v>4</v>
      </c>
      <c r="L392" s="35">
        <f>SUM(G392:K392)</f>
        <v>26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14</v>
      </c>
      <c r="H393" s="40">
        <v>8</v>
      </c>
      <c r="I393" s="40">
        <v>26</v>
      </c>
      <c r="J393" s="40">
        <v>19</v>
      </c>
      <c r="K393" s="40">
        <v>21</v>
      </c>
      <c r="L393" s="35">
        <f t="shared" ref="L393:L400" si="101">SUM(G393:K393)</f>
        <v>88</v>
      </c>
      <c r="M393" s="35">
        <f t="shared" si="100"/>
        <v>18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10</v>
      </c>
      <c r="H394" s="40">
        <v>15</v>
      </c>
      <c r="I394" s="40">
        <v>21</v>
      </c>
      <c r="J394" s="40">
        <v>15</v>
      </c>
      <c r="K394" s="40">
        <v>19</v>
      </c>
      <c r="L394" s="35">
        <f t="shared" si="101"/>
        <v>80</v>
      </c>
      <c r="M394" s="35">
        <f t="shared" si="100"/>
        <v>16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40</v>
      </c>
      <c r="H395" s="41">
        <v>30</v>
      </c>
      <c r="I395" s="41">
        <v>76</v>
      </c>
      <c r="J395" s="41">
        <v>72</v>
      </c>
      <c r="K395" s="41">
        <v>38</v>
      </c>
      <c r="L395" s="32">
        <f t="shared" si="101"/>
        <v>256</v>
      </c>
      <c r="M395" s="32">
        <f t="shared" si="100"/>
        <v>51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385</v>
      </c>
      <c r="U403" s="46">
        <f>+L408+L409</f>
        <v>84</v>
      </c>
      <c r="V403" s="46">
        <f>+L410+L411</f>
        <v>301</v>
      </c>
      <c r="W403" s="46">
        <f>+L414</f>
        <v>18</v>
      </c>
      <c r="X403" s="46">
        <f>+L412</f>
        <v>1</v>
      </c>
    </row>
    <row r="404" spans="1:24" x14ac:dyDescent="0.25">
      <c r="A404" s="21"/>
      <c r="B404" s="22"/>
      <c r="C404" s="8" t="str">
        <f>+$C388</f>
        <v>January 2023</v>
      </c>
      <c r="D404" s="24"/>
      <c r="E404" s="24"/>
      <c r="F404" s="24"/>
      <c r="G404" s="10" t="str">
        <f>+$G$4</f>
        <v>Jan</v>
      </c>
      <c r="H404" s="10" t="str">
        <f>+G404</f>
        <v>Jan</v>
      </c>
      <c r="I404" s="10" t="str">
        <f t="shared" si="102"/>
        <v>Jan</v>
      </c>
      <c r="J404" s="10" t="str">
        <f t="shared" si="102"/>
        <v>Jan</v>
      </c>
      <c r="K404" s="10" t="str">
        <f t="shared" si="102"/>
        <v>Jan</v>
      </c>
      <c r="L404" s="10" t="str">
        <f t="shared" si="102"/>
        <v>Jan</v>
      </c>
      <c r="M404" s="10" t="str">
        <f t="shared" si="102"/>
        <v>Jan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1</v>
      </c>
      <c r="H405" s="7">
        <f>+$H$5</f>
        <v>8</v>
      </c>
      <c r="I405" s="7">
        <f>+$I$5</f>
        <v>15</v>
      </c>
      <c r="J405" s="7">
        <f>+$J$5</f>
        <v>22</v>
      </c>
      <c r="K405" s="7">
        <f>+$K$5</f>
        <v>29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63</v>
      </c>
      <c r="H407" s="32">
        <f t="shared" ref="H407:L407" si="103">SUM(H408:H411)</f>
        <v>75</v>
      </c>
      <c r="I407" s="32">
        <f t="shared" si="103"/>
        <v>94</v>
      </c>
      <c r="J407" s="32">
        <f t="shared" si="103"/>
        <v>68</v>
      </c>
      <c r="K407" s="32">
        <f t="shared" si="103"/>
        <v>85</v>
      </c>
      <c r="L407" s="32">
        <f t="shared" si="103"/>
        <v>385</v>
      </c>
      <c r="M407" s="32">
        <f>ROUND((L407/$E$1),0)</f>
        <v>77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5</v>
      </c>
      <c r="H408" s="40">
        <v>4</v>
      </c>
      <c r="I408" s="40">
        <v>6</v>
      </c>
      <c r="J408" s="40">
        <v>3</v>
      </c>
      <c r="K408" s="40">
        <v>8</v>
      </c>
      <c r="L408" s="35">
        <f>SUM(G408:K408)</f>
        <v>26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13</v>
      </c>
      <c r="H409" s="40">
        <v>10</v>
      </c>
      <c r="I409" s="40">
        <v>14</v>
      </c>
      <c r="J409" s="40">
        <v>9</v>
      </c>
      <c r="K409" s="40">
        <v>12</v>
      </c>
      <c r="L409" s="35">
        <f t="shared" ref="L409:L416" si="105">SUM(G409:K409)</f>
        <v>58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14</v>
      </c>
      <c r="H410" s="40">
        <v>18</v>
      </c>
      <c r="I410" s="40">
        <v>21</v>
      </c>
      <c r="J410" s="40">
        <v>13</v>
      </c>
      <c r="K410" s="40">
        <v>22</v>
      </c>
      <c r="L410" s="35">
        <f t="shared" si="105"/>
        <v>88</v>
      </c>
      <c r="M410" s="35">
        <f t="shared" si="104"/>
        <v>18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31</v>
      </c>
      <c r="H411" s="41">
        <v>43</v>
      </c>
      <c r="I411" s="41">
        <v>53</v>
      </c>
      <c r="J411" s="41">
        <v>43</v>
      </c>
      <c r="K411" s="41">
        <v>43</v>
      </c>
      <c r="L411" s="32">
        <f t="shared" si="105"/>
        <v>213</v>
      </c>
      <c r="M411" s="32">
        <f t="shared" si="104"/>
        <v>43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>
        <v>1</v>
      </c>
      <c r="L412" s="35">
        <f t="shared" si="105"/>
        <v>1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10</v>
      </c>
      <c r="H414" s="40">
        <v>1</v>
      </c>
      <c r="I414" s="40">
        <v>3</v>
      </c>
      <c r="J414" s="40"/>
      <c r="K414" s="40">
        <v>4</v>
      </c>
      <c r="L414" s="35">
        <f t="shared" si="105"/>
        <v>18</v>
      </c>
      <c r="M414" s="35">
        <f t="shared" si="104"/>
        <v>4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January 2023</v>
      </c>
      <c r="D420" s="24"/>
      <c r="E420" s="24"/>
      <c r="F420" s="24"/>
      <c r="G420" s="10" t="str">
        <f>+$G$4</f>
        <v>Jan</v>
      </c>
      <c r="H420" s="10" t="str">
        <f>+G420</f>
        <v>Jan</v>
      </c>
      <c r="I420" s="10" t="str">
        <f t="shared" si="106"/>
        <v>Jan</v>
      </c>
      <c r="J420" s="10" t="str">
        <f t="shared" si="106"/>
        <v>Jan</v>
      </c>
      <c r="K420" s="10" t="str">
        <f t="shared" si="106"/>
        <v>Jan</v>
      </c>
      <c r="L420" s="10" t="str">
        <f t="shared" si="106"/>
        <v>Jan</v>
      </c>
      <c r="M420" s="10" t="str">
        <f t="shared" si="106"/>
        <v>Jan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1</v>
      </c>
      <c r="H421" s="7">
        <f>+$H$5</f>
        <v>8</v>
      </c>
      <c r="I421" s="7">
        <f>+$I$5</f>
        <v>15</v>
      </c>
      <c r="J421" s="7">
        <f>+$J$5</f>
        <v>22</v>
      </c>
      <c r="K421" s="7">
        <f>+$K$5</f>
        <v>29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58</v>
      </c>
      <c r="AB423" s="50">
        <v>54</v>
      </c>
      <c r="AC423" s="50">
        <v>43</v>
      </c>
      <c r="AD423" s="50">
        <v>46</v>
      </c>
      <c r="AE423" s="50">
        <v>61</v>
      </c>
      <c r="AF423" s="50">
        <v>262</v>
      </c>
      <c r="AG423" s="50">
        <v>52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4</v>
      </c>
      <c r="AB424" s="50">
        <v>30</v>
      </c>
      <c r="AC424" s="50">
        <v>2</v>
      </c>
      <c r="AD424" s="50">
        <v>2</v>
      </c>
      <c r="AE424" s="50">
        <v>2</v>
      </c>
      <c r="AF424" s="50">
        <v>40</v>
      </c>
      <c r="AG424" s="50">
        <v>8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13</v>
      </c>
      <c r="AB425" s="50">
        <v>2</v>
      </c>
      <c r="AC425" s="50">
        <v>7</v>
      </c>
      <c r="AD425" s="50">
        <v>9</v>
      </c>
      <c r="AE425" s="50">
        <v>11</v>
      </c>
      <c r="AF425" s="50">
        <v>42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21</v>
      </c>
      <c r="AB426" s="50">
        <v>11</v>
      </c>
      <c r="AC426" s="50">
        <v>15</v>
      </c>
      <c r="AD426" s="50">
        <v>15</v>
      </c>
      <c r="AE426" s="50">
        <v>19</v>
      </c>
      <c r="AF426" s="50">
        <v>81</v>
      </c>
      <c r="AG426" s="50">
        <v>16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20</v>
      </c>
      <c r="AB427" s="50">
        <v>11</v>
      </c>
      <c r="AC427" s="50">
        <v>19</v>
      </c>
      <c r="AD427" s="50">
        <v>20</v>
      </c>
      <c r="AE427" s="50">
        <v>29</v>
      </c>
      <c r="AF427" s="50">
        <v>99</v>
      </c>
      <c r="AG427" s="50">
        <v>20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215</v>
      </c>
      <c r="U435" s="46">
        <f>+L440+L441</f>
        <v>72</v>
      </c>
      <c r="V435" s="46">
        <f>+L442+L443</f>
        <v>143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January 2023</v>
      </c>
      <c r="D436" s="24"/>
      <c r="E436" s="24"/>
      <c r="F436" s="24"/>
      <c r="G436" s="10" t="str">
        <f>+$G$4</f>
        <v>Jan</v>
      </c>
      <c r="H436" s="10" t="str">
        <f>+G436</f>
        <v>Jan</v>
      </c>
      <c r="I436" s="10" t="str">
        <f t="shared" si="110"/>
        <v>Jan</v>
      </c>
      <c r="J436" s="10" t="str">
        <f t="shared" si="110"/>
        <v>Jan</v>
      </c>
      <c r="K436" s="10" t="str">
        <f t="shared" si="110"/>
        <v>Jan</v>
      </c>
      <c r="L436" s="10" t="str">
        <f t="shared" si="110"/>
        <v>Jan</v>
      </c>
      <c r="M436" s="10" t="str">
        <f t="shared" si="110"/>
        <v>Jan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1</v>
      </c>
      <c r="H437" s="7">
        <f>+$H$5</f>
        <v>8</v>
      </c>
      <c r="I437" s="7">
        <f>+$I$5</f>
        <v>15</v>
      </c>
      <c r="J437" s="7">
        <f>+$J$5</f>
        <v>22</v>
      </c>
      <c r="K437" s="7">
        <f>+$K$5</f>
        <v>29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28</v>
      </c>
      <c r="H439" s="32">
        <f t="shared" ref="H439:L439" si="111">SUM(H440:H443)</f>
        <v>44</v>
      </c>
      <c r="I439" s="32">
        <f t="shared" si="111"/>
        <v>50</v>
      </c>
      <c r="J439" s="32">
        <f t="shared" si="111"/>
        <v>45</v>
      </c>
      <c r="K439" s="32">
        <f t="shared" si="111"/>
        <v>48</v>
      </c>
      <c r="L439" s="32">
        <f t="shared" si="111"/>
        <v>215</v>
      </c>
      <c r="M439" s="32">
        <f>ROUND((L439/$E$1),0)</f>
        <v>43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4</v>
      </c>
      <c r="H440" s="40">
        <v>4</v>
      </c>
      <c r="I440" s="40">
        <v>5</v>
      </c>
      <c r="J440" s="40">
        <v>5</v>
      </c>
      <c r="K440" s="40">
        <v>3</v>
      </c>
      <c r="L440" s="35">
        <f>SUM(G440:K440)</f>
        <v>21</v>
      </c>
      <c r="M440" s="35">
        <f t="shared" ref="M440:M448" si="112">ROUND((L440/$E$1),0)</f>
        <v>4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6</v>
      </c>
      <c r="H441" s="40">
        <v>10</v>
      </c>
      <c r="I441" s="40">
        <v>15</v>
      </c>
      <c r="J441" s="40">
        <v>10</v>
      </c>
      <c r="K441" s="40">
        <v>10</v>
      </c>
      <c r="L441" s="35">
        <f t="shared" ref="L441:L448" si="113">SUM(G441:K441)</f>
        <v>51</v>
      </c>
      <c r="M441" s="35">
        <f t="shared" si="112"/>
        <v>10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7</v>
      </c>
      <c r="H442" s="40">
        <v>10</v>
      </c>
      <c r="I442" s="40">
        <v>10</v>
      </c>
      <c r="J442" s="40">
        <v>10</v>
      </c>
      <c r="K442" s="40">
        <v>15</v>
      </c>
      <c r="L442" s="35">
        <f t="shared" si="113"/>
        <v>52</v>
      </c>
      <c r="M442" s="35">
        <f t="shared" si="112"/>
        <v>10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11</v>
      </c>
      <c r="H443" s="41">
        <v>20</v>
      </c>
      <c r="I443" s="41">
        <v>20</v>
      </c>
      <c r="J443" s="41">
        <v>20</v>
      </c>
      <c r="K443" s="41">
        <v>20</v>
      </c>
      <c r="L443" s="32">
        <f t="shared" si="113"/>
        <v>91</v>
      </c>
      <c r="M443" s="32">
        <f t="shared" si="112"/>
        <v>18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218</v>
      </c>
      <c r="U451" s="46">
        <f>+L456+L457</f>
        <v>70</v>
      </c>
      <c r="V451" s="46">
        <f>+L458+L459</f>
        <v>148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 t="str">
        <f>+$C436</f>
        <v>January 2023</v>
      </c>
      <c r="D452" s="24"/>
      <c r="E452" s="24"/>
      <c r="F452" s="24"/>
      <c r="G452" s="10" t="str">
        <f>+$G$4</f>
        <v>Jan</v>
      </c>
      <c r="H452" s="10" t="str">
        <f>+G452</f>
        <v>Jan</v>
      </c>
      <c r="I452" s="10" t="str">
        <f t="shared" si="114"/>
        <v>Jan</v>
      </c>
      <c r="J452" s="10" t="str">
        <f t="shared" si="114"/>
        <v>Jan</v>
      </c>
      <c r="K452" s="10" t="str">
        <f t="shared" si="114"/>
        <v>Jan</v>
      </c>
      <c r="L452" s="10" t="str">
        <f t="shared" si="114"/>
        <v>Jan</v>
      </c>
      <c r="M452" s="10" t="str">
        <f t="shared" si="114"/>
        <v>Jan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1</v>
      </c>
      <c r="H453" s="7">
        <f>+$H$5</f>
        <v>8</v>
      </c>
      <c r="I453" s="7">
        <f>+$I$5</f>
        <v>15</v>
      </c>
      <c r="J453" s="7">
        <f>+$J$5</f>
        <v>22</v>
      </c>
      <c r="K453" s="7">
        <f>+$K$5</f>
        <v>29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46</v>
      </c>
      <c r="H455" s="32">
        <f t="shared" ref="H455:L455" si="115">SUM(H456:H459)</f>
        <v>59</v>
      </c>
      <c r="I455" s="32">
        <f t="shared" si="115"/>
        <v>33</v>
      </c>
      <c r="J455" s="32">
        <f t="shared" si="115"/>
        <v>40</v>
      </c>
      <c r="K455" s="32">
        <f t="shared" si="115"/>
        <v>40</v>
      </c>
      <c r="L455" s="32">
        <f t="shared" si="115"/>
        <v>218</v>
      </c>
      <c r="M455" s="32">
        <f>ROUND((L455/$E$1),0)</f>
        <v>44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7</v>
      </c>
      <c r="I456" s="40">
        <v>4</v>
      </c>
      <c r="J456" s="40">
        <v>6</v>
      </c>
      <c r="K456" s="40">
        <v>4</v>
      </c>
      <c r="L456" s="35">
        <f>SUM(G456:K456)</f>
        <v>28</v>
      </c>
      <c r="M456" s="35">
        <f t="shared" ref="M456:M464" si="116">ROUND((L456/$E$1),0)</f>
        <v>6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9</v>
      </c>
      <c r="H457" s="40">
        <v>9</v>
      </c>
      <c r="I457" s="40">
        <v>7</v>
      </c>
      <c r="J457" s="40">
        <v>10</v>
      </c>
      <c r="K457" s="40">
        <v>7</v>
      </c>
      <c r="L457" s="35">
        <f t="shared" ref="L457:L464" si="117">SUM(G457:K457)</f>
        <v>42</v>
      </c>
      <c r="M457" s="35">
        <f t="shared" si="116"/>
        <v>8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10</v>
      </c>
      <c r="H458" s="40">
        <v>7</v>
      </c>
      <c r="I458" s="40">
        <v>5</v>
      </c>
      <c r="J458" s="40">
        <v>5</v>
      </c>
      <c r="K458" s="40">
        <v>6</v>
      </c>
      <c r="L458" s="35">
        <f t="shared" si="117"/>
        <v>33</v>
      </c>
      <c r="M458" s="35">
        <f t="shared" si="116"/>
        <v>7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20</v>
      </c>
      <c r="H459" s="41">
        <v>36</v>
      </c>
      <c r="I459" s="41">
        <v>17</v>
      </c>
      <c r="J459" s="41">
        <v>19</v>
      </c>
      <c r="K459" s="41">
        <v>23</v>
      </c>
      <c r="L459" s="32">
        <f t="shared" si="117"/>
        <v>115</v>
      </c>
      <c r="M459" s="32">
        <f t="shared" si="116"/>
        <v>23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302</v>
      </c>
      <c r="U467" s="46">
        <f>+L472+L473</f>
        <v>75</v>
      </c>
      <c r="V467" s="46">
        <f>+L474+L475</f>
        <v>227</v>
      </c>
      <c r="W467" s="46">
        <f>+L478</f>
        <v>51</v>
      </c>
      <c r="X467" s="46">
        <f>+L476</f>
        <v>0</v>
      </c>
    </row>
    <row r="468" spans="1:24" x14ac:dyDescent="0.25">
      <c r="A468" s="21"/>
      <c r="B468" s="22"/>
      <c r="C468" s="8" t="str">
        <f>+$C452</f>
        <v>January 2023</v>
      </c>
      <c r="D468" s="24"/>
      <c r="E468" s="24"/>
      <c r="F468" s="24"/>
      <c r="G468" s="10" t="str">
        <f>+$G$4</f>
        <v>Jan</v>
      </c>
      <c r="H468" s="10" t="str">
        <f>+G468</f>
        <v>Jan</v>
      </c>
      <c r="I468" s="10" t="str">
        <f t="shared" si="118"/>
        <v>Jan</v>
      </c>
      <c r="J468" s="10" t="str">
        <f t="shared" si="118"/>
        <v>Jan</v>
      </c>
      <c r="K468" s="10" t="str">
        <f t="shared" si="118"/>
        <v>Jan</v>
      </c>
      <c r="L468" s="10" t="str">
        <f t="shared" si="118"/>
        <v>Jan</v>
      </c>
      <c r="M468" s="10" t="str">
        <f t="shared" si="118"/>
        <v>Jan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1</v>
      </c>
      <c r="H469" s="7">
        <f>+$H$5</f>
        <v>8</v>
      </c>
      <c r="I469" s="7">
        <f>+$I$5</f>
        <v>15</v>
      </c>
      <c r="J469" s="7">
        <f>+$J$5</f>
        <v>22</v>
      </c>
      <c r="K469" s="7">
        <f>+$K$5</f>
        <v>29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57</v>
      </c>
      <c r="H471" s="32">
        <f t="shared" ref="H471:L471" si="119">SUM(H472:H475)</f>
        <v>62</v>
      </c>
      <c r="I471" s="32">
        <f t="shared" si="119"/>
        <v>67</v>
      </c>
      <c r="J471" s="32">
        <f t="shared" si="119"/>
        <v>58</v>
      </c>
      <c r="K471" s="32">
        <f t="shared" si="119"/>
        <v>58</v>
      </c>
      <c r="L471" s="32">
        <f t="shared" si="119"/>
        <v>302</v>
      </c>
      <c r="M471" s="32">
        <f>ROUND((L471/$E$1),0)</f>
        <v>60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5</v>
      </c>
      <c r="H472" s="40">
        <v>3</v>
      </c>
      <c r="I472" s="40">
        <v>4</v>
      </c>
      <c r="J472" s="40">
        <v>5</v>
      </c>
      <c r="K472" s="40">
        <v>5</v>
      </c>
      <c r="L472" s="35">
        <f>SUM(G472:K472)</f>
        <v>22</v>
      </c>
      <c r="M472" s="35">
        <f t="shared" ref="M472:M480" si="120">ROUND((L472/$E$1),0)</f>
        <v>4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10</v>
      </c>
      <c r="H473" s="40">
        <v>9</v>
      </c>
      <c r="I473" s="40">
        <v>13</v>
      </c>
      <c r="J473" s="40">
        <v>13</v>
      </c>
      <c r="K473" s="40">
        <v>8</v>
      </c>
      <c r="L473" s="35">
        <f t="shared" ref="L473:L480" si="121">SUM(G473:K473)</f>
        <v>53</v>
      </c>
      <c r="M473" s="35">
        <f t="shared" si="120"/>
        <v>11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14</v>
      </c>
      <c r="H474" s="40">
        <v>22</v>
      </c>
      <c r="I474" s="40">
        <v>18</v>
      </c>
      <c r="J474" s="40">
        <v>18</v>
      </c>
      <c r="K474" s="40">
        <v>21</v>
      </c>
      <c r="L474" s="35">
        <f t="shared" si="121"/>
        <v>93</v>
      </c>
      <c r="M474" s="35">
        <f t="shared" si="120"/>
        <v>19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28</v>
      </c>
      <c r="H475" s="41">
        <v>28</v>
      </c>
      <c r="I475" s="41">
        <v>32</v>
      </c>
      <c r="J475" s="41">
        <v>22</v>
      </c>
      <c r="K475" s="41">
        <v>24</v>
      </c>
      <c r="L475" s="32">
        <f t="shared" si="121"/>
        <v>134</v>
      </c>
      <c r="M475" s="32">
        <f t="shared" si="120"/>
        <v>27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4</v>
      </c>
      <c r="H478" s="40">
        <v>15</v>
      </c>
      <c r="I478" s="40">
        <v>10</v>
      </c>
      <c r="J478" s="40">
        <v>12</v>
      </c>
      <c r="K478" s="40">
        <v>10</v>
      </c>
      <c r="L478" s="35">
        <f t="shared" si="121"/>
        <v>51</v>
      </c>
      <c r="M478" s="35">
        <f t="shared" si="120"/>
        <v>10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24</v>
      </c>
      <c r="H479" s="40">
        <v>40</v>
      </c>
      <c r="I479" s="40">
        <v>35</v>
      </c>
      <c r="J479" s="40">
        <v>25</v>
      </c>
      <c r="K479" s="40"/>
      <c r="L479" s="35">
        <f t="shared" si="121"/>
        <v>124</v>
      </c>
      <c r="M479" s="35">
        <f t="shared" si="120"/>
        <v>25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74</v>
      </c>
      <c r="U483" s="46">
        <f>+L488+L489</f>
        <v>32</v>
      </c>
      <c r="V483" s="46">
        <f>+L490+L491</f>
        <v>42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January 2023</v>
      </c>
      <c r="D484" s="24"/>
      <c r="E484" s="24"/>
      <c r="F484" s="24"/>
      <c r="G484" s="10" t="str">
        <f>+$G$4</f>
        <v>Jan</v>
      </c>
      <c r="H484" s="10" t="str">
        <f>+G484</f>
        <v>Jan</v>
      </c>
      <c r="I484" s="10" t="str">
        <f t="shared" si="122"/>
        <v>Jan</v>
      </c>
      <c r="J484" s="10" t="str">
        <f t="shared" si="122"/>
        <v>Jan</v>
      </c>
      <c r="K484" s="10" t="str">
        <f t="shared" si="122"/>
        <v>Jan</v>
      </c>
      <c r="L484" s="10" t="str">
        <f t="shared" si="122"/>
        <v>Jan</v>
      </c>
      <c r="M484" s="10" t="str">
        <f t="shared" si="122"/>
        <v>Jan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1</v>
      </c>
      <c r="H485" s="7">
        <f>+$H$5</f>
        <v>8</v>
      </c>
      <c r="I485" s="7">
        <f>+$I$5</f>
        <v>15</v>
      </c>
      <c r="J485" s="7">
        <f>+$J$5</f>
        <v>22</v>
      </c>
      <c r="K485" s="7">
        <f>+$K$5</f>
        <v>29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13</v>
      </c>
      <c r="H487" s="32">
        <f t="shared" ref="H487:L487" si="123">SUM(H488:H491)</f>
        <v>12</v>
      </c>
      <c r="I487" s="32">
        <f t="shared" si="123"/>
        <v>14</v>
      </c>
      <c r="J487" s="32">
        <f t="shared" si="123"/>
        <v>12</v>
      </c>
      <c r="K487" s="32">
        <f t="shared" si="123"/>
        <v>23</v>
      </c>
      <c r="L487" s="32">
        <f t="shared" si="123"/>
        <v>74</v>
      </c>
      <c r="M487" s="32">
        <f>ROUND((L487/$E$1),0)</f>
        <v>15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1</v>
      </c>
      <c r="I488" s="40">
        <v>1</v>
      </c>
      <c r="J488" s="40">
        <v>1</v>
      </c>
      <c r="K488" s="40">
        <v>6</v>
      </c>
      <c r="L488" s="35">
        <f>SUM(G488:K488)</f>
        <v>11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2</v>
      </c>
      <c r="H489" s="40">
        <v>2</v>
      </c>
      <c r="I489" s="40">
        <v>4</v>
      </c>
      <c r="J489" s="40">
        <v>5</v>
      </c>
      <c r="K489" s="40">
        <v>8</v>
      </c>
      <c r="L489" s="35">
        <f t="shared" ref="L489:L496" si="125">SUM(G489:K489)</f>
        <v>21</v>
      </c>
      <c r="M489" s="35">
        <f t="shared" si="124"/>
        <v>4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4</v>
      </c>
      <c r="H490" s="40">
        <v>4</v>
      </c>
      <c r="I490" s="40">
        <v>6</v>
      </c>
      <c r="J490" s="40">
        <v>4</v>
      </c>
      <c r="K490" s="40">
        <v>2</v>
      </c>
      <c r="L490" s="35">
        <f t="shared" si="125"/>
        <v>20</v>
      </c>
      <c r="M490" s="35">
        <f t="shared" si="124"/>
        <v>4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5</v>
      </c>
      <c r="H491" s="41">
        <v>5</v>
      </c>
      <c r="I491" s="41">
        <v>3</v>
      </c>
      <c r="J491" s="41">
        <v>2</v>
      </c>
      <c r="K491" s="41">
        <v>7</v>
      </c>
      <c r="L491" s="32">
        <f t="shared" si="125"/>
        <v>22</v>
      </c>
      <c r="M491" s="32">
        <f t="shared" si="124"/>
        <v>4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109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ICBC Details</v>
      </c>
      <c r="T499" s="46">
        <f>+L503</f>
        <v>0</v>
      </c>
      <c r="U499" s="46">
        <f>+L504+L505</f>
        <v>0</v>
      </c>
      <c r="V499" s="46">
        <f>+L506+L507</f>
        <v>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January 2023</v>
      </c>
      <c r="D500" s="24"/>
      <c r="E500" s="24"/>
      <c r="F500" s="24"/>
      <c r="G500" s="10" t="str">
        <f>+$G$4</f>
        <v>Jan</v>
      </c>
      <c r="H500" s="10" t="str">
        <f>+G500</f>
        <v>Jan</v>
      </c>
      <c r="I500" s="10" t="str">
        <f t="shared" si="126"/>
        <v>Jan</v>
      </c>
      <c r="J500" s="10" t="str">
        <f t="shared" si="126"/>
        <v>Jan</v>
      </c>
      <c r="K500" s="10" t="str">
        <f t="shared" si="126"/>
        <v>Jan</v>
      </c>
      <c r="L500" s="10" t="str">
        <f t="shared" si="126"/>
        <v>Jan</v>
      </c>
      <c r="M500" s="10" t="str">
        <f t="shared" si="126"/>
        <v>Jan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1</v>
      </c>
      <c r="H501" s="7">
        <f>+$H$5</f>
        <v>8</v>
      </c>
      <c r="I501" s="7">
        <f>+$I$5</f>
        <v>15</v>
      </c>
      <c r="J501" s="7">
        <f>+$J$5</f>
        <v>22</v>
      </c>
      <c r="K501" s="7">
        <f>+$K$5</f>
        <v>29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27">SUM(H504:H507)</f>
        <v>0</v>
      </c>
      <c r="I503" s="32">
        <f t="shared" si="127"/>
        <v>0</v>
      </c>
      <c r="J503" s="32">
        <f t="shared" si="127"/>
        <v>0</v>
      </c>
      <c r="K503" s="32">
        <f t="shared" si="127"/>
        <v>0</v>
      </c>
      <c r="L503" s="32">
        <f t="shared" si="127"/>
        <v>0</v>
      </c>
      <c r="M503" s="32">
        <f>ROUND((L503/$E$1),0)</f>
        <v>0</v>
      </c>
      <c r="N503" s="33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/>
      <c r="J504" s="40"/>
      <c r="K504" s="40"/>
      <c r="L504" s="35">
        <f>SUM(G504:K504)</f>
        <v>0</v>
      </c>
      <c r="M504" s="35">
        <f t="shared" ref="M504:M512" si="128">ROUND((L504/$E$1),0)</f>
        <v>0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/>
      <c r="J505" s="40"/>
      <c r="K505" s="40"/>
      <c r="L505" s="35">
        <f t="shared" ref="L505:L512" si="129">SUM(G505:K505)</f>
        <v>0</v>
      </c>
      <c r="M505" s="35">
        <f t="shared" si="128"/>
        <v>0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/>
      <c r="J506" s="40"/>
      <c r="K506" s="40"/>
      <c r="L506" s="35">
        <f t="shared" si="129"/>
        <v>0</v>
      </c>
      <c r="M506" s="35">
        <f t="shared" si="128"/>
        <v>0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/>
      <c r="J507" s="41"/>
      <c r="K507" s="41"/>
      <c r="L507" s="32">
        <f t="shared" si="129"/>
        <v>0</v>
      </c>
      <c r="M507" s="32">
        <f t="shared" si="128"/>
        <v>0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January 2023</v>
      </c>
      <c r="D516" s="24"/>
      <c r="E516" s="24"/>
      <c r="F516" s="24"/>
      <c r="G516" s="10" t="str">
        <f>+$G$4</f>
        <v>Jan</v>
      </c>
      <c r="H516" s="10" t="str">
        <f>+G516</f>
        <v>Jan</v>
      </c>
      <c r="I516" s="10" t="str">
        <f t="shared" si="130"/>
        <v>Jan</v>
      </c>
      <c r="J516" s="10" t="str">
        <f t="shared" si="130"/>
        <v>Jan</v>
      </c>
      <c r="K516" s="10" t="str">
        <f t="shared" si="130"/>
        <v>Jan</v>
      </c>
      <c r="L516" s="10" t="str">
        <f t="shared" si="130"/>
        <v>Jan</v>
      </c>
      <c r="M516" s="10" t="str">
        <f t="shared" si="130"/>
        <v>Jan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1</v>
      </c>
      <c r="H517" s="7">
        <f>+$H$5</f>
        <v>8</v>
      </c>
      <c r="I517" s="7">
        <f>+$I$5</f>
        <v>15</v>
      </c>
      <c r="J517" s="7">
        <f>+$J$5</f>
        <v>22</v>
      </c>
      <c r="K517" s="7">
        <f>+$K$5</f>
        <v>29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January 2023</v>
      </c>
      <c r="D532" s="24"/>
      <c r="E532" s="24"/>
      <c r="F532" s="24"/>
      <c r="G532" s="10" t="str">
        <f>+$G$4</f>
        <v>Jan</v>
      </c>
      <c r="H532" s="10" t="str">
        <f>+G532</f>
        <v>Jan</v>
      </c>
      <c r="I532" s="10" t="str">
        <f t="shared" si="134"/>
        <v>Jan</v>
      </c>
      <c r="J532" s="10" t="str">
        <f t="shared" si="134"/>
        <v>Jan</v>
      </c>
      <c r="K532" s="10" t="str">
        <f t="shared" si="134"/>
        <v>Jan</v>
      </c>
      <c r="L532" s="10" t="str">
        <f t="shared" si="134"/>
        <v>Jan</v>
      </c>
      <c r="M532" s="10" t="str">
        <f t="shared" si="134"/>
        <v>Jan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1</v>
      </c>
      <c r="H533" s="7">
        <f>+$H$5</f>
        <v>8</v>
      </c>
      <c r="I533" s="7">
        <f>+$I$5</f>
        <v>15</v>
      </c>
      <c r="J533" s="7">
        <f>+$J$5</f>
        <v>22</v>
      </c>
      <c r="K533" s="7">
        <f>+$K$5</f>
        <v>29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January 2023</v>
      </c>
      <c r="D548" s="24"/>
      <c r="E548" s="24"/>
      <c r="F548" s="24"/>
      <c r="G548" s="10" t="str">
        <f>+$G$4</f>
        <v>Jan</v>
      </c>
      <c r="H548" s="10" t="str">
        <f>+G548</f>
        <v>Jan</v>
      </c>
      <c r="I548" s="10" t="str">
        <f t="shared" si="138"/>
        <v>Jan</v>
      </c>
      <c r="J548" s="10" t="str">
        <f t="shared" si="138"/>
        <v>Jan</v>
      </c>
      <c r="K548" s="10" t="str">
        <f t="shared" si="138"/>
        <v>Jan</v>
      </c>
      <c r="L548" s="10" t="str">
        <f t="shared" si="138"/>
        <v>Jan</v>
      </c>
      <c r="M548" s="10" t="str">
        <f t="shared" si="138"/>
        <v>Jan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1</v>
      </c>
      <c r="H549" s="7">
        <f>+$H$5</f>
        <v>8</v>
      </c>
      <c r="I549" s="7">
        <f>+$I$5</f>
        <v>15</v>
      </c>
      <c r="J549" s="7">
        <f>+$J$5</f>
        <v>22</v>
      </c>
      <c r="K549" s="7">
        <f>+$K$5</f>
        <v>29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January 2023</v>
      </c>
      <c r="D564" s="24"/>
      <c r="E564" s="24"/>
      <c r="F564" s="24"/>
      <c r="G564" s="10" t="str">
        <f>+$G$4</f>
        <v>Jan</v>
      </c>
      <c r="H564" s="10" t="str">
        <f>+G564</f>
        <v>Jan</v>
      </c>
      <c r="I564" s="10" t="str">
        <f t="shared" si="142"/>
        <v>Jan</v>
      </c>
      <c r="J564" s="10" t="str">
        <f t="shared" si="142"/>
        <v>Jan</v>
      </c>
      <c r="K564" s="10" t="str">
        <f t="shared" si="142"/>
        <v>Jan</v>
      </c>
      <c r="L564" s="10" t="str">
        <f t="shared" si="142"/>
        <v>Jan</v>
      </c>
      <c r="M564" s="10" t="str">
        <f t="shared" si="142"/>
        <v>Jan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1</v>
      </c>
      <c r="H565" s="7">
        <f>+$H$5</f>
        <v>8</v>
      </c>
      <c r="I565" s="7">
        <f>+$I$5</f>
        <v>15</v>
      </c>
      <c r="J565" s="7">
        <f>+$J$5</f>
        <v>22</v>
      </c>
      <c r="K565" s="7">
        <f>+$K$5</f>
        <v>29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January 2023</v>
      </c>
      <c r="D580" s="24"/>
      <c r="E580" s="24"/>
      <c r="F580" s="24"/>
      <c r="G580" s="10" t="str">
        <f>+$G$4</f>
        <v>Jan</v>
      </c>
      <c r="H580" s="10" t="str">
        <f>+G580</f>
        <v>Jan</v>
      </c>
      <c r="I580" s="10" t="str">
        <f t="shared" si="146"/>
        <v>Jan</v>
      </c>
      <c r="J580" s="10" t="str">
        <f t="shared" si="146"/>
        <v>Jan</v>
      </c>
      <c r="K580" s="10" t="str">
        <f t="shared" si="146"/>
        <v>Jan</v>
      </c>
      <c r="L580" s="10" t="str">
        <f t="shared" si="146"/>
        <v>Jan</v>
      </c>
      <c r="M580" s="10" t="str">
        <f t="shared" si="146"/>
        <v>Jan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1</v>
      </c>
      <c r="H581" s="7">
        <f>+$H$5</f>
        <v>8</v>
      </c>
      <c r="I581" s="7">
        <f>+$I$5</f>
        <v>15</v>
      </c>
      <c r="J581" s="7">
        <f>+$J$5</f>
        <v>22</v>
      </c>
      <c r="K581" s="7">
        <f>+$K$5</f>
        <v>29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January 2023</v>
      </c>
      <c r="D596" s="24"/>
      <c r="E596" s="24"/>
      <c r="F596" s="24"/>
      <c r="G596" s="10" t="str">
        <f>+$G$4</f>
        <v>Jan</v>
      </c>
      <c r="H596" s="10" t="str">
        <f>+G596</f>
        <v>Jan</v>
      </c>
      <c r="I596" s="10" t="str">
        <f t="shared" si="150"/>
        <v>Jan</v>
      </c>
      <c r="J596" s="10" t="str">
        <f t="shared" si="150"/>
        <v>Jan</v>
      </c>
      <c r="K596" s="10" t="str">
        <f t="shared" si="150"/>
        <v>Jan</v>
      </c>
      <c r="L596" s="10" t="str">
        <f t="shared" si="150"/>
        <v>Jan</v>
      </c>
      <c r="M596" s="10" t="str">
        <f t="shared" si="150"/>
        <v>Jan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1</v>
      </c>
      <c r="H597" s="7">
        <f>+$H$5</f>
        <v>8</v>
      </c>
      <c r="I597" s="7">
        <f>+$I$5</f>
        <v>15</v>
      </c>
      <c r="J597" s="7">
        <f>+$J$5</f>
        <v>22</v>
      </c>
      <c r="K597" s="7">
        <f>+$K$5</f>
        <v>29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January 2023</v>
      </c>
      <c r="D612" s="24"/>
      <c r="E612" s="24"/>
      <c r="F612" s="24"/>
      <c r="G612" s="10" t="str">
        <f>+$G$4</f>
        <v>Jan</v>
      </c>
      <c r="H612" s="10" t="str">
        <f>+G612</f>
        <v>Jan</v>
      </c>
      <c r="I612" s="10" t="str">
        <f t="shared" si="154"/>
        <v>Jan</v>
      </c>
      <c r="J612" s="10" t="str">
        <f t="shared" si="154"/>
        <v>Jan</v>
      </c>
      <c r="K612" s="10" t="str">
        <f t="shared" si="154"/>
        <v>Jan</v>
      </c>
      <c r="L612" s="10" t="str">
        <f t="shared" si="154"/>
        <v>Jan</v>
      </c>
      <c r="M612" s="10" t="str">
        <f t="shared" si="154"/>
        <v>Jan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1</v>
      </c>
      <c r="H613" s="7">
        <f>+$H$5</f>
        <v>8</v>
      </c>
      <c r="I613" s="7">
        <f>+$I$5</f>
        <v>15</v>
      </c>
      <c r="J613" s="7">
        <f>+$J$5</f>
        <v>22</v>
      </c>
      <c r="K613" s="7">
        <f>+$K$5</f>
        <v>29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January 2023</v>
      </c>
      <c r="D628" s="24"/>
      <c r="E628" s="24"/>
      <c r="F628" s="24"/>
      <c r="G628" s="10" t="str">
        <f>+$G$4</f>
        <v>Jan</v>
      </c>
      <c r="H628" s="10" t="str">
        <f>+G628</f>
        <v>Jan</v>
      </c>
      <c r="I628" s="10" t="str">
        <f t="shared" si="158"/>
        <v>Jan</v>
      </c>
      <c r="J628" s="10" t="str">
        <f t="shared" si="158"/>
        <v>Jan</v>
      </c>
      <c r="K628" s="10" t="str">
        <f t="shared" si="158"/>
        <v>Jan</v>
      </c>
      <c r="L628" s="10" t="str">
        <f t="shared" si="158"/>
        <v>Jan</v>
      </c>
      <c r="M628" s="10" t="str">
        <f t="shared" si="158"/>
        <v>Jan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1</v>
      </c>
      <c r="H629" s="7">
        <f>+$H$5</f>
        <v>8</v>
      </c>
      <c r="I629" s="7">
        <f>+$I$5</f>
        <v>15</v>
      </c>
      <c r="J629" s="7">
        <f>+$J$5</f>
        <v>22</v>
      </c>
      <c r="K629" s="7">
        <f>+$K$5</f>
        <v>29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January 2023</v>
      </c>
      <c r="D644" s="24"/>
      <c r="E644" s="24"/>
      <c r="F644" s="24"/>
      <c r="G644" s="10" t="str">
        <f>+$G$4</f>
        <v>Jan</v>
      </c>
      <c r="H644" s="10" t="str">
        <f>+G644</f>
        <v>Jan</v>
      </c>
      <c r="I644" s="10" t="str">
        <f t="shared" si="162"/>
        <v>Jan</v>
      </c>
      <c r="J644" s="10" t="str">
        <f t="shared" si="162"/>
        <v>Jan</v>
      </c>
      <c r="K644" s="10" t="str">
        <f t="shared" si="162"/>
        <v>Jan</v>
      </c>
      <c r="L644" s="10" t="str">
        <f t="shared" si="162"/>
        <v>Jan</v>
      </c>
      <c r="M644" s="10" t="str">
        <f t="shared" si="162"/>
        <v>Jan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1</v>
      </c>
      <c r="H645" s="7">
        <f>+$H$5</f>
        <v>8</v>
      </c>
      <c r="I645" s="7">
        <f>+$I$5</f>
        <v>15</v>
      </c>
      <c r="J645" s="7">
        <f>+$J$5</f>
        <v>22</v>
      </c>
      <c r="K645" s="7">
        <f>+$K$5</f>
        <v>29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6915</v>
      </c>
      <c r="U3" s="46">
        <f>+L8+L9</f>
        <v>1731</v>
      </c>
      <c r="V3" s="46">
        <f>+L10+L11</f>
        <v>5184</v>
      </c>
      <c r="W3" s="46">
        <f>+L14</f>
        <v>253</v>
      </c>
      <c r="X3" s="46">
        <f>+L12</f>
        <v>51</v>
      </c>
    </row>
    <row r="4" spans="1:41" x14ac:dyDescent="0.25">
      <c r="A4" s="21"/>
      <c r="B4" s="22"/>
      <c r="C4" s="13" t="s">
        <v>117</v>
      </c>
      <c r="D4" s="23"/>
      <c r="E4" s="24"/>
      <c r="F4" s="24"/>
      <c r="G4" s="49" t="s">
        <v>41</v>
      </c>
      <c r="H4" s="10" t="str">
        <f>+G4</f>
        <v>Feb</v>
      </c>
      <c r="I4" s="10" t="str">
        <f t="shared" si="0"/>
        <v>Feb</v>
      </c>
      <c r="J4" s="10" t="str">
        <f t="shared" si="0"/>
        <v>Feb</v>
      </c>
      <c r="K4" s="10" t="str">
        <f t="shared" si="0"/>
        <v>Feb</v>
      </c>
      <c r="L4" s="10" t="str">
        <f t="shared" si="0"/>
        <v>Feb</v>
      </c>
      <c r="M4" s="10" t="str">
        <f t="shared" si="0"/>
        <v>Feb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5</v>
      </c>
      <c r="H5" s="4">
        <v>12</v>
      </c>
      <c r="I5" s="4">
        <v>19</v>
      </c>
      <c r="J5" s="4">
        <v>26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2258</v>
      </c>
      <c r="H7" s="32">
        <f t="shared" ref="H7:L7" si="1">SUM(H8:H11)</f>
        <v>1397</v>
      </c>
      <c r="I7" s="32">
        <f t="shared" si="1"/>
        <v>1708</v>
      </c>
      <c r="J7" s="32">
        <f t="shared" si="1"/>
        <v>1552</v>
      </c>
      <c r="K7" s="32">
        <f t="shared" si="1"/>
        <v>0</v>
      </c>
      <c r="L7" s="32">
        <f t="shared" si="1"/>
        <v>6915</v>
      </c>
      <c r="M7" s="32">
        <f>ROUND((L7/$E$1),0)</f>
        <v>1729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139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94</v>
      </c>
      <c r="I8" s="35">
        <f t="shared" si="2"/>
        <v>103</v>
      </c>
      <c r="J8" s="35">
        <f t="shared" si="2"/>
        <v>99</v>
      </c>
      <c r="K8" s="35">
        <f t="shared" si="2"/>
        <v>0</v>
      </c>
      <c r="L8" s="35">
        <f>SUM(G8:K8)</f>
        <v>435</v>
      </c>
      <c r="M8" s="35">
        <f t="shared" ref="M8:M16" si="3">ROUND((L8/$E$1),0)</f>
        <v>109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409</v>
      </c>
      <c r="H9" s="35">
        <f t="shared" si="4"/>
        <v>270</v>
      </c>
      <c r="I9" s="35">
        <f t="shared" si="4"/>
        <v>339</v>
      </c>
      <c r="J9" s="35">
        <f t="shared" si="4"/>
        <v>278</v>
      </c>
      <c r="K9" s="35">
        <f t="shared" si="4"/>
        <v>0</v>
      </c>
      <c r="L9" s="35">
        <f t="shared" ref="L9:L16" si="5">SUM(G9:K9)</f>
        <v>1296</v>
      </c>
      <c r="M9" s="35">
        <f t="shared" si="3"/>
        <v>324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571</v>
      </c>
      <c r="H10" s="35">
        <f t="shared" si="4"/>
        <v>376</v>
      </c>
      <c r="I10" s="35">
        <f t="shared" si="4"/>
        <v>455</v>
      </c>
      <c r="J10" s="35">
        <f t="shared" si="4"/>
        <v>385</v>
      </c>
      <c r="K10" s="35">
        <f t="shared" si="4"/>
        <v>0</v>
      </c>
      <c r="L10" s="35">
        <f t="shared" si="5"/>
        <v>1787</v>
      </c>
      <c r="M10" s="35">
        <f t="shared" si="3"/>
        <v>447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1139</v>
      </c>
      <c r="H11" s="32">
        <f t="shared" si="4"/>
        <v>657</v>
      </c>
      <c r="I11" s="32">
        <f t="shared" si="4"/>
        <v>811</v>
      </c>
      <c r="J11" s="32">
        <f t="shared" si="4"/>
        <v>790</v>
      </c>
      <c r="K11" s="32">
        <f t="shared" si="4"/>
        <v>0</v>
      </c>
      <c r="L11" s="32">
        <f t="shared" si="5"/>
        <v>3397</v>
      </c>
      <c r="M11" s="32">
        <f t="shared" si="3"/>
        <v>849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16</v>
      </c>
      <c r="H12" s="35">
        <f t="shared" si="4"/>
        <v>3</v>
      </c>
      <c r="I12" s="35">
        <f t="shared" si="4"/>
        <v>20</v>
      </c>
      <c r="J12" s="35">
        <f t="shared" si="4"/>
        <v>12</v>
      </c>
      <c r="K12" s="35">
        <f t="shared" si="4"/>
        <v>0</v>
      </c>
      <c r="L12" s="35">
        <f t="shared" si="5"/>
        <v>51</v>
      </c>
      <c r="M12" s="35">
        <f t="shared" si="3"/>
        <v>13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6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6</v>
      </c>
      <c r="M13" s="35">
        <f t="shared" si="3"/>
        <v>2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69</v>
      </c>
      <c r="H14" s="35">
        <f t="shared" si="4"/>
        <v>51</v>
      </c>
      <c r="I14" s="35">
        <f t="shared" si="4"/>
        <v>58</v>
      </c>
      <c r="J14" s="35">
        <f t="shared" si="4"/>
        <v>75</v>
      </c>
      <c r="K14" s="35">
        <f t="shared" si="4"/>
        <v>0</v>
      </c>
      <c r="L14" s="35">
        <f t="shared" si="5"/>
        <v>253</v>
      </c>
      <c r="M14" s="35">
        <f t="shared" si="3"/>
        <v>63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1759</v>
      </c>
      <c r="H15" s="35">
        <f t="shared" si="4"/>
        <v>1682</v>
      </c>
      <c r="I15" s="35">
        <f t="shared" si="4"/>
        <v>1617</v>
      </c>
      <c r="J15" s="35">
        <f t="shared" si="4"/>
        <v>2119</v>
      </c>
      <c r="K15" s="35">
        <f t="shared" si="4"/>
        <v>0</v>
      </c>
      <c r="L15" s="35">
        <f t="shared" si="5"/>
        <v>7177</v>
      </c>
      <c r="M15" s="35">
        <f t="shared" si="3"/>
        <v>1794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304</v>
      </c>
      <c r="H16" s="35">
        <f t="shared" si="4"/>
        <v>271</v>
      </c>
      <c r="I16" s="35">
        <f t="shared" si="4"/>
        <v>235</v>
      </c>
      <c r="J16" s="35">
        <f t="shared" si="4"/>
        <v>255</v>
      </c>
      <c r="K16" s="35">
        <f t="shared" si="4"/>
        <v>0</v>
      </c>
      <c r="L16" s="35">
        <f t="shared" si="5"/>
        <v>1065</v>
      </c>
      <c r="M16" s="35">
        <f t="shared" si="3"/>
        <v>266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660</v>
      </c>
      <c r="U19" s="46">
        <f>+L24+L25</f>
        <v>155</v>
      </c>
      <c r="V19" s="46">
        <f>+L26+L27</f>
        <v>505</v>
      </c>
      <c r="W19" s="46">
        <f>+L30</f>
        <v>18</v>
      </c>
      <c r="X19" s="46">
        <f>+L28</f>
        <v>0</v>
      </c>
    </row>
    <row r="20" spans="1:24" x14ac:dyDescent="0.25">
      <c r="A20" s="21"/>
      <c r="B20" s="22"/>
      <c r="C20" s="8" t="str">
        <f>+$C4</f>
        <v>February 2023</v>
      </c>
      <c r="D20" s="24"/>
      <c r="E20" s="24"/>
      <c r="F20" s="24"/>
      <c r="G20" s="10" t="str">
        <f>+$G$4</f>
        <v>Feb</v>
      </c>
      <c r="H20" s="10" t="str">
        <f>+G20</f>
        <v>Feb</v>
      </c>
      <c r="I20" s="10" t="str">
        <f t="shared" si="6"/>
        <v>Feb</v>
      </c>
      <c r="J20" s="10" t="str">
        <f t="shared" si="6"/>
        <v>Feb</v>
      </c>
      <c r="K20" s="10" t="str">
        <f t="shared" si="6"/>
        <v>Feb</v>
      </c>
      <c r="L20" s="10" t="str">
        <f t="shared" si="6"/>
        <v>Feb</v>
      </c>
      <c r="M20" s="10" t="str">
        <f t="shared" si="6"/>
        <v>Feb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5</v>
      </c>
      <c r="H21" s="7">
        <f>+$H$5</f>
        <v>12</v>
      </c>
      <c r="I21" s="7">
        <f>+$I$5</f>
        <v>19</v>
      </c>
      <c r="J21" s="7">
        <f>+$J$5</f>
        <v>26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221</v>
      </c>
      <c r="H23" s="32">
        <f t="shared" ref="H23:L23" si="7">SUM(H24:H27)</f>
        <v>143</v>
      </c>
      <c r="I23" s="32">
        <f t="shared" si="7"/>
        <v>197</v>
      </c>
      <c r="J23" s="32">
        <f t="shared" si="7"/>
        <v>99</v>
      </c>
      <c r="K23" s="32">
        <f t="shared" si="7"/>
        <v>0</v>
      </c>
      <c r="L23" s="32">
        <f t="shared" si="7"/>
        <v>660</v>
      </c>
      <c r="M23" s="32">
        <f>ROUND((L23/$E$1),0)</f>
        <v>165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16</v>
      </c>
      <c r="I24" s="40">
        <v>9</v>
      </c>
      <c r="J24" s="40">
        <v>12</v>
      </c>
      <c r="K24" s="40"/>
      <c r="L24" s="35">
        <f>SUM(G24:K24)</f>
        <v>49</v>
      </c>
      <c r="M24" s="35">
        <f t="shared" ref="M24:M32" si="8">ROUND((L24/$E$1),0)</f>
        <v>12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34</v>
      </c>
      <c r="H25" s="40">
        <v>22</v>
      </c>
      <c r="I25" s="40">
        <v>29</v>
      </c>
      <c r="J25" s="40">
        <v>21</v>
      </c>
      <c r="K25" s="40"/>
      <c r="L25" s="35">
        <f t="shared" ref="L25:L32" si="9">SUM(G25:K25)</f>
        <v>106</v>
      </c>
      <c r="M25" s="35">
        <f t="shared" si="8"/>
        <v>27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84</v>
      </c>
      <c r="H26" s="40">
        <v>54</v>
      </c>
      <c r="I26" s="40">
        <v>92</v>
      </c>
      <c r="J26" s="40">
        <v>36</v>
      </c>
      <c r="K26" s="40"/>
      <c r="L26" s="35">
        <f t="shared" si="9"/>
        <v>266</v>
      </c>
      <c r="M26" s="35">
        <f t="shared" si="8"/>
        <v>67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91</v>
      </c>
      <c r="H27" s="41">
        <v>51</v>
      </c>
      <c r="I27" s="41">
        <v>67</v>
      </c>
      <c r="J27" s="41">
        <v>30</v>
      </c>
      <c r="K27" s="41"/>
      <c r="L27" s="32">
        <f t="shared" si="9"/>
        <v>239</v>
      </c>
      <c r="M27" s="32">
        <f t="shared" si="8"/>
        <v>60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2</v>
      </c>
      <c r="H30" s="40">
        <v>3</v>
      </c>
      <c r="I30" s="40">
        <v>7</v>
      </c>
      <c r="J30" s="40">
        <v>6</v>
      </c>
      <c r="K30" s="40"/>
      <c r="L30" s="35">
        <f t="shared" si="9"/>
        <v>18</v>
      </c>
      <c r="M30" s="35">
        <f t="shared" si="8"/>
        <v>5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232</v>
      </c>
      <c r="U35" s="46">
        <f>+L40+L41</f>
        <v>59</v>
      </c>
      <c r="V35" s="46">
        <f>+L42+L43</f>
        <v>173</v>
      </c>
      <c r="W35" s="46">
        <f>+L46</f>
        <v>12</v>
      </c>
      <c r="X35" s="46">
        <f>+L44</f>
        <v>7</v>
      </c>
    </row>
    <row r="36" spans="1:24" x14ac:dyDescent="0.25">
      <c r="A36" s="21"/>
      <c r="B36" s="22"/>
      <c r="C36" s="8" t="str">
        <f>+$C20</f>
        <v>February 2023</v>
      </c>
      <c r="D36" s="24"/>
      <c r="E36" s="24"/>
      <c r="F36" s="24"/>
      <c r="G36" s="10" t="str">
        <f>+$G$4</f>
        <v>Feb</v>
      </c>
      <c r="H36" s="10" t="str">
        <f>+G36</f>
        <v>Feb</v>
      </c>
      <c r="I36" s="10" t="str">
        <f t="shared" si="10"/>
        <v>Feb</v>
      </c>
      <c r="J36" s="10" t="str">
        <f t="shared" si="10"/>
        <v>Feb</v>
      </c>
      <c r="K36" s="10" t="str">
        <f t="shared" si="10"/>
        <v>Feb</v>
      </c>
      <c r="L36" s="10" t="str">
        <f t="shared" si="10"/>
        <v>Feb</v>
      </c>
      <c r="M36" s="10" t="str">
        <f t="shared" si="10"/>
        <v>Feb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5</v>
      </c>
      <c r="H37" s="7">
        <f>+$H$5</f>
        <v>12</v>
      </c>
      <c r="I37" s="7">
        <f>+$I$5</f>
        <v>19</v>
      </c>
      <c r="J37" s="7">
        <f>+$J$5</f>
        <v>26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63</v>
      </c>
      <c r="H39" s="32">
        <f t="shared" ref="H39:L39" si="11">SUM(H40:H43)</f>
        <v>45</v>
      </c>
      <c r="I39" s="32">
        <f t="shared" si="11"/>
        <v>72</v>
      </c>
      <c r="J39" s="32">
        <f t="shared" si="11"/>
        <v>52</v>
      </c>
      <c r="K39" s="32">
        <f t="shared" si="11"/>
        <v>0</v>
      </c>
      <c r="L39" s="32">
        <f t="shared" si="11"/>
        <v>232</v>
      </c>
      <c r="M39" s="32">
        <f>ROUND((L39/$E$1),0)</f>
        <v>58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2</v>
      </c>
      <c r="I40" s="40">
        <v>2</v>
      </c>
      <c r="J40" s="40">
        <v>2</v>
      </c>
      <c r="K40" s="40"/>
      <c r="L40" s="35">
        <f>SUM(G40:K40)</f>
        <v>12</v>
      </c>
      <c r="M40" s="35">
        <f t="shared" ref="M40:M48" si="12">ROUND((L40/$E$1),0)</f>
        <v>3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12</v>
      </c>
      <c r="H41" s="40">
        <v>10</v>
      </c>
      <c r="I41" s="40">
        <v>15</v>
      </c>
      <c r="J41" s="40">
        <v>10</v>
      </c>
      <c r="K41" s="40"/>
      <c r="L41" s="35">
        <f t="shared" ref="L41:L48" si="13">SUM(G41:K41)</f>
        <v>47</v>
      </c>
      <c r="M41" s="35">
        <f t="shared" si="12"/>
        <v>12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13</v>
      </c>
      <c r="I42" s="40">
        <v>20</v>
      </c>
      <c r="J42" s="40">
        <v>15</v>
      </c>
      <c r="K42" s="40"/>
      <c r="L42" s="35">
        <f t="shared" si="13"/>
        <v>63</v>
      </c>
      <c r="M42" s="35">
        <f t="shared" si="12"/>
        <v>16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30</v>
      </c>
      <c r="H43" s="41">
        <v>20</v>
      </c>
      <c r="I43" s="41">
        <v>35</v>
      </c>
      <c r="J43" s="41">
        <v>25</v>
      </c>
      <c r="K43" s="41"/>
      <c r="L43" s="32">
        <f t="shared" si="13"/>
        <v>110</v>
      </c>
      <c r="M43" s="32">
        <f t="shared" si="12"/>
        <v>28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5</v>
      </c>
      <c r="J44" s="40">
        <v>2</v>
      </c>
      <c r="K44" s="40"/>
      <c r="L44" s="35">
        <f t="shared" si="13"/>
        <v>7</v>
      </c>
      <c r="M44" s="35">
        <f t="shared" si="12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2</v>
      </c>
      <c r="H46" s="40">
        <v>4</v>
      </c>
      <c r="I46" s="40">
        <v>5</v>
      </c>
      <c r="J46" s="40">
        <v>1</v>
      </c>
      <c r="K46" s="40"/>
      <c r="L46" s="35">
        <f t="shared" si="13"/>
        <v>12</v>
      </c>
      <c r="M46" s="35">
        <f t="shared" si="12"/>
        <v>3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96</v>
      </c>
      <c r="H47" s="40">
        <v>64</v>
      </c>
      <c r="I47" s="40">
        <v>64</v>
      </c>
      <c r="J47" s="40">
        <v>186</v>
      </c>
      <c r="K47" s="40"/>
      <c r="L47" s="35">
        <f t="shared" si="13"/>
        <v>410</v>
      </c>
      <c r="M47" s="35">
        <f t="shared" si="12"/>
        <v>103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483</v>
      </c>
      <c r="U51" s="46">
        <f>+L56+L57</f>
        <v>70</v>
      </c>
      <c r="V51" s="46">
        <f>+L58+L59</f>
        <v>413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 t="str">
        <f>+$C36</f>
        <v>February 2023</v>
      </c>
      <c r="D52" s="24"/>
      <c r="E52" s="24"/>
      <c r="F52" s="24"/>
      <c r="G52" s="10" t="str">
        <f>+$G$4</f>
        <v>Feb</v>
      </c>
      <c r="H52" s="10" t="str">
        <f>+G52</f>
        <v>Feb</v>
      </c>
      <c r="I52" s="10" t="str">
        <f t="shared" si="14"/>
        <v>Feb</v>
      </c>
      <c r="J52" s="10" t="str">
        <f t="shared" si="14"/>
        <v>Feb</v>
      </c>
      <c r="K52" s="10" t="str">
        <f t="shared" si="14"/>
        <v>Feb</v>
      </c>
      <c r="L52" s="10" t="str">
        <f t="shared" si="14"/>
        <v>Feb</v>
      </c>
      <c r="M52" s="10" t="str">
        <f t="shared" si="14"/>
        <v>Feb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5</v>
      </c>
      <c r="H53" s="7">
        <f>+$H$5</f>
        <v>12</v>
      </c>
      <c r="I53" s="7">
        <f>+$I$5</f>
        <v>19</v>
      </c>
      <c r="J53" s="7">
        <f>+$J$5</f>
        <v>26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132</v>
      </c>
      <c r="H55" s="32">
        <f t="shared" ref="H55:L55" si="15">SUM(H56:H59)</f>
        <v>117</v>
      </c>
      <c r="I55" s="32">
        <f t="shared" si="15"/>
        <v>105</v>
      </c>
      <c r="J55" s="32">
        <f t="shared" si="15"/>
        <v>129</v>
      </c>
      <c r="K55" s="32">
        <f t="shared" si="15"/>
        <v>0</v>
      </c>
      <c r="L55" s="32">
        <f t="shared" si="15"/>
        <v>483</v>
      </c>
      <c r="M55" s="32">
        <f>ROUND((L55/$E$1),0)</f>
        <v>121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3</v>
      </c>
      <c r="I56" s="40">
        <v>3</v>
      </c>
      <c r="J56" s="40">
        <v>3</v>
      </c>
      <c r="K56" s="40"/>
      <c r="L56" s="35">
        <f>SUM(G56:K56)</f>
        <v>12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12</v>
      </c>
      <c r="H57" s="40">
        <v>17</v>
      </c>
      <c r="I57" s="40">
        <v>11</v>
      </c>
      <c r="J57" s="40">
        <v>18</v>
      </c>
      <c r="K57" s="40"/>
      <c r="L57" s="35">
        <f t="shared" ref="L57:L64" si="17">SUM(G57:K57)</f>
        <v>58</v>
      </c>
      <c r="M57" s="35">
        <f t="shared" si="16"/>
        <v>15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29</v>
      </c>
      <c r="H58" s="40">
        <v>21</v>
      </c>
      <c r="I58" s="40">
        <v>23</v>
      </c>
      <c r="J58" s="40">
        <v>21</v>
      </c>
      <c r="K58" s="40"/>
      <c r="L58" s="35">
        <f t="shared" si="17"/>
        <v>94</v>
      </c>
      <c r="M58" s="35">
        <f t="shared" si="16"/>
        <v>24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88</v>
      </c>
      <c r="H59" s="41">
        <v>76</v>
      </c>
      <c r="I59" s="41">
        <v>68</v>
      </c>
      <c r="J59" s="41">
        <v>87</v>
      </c>
      <c r="K59" s="41"/>
      <c r="L59" s="32">
        <f t="shared" si="17"/>
        <v>319</v>
      </c>
      <c r="M59" s="32">
        <f t="shared" si="16"/>
        <v>80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>
        <v>480</v>
      </c>
      <c r="K63" s="40"/>
      <c r="L63" s="35">
        <f t="shared" si="17"/>
        <v>480</v>
      </c>
      <c r="M63" s="35">
        <f t="shared" si="16"/>
        <v>120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379</v>
      </c>
      <c r="U67" s="46">
        <f>+L72+L73</f>
        <v>75</v>
      </c>
      <c r="V67" s="46">
        <f>+L74+L75</f>
        <v>304</v>
      </c>
      <c r="W67" s="46">
        <f>+L78</f>
        <v>0</v>
      </c>
      <c r="X67" s="46">
        <f>+L76</f>
        <v>8</v>
      </c>
    </row>
    <row r="68" spans="1:24" x14ac:dyDescent="0.25">
      <c r="A68" s="21"/>
      <c r="B68" s="22"/>
      <c r="C68" s="8" t="str">
        <f>+$C52</f>
        <v>February 2023</v>
      </c>
      <c r="D68" s="24"/>
      <c r="E68" s="24"/>
      <c r="F68" s="24"/>
      <c r="G68" s="10" t="str">
        <f>+$G$4</f>
        <v>Feb</v>
      </c>
      <c r="H68" s="10" t="str">
        <f>+G68</f>
        <v>Feb</v>
      </c>
      <c r="I68" s="10" t="str">
        <f t="shared" si="18"/>
        <v>Feb</v>
      </c>
      <c r="J68" s="10" t="str">
        <f t="shared" si="18"/>
        <v>Feb</v>
      </c>
      <c r="K68" s="10" t="str">
        <f t="shared" si="18"/>
        <v>Feb</v>
      </c>
      <c r="L68" s="10" t="str">
        <f t="shared" si="18"/>
        <v>Feb</v>
      </c>
      <c r="M68" s="10" t="str">
        <f t="shared" si="18"/>
        <v>Feb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5</v>
      </c>
      <c r="H69" s="7">
        <f>+$H$5</f>
        <v>12</v>
      </c>
      <c r="I69" s="7">
        <f>+$I$5</f>
        <v>19</v>
      </c>
      <c r="J69" s="7">
        <f>+$J$5</f>
        <v>26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97</v>
      </c>
      <c r="H71" s="32">
        <f t="shared" ref="H71:L71" si="19">SUM(H72:H75)</f>
        <v>109</v>
      </c>
      <c r="I71" s="32">
        <f t="shared" si="19"/>
        <v>120</v>
      </c>
      <c r="J71" s="32">
        <f t="shared" si="19"/>
        <v>53</v>
      </c>
      <c r="K71" s="32">
        <f t="shared" si="19"/>
        <v>0</v>
      </c>
      <c r="L71" s="32">
        <f t="shared" si="19"/>
        <v>379</v>
      </c>
      <c r="M71" s="32">
        <f>ROUND((L71/$E$1),0)</f>
        <v>95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6</v>
      </c>
      <c r="H72" s="40">
        <v>9</v>
      </c>
      <c r="I72" s="40">
        <v>10</v>
      </c>
      <c r="J72" s="40">
        <v>6</v>
      </c>
      <c r="K72" s="40"/>
      <c r="L72" s="35">
        <f>SUM(G72:K72)</f>
        <v>31</v>
      </c>
      <c r="M72" s="35">
        <f t="shared" ref="M72:M80" si="20">ROUND((L72/$E$1),0)</f>
        <v>8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12</v>
      </c>
      <c r="H73" s="40">
        <v>15</v>
      </c>
      <c r="I73" s="40">
        <v>12</v>
      </c>
      <c r="J73" s="40">
        <v>5</v>
      </c>
      <c r="K73" s="40"/>
      <c r="L73" s="35">
        <f t="shared" ref="L73:L80" si="21">SUM(G73:K73)</f>
        <v>44</v>
      </c>
      <c r="M73" s="35">
        <f t="shared" si="20"/>
        <v>11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7</v>
      </c>
      <c r="H74" s="40">
        <v>18</v>
      </c>
      <c r="I74" s="40">
        <v>16</v>
      </c>
      <c r="J74" s="40">
        <v>9</v>
      </c>
      <c r="K74" s="40"/>
      <c r="L74" s="35">
        <f t="shared" si="21"/>
        <v>50</v>
      </c>
      <c r="M74" s="35">
        <f t="shared" si="20"/>
        <v>13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72</v>
      </c>
      <c r="H75" s="41">
        <v>67</v>
      </c>
      <c r="I75" s="41">
        <v>82</v>
      </c>
      <c r="J75" s="41">
        <v>33</v>
      </c>
      <c r="K75" s="41"/>
      <c r="L75" s="32">
        <f t="shared" si="21"/>
        <v>254</v>
      </c>
      <c r="M75" s="32">
        <f t="shared" si="20"/>
        <v>64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3</v>
      </c>
      <c r="H76" s="40">
        <v>1</v>
      </c>
      <c r="I76" s="40">
        <v>4</v>
      </c>
      <c r="J76" s="40"/>
      <c r="K76" s="40"/>
      <c r="L76" s="35">
        <f t="shared" si="21"/>
        <v>8</v>
      </c>
      <c r="M76" s="35">
        <f t="shared" si="20"/>
        <v>2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252</v>
      </c>
      <c r="H79" s="40">
        <v>72</v>
      </c>
      <c r="I79" s="40">
        <v>60</v>
      </c>
      <c r="J79" s="40"/>
      <c r="K79" s="40"/>
      <c r="L79" s="35">
        <f t="shared" si="21"/>
        <v>384</v>
      </c>
      <c r="M79" s="35">
        <f t="shared" si="20"/>
        <v>96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425</v>
      </c>
      <c r="U83" s="46">
        <f>+L88+L89</f>
        <v>126</v>
      </c>
      <c r="V83" s="46">
        <f>+L90+L91</f>
        <v>299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February 2023</v>
      </c>
      <c r="D84" s="24"/>
      <c r="E84" s="24"/>
      <c r="F84" s="24"/>
      <c r="G84" s="10" t="str">
        <f>+$G$4</f>
        <v>Feb</v>
      </c>
      <c r="H84" s="10" t="str">
        <f>+G84</f>
        <v>Feb</v>
      </c>
      <c r="I84" s="10" t="str">
        <f t="shared" si="22"/>
        <v>Feb</v>
      </c>
      <c r="J84" s="10" t="str">
        <f t="shared" si="22"/>
        <v>Feb</v>
      </c>
      <c r="K84" s="10" t="str">
        <f t="shared" si="22"/>
        <v>Feb</v>
      </c>
      <c r="L84" s="10" t="str">
        <f t="shared" si="22"/>
        <v>Feb</v>
      </c>
      <c r="M84" s="10" t="str">
        <f t="shared" si="22"/>
        <v>Feb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5</v>
      </c>
      <c r="H85" s="7">
        <f>+$H$5</f>
        <v>12</v>
      </c>
      <c r="I85" s="7">
        <f>+$I$5</f>
        <v>19</v>
      </c>
      <c r="J85" s="7">
        <f>+$J$5</f>
        <v>26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130</v>
      </c>
      <c r="H87" s="32">
        <f t="shared" ref="H87:L87" si="23">SUM(H88:H91)</f>
        <v>84</v>
      </c>
      <c r="I87" s="32">
        <f t="shared" si="23"/>
        <v>116</v>
      </c>
      <c r="J87" s="32">
        <f t="shared" si="23"/>
        <v>95</v>
      </c>
      <c r="K87" s="32">
        <f t="shared" si="23"/>
        <v>0</v>
      </c>
      <c r="L87" s="32">
        <f t="shared" si="23"/>
        <v>425</v>
      </c>
      <c r="M87" s="32">
        <f>ROUND((L87/$E$1),0)</f>
        <v>106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>
        <v>4</v>
      </c>
      <c r="H88" s="40">
        <v>7</v>
      </c>
      <c r="I88" s="40">
        <v>9</v>
      </c>
      <c r="J88" s="40">
        <v>6</v>
      </c>
      <c r="K88" s="40"/>
      <c r="L88" s="35">
        <f>SUM(G88:K88)</f>
        <v>26</v>
      </c>
      <c r="M88" s="35">
        <f t="shared" ref="M88:M96" si="24">ROUND((L88/$E$1),0)</f>
        <v>7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>
        <v>27</v>
      </c>
      <c r="H89" s="40">
        <v>30</v>
      </c>
      <c r="I89" s="40">
        <v>35</v>
      </c>
      <c r="J89" s="40">
        <v>8</v>
      </c>
      <c r="K89" s="40"/>
      <c r="L89" s="35">
        <f t="shared" ref="L89:L96" si="25">SUM(G89:K89)</f>
        <v>100</v>
      </c>
      <c r="M89" s="35">
        <f t="shared" si="24"/>
        <v>25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>
        <v>40</v>
      </c>
      <c r="H90" s="40">
        <v>40</v>
      </c>
      <c r="I90" s="40">
        <v>37</v>
      </c>
      <c r="J90" s="40">
        <v>42</v>
      </c>
      <c r="K90" s="40"/>
      <c r="L90" s="35">
        <f t="shared" si="25"/>
        <v>159</v>
      </c>
      <c r="M90" s="35">
        <f t="shared" si="24"/>
        <v>40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>
        <v>59</v>
      </c>
      <c r="H91" s="41">
        <v>7</v>
      </c>
      <c r="I91" s="41">
        <v>35</v>
      </c>
      <c r="J91" s="41">
        <v>39</v>
      </c>
      <c r="K91" s="41"/>
      <c r="L91" s="32">
        <f t="shared" si="25"/>
        <v>140</v>
      </c>
      <c r="M91" s="32">
        <f t="shared" si="24"/>
        <v>35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276</v>
      </c>
      <c r="U99" s="46">
        <f>+L104+L105</f>
        <v>73</v>
      </c>
      <c r="V99" s="46">
        <f>+L106+L107</f>
        <v>203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February 2023</v>
      </c>
      <c r="D100" s="24"/>
      <c r="E100" s="24"/>
      <c r="F100" s="24"/>
      <c r="G100" s="10" t="str">
        <f>+$G$4</f>
        <v>Feb</v>
      </c>
      <c r="H100" s="10" t="str">
        <f>+G100</f>
        <v>Feb</v>
      </c>
      <c r="I100" s="10" t="str">
        <f t="shared" si="26"/>
        <v>Feb</v>
      </c>
      <c r="J100" s="10" t="str">
        <f t="shared" si="26"/>
        <v>Feb</v>
      </c>
      <c r="K100" s="10" t="str">
        <f t="shared" si="26"/>
        <v>Feb</v>
      </c>
      <c r="L100" s="10" t="str">
        <f t="shared" si="26"/>
        <v>Feb</v>
      </c>
      <c r="M100" s="10" t="str">
        <f t="shared" si="26"/>
        <v>Feb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5</v>
      </c>
      <c r="H101" s="7">
        <f>+$H$5</f>
        <v>12</v>
      </c>
      <c r="I101" s="7">
        <f>+$I$5</f>
        <v>19</v>
      </c>
      <c r="J101" s="7">
        <f>+$J$5</f>
        <v>26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110</v>
      </c>
      <c r="H103" s="32">
        <f t="shared" ref="H103:L103" si="27">SUM(H104:H107)</f>
        <v>54</v>
      </c>
      <c r="I103" s="32">
        <f t="shared" si="27"/>
        <v>54</v>
      </c>
      <c r="J103" s="32">
        <f t="shared" si="27"/>
        <v>58</v>
      </c>
      <c r="K103" s="32">
        <f t="shared" si="27"/>
        <v>0</v>
      </c>
      <c r="L103" s="32">
        <f t="shared" si="27"/>
        <v>276</v>
      </c>
      <c r="M103" s="32">
        <f>ROUND((L103/$E$1),0)</f>
        <v>69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2</v>
      </c>
      <c r="I104" s="40">
        <v>2</v>
      </c>
      <c r="J104" s="40">
        <v>1</v>
      </c>
      <c r="K104" s="40"/>
      <c r="L104" s="35">
        <f>SUM(G104:K104)</f>
        <v>9</v>
      </c>
      <c r="M104" s="35">
        <f t="shared" ref="M104:M112" si="28">ROUND((L104/$E$1),0)</f>
        <v>2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23</v>
      </c>
      <c r="H105" s="40">
        <v>13</v>
      </c>
      <c r="I105" s="40">
        <v>15</v>
      </c>
      <c r="J105" s="40">
        <v>13</v>
      </c>
      <c r="K105" s="40"/>
      <c r="L105" s="35">
        <f t="shared" ref="L105:L112" si="29">SUM(G105:K105)</f>
        <v>64</v>
      </c>
      <c r="M105" s="35">
        <f t="shared" si="28"/>
        <v>16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23</v>
      </c>
      <c r="H106" s="40">
        <v>9</v>
      </c>
      <c r="I106" s="40">
        <v>12</v>
      </c>
      <c r="J106" s="40">
        <v>12</v>
      </c>
      <c r="K106" s="40"/>
      <c r="L106" s="35">
        <f t="shared" si="29"/>
        <v>56</v>
      </c>
      <c r="M106" s="35">
        <f t="shared" si="28"/>
        <v>14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60</v>
      </c>
      <c r="H107" s="41">
        <v>30</v>
      </c>
      <c r="I107" s="41">
        <v>25</v>
      </c>
      <c r="J107" s="41">
        <v>32</v>
      </c>
      <c r="K107" s="41"/>
      <c r="L107" s="32">
        <f t="shared" si="29"/>
        <v>147</v>
      </c>
      <c r="M107" s="32">
        <f t="shared" si="28"/>
        <v>37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/>
      <c r="I112" s="40">
        <v>40</v>
      </c>
      <c r="J112" s="40"/>
      <c r="K112" s="40"/>
      <c r="L112" s="35">
        <f t="shared" si="29"/>
        <v>80</v>
      </c>
      <c r="M112" s="35">
        <f t="shared" si="28"/>
        <v>20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171</v>
      </c>
      <c r="U115" s="46">
        <f>+L120+L121</f>
        <v>52</v>
      </c>
      <c r="V115" s="46">
        <f>+L122+L123</f>
        <v>119</v>
      </c>
      <c r="W115" s="46">
        <f>+L126</f>
        <v>10</v>
      </c>
      <c r="X115" s="46">
        <f>+L124</f>
        <v>0</v>
      </c>
    </row>
    <row r="116" spans="1:24" x14ac:dyDescent="0.25">
      <c r="A116" s="21"/>
      <c r="B116" s="22"/>
      <c r="C116" s="8" t="str">
        <f>+$C100</f>
        <v>February 2023</v>
      </c>
      <c r="D116" s="24"/>
      <c r="E116" s="24"/>
      <c r="F116" s="24"/>
      <c r="G116" s="10" t="str">
        <f>+$G$4</f>
        <v>Feb</v>
      </c>
      <c r="H116" s="10" t="str">
        <f>+G116</f>
        <v>Feb</v>
      </c>
      <c r="I116" s="10" t="str">
        <f t="shared" si="30"/>
        <v>Feb</v>
      </c>
      <c r="J116" s="10" t="str">
        <f t="shared" si="30"/>
        <v>Feb</v>
      </c>
      <c r="K116" s="10" t="str">
        <f t="shared" si="30"/>
        <v>Feb</v>
      </c>
      <c r="L116" s="10" t="str">
        <f t="shared" si="30"/>
        <v>Feb</v>
      </c>
      <c r="M116" s="10" t="str">
        <f t="shared" si="30"/>
        <v>Feb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5</v>
      </c>
      <c r="H117" s="7">
        <f>+$H$5</f>
        <v>12</v>
      </c>
      <c r="I117" s="7">
        <f>+$I$5</f>
        <v>19</v>
      </c>
      <c r="J117" s="7">
        <f>+$J$5</f>
        <v>26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54</v>
      </c>
      <c r="H119" s="32">
        <f t="shared" ref="H119:L119" si="31">SUM(H120:H123)</f>
        <v>28</v>
      </c>
      <c r="I119" s="32">
        <f t="shared" si="31"/>
        <v>51</v>
      </c>
      <c r="J119" s="32">
        <f t="shared" si="31"/>
        <v>38</v>
      </c>
      <c r="K119" s="32">
        <f t="shared" si="31"/>
        <v>0</v>
      </c>
      <c r="L119" s="32">
        <f t="shared" si="31"/>
        <v>171</v>
      </c>
      <c r="M119" s="32">
        <f>ROUND((L119/$E$1),0)</f>
        <v>43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5</v>
      </c>
      <c r="H120" s="40">
        <v>2</v>
      </c>
      <c r="I120" s="40">
        <v>3</v>
      </c>
      <c r="J120" s="40">
        <v>3</v>
      </c>
      <c r="K120" s="40"/>
      <c r="L120" s="35">
        <f>SUM(G120:K120)</f>
        <v>13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13</v>
      </c>
      <c r="H121" s="40">
        <v>7</v>
      </c>
      <c r="I121" s="40">
        <v>11</v>
      </c>
      <c r="J121" s="40">
        <v>8</v>
      </c>
      <c r="K121" s="40"/>
      <c r="L121" s="35">
        <f t="shared" ref="L121:L128" si="33">SUM(G121:K121)</f>
        <v>39</v>
      </c>
      <c r="M121" s="35">
        <f t="shared" si="32"/>
        <v>10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9</v>
      </c>
      <c r="H122" s="40">
        <v>6</v>
      </c>
      <c r="I122" s="40">
        <v>15</v>
      </c>
      <c r="J122" s="40">
        <v>4</v>
      </c>
      <c r="K122" s="40"/>
      <c r="L122" s="35">
        <f t="shared" si="33"/>
        <v>34</v>
      </c>
      <c r="M122" s="35">
        <f t="shared" si="32"/>
        <v>9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27</v>
      </c>
      <c r="H123" s="41">
        <v>13</v>
      </c>
      <c r="I123" s="41">
        <v>22</v>
      </c>
      <c r="J123" s="41">
        <v>23</v>
      </c>
      <c r="K123" s="41"/>
      <c r="L123" s="32">
        <f t="shared" si="33"/>
        <v>85</v>
      </c>
      <c r="M123" s="32">
        <f t="shared" si="32"/>
        <v>21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>
        <v>5</v>
      </c>
      <c r="J126" s="40">
        <v>5</v>
      </c>
      <c r="K126" s="40"/>
      <c r="L126" s="35">
        <f t="shared" si="33"/>
        <v>10</v>
      </c>
      <c r="M126" s="35">
        <f t="shared" si="32"/>
        <v>3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>
        <v>38</v>
      </c>
      <c r="I128" s="40">
        <v>38</v>
      </c>
      <c r="J128" s="40">
        <v>38</v>
      </c>
      <c r="K128" s="40"/>
      <c r="L128" s="35">
        <f t="shared" si="33"/>
        <v>114</v>
      </c>
      <c r="M128" s="35">
        <f t="shared" si="32"/>
        <v>29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278</v>
      </c>
      <c r="U131" s="46">
        <f>+L136+L137</f>
        <v>98</v>
      </c>
      <c r="V131" s="46">
        <f>+L138+L139</f>
        <v>180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 t="str">
        <f>+$C116</f>
        <v>February 2023</v>
      </c>
      <c r="D132" s="24"/>
      <c r="E132" s="24"/>
      <c r="F132" s="24"/>
      <c r="G132" s="10" t="str">
        <f>+$G$4</f>
        <v>Feb</v>
      </c>
      <c r="H132" s="10" t="str">
        <f>+G132</f>
        <v>Feb</v>
      </c>
      <c r="I132" s="10" t="str">
        <f t="shared" si="34"/>
        <v>Feb</v>
      </c>
      <c r="J132" s="10" t="str">
        <f t="shared" si="34"/>
        <v>Feb</v>
      </c>
      <c r="K132" s="10" t="str">
        <f t="shared" si="34"/>
        <v>Feb</v>
      </c>
      <c r="L132" s="10" t="str">
        <f t="shared" si="34"/>
        <v>Feb</v>
      </c>
      <c r="M132" s="10" t="str">
        <f t="shared" si="34"/>
        <v>Feb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5</v>
      </c>
      <c r="H133" s="7">
        <f>+$H$5</f>
        <v>12</v>
      </c>
      <c r="I133" s="7">
        <f>+$I$5</f>
        <v>19</v>
      </c>
      <c r="J133" s="7">
        <f>+$J$5</f>
        <v>26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86</v>
      </c>
      <c r="H135" s="32">
        <f t="shared" ref="H135:L135" si="35">SUM(H136:H139)</f>
        <v>56</v>
      </c>
      <c r="I135" s="32">
        <f t="shared" si="35"/>
        <v>67</v>
      </c>
      <c r="J135" s="32">
        <f t="shared" si="35"/>
        <v>69</v>
      </c>
      <c r="K135" s="32">
        <f t="shared" si="35"/>
        <v>0</v>
      </c>
      <c r="L135" s="32">
        <f t="shared" si="35"/>
        <v>278</v>
      </c>
      <c r="M135" s="32">
        <f>ROUND((L135/$E$1),0)</f>
        <v>70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4</v>
      </c>
      <c r="I136" s="40">
        <v>6</v>
      </c>
      <c r="J136" s="40">
        <v>6</v>
      </c>
      <c r="K136" s="40"/>
      <c r="L136" s="35">
        <f>SUM(G136:K136)</f>
        <v>21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15</v>
      </c>
      <c r="I137" s="40">
        <v>21</v>
      </c>
      <c r="J137" s="40">
        <v>19</v>
      </c>
      <c r="K137" s="40"/>
      <c r="L137" s="35">
        <f t="shared" ref="L137:L144" si="37">SUM(G137:K137)</f>
        <v>77</v>
      </c>
      <c r="M137" s="35">
        <f t="shared" si="36"/>
        <v>19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20</v>
      </c>
      <c r="H138" s="40">
        <v>7</v>
      </c>
      <c r="I138" s="40">
        <v>9</v>
      </c>
      <c r="J138" s="40">
        <v>10</v>
      </c>
      <c r="K138" s="40"/>
      <c r="L138" s="35">
        <f t="shared" si="37"/>
        <v>46</v>
      </c>
      <c r="M138" s="35">
        <f t="shared" si="36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39</v>
      </c>
      <c r="H139" s="41">
        <v>30</v>
      </c>
      <c r="I139" s="41">
        <v>31</v>
      </c>
      <c r="J139" s="41">
        <v>34</v>
      </c>
      <c r="K139" s="41"/>
      <c r="L139" s="32">
        <f t="shared" si="37"/>
        <v>134</v>
      </c>
      <c r="M139" s="32">
        <f t="shared" si="36"/>
        <v>34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104</v>
      </c>
      <c r="H143" s="40">
        <v>10</v>
      </c>
      <c r="I143" s="40"/>
      <c r="J143" s="40"/>
      <c r="K143" s="40"/>
      <c r="L143" s="35">
        <f t="shared" si="37"/>
        <v>114</v>
      </c>
      <c r="M143" s="35">
        <f t="shared" si="36"/>
        <v>29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397</v>
      </c>
      <c r="U147" s="46">
        <f>+L152+L153</f>
        <v>102</v>
      </c>
      <c r="V147" s="46">
        <f>+L154+L155</f>
        <v>295</v>
      </c>
      <c r="W147" s="46">
        <f>+L158</f>
        <v>4</v>
      </c>
      <c r="X147" s="46">
        <f>+L156</f>
        <v>0</v>
      </c>
    </row>
    <row r="148" spans="1:24" x14ac:dyDescent="0.25">
      <c r="A148" s="21"/>
      <c r="B148" s="22"/>
      <c r="C148" s="8" t="str">
        <f>+$C132</f>
        <v>February 2023</v>
      </c>
      <c r="D148" s="24"/>
      <c r="E148" s="24"/>
      <c r="F148" s="24"/>
      <c r="G148" s="10" t="str">
        <f>+$G$4</f>
        <v>Feb</v>
      </c>
      <c r="H148" s="10" t="str">
        <f>+G148</f>
        <v>Feb</v>
      </c>
      <c r="I148" s="10" t="str">
        <f t="shared" si="38"/>
        <v>Feb</v>
      </c>
      <c r="J148" s="10" t="str">
        <f t="shared" si="38"/>
        <v>Feb</v>
      </c>
      <c r="K148" s="10" t="str">
        <f t="shared" si="38"/>
        <v>Feb</v>
      </c>
      <c r="L148" s="10" t="str">
        <f t="shared" si="38"/>
        <v>Feb</v>
      </c>
      <c r="M148" s="10" t="str">
        <f t="shared" si="38"/>
        <v>Feb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5</v>
      </c>
      <c r="H149" s="7">
        <f>+$H$5</f>
        <v>12</v>
      </c>
      <c r="I149" s="7">
        <f>+$I$5</f>
        <v>19</v>
      </c>
      <c r="J149" s="7">
        <f>+$J$5</f>
        <v>26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216</v>
      </c>
      <c r="H151" s="32">
        <f t="shared" ref="H151:L151" si="39">SUM(H152:H155)</f>
        <v>16</v>
      </c>
      <c r="I151" s="32">
        <f t="shared" si="39"/>
        <v>106</v>
      </c>
      <c r="J151" s="32">
        <f t="shared" si="39"/>
        <v>59</v>
      </c>
      <c r="K151" s="32">
        <f t="shared" si="39"/>
        <v>0</v>
      </c>
      <c r="L151" s="32">
        <f t="shared" si="39"/>
        <v>397</v>
      </c>
      <c r="M151" s="32">
        <f>ROUND((L151/$E$1),0)</f>
        <v>99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9</v>
      </c>
      <c r="H152" s="40">
        <v>2</v>
      </c>
      <c r="I152" s="40">
        <v>5</v>
      </c>
      <c r="J152" s="40">
        <v>3</v>
      </c>
      <c r="K152" s="40"/>
      <c r="L152" s="35">
        <f>SUM(G152:K152)</f>
        <v>19</v>
      </c>
      <c r="M152" s="35">
        <f t="shared" ref="M152:M160" si="40">ROUND((L152/$E$1),0)</f>
        <v>5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44</v>
      </c>
      <c r="H153" s="40">
        <v>5</v>
      </c>
      <c r="I153" s="40">
        <v>26</v>
      </c>
      <c r="J153" s="40">
        <v>8</v>
      </c>
      <c r="K153" s="40"/>
      <c r="L153" s="35">
        <f t="shared" ref="L153:L160" si="41">SUM(G153:K153)</f>
        <v>83</v>
      </c>
      <c r="M153" s="35">
        <f t="shared" si="40"/>
        <v>21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66</v>
      </c>
      <c r="H154" s="40">
        <v>1</v>
      </c>
      <c r="I154" s="40">
        <v>31</v>
      </c>
      <c r="J154" s="40">
        <v>19</v>
      </c>
      <c r="K154" s="40"/>
      <c r="L154" s="35">
        <f t="shared" si="41"/>
        <v>117</v>
      </c>
      <c r="M154" s="35">
        <f t="shared" si="40"/>
        <v>29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97</v>
      </c>
      <c r="H155" s="41">
        <v>8</v>
      </c>
      <c r="I155" s="41">
        <v>44</v>
      </c>
      <c r="J155" s="41">
        <v>29</v>
      </c>
      <c r="K155" s="41"/>
      <c r="L155" s="32">
        <f t="shared" si="41"/>
        <v>178</v>
      </c>
      <c r="M155" s="32">
        <f t="shared" si="40"/>
        <v>45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>
        <v>4</v>
      </c>
      <c r="J158" s="40"/>
      <c r="K158" s="40"/>
      <c r="L158" s="35">
        <f t="shared" si="41"/>
        <v>4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>
        <v>9</v>
      </c>
      <c r="I159" s="40">
        <v>96</v>
      </c>
      <c r="J159" s="40">
        <v>8</v>
      </c>
      <c r="K159" s="40"/>
      <c r="L159" s="35">
        <f t="shared" si="41"/>
        <v>113</v>
      </c>
      <c r="M159" s="35">
        <f t="shared" si="40"/>
        <v>28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124</v>
      </c>
      <c r="U163" s="46">
        <f>+L168+L169</f>
        <v>40</v>
      </c>
      <c r="V163" s="46">
        <f>+L170+L171</f>
        <v>84</v>
      </c>
      <c r="W163" s="46">
        <f>+L174</f>
        <v>10</v>
      </c>
      <c r="X163" s="46">
        <f>+L172</f>
        <v>0</v>
      </c>
    </row>
    <row r="164" spans="1:24" x14ac:dyDescent="0.25">
      <c r="A164" s="21"/>
      <c r="B164" s="22"/>
      <c r="C164" s="8" t="str">
        <f>+$C148</f>
        <v>February 2023</v>
      </c>
      <c r="D164" s="24"/>
      <c r="E164" s="24"/>
      <c r="F164" s="24"/>
      <c r="G164" s="10" t="str">
        <f>+$G$4</f>
        <v>Feb</v>
      </c>
      <c r="H164" s="10" t="str">
        <f>+G164</f>
        <v>Feb</v>
      </c>
      <c r="I164" s="10" t="str">
        <f t="shared" si="42"/>
        <v>Feb</v>
      </c>
      <c r="J164" s="10" t="str">
        <f t="shared" si="42"/>
        <v>Feb</v>
      </c>
      <c r="K164" s="10" t="str">
        <f t="shared" si="42"/>
        <v>Feb</v>
      </c>
      <c r="L164" s="10" t="str">
        <f t="shared" si="42"/>
        <v>Feb</v>
      </c>
      <c r="M164" s="10" t="str">
        <f t="shared" si="42"/>
        <v>Feb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5</v>
      </c>
      <c r="H165" s="7">
        <f>+$H$5</f>
        <v>12</v>
      </c>
      <c r="I165" s="7">
        <f>+$I$5</f>
        <v>19</v>
      </c>
      <c r="J165" s="7">
        <f>+$J$5</f>
        <v>26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38</v>
      </c>
      <c r="H167" s="32">
        <f t="shared" ref="H167:L167" si="43">SUM(H168:H171)</f>
        <v>11</v>
      </c>
      <c r="I167" s="32">
        <f t="shared" si="43"/>
        <v>43</v>
      </c>
      <c r="J167" s="32">
        <f t="shared" si="43"/>
        <v>32</v>
      </c>
      <c r="K167" s="32">
        <f t="shared" si="43"/>
        <v>0</v>
      </c>
      <c r="L167" s="32">
        <f t="shared" si="43"/>
        <v>124</v>
      </c>
      <c r="M167" s="32">
        <f>ROUND((L167/$E$1),0)</f>
        <v>31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2</v>
      </c>
      <c r="K168" s="40"/>
      <c r="L168" s="35">
        <f>SUM(G168:K168)</f>
        <v>7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12</v>
      </c>
      <c r="H169" s="40">
        <v>2</v>
      </c>
      <c r="I169" s="40">
        <v>13</v>
      </c>
      <c r="J169" s="40">
        <v>6</v>
      </c>
      <c r="K169" s="40"/>
      <c r="L169" s="35">
        <f t="shared" ref="L169:L176" si="45">SUM(G169:K169)</f>
        <v>33</v>
      </c>
      <c r="M169" s="35">
        <f t="shared" si="44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3</v>
      </c>
      <c r="H170" s="40">
        <v>2</v>
      </c>
      <c r="I170" s="40">
        <v>7</v>
      </c>
      <c r="J170" s="40">
        <v>5</v>
      </c>
      <c r="K170" s="40"/>
      <c r="L170" s="35">
        <f t="shared" si="45"/>
        <v>17</v>
      </c>
      <c r="M170" s="35">
        <f t="shared" si="44"/>
        <v>4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21</v>
      </c>
      <c r="H171" s="41">
        <v>6</v>
      </c>
      <c r="I171" s="41">
        <v>21</v>
      </c>
      <c r="J171" s="41">
        <v>19</v>
      </c>
      <c r="K171" s="41"/>
      <c r="L171" s="32">
        <f t="shared" si="45"/>
        <v>67</v>
      </c>
      <c r="M171" s="32">
        <f t="shared" si="44"/>
        <v>17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5</v>
      </c>
      <c r="H174" s="40">
        <v>2</v>
      </c>
      <c r="I174" s="40"/>
      <c r="J174" s="40">
        <v>3</v>
      </c>
      <c r="K174" s="40"/>
      <c r="L174" s="35">
        <f t="shared" si="45"/>
        <v>10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84</v>
      </c>
      <c r="H175" s="40">
        <v>140</v>
      </c>
      <c r="I175" s="40">
        <v>572</v>
      </c>
      <c r="J175" s="40">
        <v>149</v>
      </c>
      <c r="K175" s="40"/>
      <c r="L175" s="35">
        <f t="shared" si="45"/>
        <v>945</v>
      </c>
      <c r="M175" s="35">
        <f t="shared" si="44"/>
        <v>236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209</v>
      </c>
      <c r="U179" s="46">
        <f>+L184+L185</f>
        <v>41</v>
      </c>
      <c r="V179" s="46">
        <f>+L186+L187</f>
        <v>168</v>
      </c>
      <c r="W179" s="46">
        <f>+L190</f>
        <v>50</v>
      </c>
      <c r="X179" s="46">
        <f>+L188</f>
        <v>3</v>
      </c>
    </row>
    <row r="180" spans="1:24" x14ac:dyDescent="0.25">
      <c r="A180" s="21"/>
      <c r="B180" s="22"/>
      <c r="C180" s="8" t="str">
        <f>+$C164</f>
        <v>February 2023</v>
      </c>
      <c r="D180" s="24"/>
      <c r="E180" s="24"/>
      <c r="F180" s="24"/>
      <c r="G180" s="10" t="str">
        <f>+$G$4</f>
        <v>Feb</v>
      </c>
      <c r="H180" s="10" t="str">
        <f>+G180</f>
        <v>Feb</v>
      </c>
      <c r="I180" s="10" t="str">
        <f t="shared" si="46"/>
        <v>Feb</v>
      </c>
      <c r="J180" s="10" t="str">
        <f t="shared" si="46"/>
        <v>Feb</v>
      </c>
      <c r="K180" s="10" t="str">
        <f t="shared" si="46"/>
        <v>Feb</v>
      </c>
      <c r="L180" s="10" t="str">
        <f t="shared" si="46"/>
        <v>Feb</v>
      </c>
      <c r="M180" s="10" t="str">
        <f t="shared" si="46"/>
        <v>Feb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5</v>
      </c>
      <c r="H181" s="7">
        <f>+$H$5</f>
        <v>12</v>
      </c>
      <c r="I181" s="7">
        <f>+$I$5</f>
        <v>19</v>
      </c>
      <c r="J181" s="7">
        <f>+$J$5</f>
        <v>26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62</v>
      </c>
      <c r="H183" s="32">
        <f t="shared" ref="H183:L183" si="47">SUM(H184:H187)</f>
        <v>39</v>
      </c>
      <c r="I183" s="32">
        <f t="shared" si="47"/>
        <v>52</v>
      </c>
      <c r="J183" s="32">
        <f t="shared" si="47"/>
        <v>56</v>
      </c>
      <c r="K183" s="32">
        <f t="shared" si="47"/>
        <v>0</v>
      </c>
      <c r="L183" s="32">
        <f t="shared" si="47"/>
        <v>209</v>
      </c>
      <c r="M183" s="32">
        <f>ROUND((L183/$E$1),0)</f>
        <v>52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1</v>
      </c>
      <c r="I184" s="40">
        <v>1</v>
      </c>
      <c r="J184" s="40">
        <v>2</v>
      </c>
      <c r="K184" s="40"/>
      <c r="L184" s="35">
        <f>SUM(G184:K184)</f>
        <v>5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9</v>
      </c>
      <c r="H185" s="40">
        <v>8</v>
      </c>
      <c r="I185" s="40">
        <v>9</v>
      </c>
      <c r="J185" s="40">
        <v>10</v>
      </c>
      <c r="K185" s="40"/>
      <c r="L185" s="35">
        <f t="shared" ref="L185:L192" si="49">SUM(G185:K185)</f>
        <v>36</v>
      </c>
      <c r="M185" s="35">
        <f t="shared" si="48"/>
        <v>9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14</v>
      </c>
      <c r="H186" s="40">
        <v>10</v>
      </c>
      <c r="I186" s="40">
        <v>12</v>
      </c>
      <c r="J186" s="40">
        <v>14</v>
      </c>
      <c r="K186" s="40"/>
      <c r="L186" s="35">
        <f t="shared" si="49"/>
        <v>50</v>
      </c>
      <c r="M186" s="35">
        <f t="shared" si="48"/>
        <v>13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38</v>
      </c>
      <c r="H187" s="41">
        <v>20</v>
      </c>
      <c r="I187" s="41">
        <v>30</v>
      </c>
      <c r="J187" s="41">
        <v>30</v>
      </c>
      <c r="K187" s="41"/>
      <c r="L187" s="32">
        <f t="shared" si="49"/>
        <v>118</v>
      </c>
      <c r="M187" s="32">
        <f t="shared" si="48"/>
        <v>30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>
        <v>1</v>
      </c>
      <c r="J188" s="40">
        <v>2</v>
      </c>
      <c r="K188" s="40"/>
      <c r="L188" s="35">
        <f t="shared" si="49"/>
        <v>3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14</v>
      </c>
      <c r="H190" s="40">
        <v>18</v>
      </c>
      <c r="I190" s="40">
        <v>10</v>
      </c>
      <c r="J190" s="40">
        <v>8</v>
      </c>
      <c r="K190" s="40"/>
      <c r="L190" s="35">
        <f t="shared" si="49"/>
        <v>50</v>
      </c>
      <c r="M190" s="35">
        <f t="shared" si="48"/>
        <v>13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160</v>
      </c>
      <c r="H191" s="40">
        <v>192</v>
      </c>
      <c r="I191" s="40">
        <v>128</v>
      </c>
      <c r="J191" s="40">
        <v>186</v>
      </c>
      <c r="K191" s="40"/>
      <c r="L191" s="35">
        <f t="shared" si="49"/>
        <v>666</v>
      </c>
      <c r="M191" s="35">
        <f t="shared" si="48"/>
        <v>167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191</v>
      </c>
      <c r="U195" s="46">
        <f>+L200+L201</f>
        <v>45</v>
      </c>
      <c r="V195" s="46">
        <f>+L202+L203</f>
        <v>146</v>
      </c>
      <c r="W195" s="46">
        <f>+L206</f>
        <v>8</v>
      </c>
      <c r="X195" s="46">
        <f>+L204</f>
        <v>1</v>
      </c>
    </row>
    <row r="196" spans="1:24" x14ac:dyDescent="0.25">
      <c r="A196" s="21"/>
      <c r="B196" s="22"/>
      <c r="C196" s="8" t="str">
        <f>+$C180</f>
        <v>February 2023</v>
      </c>
      <c r="D196" s="24"/>
      <c r="E196" s="24"/>
      <c r="F196" s="24"/>
      <c r="G196" s="10" t="str">
        <f>+$G$4</f>
        <v>Feb</v>
      </c>
      <c r="H196" s="10" t="str">
        <f>+G196</f>
        <v>Feb</v>
      </c>
      <c r="I196" s="10" t="str">
        <f t="shared" si="50"/>
        <v>Feb</v>
      </c>
      <c r="J196" s="10" t="str">
        <f t="shared" si="50"/>
        <v>Feb</v>
      </c>
      <c r="K196" s="10" t="str">
        <f t="shared" si="50"/>
        <v>Feb</v>
      </c>
      <c r="L196" s="10" t="str">
        <f t="shared" si="50"/>
        <v>Feb</v>
      </c>
      <c r="M196" s="10" t="str">
        <f t="shared" si="50"/>
        <v>Feb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5</v>
      </c>
      <c r="H197" s="7">
        <f>+$H$5</f>
        <v>12</v>
      </c>
      <c r="I197" s="7">
        <f>+$I$5</f>
        <v>19</v>
      </c>
      <c r="J197" s="7">
        <f>+$J$5</f>
        <v>26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48</v>
      </c>
      <c r="H199" s="32">
        <f t="shared" ref="H199:L199" si="51">SUM(H200:H203)</f>
        <v>36</v>
      </c>
      <c r="I199" s="32">
        <f t="shared" si="51"/>
        <v>54</v>
      </c>
      <c r="J199" s="32">
        <f t="shared" si="51"/>
        <v>53</v>
      </c>
      <c r="K199" s="32">
        <f t="shared" si="51"/>
        <v>0</v>
      </c>
      <c r="L199" s="32">
        <f t="shared" si="51"/>
        <v>191</v>
      </c>
      <c r="M199" s="32">
        <f>ROUND((L199/$E$1),0)</f>
        <v>48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3</v>
      </c>
      <c r="I200" s="40">
        <v>3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8</v>
      </c>
      <c r="J201" s="40">
        <v>8</v>
      </c>
      <c r="K201" s="40"/>
      <c r="L201" s="35">
        <f t="shared" ref="L201:L208" si="53">SUM(G201:K201)</f>
        <v>32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10</v>
      </c>
      <c r="I202" s="40">
        <v>20</v>
      </c>
      <c r="J202" s="40">
        <v>13</v>
      </c>
      <c r="K202" s="40"/>
      <c r="L202" s="35">
        <f t="shared" si="53"/>
        <v>56</v>
      </c>
      <c r="M202" s="35">
        <f t="shared" si="52"/>
        <v>14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23</v>
      </c>
      <c r="H203" s="41">
        <v>15</v>
      </c>
      <c r="I203" s="41">
        <v>23</v>
      </c>
      <c r="J203" s="41">
        <v>29</v>
      </c>
      <c r="K203" s="41"/>
      <c r="L203" s="32">
        <f t="shared" si="53"/>
        <v>90</v>
      </c>
      <c r="M203" s="32">
        <f t="shared" si="52"/>
        <v>23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>
        <v>1</v>
      </c>
      <c r="K204" s="40"/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2</v>
      </c>
      <c r="I206" s="40">
        <v>3</v>
      </c>
      <c r="J206" s="40"/>
      <c r="K206" s="40"/>
      <c r="L206" s="35">
        <f t="shared" si="53"/>
        <v>8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96</v>
      </c>
      <c r="H207" s="40">
        <v>128</v>
      </c>
      <c r="I207" s="40">
        <v>96</v>
      </c>
      <c r="J207" s="40">
        <v>64</v>
      </c>
      <c r="K207" s="40"/>
      <c r="L207" s="35">
        <f t="shared" si="53"/>
        <v>384</v>
      </c>
      <c r="M207" s="35">
        <f t="shared" si="52"/>
        <v>96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>
        <v>40</v>
      </c>
      <c r="J208" s="40"/>
      <c r="K208" s="40"/>
      <c r="L208" s="35">
        <f t="shared" si="53"/>
        <v>120</v>
      </c>
      <c r="M208" s="35">
        <f t="shared" si="52"/>
        <v>30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 t="s">
        <v>118</v>
      </c>
      <c r="Q211" s="42"/>
      <c r="S211" s="45" t="str">
        <f>+C211</f>
        <v>Mlindazwe</v>
      </c>
      <c r="T211" s="46">
        <f>+L215</f>
        <v>184</v>
      </c>
      <c r="U211" s="46">
        <f>+L216+L217</f>
        <v>32</v>
      </c>
      <c r="V211" s="46">
        <f>+L218+L219</f>
        <v>152</v>
      </c>
      <c r="W211" s="46">
        <f>+L222</f>
        <v>10</v>
      </c>
      <c r="X211" s="46">
        <f>+L220</f>
        <v>1</v>
      </c>
    </row>
    <row r="212" spans="1:24" x14ac:dyDescent="0.25">
      <c r="A212" s="21"/>
      <c r="B212" s="22"/>
      <c r="C212" s="8" t="str">
        <f>+$C196</f>
        <v>February 2023</v>
      </c>
      <c r="D212" s="24"/>
      <c r="E212" s="24"/>
      <c r="F212" s="24"/>
      <c r="G212" s="10" t="str">
        <f>+$G$4</f>
        <v>Feb</v>
      </c>
      <c r="H212" s="10" t="str">
        <f>+G212</f>
        <v>Feb</v>
      </c>
      <c r="I212" s="10" t="str">
        <f t="shared" si="54"/>
        <v>Feb</v>
      </c>
      <c r="J212" s="10" t="str">
        <f t="shared" si="54"/>
        <v>Feb</v>
      </c>
      <c r="K212" s="10" t="str">
        <f t="shared" si="54"/>
        <v>Feb</v>
      </c>
      <c r="L212" s="10" t="str">
        <f t="shared" si="54"/>
        <v>Feb</v>
      </c>
      <c r="M212" s="10" t="str">
        <f t="shared" si="54"/>
        <v>Feb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5</v>
      </c>
      <c r="H213" s="7">
        <f>+$H$5</f>
        <v>12</v>
      </c>
      <c r="I213" s="7">
        <f>+$I$5</f>
        <v>19</v>
      </c>
      <c r="J213" s="7">
        <f>+$J$5</f>
        <v>26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74</v>
      </c>
      <c r="H215" s="32">
        <f t="shared" ref="H215:L215" si="55">SUM(H216:H219)</f>
        <v>64</v>
      </c>
      <c r="I215" s="32">
        <f t="shared" si="55"/>
        <v>0</v>
      </c>
      <c r="J215" s="32">
        <f t="shared" si="55"/>
        <v>46</v>
      </c>
      <c r="K215" s="32">
        <f t="shared" si="55"/>
        <v>0</v>
      </c>
      <c r="L215" s="32">
        <f t="shared" si="55"/>
        <v>184</v>
      </c>
      <c r="M215" s="32">
        <f>ROUND((L215/$E$1),0)</f>
        <v>46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5</v>
      </c>
      <c r="H216" s="40">
        <v>3</v>
      </c>
      <c r="I216" s="40"/>
      <c r="J216" s="40">
        <v>1</v>
      </c>
      <c r="K216" s="40"/>
      <c r="L216" s="35">
        <f>SUM(G216:K216)</f>
        <v>9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11</v>
      </c>
      <c r="H217" s="40">
        <v>6</v>
      </c>
      <c r="I217" s="40"/>
      <c r="J217" s="40">
        <v>6</v>
      </c>
      <c r="K217" s="40"/>
      <c r="L217" s="35">
        <f t="shared" ref="L217:L224" si="57">SUM(G217:K217)</f>
        <v>23</v>
      </c>
      <c r="M217" s="35">
        <f t="shared" si="56"/>
        <v>6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18</v>
      </c>
      <c r="H218" s="40">
        <v>17</v>
      </c>
      <c r="I218" s="40"/>
      <c r="J218" s="40">
        <v>11</v>
      </c>
      <c r="K218" s="40"/>
      <c r="L218" s="35">
        <f t="shared" si="57"/>
        <v>46</v>
      </c>
      <c r="M218" s="35">
        <f t="shared" si="56"/>
        <v>12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40</v>
      </c>
      <c r="H219" s="41">
        <v>38</v>
      </c>
      <c r="I219" s="41"/>
      <c r="J219" s="41">
        <v>28</v>
      </c>
      <c r="K219" s="41"/>
      <c r="L219" s="32">
        <f t="shared" si="57"/>
        <v>106</v>
      </c>
      <c r="M219" s="32">
        <f t="shared" si="56"/>
        <v>27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>
        <v>1</v>
      </c>
      <c r="K220" s="40"/>
      <c r="L220" s="35">
        <f t="shared" si="57"/>
        <v>1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/>
      <c r="I222" s="40"/>
      <c r="J222" s="40">
        <v>4</v>
      </c>
      <c r="K222" s="40"/>
      <c r="L222" s="35">
        <f t="shared" si="57"/>
        <v>10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260</v>
      </c>
      <c r="I223" s="40"/>
      <c r="J223" s="40"/>
      <c r="K223" s="40"/>
      <c r="L223" s="35">
        <f t="shared" si="57"/>
        <v>332</v>
      </c>
      <c r="M223" s="35">
        <f t="shared" si="56"/>
        <v>83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/>
      <c r="J224" s="40">
        <v>40</v>
      </c>
      <c r="K224" s="40"/>
      <c r="L224" s="35">
        <f t="shared" si="57"/>
        <v>120</v>
      </c>
      <c r="M224" s="35">
        <f t="shared" si="56"/>
        <v>30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193</v>
      </c>
      <c r="U227" s="46">
        <f>+L232+L233</f>
        <v>66</v>
      </c>
      <c r="V227" s="46">
        <f>+L234+L235</f>
        <v>127</v>
      </c>
      <c r="W227" s="46">
        <f>+L238</f>
        <v>6</v>
      </c>
      <c r="X227" s="46">
        <f>+L236</f>
        <v>2</v>
      </c>
    </row>
    <row r="228" spans="1:24" x14ac:dyDescent="0.25">
      <c r="A228" s="21"/>
      <c r="B228" s="22"/>
      <c r="C228" s="8" t="str">
        <f>+$C212</f>
        <v>February 2023</v>
      </c>
      <c r="D228" s="24"/>
      <c r="E228" s="24"/>
      <c r="F228" s="24"/>
      <c r="G228" s="10" t="str">
        <f>+$G$4</f>
        <v>Feb</v>
      </c>
      <c r="H228" s="10" t="str">
        <f>+G228</f>
        <v>Feb</v>
      </c>
      <c r="I228" s="10" t="str">
        <f t="shared" si="58"/>
        <v>Feb</v>
      </c>
      <c r="J228" s="10" t="str">
        <f t="shared" si="58"/>
        <v>Feb</v>
      </c>
      <c r="K228" s="10" t="str">
        <f t="shared" si="58"/>
        <v>Feb</v>
      </c>
      <c r="L228" s="10" t="str">
        <f t="shared" si="58"/>
        <v>Feb</v>
      </c>
      <c r="M228" s="10" t="str">
        <f t="shared" si="58"/>
        <v>Feb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5</v>
      </c>
      <c r="H229" s="7">
        <f>+$H$5</f>
        <v>12</v>
      </c>
      <c r="I229" s="7">
        <f>+$I$5</f>
        <v>19</v>
      </c>
      <c r="J229" s="7">
        <f>+$J$5</f>
        <v>26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43</v>
      </c>
      <c r="H231" s="32">
        <f t="shared" ref="H231:L231" si="59">SUM(H232:H235)</f>
        <v>34</v>
      </c>
      <c r="I231" s="32">
        <f t="shared" si="59"/>
        <v>53</v>
      </c>
      <c r="J231" s="32">
        <f t="shared" si="59"/>
        <v>63</v>
      </c>
      <c r="K231" s="32">
        <f t="shared" si="59"/>
        <v>0</v>
      </c>
      <c r="L231" s="32">
        <f t="shared" si="59"/>
        <v>193</v>
      </c>
      <c r="M231" s="32">
        <f>ROUND((L231/$E$1),0)</f>
        <v>48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7</v>
      </c>
      <c r="H232" s="40">
        <v>4</v>
      </c>
      <c r="I232" s="40">
        <v>6</v>
      </c>
      <c r="J232" s="40">
        <v>7</v>
      </c>
      <c r="K232" s="40"/>
      <c r="L232" s="35">
        <f>SUM(G232:K232)</f>
        <v>24</v>
      </c>
      <c r="M232" s="35">
        <f t="shared" ref="M232:M240" si="60">ROUND((L232/$E$1),0)</f>
        <v>6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11</v>
      </c>
      <c r="H233" s="40">
        <v>8</v>
      </c>
      <c r="I233" s="40">
        <v>10</v>
      </c>
      <c r="J233" s="40">
        <v>13</v>
      </c>
      <c r="K233" s="40"/>
      <c r="L233" s="35">
        <f t="shared" ref="L233:L240" si="61">SUM(G233:K233)</f>
        <v>42</v>
      </c>
      <c r="M233" s="35">
        <f t="shared" si="60"/>
        <v>11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9</v>
      </c>
      <c r="H234" s="40">
        <v>7</v>
      </c>
      <c r="I234" s="40">
        <v>12</v>
      </c>
      <c r="J234" s="40">
        <v>9</v>
      </c>
      <c r="K234" s="40"/>
      <c r="L234" s="35">
        <f t="shared" si="61"/>
        <v>37</v>
      </c>
      <c r="M234" s="35">
        <f t="shared" si="60"/>
        <v>9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16</v>
      </c>
      <c r="H235" s="41">
        <v>15</v>
      </c>
      <c r="I235" s="41">
        <v>25</v>
      </c>
      <c r="J235" s="41">
        <v>34</v>
      </c>
      <c r="K235" s="41"/>
      <c r="L235" s="32">
        <f t="shared" si="61"/>
        <v>90</v>
      </c>
      <c r="M235" s="32">
        <f t="shared" si="60"/>
        <v>23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2</v>
      </c>
      <c r="J236" s="40"/>
      <c r="K236" s="40"/>
      <c r="L236" s="35">
        <f t="shared" si="61"/>
        <v>2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/>
      <c r="I238" s="40">
        <v>2</v>
      </c>
      <c r="J238" s="40">
        <v>2</v>
      </c>
      <c r="K238" s="40"/>
      <c r="L238" s="35">
        <f t="shared" si="61"/>
        <v>6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>
        <v>128</v>
      </c>
      <c r="H239" s="40">
        <v>160</v>
      </c>
      <c r="I239" s="40">
        <v>96</v>
      </c>
      <c r="J239" s="40"/>
      <c r="K239" s="40"/>
      <c r="L239" s="35">
        <f t="shared" si="61"/>
        <v>384</v>
      </c>
      <c r="M239" s="35">
        <f t="shared" si="60"/>
        <v>96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 t="s">
        <v>119</v>
      </c>
      <c r="Q243" s="42"/>
      <c r="S243" s="45" t="str">
        <f>+C243</f>
        <v>Esigcaweni</v>
      </c>
      <c r="T243" s="46">
        <f>+L247</f>
        <v>250</v>
      </c>
      <c r="U243" s="46">
        <f>+L248+L249</f>
        <v>48</v>
      </c>
      <c r="V243" s="46">
        <f>+L250+L251</f>
        <v>202</v>
      </c>
      <c r="W243" s="46">
        <f>+L254</f>
        <v>5</v>
      </c>
      <c r="X243" s="46">
        <f>+L252</f>
        <v>0</v>
      </c>
    </row>
    <row r="244" spans="1:24" x14ac:dyDescent="0.25">
      <c r="A244" s="21"/>
      <c r="B244" s="22"/>
      <c r="C244" s="8" t="str">
        <f>+$C228</f>
        <v>February 2023</v>
      </c>
      <c r="D244" s="24"/>
      <c r="E244" s="24"/>
      <c r="F244" s="24"/>
      <c r="G244" s="10" t="str">
        <f>+$G$4</f>
        <v>Feb</v>
      </c>
      <c r="H244" s="10" t="str">
        <f>+G244</f>
        <v>Feb</v>
      </c>
      <c r="I244" s="10" t="str">
        <f t="shared" si="62"/>
        <v>Feb</v>
      </c>
      <c r="J244" s="10" t="str">
        <f t="shared" si="62"/>
        <v>Feb</v>
      </c>
      <c r="K244" s="10" t="str">
        <f t="shared" si="62"/>
        <v>Feb</v>
      </c>
      <c r="L244" s="10" t="str">
        <f t="shared" si="62"/>
        <v>Feb</v>
      </c>
      <c r="M244" s="10" t="str">
        <f t="shared" si="62"/>
        <v>Feb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5</v>
      </c>
      <c r="H245" s="7">
        <f>+$H$5</f>
        <v>12</v>
      </c>
      <c r="I245" s="7">
        <f>+$I$5</f>
        <v>19</v>
      </c>
      <c r="J245" s="7">
        <f>+$J$5</f>
        <v>26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84</v>
      </c>
      <c r="H247" s="32">
        <f t="shared" ref="H247:L247" si="63">SUM(H248:H251)</f>
        <v>82</v>
      </c>
      <c r="I247" s="32">
        <f t="shared" si="63"/>
        <v>0</v>
      </c>
      <c r="J247" s="32">
        <f t="shared" si="63"/>
        <v>84</v>
      </c>
      <c r="K247" s="32">
        <f t="shared" si="63"/>
        <v>0</v>
      </c>
      <c r="L247" s="32">
        <f t="shared" si="63"/>
        <v>250</v>
      </c>
      <c r="M247" s="32">
        <f>ROUND((L247/$E$1),0)</f>
        <v>63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/>
      <c r="J248" s="40">
        <v>7</v>
      </c>
      <c r="K248" s="40"/>
      <c r="L248" s="35">
        <f>SUM(G248:K248)</f>
        <v>21</v>
      </c>
      <c r="M248" s="35">
        <f t="shared" ref="M248:M256" si="64">ROUND((L248/$E$1),0)</f>
        <v>5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10</v>
      </c>
      <c r="I249" s="40"/>
      <c r="J249" s="40">
        <v>9</v>
      </c>
      <c r="K249" s="40"/>
      <c r="L249" s="35">
        <f t="shared" ref="L249:L256" si="65">SUM(G249:K249)</f>
        <v>27</v>
      </c>
      <c r="M249" s="35">
        <f t="shared" si="64"/>
        <v>7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34</v>
      </c>
      <c r="H250" s="40">
        <v>29</v>
      </c>
      <c r="I250" s="40"/>
      <c r="J250" s="40">
        <v>31</v>
      </c>
      <c r="K250" s="40"/>
      <c r="L250" s="35">
        <f t="shared" si="65"/>
        <v>94</v>
      </c>
      <c r="M250" s="35">
        <f t="shared" si="64"/>
        <v>24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35</v>
      </c>
      <c r="H251" s="41">
        <v>36</v>
      </c>
      <c r="I251" s="41"/>
      <c r="J251" s="41">
        <v>37</v>
      </c>
      <c r="K251" s="41"/>
      <c r="L251" s="32">
        <f t="shared" si="65"/>
        <v>108</v>
      </c>
      <c r="M251" s="32">
        <f t="shared" si="64"/>
        <v>27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>
        <v>6</v>
      </c>
      <c r="H253" s="40"/>
      <c r="I253" s="40"/>
      <c r="J253" s="40"/>
      <c r="K253" s="40"/>
      <c r="L253" s="35">
        <f t="shared" si="65"/>
        <v>6</v>
      </c>
      <c r="M253" s="35">
        <f t="shared" si="64"/>
        <v>2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/>
      <c r="H254" s="40"/>
      <c r="I254" s="40"/>
      <c r="J254" s="40">
        <v>5</v>
      </c>
      <c r="K254" s="40"/>
      <c r="L254" s="35">
        <f t="shared" si="65"/>
        <v>5</v>
      </c>
      <c r="M254" s="35">
        <f t="shared" si="64"/>
        <v>1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52</v>
      </c>
      <c r="H256" s="40">
        <v>52</v>
      </c>
      <c r="I256" s="40"/>
      <c r="J256" s="40">
        <v>45</v>
      </c>
      <c r="K256" s="40"/>
      <c r="L256" s="35">
        <f t="shared" si="65"/>
        <v>149</v>
      </c>
      <c r="M256" s="35">
        <f t="shared" si="64"/>
        <v>37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119</v>
      </c>
      <c r="U259" s="46">
        <f>+L264+L265</f>
        <v>16</v>
      </c>
      <c r="V259" s="46">
        <f>+L266+L267</f>
        <v>103</v>
      </c>
      <c r="W259" s="46">
        <f>+L270</f>
        <v>3</v>
      </c>
      <c r="X259" s="46">
        <f>+L268</f>
        <v>0</v>
      </c>
    </row>
    <row r="260" spans="1:24" x14ac:dyDescent="0.25">
      <c r="A260" s="21"/>
      <c r="B260" s="22"/>
      <c r="C260" s="8" t="str">
        <f>+$C244</f>
        <v>February 2023</v>
      </c>
      <c r="D260" s="24"/>
      <c r="E260" s="24"/>
      <c r="F260" s="24"/>
      <c r="G260" s="10" t="str">
        <f>+$G$4</f>
        <v>Feb</v>
      </c>
      <c r="H260" s="10" t="str">
        <f>+G260</f>
        <v>Feb</v>
      </c>
      <c r="I260" s="10" t="str">
        <f t="shared" si="66"/>
        <v>Feb</v>
      </c>
      <c r="J260" s="10" t="str">
        <f t="shared" si="66"/>
        <v>Feb</v>
      </c>
      <c r="K260" s="10" t="str">
        <f t="shared" si="66"/>
        <v>Feb</v>
      </c>
      <c r="L260" s="10" t="str">
        <f t="shared" si="66"/>
        <v>Feb</v>
      </c>
      <c r="M260" s="10" t="str">
        <f t="shared" si="66"/>
        <v>Feb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5</v>
      </c>
      <c r="H261" s="7">
        <f>+$H$5</f>
        <v>12</v>
      </c>
      <c r="I261" s="7">
        <f>+$I$5</f>
        <v>19</v>
      </c>
      <c r="J261" s="7">
        <f>+$J$5</f>
        <v>26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37</v>
      </c>
      <c r="H263" s="32">
        <f t="shared" ref="H263:L263" si="67">SUM(H264:H267)</f>
        <v>18</v>
      </c>
      <c r="I263" s="32">
        <f t="shared" si="67"/>
        <v>25</v>
      </c>
      <c r="J263" s="32">
        <f t="shared" si="67"/>
        <v>39</v>
      </c>
      <c r="K263" s="32">
        <f t="shared" si="67"/>
        <v>0</v>
      </c>
      <c r="L263" s="32">
        <f t="shared" si="67"/>
        <v>119</v>
      </c>
      <c r="M263" s="32">
        <f>ROUND((L263/$E$1),0)</f>
        <v>30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1</v>
      </c>
      <c r="J264" s="40">
        <v>1</v>
      </c>
      <c r="K264" s="40"/>
      <c r="L264" s="35">
        <f>SUM(G264:K264)</f>
        <v>4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4</v>
      </c>
      <c r="I265" s="40">
        <v>2</v>
      </c>
      <c r="J265" s="40">
        <v>2</v>
      </c>
      <c r="K265" s="40"/>
      <c r="L265" s="35">
        <f t="shared" ref="L265:L272" si="69">SUM(G265:K265)</f>
        <v>12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12</v>
      </c>
      <c r="H266" s="40">
        <v>8</v>
      </c>
      <c r="I266" s="40">
        <v>10</v>
      </c>
      <c r="J266" s="40">
        <v>15</v>
      </c>
      <c r="K266" s="40"/>
      <c r="L266" s="35">
        <f t="shared" si="69"/>
        <v>45</v>
      </c>
      <c r="M266" s="35">
        <f t="shared" si="68"/>
        <v>11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20</v>
      </c>
      <c r="H267" s="41">
        <v>5</v>
      </c>
      <c r="I267" s="41">
        <v>12</v>
      </c>
      <c r="J267" s="41">
        <v>21</v>
      </c>
      <c r="K267" s="41"/>
      <c r="L267" s="32">
        <f t="shared" si="69"/>
        <v>58</v>
      </c>
      <c r="M267" s="32">
        <f t="shared" si="68"/>
        <v>15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1</v>
      </c>
      <c r="H270" s="40">
        <v>2</v>
      </c>
      <c r="I270" s="40"/>
      <c r="J270" s="40"/>
      <c r="K270" s="40"/>
      <c r="L270" s="35">
        <f t="shared" si="69"/>
        <v>3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76</v>
      </c>
      <c r="H271" s="40">
        <v>62</v>
      </c>
      <c r="I271" s="40">
        <v>36</v>
      </c>
      <c r="J271" s="40"/>
      <c r="K271" s="40"/>
      <c r="L271" s="35">
        <f t="shared" si="69"/>
        <v>174</v>
      </c>
      <c r="M271" s="35">
        <f t="shared" si="68"/>
        <v>44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P275" s="16" t="s">
        <v>120</v>
      </c>
      <c r="S275" s="45" t="str">
        <f>+C275</f>
        <v>Zondwako</v>
      </c>
      <c r="T275" s="46">
        <f>+L279</f>
        <v>183</v>
      </c>
      <c r="U275" s="46">
        <f>+L280+L281</f>
        <v>20</v>
      </c>
      <c r="V275" s="46">
        <f>+L282+L283</f>
        <v>163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February 2023</v>
      </c>
      <c r="D276" s="24"/>
      <c r="E276" s="24"/>
      <c r="F276" s="24"/>
      <c r="G276" s="10" t="str">
        <f>+$G$4</f>
        <v>Feb</v>
      </c>
      <c r="H276" s="10" t="str">
        <f>+G276</f>
        <v>Feb</v>
      </c>
      <c r="I276" s="10" t="str">
        <f t="shared" si="70"/>
        <v>Feb</v>
      </c>
      <c r="J276" s="10" t="str">
        <f t="shared" si="70"/>
        <v>Feb</v>
      </c>
      <c r="K276" s="10" t="str">
        <f t="shared" si="70"/>
        <v>Feb</v>
      </c>
      <c r="L276" s="10" t="str">
        <f t="shared" si="70"/>
        <v>Feb</v>
      </c>
      <c r="M276" s="10" t="str">
        <f t="shared" si="70"/>
        <v>Feb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5</v>
      </c>
      <c r="H277" s="7">
        <f>+$H$5</f>
        <v>12</v>
      </c>
      <c r="I277" s="7">
        <f>+$I$5</f>
        <v>19</v>
      </c>
      <c r="J277" s="7">
        <f>+$J$5</f>
        <v>26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47</v>
      </c>
      <c r="H279" s="32">
        <f t="shared" ref="H279:L279" si="71">SUM(H280:H283)</f>
        <v>45</v>
      </c>
      <c r="I279" s="32">
        <f t="shared" si="71"/>
        <v>91</v>
      </c>
      <c r="J279" s="32">
        <f t="shared" si="71"/>
        <v>0</v>
      </c>
      <c r="K279" s="32">
        <f t="shared" si="71"/>
        <v>0</v>
      </c>
      <c r="L279" s="32">
        <f t="shared" si="71"/>
        <v>183</v>
      </c>
      <c r="M279" s="32">
        <f>ROUND((L279/$E$1),0)</f>
        <v>46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3</v>
      </c>
      <c r="I280" s="40">
        <v>5</v>
      </c>
      <c r="J280" s="40"/>
      <c r="K280" s="40"/>
      <c r="L280" s="35">
        <f>SUM(G280:K280)</f>
        <v>11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2</v>
      </c>
      <c r="I281" s="40">
        <v>4</v>
      </c>
      <c r="J281" s="40"/>
      <c r="K281" s="40"/>
      <c r="L281" s="35">
        <f t="shared" ref="L281:L288" si="73">SUM(G281:K281)</f>
        <v>9</v>
      </c>
      <c r="M281" s="35">
        <f t="shared" si="72"/>
        <v>2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13</v>
      </c>
      <c r="H282" s="40">
        <v>14</v>
      </c>
      <c r="I282" s="40">
        <v>16</v>
      </c>
      <c r="J282" s="40"/>
      <c r="K282" s="40"/>
      <c r="L282" s="35">
        <f t="shared" si="73"/>
        <v>43</v>
      </c>
      <c r="M282" s="35">
        <f t="shared" si="72"/>
        <v>11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28</v>
      </c>
      <c r="H283" s="41">
        <v>26</v>
      </c>
      <c r="I283" s="41">
        <v>66</v>
      </c>
      <c r="J283" s="41"/>
      <c r="K283" s="41"/>
      <c r="L283" s="32">
        <f t="shared" si="73"/>
        <v>120</v>
      </c>
      <c r="M283" s="32">
        <f t="shared" si="72"/>
        <v>30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15</v>
      </c>
      <c r="H287" s="40"/>
      <c r="I287" s="40"/>
      <c r="J287" s="40"/>
      <c r="K287" s="40"/>
      <c r="L287" s="35">
        <f t="shared" si="73"/>
        <v>15</v>
      </c>
      <c r="M287" s="35">
        <f t="shared" si="72"/>
        <v>4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40</v>
      </c>
      <c r="H288" s="40">
        <v>49</v>
      </c>
      <c r="I288" s="40"/>
      <c r="J288" s="40"/>
      <c r="K288" s="40"/>
      <c r="L288" s="35">
        <f t="shared" si="73"/>
        <v>89</v>
      </c>
      <c r="M288" s="35">
        <f t="shared" si="72"/>
        <v>22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P291" s="16" t="s">
        <v>121</v>
      </c>
      <c r="S291" s="45" t="str">
        <f>+C291</f>
        <v>Mangcongco</v>
      </c>
      <c r="T291" s="46">
        <f>+L295</f>
        <v>85</v>
      </c>
      <c r="U291" s="46">
        <f>+L296+L297</f>
        <v>12</v>
      </c>
      <c r="V291" s="46">
        <f>+L298+L299</f>
        <v>73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February 2023</v>
      </c>
      <c r="D292" s="24"/>
      <c r="E292" s="24"/>
      <c r="F292" s="24"/>
      <c r="G292" s="10" t="str">
        <f>+$G$4</f>
        <v>Feb</v>
      </c>
      <c r="H292" s="10" t="str">
        <f>+G292</f>
        <v>Feb</v>
      </c>
      <c r="I292" s="10" t="str">
        <f t="shared" si="74"/>
        <v>Feb</v>
      </c>
      <c r="J292" s="10" t="str">
        <f t="shared" si="74"/>
        <v>Feb</v>
      </c>
      <c r="K292" s="10" t="str">
        <f t="shared" si="74"/>
        <v>Feb</v>
      </c>
      <c r="L292" s="10" t="str">
        <f t="shared" si="74"/>
        <v>Feb</v>
      </c>
      <c r="M292" s="10" t="str">
        <f t="shared" si="74"/>
        <v>Feb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5</v>
      </c>
      <c r="H293" s="7">
        <f>+$H$5</f>
        <v>12</v>
      </c>
      <c r="I293" s="7">
        <f>+$I$5</f>
        <v>19</v>
      </c>
      <c r="J293" s="7">
        <f>+$J$5</f>
        <v>26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38</v>
      </c>
      <c r="H295" s="32">
        <f t="shared" ref="H295:L295" si="75">SUM(H296:H299)</f>
        <v>27</v>
      </c>
      <c r="I295" s="32">
        <f t="shared" si="75"/>
        <v>0</v>
      </c>
      <c r="J295" s="32">
        <f t="shared" si="75"/>
        <v>20</v>
      </c>
      <c r="K295" s="32">
        <f t="shared" si="75"/>
        <v>0</v>
      </c>
      <c r="L295" s="32">
        <f t="shared" si="75"/>
        <v>85</v>
      </c>
      <c r="M295" s="32">
        <f>ROUND((L295/$E$1),0)</f>
        <v>21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3</v>
      </c>
      <c r="H296" s="40">
        <v>1</v>
      </c>
      <c r="I296" s="40"/>
      <c r="J296" s="40">
        <v>1</v>
      </c>
      <c r="K296" s="40"/>
      <c r="L296" s="35">
        <f>SUM(G296:K296)</f>
        <v>5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2</v>
      </c>
      <c r="I297" s="40"/>
      <c r="J297" s="40">
        <v>2</v>
      </c>
      <c r="K297" s="40"/>
      <c r="L297" s="35">
        <f t="shared" ref="L297:L304" si="77">SUM(G297:K297)</f>
        <v>7</v>
      </c>
      <c r="M297" s="35">
        <f t="shared" si="76"/>
        <v>2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12</v>
      </c>
      <c r="H298" s="40">
        <v>8</v>
      </c>
      <c r="I298" s="40"/>
      <c r="J298" s="40">
        <v>5</v>
      </c>
      <c r="K298" s="40"/>
      <c r="L298" s="35">
        <f t="shared" si="77"/>
        <v>25</v>
      </c>
      <c r="M298" s="35">
        <f t="shared" si="76"/>
        <v>6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20</v>
      </c>
      <c r="H299" s="41">
        <v>16</v>
      </c>
      <c r="I299" s="41"/>
      <c r="J299" s="41">
        <v>12</v>
      </c>
      <c r="K299" s="41"/>
      <c r="L299" s="32">
        <f t="shared" si="77"/>
        <v>48</v>
      </c>
      <c r="M299" s="32">
        <f t="shared" si="76"/>
        <v>12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232</v>
      </c>
      <c r="U307" s="46">
        <f>+L312+L313</f>
        <v>39</v>
      </c>
      <c r="V307" s="46">
        <f>+L314+L315</f>
        <v>193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February 2023</v>
      </c>
      <c r="D308" s="24"/>
      <c r="E308" s="24"/>
      <c r="F308" s="24"/>
      <c r="G308" s="10" t="str">
        <f>+$G$4</f>
        <v>Feb</v>
      </c>
      <c r="H308" s="10" t="str">
        <f>+G308</f>
        <v>Feb</v>
      </c>
      <c r="I308" s="10" t="str">
        <f t="shared" si="78"/>
        <v>Feb</v>
      </c>
      <c r="J308" s="10" t="str">
        <f t="shared" si="78"/>
        <v>Feb</v>
      </c>
      <c r="K308" s="10" t="str">
        <f t="shared" si="78"/>
        <v>Feb</v>
      </c>
      <c r="L308" s="10" t="str">
        <f t="shared" si="78"/>
        <v>Feb</v>
      </c>
      <c r="M308" s="10" t="str">
        <f t="shared" si="78"/>
        <v>Feb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5</v>
      </c>
      <c r="H309" s="7">
        <f>+$H$5</f>
        <v>12</v>
      </c>
      <c r="I309" s="7">
        <f>+$I$5</f>
        <v>19</v>
      </c>
      <c r="J309" s="7">
        <f>+$J$5</f>
        <v>26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56</v>
      </c>
      <c r="H311" s="32">
        <f t="shared" ref="H311:L311" si="79">SUM(H312:H315)</f>
        <v>60</v>
      </c>
      <c r="I311" s="32">
        <f t="shared" si="79"/>
        <v>45</v>
      </c>
      <c r="J311" s="32">
        <f t="shared" si="79"/>
        <v>71</v>
      </c>
      <c r="K311" s="32">
        <f t="shared" si="79"/>
        <v>0</v>
      </c>
      <c r="L311" s="32">
        <f t="shared" si="79"/>
        <v>232</v>
      </c>
      <c r="M311" s="32">
        <f>ROUND((L311/$E$1),0)</f>
        <v>58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3</v>
      </c>
      <c r="I312" s="40">
        <v>2</v>
      </c>
      <c r="J312" s="40">
        <v>3</v>
      </c>
      <c r="K312" s="40"/>
      <c r="L312" s="35">
        <f>SUM(G312:K312)</f>
        <v>10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8</v>
      </c>
      <c r="H313" s="40">
        <v>5</v>
      </c>
      <c r="I313" s="40">
        <v>7</v>
      </c>
      <c r="J313" s="40">
        <v>9</v>
      </c>
      <c r="K313" s="40"/>
      <c r="L313" s="35">
        <f t="shared" ref="L313:L320" si="81">SUM(G313:K313)</f>
        <v>29</v>
      </c>
      <c r="M313" s="35">
        <f t="shared" si="80"/>
        <v>7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24</v>
      </c>
      <c r="I314" s="40">
        <v>12</v>
      </c>
      <c r="J314" s="40">
        <v>17</v>
      </c>
      <c r="K314" s="40"/>
      <c r="L314" s="35">
        <f t="shared" si="81"/>
        <v>72</v>
      </c>
      <c r="M314" s="35">
        <f t="shared" si="80"/>
        <v>18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27</v>
      </c>
      <c r="H315" s="41">
        <v>28</v>
      </c>
      <c r="I315" s="41">
        <v>24</v>
      </c>
      <c r="J315" s="41">
        <v>42</v>
      </c>
      <c r="K315" s="41"/>
      <c r="L315" s="32">
        <f t="shared" si="81"/>
        <v>121</v>
      </c>
      <c r="M315" s="32">
        <f t="shared" si="80"/>
        <v>30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124</v>
      </c>
      <c r="H319" s="40">
        <v>201</v>
      </c>
      <c r="I319" s="40">
        <v>124</v>
      </c>
      <c r="J319" s="40">
        <v>52</v>
      </c>
      <c r="K319" s="40"/>
      <c r="L319" s="35">
        <f t="shared" si="81"/>
        <v>501</v>
      </c>
      <c r="M319" s="35">
        <f t="shared" si="80"/>
        <v>125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225</v>
      </c>
      <c r="U323" s="46">
        <f>+L328+L329</f>
        <v>82</v>
      </c>
      <c r="V323" s="46">
        <f>+L330+L331</f>
        <v>143</v>
      </c>
      <c r="W323" s="46">
        <f>+L334</f>
        <v>23</v>
      </c>
      <c r="X323" s="46">
        <f>+L332</f>
        <v>6</v>
      </c>
    </row>
    <row r="324" spans="1:24" x14ac:dyDescent="0.25">
      <c r="A324" s="21"/>
      <c r="B324" s="22"/>
      <c r="C324" s="8" t="str">
        <f>+$C308</f>
        <v>February 2023</v>
      </c>
      <c r="D324" s="24"/>
      <c r="E324" s="24"/>
      <c r="F324" s="24"/>
      <c r="G324" s="10" t="str">
        <f>+$G$4</f>
        <v>Feb</v>
      </c>
      <c r="H324" s="10" t="str">
        <f>+G324</f>
        <v>Feb</v>
      </c>
      <c r="I324" s="10" t="str">
        <f t="shared" si="82"/>
        <v>Feb</v>
      </c>
      <c r="J324" s="10" t="str">
        <f t="shared" si="82"/>
        <v>Feb</v>
      </c>
      <c r="K324" s="10" t="str">
        <f t="shared" si="82"/>
        <v>Feb</v>
      </c>
      <c r="L324" s="10" t="str">
        <f t="shared" si="82"/>
        <v>Feb</v>
      </c>
      <c r="M324" s="10" t="str">
        <f t="shared" si="82"/>
        <v>Feb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5</v>
      </c>
      <c r="H325" s="7">
        <f>+$H$5</f>
        <v>12</v>
      </c>
      <c r="I325" s="7">
        <f>+$I$5</f>
        <v>19</v>
      </c>
      <c r="J325" s="7">
        <f>+$J$5</f>
        <v>26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61</v>
      </c>
      <c r="H327" s="32">
        <f t="shared" ref="H327:L327" si="83">SUM(H328:H331)</f>
        <v>54</v>
      </c>
      <c r="I327" s="32">
        <f t="shared" si="83"/>
        <v>63</v>
      </c>
      <c r="J327" s="32">
        <f t="shared" si="83"/>
        <v>47</v>
      </c>
      <c r="K327" s="32">
        <f t="shared" si="83"/>
        <v>0</v>
      </c>
      <c r="L327" s="32">
        <f t="shared" si="83"/>
        <v>225</v>
      </c>
      <c r="M327" s="32">
        <f>ROUND((L327/$E$1),0)</f>
        <v>56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5</v>
      </c>
      <c r="I328" s="40">
        <v>6</v>
      </c>
      <c r="J328" s="40">
        <v>4</v>
      </c>
      <c r="K328" s="40"/>
      <c r="L328" s="35">
        <f>SUM(G328:K328)</f>
        <v>24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15</v>
      </c>
      <c r="H329" s="40">
        <v>15</v>
      </c>
      <c r="I329" s="40">
        <v>15</v>
      </c>
      <c r="J329" s="40">
        <v>13</v>
      </c>
      <c r="K329" s="40"/>
      <c r="L329" s="35">
        <f t="shared" ref="L329:L336" si="85">SUM(G329:K329)</f>
        <v>58</v>
      </c>
      <c r="M329" s="35">
        <f t="shared" si="84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12</v>
      </c>
      <c r="H330" s="40">
        <v>12</v>
      </c>
      <c r="I330" s="40">
        <v>15</v>
      </c>
      <c r="J330" s="40">
        <v>9</v>
      </c>
      <c r="K330" s="40"/>
      <c r="L330" s="35">
        <f t="shared" si="85"/>
        <v>48</v>
      </c>
      <c r="M330" s="35">
        <f t="shared" si="84"/>
        <v>12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25</v>
      </c>
      <c r="H331" s="41">
        <v>22</v>
      </c>
      <c r="I331" s="41">
        <v>27</v>
      </c>
      <c r="J331" s="41">
        <v>21</v>
      </c>
      <c r="K331" s="41"/>
      <c r="L331" s="32">
        <f t="shared" si="85"/>
        <v>95</v>
      </c>
      <c r="M331" s="32">
        <f t="shared" si="84"/>
        <v>24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3</v>
      </c>
      <c r="H332" s="40"/>
      <c r="I332" s="40"/>
      <c r="J332" s="40">
        <v>3</v>
      </c>
      <c r="K332" s="40"/>
      <c r="L332" s="35">
        <f t="shared" si="85"/>
        <v>6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5</v>
      </c>
      <c r="H334" s="40">
        <v>3</v>
      </c>
      <c r="I334" s="40"/>
      <c r="J334" s="40">
        <v>15</v>
      </c>
      <c r="K334" s="40"/>
      <c r="L334" s="35">
        <f t="shared" si="85"/>
        <v>23</v>
      </c>
      <c r="M334" s="35">
        <f t="shared" si="84"/>
        <v>6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/>
      <c r="L335" s="35">
        <f t="shared" si="85"/>
        <v>0</v>
      </c>
      <c r="M335" s="35">
        <f t="shared" si="84"/>
        <v>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13</v>
      </c>
      <c r="H336" s="40">
        <v>12</v>
      </c>
      <c r="I336" s="40"/>
      <c r="J336" s="40">
        <v>13</v>
      </c>
      <c r="K336" s="40"/>
      <c r="L336" s="35">
        <f t="shared" si="85"/>
        <v>38</v>
      </c>
      <c r="M336" s="35">
        <f t="shared" si="84"/>
        <v>10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422</v>
      </c>
      <c r="U339" s="46">
        <f>+L344+L345</f>
        <v>155</v>
      </c>
      <c r="V339" s="46">
        <f>+L346+L347</f>
        <v>267</v>
      </c>
      <c r="W339" s="46">
        <f>+L350</f>
        <v>22</v>
      </c>
      <c r="X339" s="46">
        <f>+L348</f>
        <v>17</v>
      </c>
    </row>
    <row r="340" spans="1:24" x14ac:dyDescent="0.25">
      <c r="A340" s="21"/>
      <c r="B340" s="22"/>
      <c r="C340" s="8" t="str">
        <f>+$C324</f>
        <v>February 2023</v>
      </c>
      <c r="D340" s="24"/>
      <c r="E340" s="24"/>
      <c r="F340" s="24"/>
      <c r="G340" s="10" t="str">
        <f>+$G$4</f>
        <v>Feb</v>
      </c>
      <c r="H340" s="10" t="str">
        <f>+G340</f>
        <v>Feb</v>
      </c>
      <c r="I340" s="10" t="str">
        <f t="shared" si="86"/>
        <v>Feb</v>
      </c>
      <c r="J340" s="10" t="str">
        <f t="shared" si="86"/>
        <v>Feb</v>
      </c>
      <c r="K340" s="10" t="str">
        <f t="shared" si="86"/>
        <v>Feb</v>
      </c>
      <c r="L340" s="10" t="str">
        <f t="shared" si="86"/>
        <v>Feb</v>
      </c>
      <c r="M340" s="10" t="str">
        <f t="shared" si="86"/>
        <v>Feb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5</v>
      </c>
      <c r="H341" s="7">
        <f>+$H$5</f>
        <v>12</v>
      </c>
      <c r="I341" s="7">
        <f>+$I$5</f>
        <v>19</v>
      </c>
      <c r="J341" s="7">
        <f>+$J$5</f>
        <v>26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119</v>
      </c>
      <c r="H343" s="32">
        <f t="shared" ref="H343:L343" si="87">SUM(H344:H347)</f>
        <v>84</v>
      </c>
      <c r="I343" s="32">
        <f t="shared" si="87"/>
        <v>107</v>
      </c>
      <c r="J343" s="32">
        <f t="shared" si="87"/>
        <v>112</v>
      </c>
      <c r="K343" s="32">
        <f t="shared" si="87"/>
        <v>0</v>
      </c>
      <c r="L343" s="32">
        <f t="shared" si="87"/>
        <v>422</v>
      </c>
      <c r="M343" s="32">
        <f>ROUND((L343/$E$1),0)</f>
        <v>106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11</v>
      </c>
      <c r="H344" s="40"/>
      <c r="I344" s="40">
        <v>11</v>
      </c>
      <c r="J344" s="40">
        <v>9</v>
      </c>
      <c r="K344" s="40"/>
      <c r="L344" s="35">
        <f>SUM(G344:K344)</f>
        <v>31</v>
      </c>
      <c r="M344" s="35">
        <f t="shared" ref="M344:M352" si="88">ROUND((L344/$E$1),0)</f>
        <v>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31</v>
      </c>
      <c r="H345" s="40">
        <v>26</v>
      </c>
      <c r="I345" s="40">
        <v>31</v>
      </c>
      <c r="J345" s="40">
        <v>36</v>
      </c>
      <c r="K345" s="40"/>
      <c r="L345" s="35">
        <f t="shared" ref="L345:L352" si="89">SUM(G345:K345)</f>
        <v>124</v>
      </c>
      <c r="M345" s="35">
        <f t="shared" si="88"/>
        <v>31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17</v>
      </c>
      <c r="H346" s="40">
        <v>14</v>
      </c>
      <c r="I346" s="40">
        <v>16</v>
      </c>
      <c r="J346" s="40">
        <v>13</v>
      </c>
      <c r="K346" s="40"/>
      <c r="L346" s="35">
        <f t="shared" si="89"/>
        <v>60</v>
      </c>
      <c r="M346" s="35">
        <f t="shared" si="88"/>
        <v>15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60</v>
      </c>
      <c r="H347" s="41">
        <v>44</v>
      </c>
      <c r="I347" s="41">
        <v>49</v>
      </c>
      <c r="J347" s="41">
        <v>54</v>
      </c>
      <c r="K347" s="41"/>
      <c r="L347" s="32">
        <f t="shared" si="89"/>
        <v>207</v>
      </c>
      <c r="M347" s="32">
        <f t="shared" si="88"/>
        <v>52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5</v>
      </c>
      <c r="H348" s="40">
        <v>2</v>
      </c>
      <c r="I348" s="40">
        <v>8</v>
      </c>
      <c r="J348" s="40">
        <v>2</v>
      </c>
      <c r="K348" s="40"/>
      <c r="L348" s="35">
        <f t="shared" si="89"/>
        <v>17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6</v>
      </c>
      <c r="H350" s="40">
        <v>5</v>
      </c>
      <c r="I350" s="40">
        <v>3</v>
      </c>
      <c r="J350" s="40">
        <v>8</v>
      </c>
      <c r="K350" s="40"/>
      <c r="L350" s="35">
        <f t="shared" si="89"/>
        <v>22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32</v>
      </c>
      <c r="H351" s="40">
        <v>96</v>
      </c>
      <c r="I351" s="40">
        <v>64</v>
      </c>
      <c r="J351" s="40">
        <v>186</v>
      </c>
      <c r="K351" s="40"/>
      <c r="L351" s="35">
        <f t="shared" si="89"/>
        <v>378</v>
      </c>
      <c r="M351" s="35">
        <f t="shared" si="88"/>
        <v>95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>
        <v>40</v>
      </c>
      <c r="K352" s="40"/>
      <c r="L352" s="35">
        <f t="shared" si="89"/>
        <v>40</v>
      </c>
      <c r="M352" s="35">
        <f t="shared" si="88"/>
        <v>10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85</v>
      </c>
      <c r="U355" s="46">
        <f>+L360+L361</f>
        <v>11</v>
      </c>
      <c r="V355" s="46">
        <f>+L362+L363</f>
        <v>74</v>
      </c>
      <c r="W355" s="46">
        <f>+L366</f>
        <v>15</v>
      </c>
      <c r="X355" s="46">
        <f>+L364</f>
        <v>0</v>
      </c>
    </row>
    <row r="356" spans="1:24" x14ac:dyDescent="0.25">
      <c r="A356" s="21"/>
      <c r="B356" s="22"/>
      <c r="C356" s="8" t="str">
        <f>+$C340</f>
        <v>February 2023</v>
      </c>
      <c r="D356" s="24"/>
      <c r="E356" s="24"/>
      <c r="F356" s="24"/>
      <c r="G356" s="10" t="str">
        <f>+$G$4</f>
        <v>Feb</v>
      </c>
      <c r="H356" s="10" t="str">
        <f>+G356</f>
        <v>Feb</v>
      </c>
      <c r="I356" s="10" t="str">
        <f t="shared" si="90"/>
        <v>Feb</v>
      </c>
      <c r="J356" s="10" t="str">
        <f t="shared" si="90"/>
        <v>Feb</v>
      </c>
      <c r="K356" s="10" t="str">
        <f t="shared" si="90"/>
        <v>Feb</v>
      </c>
      <c r="L356" s="10" t="str">
        <f t="shared" si="90"/>
        <v>Feb</v>
      </c>
      <c r="M356" s="10" t="str">
        <f t="shared" si="90"/>
        <v>Feb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5</v>
      </c>
      <c r="H357" s="7">
        <f>+$H$5</f>
        <v>12</v>
      </c>
      <c r="I357" s="7">
        <f>+$I$5</f>
        <v>19</v>
      </c>
      <c r="J357" s="7">
        <f>+$J$5</f>
        <v>26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22</v>
      </c>
      <c r="H359" s="32">
        <f t="shared" ref="H359:L359" si="91">SUM(H360:H363)</f>
        <v>23</v>
      </c>
      <c r="I359" s="32">
        <f t="shared" si="91"/>
        <v>16</v>
      </c>
      <c r="J359" s="32">
        <f t="shared" si="91"/>
        <v>24</v>
      </c>
      <c r="K359" s="32">
        <f t="shared" si="91"/>
        <v>0</v>
      </c>
      <c r="L359" s="32">
        <f t="shared" si="91"/>
        <v>85</v>
      </c>
      <c r="M359" s="32">
        <f>ROUND((L359/$E$1),0)</f>
        <v>21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/>
      <c r="L360" s="35">
        <f>SUM(G360:K360)</f>
        <v>4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2</v>
      </c>
      <c r="I361" s="40">
        <v>2</v>
      </c>
      <c r="J361" s="40">
        <v>1</v>
      </c>
      <c r="K361" s="40"/>
      <c r="L361" s="35">
        <f t="shared" ref="L361:L368" si="93">SUM(G361:K361)</f>
        <v>7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7</v>
      </c>
      <c r="H362" s="40">
        <v>7</v>
      </c>
      <c r="I362" s="40">
        <v>4</v>
      </c>
      <c r="J362" s="40">
        <v>9</v>
      </c>
      <c r="K362" s="40"/>
      <c r="L362" s="35">
        <f t="shared" si="93"/>
        <v>27</v>
      </c>
      <c r="M362" s="35">
        <f t="shared" si="92"/>
        <v>7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12</v>
      </c>
      <c r="H363" s="41">
        <v>13</v>
      </c>
      <c r="I363" s="41">
        <v>9</v>
      </c>
      <c r="J363" s="41">
        <v>13</v>
      </c>
      <c r="K363" s="41"/>
      <c r="L363" s="32">
        <f t="shared" si="93"/>
        <v>47</v>
      </c>
      <c r="M363" s="32">
        <f t="shared" si="92"/>
        <v>12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6</v>
      </c>
      <c r="H366" s="40">
        <v>5</v>
      </c>
      <c r="I366" s="40"/>
      <c r="J366" s="40">
        <v>4</v>
      </c>
      <c r="K366" s="40"/>
      <c r="L366" s="35">
        <f t="shared" si="93"/>
        <v>15</v>
      </c>
      <c r="M366" s="35">
        <f t="shared" si="92"/>
        <v>4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416</v>
      </c>
      <c r="H367" s="40">
        <v>160</v>
      </c>
      <c r="I367" s="40">
        <v>192</v>
      </c>
      <c r="J367" s="40">
        <v>744</v>
      </c>
      <c r="K367" s="40"/>
      <c r="L367" s="35">
        <f t="shared" si="93"/>
        <v>1512</v>
      </c>
      <c r="M367" s="35">
        <f t="shared" si="92"/>
        <v>378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39</v>
      </c>
      <c r="H368" s="40"/>
      <c r="I368" s="40">
        <v>39</v>
      </c>
      <c r="J368" s="40">
        <v>39</v>
      </c>
      <c r="K368" s="40"/>
      <c r="L368" s="35">
        <f t="shared" si="93"/>
        <v>117</v>
      </c>
      <c r="M368" s="35">
        <f t="shared" si="92"/>
        <v>29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139</v>
      </c>
      <c r="U371" s="46">
        <f>+L376+L377</f>
        <v>21</v>
      </c>
      <c r="V371" s="46">
        <f>+L378+L379</f>
        <v>118</v>
      </c>
      <c r="W371" s="46">
        <f>+L382</f>
        <v>15</v>
      </c>
      <c r="X371" s="46">
        <f>+L380</f>
        <v>0</v>
      </c>
    </row>
    <row r="372" spans="1:24" x14ac:dyDescent="0.25">
      <c r="A372" s="21"/>
      <c r="B372" s="22"/>
      <c r="C372" s="8" t="str">
        <f>+$C356</f>
        <v>February 2023</v>
      </c>
      <c r="D372" s="24"/>
      <c r="E372" s="24"/>
      <c r="F372" s="24"/>
      <c r="G372" s="10" t="str">
        <f>+$G$4</f>
        <v>Feb</v>
      </c>
      <c r="H372" s="10" t="str">
        <f>+G372</f>
        <v>Feb</v>
      </c>
      <c r="I372" s="10" t="str">
        <f t="shared" si="94"/>
        <v>Feb</v>
      </c>
      <c r="J372" s="10" t="str">
        <f t="shared" si="94"/>
        <v>Feb</v>
      </c>
      <c r="K372" s="10" t="str">
        <f t="shared" si="94"/>
        <v>Feb</v>
      </c>
      <c r="L372" s="10" t="str">
        <f t="shared" si="94"/>
        <v>Feb</v>
      </c>
      <c r="M372" s="10" t="str">
        <f t="shared" si="94"/>
        <v>Feb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5</v>
      </c>
      <c r="H373" s="7">
        <f>+$H$5</f>
        <v>12</v>
      </c>
      <c r="I373" s="7">
        <f>+$I$5</f>
        <v>19</v>
      </c>
      <c r="J373" s="7">
        <f>+$J$5</f>
        <v>26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41</v>
      </c>
      <c r="H375" s="32">
        <f t="shared" ref="H375:L375" si="95">SUM(H376:H379)</f>
        <v>26</v>
      </c>
      <c r="I375" s="32">
        <f t="shared" si="95"/>
        <v>30</v>
      </c>
      <c r="J375" s="32">
        <f t="shared" si="95"/>
        <v>42</v>
      </c>
      <c r="K375" s="32">
        <f t="shared" si="95"/>
        <v>0</v>
      </c>
      <c r="L375" s="32">
        <f t="shared" si="95"/>
        <v>139</v>
      </c>
      <c r="M375" s="32">
        <f>ROUND((L375/$E$1),0)</f>
        <v>35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/>
      <c r="L376" s="35">
        <f>SUM(G376:K376)</f>
        <v>4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4</v>
      </c>
      <c r="I377" s="40">
        <v>3</v>
      </c>
      <c r="J377" s="40">
        <v>6</v>
      </c>
      <c r="K377" s="40"/>
      <c r="L377" s="35">
        <f t="shared" ref="L377:L384" si="97">SUM(G377:K377)</f>
        <v>17</v>
      </c>
      <c r="M377" s="35">
        <f t="shared" si="96"/>
        <v>4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15</v>
      </c>
      <c r="H378" s="40">
        <v>8</v>
      </c>
      <c r="I378" s="40">
        <v>10</v>
      </c>
      <c r="J378" s="40">
        <v>15</v>
      </c>
      <c r="K378" s="40"/>
      <c r="L378" s="35">
        <f t="shared" si="97"/>
        <v>48</v>
      </c>
      <c r="M378" s="35">
        <f t="shared" si="96"/>
        <v>12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21</v>
      </c>
      <c r="H379" s="41">
        <v>13</v>
      </c>
      <c r="I379" s="41">
        <v>16</v>
      </c>
      <c r="J379" s="41">
        <v>20</v>
      </c>
      <c r="K379" s="41"/>
      <c r="L379" s="32">
        <f t="shared" si="97"/>
        <v>70</v>
      </c>
      <c r="M379" s="32">
        <f t="shared" si="96"/>
        <v>18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4</v>
      </c>
      <c r="H382" s="40">
        <v>2</v>
      </c>
      <c r="I382" s="40">
        <v>5</v>
      </c>
      <c r="J382" s="40">
        <v>4</v>
      </c>
      <c r="K382" s="40"/>
      <c r="L382" s="35">
        <f t="shared" si="97"/>
        <v>15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32</v>
      </c>
      <c r="H383" s="40">
        <v>128</v>
      </c>
      <c r="I383" s="40">
        <v>32</v>
      </c>
      <c r="J383" s="40">
        <v>64</v>
      </c>
      <c r="K383" s="40"/>
      <c r="L383" s="35">
        <f t="shared" si="97"/>
        <v>256</v>
      </c>
      <c r="M383" s="35">
        <f t="shared" si="96"/>
        <v>64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40</v>
      </c>
      <c r="H384" s="40">
        <v>40</v>
      </c>
      <c r="I384" s="40">
        <v>40</v>
      </c>
      <c r="J384" s="40">
        <v>40</v>
      </c>
      <c r="K384" s="40"/>
      <c r="L384" s="35">
        <f t="shared" si="97"/>
        <v>160</v>
      </c>
      <c r="M384" s="35">
        <f t="shared" si="96"/>
        <v>40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219</v>
      </c>
      <c r="U387" s="46">
        <f>+L392+L393</f>
        <v>63</v>
      </c>
      <c r="V387" s="46">
        <f>+L394+L395</f>
        <v>156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February 2023</v>
      </c>
      <c r="D388" s="24"/>
      <c r="E388" s="24"/>
      <c r="F388" s="24"/>
      <c r="G388" s="10" t="str">
        <f>+$G$4</f>
        <v>Feb</v>
      </c>
      <c r="H388" s="10" t="str">
        <f>+G388</f>
        <v>Feb</v>
      </c>
      <c r="I388" s="10" t="str">
        <f t="shared" si="98"/>
        <v>Feb</v>
      </c>
      <c r="J388" s="10" t="str">
        <f t="shared" si="98"/>
        <v>Feb</v>
      </c>
      <c r="K388" s="10" t="str">
        <f t="shared" si="98"/>
        <v>Feb</v>
      </c>
      <c r="L388" s="10" t="str">
        <f t="shared" si="98"/>
        <v>Feb</v>
      </c>
      <c r="M388" s="10" t="str">
        <f t="shared" si="98"/>
        <v>Feb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5</v>
      </c>
      <c r="H389" s="7">
        <f>+$H$5</f>
        <v>12</v>
      </c>
      <c r="I389" s="7">
        <f>+$I$5</f>
        <v>19</v>
      </c>
      <c r="J389" s="7">
        <f>+$J$5</f>
        <v>26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96</v>
      </c>
      <c r="H391" s="32">
        <f t="shared" ref="H391:L391" si="99">SUM(H392:H395)</f>
        <v>25</v>
      </c>
      <c r="I391" s="32">
        <f t="shared" si="99"/>
        <v>40</v>
      </c>
      <c r="J391" s="32">
        <f t="shared" si="99"/>
        <v>58</v>
      </c>
      <c r="K391" s="32">
        <f t="shared" si="99"/>
        <v>0</v>
      </c>
      <c r="L391" s="32">
        <f t="shared" si="99"/>
        <v>219</v>
      </c>
      <c r="M391" s="32">
        <f>ROUND((L391/$E$1),0)</f>
        <v>55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2</v>
      </c>
      <c r="I392" s="40">
        <v>1</v>
      </c>
      <c r="J392" s="40">
        <v>4</v>
      </c>
      <c r="K392" s="40"/>
      <c r="L392" s="35">
        <f>SUM(G392:K392)</f>
        <v>11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19</v>
      </c>
      <c r="H393" s="40">
        <v>8</v>
      </c>
      <c r="I393" s="40">
        <v>11</v>
      </c>
      <c r="J393" s="40">
        <v>14</v>
      </c>
      <c r="K393" s="40"/>
      <c r="L393" s="35">
        <f t="shared" ref="L393:L400" si="101">SUM(G393:K393)</f>
        <v>52</v>
      </c>
      <c r="M393" s="35">
        <f t="shared" si="100"/>
        <v>13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19</v>
      </c>
      <c r="H394" s="40">
        <v>5</v>
      </c>
      <c r="I394" s="40">
        <v>5</v>
      </c>
      <c r="J394" s="40">
        <v>15</v>
      </c>
      <c r="K394" s="40"/>
      <c r="L394" s="35">
        <f t="shared" si="101"/>
        <v>44</v>
      </c>
      <c r="M394" s="35">
        <f t="shared" si="100"/>
        <v>11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54</v>
      </c>
      <c r="H395" s="41">
        <v>10</v>
      </c>
      <c r="I395" s="41">
        <v>23</v>
      </c>
      <c r="J395" s="41">
        <v>25</v>
      </c>
      <c r="K395" s="41"/>
      <c r="L395" s="32">
        <f t="shared" si="101"/>
        <v>112</v>
      </c>
      <c r="M395" s="32">
        <f t="shared" si="100"/>
        <v>28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215</v>
      </c>
      <c r="U403" s="46">
        <f>+L408+L409</f>
        <v>50</v>
      </c>
      <c r="V403" s="46">
        <f>+L410+L411</f>
        <v>165</v>
      </c>
      <c r="W403" s="46">
        <f>+L414</f>
        <v>9</v>
      </c>
      <c r="X403" s="46">
        <f>+L412</f>
        <v>1</v>
      </c>
    </row>
    <row r="404" spans="1:24" x14ac:dyDescent="0.25">
      <c r="A404" s="21"/>
      <c r="B404" s="22"/>
      <c r="C404" s="8" t="str">
        <f>+$C388</f>
        <v>February 2023</v>
      </c>
      <c r="D404" s="24"/>
      <c r="E404" s="24"/>
      <c r="F404" s="24"/>
      <c r="G404" s="10" t="str">
        <f>+$G$4</f>
        <v>Feb</v>
      </c>
      <c r="H404" s="10" t="str">
        <f>+G404</f>
        <v>Feb</v>
      </c>
      <c r="I404" s="10" t="str">
        <f t="shared" si="102"/>
        <v>Feb</v>
      </c>
      <c r="J404" s="10" t="str">
        <f t="shared" si="102"/>
        <v>Feb</v>
      </c>
      <c r="K404" s="10" t="str">
        <f t="shared" si="102"/>
        <v>Feb</v>
      </c>
      <c r="L404" s="10" t="str">
        <f t="shared" si="102"/>
        <v>Feb</v>
      </c>
      <c r="M404" s="10" t="str">
        <f t="shared" si="102"/>
        <v>Feb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5</v>
      </c>
      <c r="H405" s="7">
        <f>+$H$5</f>
        <v>12</v>
      </c>
      <c r="I405" s="7">
        <f>+$I$5</f>
        <v>19</v>
      </c>
      <c r="J405" s="7">
        <f>+$J$5</f>
        <v>26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77</v>
      </c>
      <c r="H407" s="32">
        <f t="shared" ref="H407:L407" si="103">SUM(H408:H411)</f>
        <v>39</v>
      </c>
      <c r="I407" s="32">
        <f t="shared" si="103"/>
        <v>47</v>
      </c>
      <c r="J407" s="32">
        <f t="shared" si="103"/>
        <v>52</v>
      </c>
      <c r="K407" s="32">
        <f t="shared" si="103"/>
        <v>0</v>
      </c>
      <c r="L407" s="32">
        <f t="shared" si="103"/>
        <v>215</v>
      </c>
      <c r="M407" s="32">
        <f>ROUND((L407/$E$1),0)</f>
        <v>54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2</v>
      </c>
      <c r="I408" s="40">
        <v>5</v>
      </c>
      <c r="J408" s="40">
        <v>3</v>
      </c>
      <c r="K408" s="40"/>
      <c r="L408" s="35">
        <f>SUM(G408:K408)</f>
        <v>14</v>
      </c>
      <c r="M408" s="35">
        <f t="shared" ref="M408:M416" si="104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13</v>
      </c>
      <c r="H409" s="40">
        <v>7</v>
      </c>
      <c r="I409" s="40">
        <v>8</v>
      </c>
      <c r="J409" s="40">
        <v>8</v>
      </c>
      <c r="K409" s="40"/>
      <c r="L409" s="35">
        <f t="shared" ref="L409:L416" si="105">SUM(G409:K409)</f>
        <v>36</v>
      </c>
      <c r="M409" s="35">
        <f t="shared" si="104"/>
        <v>9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21</v>
      </c>
      <c r="H410" s="40">
        <v>12</v>
      </c>
      <c r="I410" s="40">
        <v>8</v>
      </c>
      <c r="J410" s="40">
        <v>13</v>
      </c>
      <c r="K410" s="40"/>
      <c r="L410" s="35">
        <f t="shared" si="105"/>
        <v>54</v>
      </c>
      <c r="M410" s="35">
        <f t="shared" si="104"/>
        <v>14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39</v>
      </c>
      <c r="H411" s="41">
        <v>18</v>
      </c>
      <c r="I411" s="41">
        <v>26</v>
      </c>
      <c r="J411" s="41">
        <v>28</v>
      </c>
      <c r="K411" s="41"/>
      <c r="L411" s="32">
        <f t="shared" si="105"/>
        <v>111</v>
      </c>
      <c r="M411" s="32">
        <f t="shared" si="104"/>
        <v>28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>
        <v>1</v>
      </c>
      <c r="K412" s="40"/>
      <c r="L412" s="35">
        <f t="shared" si="105"/>
        <v>1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3</v>
      </c>
      <c r="H414" s="40"/>
      <c r="I414" s="40">
        <v>6</v>
      </c>
      <c r="J414" s="40"/>
      <c r="K414" s="40"/>
      <c r="L414" s="35">
        <f t="shared" si="105"/>
        <v>9</v>
      </c>
      <c r="M414" s="35">
        <f t="shared" si="104"/>
        <v>2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32</v>
      </c>
      <c r="H415" s="40"/>
      <c r="I415" s="40">
        <v>32</v>
      </c>
      <c r="J415" s="40"/>
      <c r="K415" s="40"/>
      <c r="L415" s="35">
        <f t="shared" si="105"/>
        <v>64</v>
      </c>
      <c r="M415" s="35">
        <f t="shared" si="104"/>
        <v>16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>
        <v>38</v>
      </c>
      <c r="J416" s="40"/>
      <c r="K416" s="40"/>
      <c r="L416" s="35">
        <f t="shared" si="105"/>
        <v>38</v>
      </c>
      <c r="M416" s="35">
        <f t="shared" si="104"/>
        <v>10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February 2023</v>
      </c>
      <c r="D420" s="24"/>
      <c r="E420" s="24"/>
      <c r="F420" s="24"/>
      <c r="G420" s="10" t="str">
        <f>+$G$4</f>
        <v>Feb</v>
      </c>
      <c r="H420" s="10" t="str">
        <f>+G420</f>
        <v>Feb</v>
      </c>
      <c r="I420" s="10" t="str">
        <f t="shared" si="106"/>
        <v>Feb</v>
      </c>
      <c r="J420" s="10" t="str">
        <f t="shared" si="106"/>
        <v>Feb</v>
      </c>
      <c r="K420" s="10" t="str">
        <f t="shared" si="106"/>
        <v>Feb</v>
      </c>
      <c r="L420" s="10" t="str">
        <f t="shared" si="106"/>
        <v>Feb</v>
      </c>
      <c r="M420" s="10" t="str">
        <f t="shared" si="106"/>
        <v>Feb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5</v>
      </c>
      <c r="H421" s="7">
        <f>+$H$5</f>
        <v>12</v>
      </c>
      <c r="I421" s="7">
        <f>+$I$5</f>
        <v>19</v>
      </c>
      <c r="J421" s="7">
        <f>+$J$5</f>
        <v>26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40</v>
      </c>
      <c r="AB423" s="50">
        <v>48</v>
      </c>
      <c r="AC423" s="50">
        <v>49</v>
      </c>
      <c r="AD423" s="50">
        <v>49</v>
      </c>
      <c r="AE423" s="50">
        <v>0</v>
      </c>
      <c r="AF423" s="50">
        <v>186</v>
      </c>
      <c r="AG423" s="50">
        <v>47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3</v>
      </c>
      <c r="AB424" s="50">
        <v>3</v>
      </c>
      <c r="AC424" s="50">
        <v>3</v>
      </c>
      <c r="AD424" s="50">
        <v>3</v>
      </c>
      <c r="AE424" s="50"/>
      <c r="AF424" s="50">
        <v>12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5</v>
      </c>
      <c r="AB425" s="50">
        <v>7</v>
      </c>
      <c r="AC425" s="50">
        <v>9</v>
      </c>
      <c r="AD425" s="50">
        <v>9</v>
      </c>
      <c r="AE425" s="50"/>
      <c r="AF425" s="50">
        <v>30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14</v>
      </c>
      <c r="AB426" s="50">
        <v>20</v>
      </c>
      <c r="AC426" s="50">
        <v>21</v>
      </c>
      <c r="AD426" s="50">
        <v>19</v>
      </c>
      <c r="AE426" s="50"/>
      <c r="AF426" s="50">
        <v>74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18</v>
      </c>
      <c r="AB427" s="50">
        <v>18</v>
      </c>
      <c r="AC427" s="50">
        <v>16</v>
      </c>
      <c r="AD427" s="50">
        <v>18</v>
      </c>
      <c r="AE427" s="50"/>
      <c r="AF427" s="50">
        <v>70</v>
      </c>
      <c r="AG427" s="50">
        <v>18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>
        <v>5</v>
      </c>
      <c r="AE428" s="50"/>
      <c r="AF428" s="50">
        <v>5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>
        <v>13</v>
      </c>
      <c r="AE430" s="50"/>
      <c r="AF430" s="50">
        <v>13</v>
      </c>
      <c r="AG430" s="50">
        <v>3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116</v>
      </c>
      <c r="U435" s="46">
        <f>+L440+L441</f>
        <v>51</v>
      </c>
      <c r="V435" s="46">
        <f>+L442+L443</f>
        <v>65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February 2023</v>
      </c>
      <c r="D436" s="24"/>
      <c r="E436" s="24"/>
      <c r="F436" s="24"/>
      <c r="G436" s="10" t="str">
        <f>+$G$4</f>
        <v>Feb</v>
      </c>
      <c r="H436" s="10" t="str">
        <f>+G436</f>
        <v>Feb</v>
      </c>
      <c r="I436" s="10" t="str">
        <f t="shared" si="110"/>
        <v>Feb</v>
      </c>
      <c r="J436" s="10" t="str">
        <f t="shared" si="110"/>
        <v>Feb</v>
      </c>
      <c r="K436" s="10" t="str">
        <f t="shared" si="110"/>
        <v>Feb</v>
      </c>
      <c r="L436" s="10" t="str">
        <f t="shared" si="110"/>
        <v>Feb</v>
      </c>
      <c r="M436" s="10" t="str">
        <f t="shared" si="110"/>
        <v>Feb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5</v>
      </c>
      <c r="H437" s="7">
        <f>+$H$5</f>
        <v>12</v>
      </c>
      <c r="I437" s="7">
        <f>+$I$5</f>
        <v>19</v>
      </c>
      <c r="J437" s="7">
        <f>+$J$5</f>
        <v>26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53</v>
      </c>
      <c r="H439" s="32">
        <f t="shared" ref="H439:L439" si="111">SUM(H440:H443)</f>
        <v>11</v>
      </c>
      <c r="I439" s="32">
        <f t="shared" si="111"/>
        <v>43</v>
      </c>
      <c r="J439" s="32">
        <f t="shared" si="111"/>
        <v>9</v>
      </c>
      <c r="K439" s="32">
        <f t="shared" si="111"/>
        <v>0</v>
      </c>
      <c r="L439" s="32">
        <f t="shared" si="111"/>
        <v>116</v>
      </c>
      <c r="M439" s="32">
        <f>ROUND((L439/$E$1),0)</f>
        <v>29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3</v>
      </c>
      <c r="H440" s="40">
        <v>1</v>
      </c>
      <c r="I440" s="40">
        <v>3</v>
      </c>
      <c r="J440" s="40">
        <v>1</v>
      </c>
      <c r="K440" s="40"/>
      <c r="L440" s="35">
        <f>SUM(G440:K440)</f>
        <v>8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20</v>
      </c>
      <c r="H441" s="40">
        <v>3</v>
      </c>
      <c r="I441" s="40">
        <v>15</v>
      </c>
      <c r="J441" s="40">
        <v>5</v>
      </c>
      <c r="K441" s="40"/>
      <c r="L441" s="35">
        <f t="shared" ref="L441:L448" si="113">SUM(G441:K441)</f>
        <v>43</v>
      </c>
      <c r="M441" s="35">
        <f t="shared" si="112"/>
        <v>11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15</v>
      </c>
      <c r="H442" s="40">
        <v>2</v>
      </c>
      <c r="I442" s="40">
        <v>10</v>
      </c>
      <c r="J442" s="40">
        <v>2</v>
      </c>
      <c r="K442" s="40"/>
      <c r="L442" s="35">
        <f t="shared" si="113"/>
        <v>29</v>
      </c>
      <c r="M442" s="35">
        <f t="shared" si="112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15</v>
      </c>
      <c r="H443" s="41">
        <v>5</v>
      </c>
      <c r="I443" s="41">
        <v>15</v>
      </c>
      <c r="J443" s="41">
        <v>1</v>
      </c>
      <c r="K443" s="41"/>
      <c r="L443" s="32">
        <f t="shared" si="113"/>
        <v>36</v>
      </c>
      <c r="M443" s="32">
        <f t="shared" si="112"/>
        <v>9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P451" s="16" t="s">
        <v>122</v>
      </c>
      <c r="S451" s="45" t="str">
        <f>+C451</f>
        <v>Sigangeni</v>
      </c>
      <c r="T451" s="46">
        <f>+L455</f>
        <v>105</v>
      </c>
      <c r="U451" s="46">
        <f>+L456+L457</f>
        <v>28</v>
      </c>
      <c r="V451" s="46">
        <f>+L458+L459</f>
        <v>77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 t="str">
        <f>+$C436</f>
        <v>February 2023</v>
      </c>
      <c r="D452" s="24"/>
      <c r="E452" s="24"/>
      <c r="F452" s="24"/>
      <c r="G452" s="10" t="str">
        <f>+$G$4</f>
        <v>Feb</v>
      </c>
      <c r="H452" s="10" t="str">
        <f>+G452</f>
        <v>Feb</v>
      </c>
      <c r="I452" s="10" t="str">
        <f t="shared" si="114"/>
        <v>Feb</v>
      </c>
      <c r="J452" s="10" t="str">
        <f t="shared" si="114"/>
        <v>Feb</v>
      </c>
      <c r="K452" s="10" t="str">
        <f t="shared" si="114"/>
        <v>Feb</v>
      </c>
      <c r="L452" s="10" t="str">
        <f t="shared" si="114"/>
        <v>Feb</v>
      </c>
      <c r="M452" s="10" t="str">
        <f t="shared" si="114"/>
        <v>Feb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5</v>
      </c>
      <c r="H453" s="7">
        <f>+$H$5</f>
        <v>12</v>
      </c>
      <c r="I453" s="7">
        <f>+$I$5</f>
        <v>19</v>
      </c>
      <c r="J453" s="7">
        <f>+$J$5</f>
        <v>26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42</v>
      </c>
      <c r="H455" s="32">
        <f t="shared" ref="H455:L455" si="115">SUM(H456:H459)</f>
        <v>32</v>
      </c>
      <c r="I455" s="32">
        <f t="shared" si="115"/>
        <v>0</v>
      </c>
      <c r="J455" s="32">
        <f t="shared" si="115"/>
        <v>31</v>
      </c>
      <c r="K455" s="32">
        <f t="shared" si="115"/>
        <v>0</v>
      </c>
      <c r="L455" s="32">
        <f t="shared" si="115"/>
        <v>105</v>
      </c>
      <c r="M455" s="32">
        <f>ROUND((L455/$E$1),0)</f>
        <v>26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5</v>
      </c>
      <c r="H456" s="40">
        <v>5</v>
      </c>
      <c r="I456" s="40"/>
      <c r="J456" s="40">
        <v>4</v>
      </c>
      <c r="K456" s="40"/>
      <c r="L456" s="35">
        <f>SUM(G456:K456)</f>
        <v>14</v>
      </c>
      <c r="M456" s="35">
        <f t="shared" ref="M456:M464" si="116">ROUND((L456/$E$1),0)</f>
        <v>4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4</v>
      </c>
      <c r="H457" s="40">
        <v>5</v>
      </c>
      <c r="I457" s="40"/>
      <c r="J457" s="40">
        <v>5</v>
      </c>
      <c r="K457" s="40"/>
      <c r="L457" s="35">
        <f t="shared" ref="L457:L464" si="117">SUM(G457:K457)</f>
        <v>14</v>
      </c>
      <c r="M457" s="35">
        <f t="shared" si="116"/>
        <v>4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5</v>
      </c>
      <c r="H458" s="40">
        <v>9</v>
      </c>
      <c r="I458" s="40"/>
      <c r="J458" s="40">
        <v>7</v>
      </c>
      <c r="K458" s="40"/>
      <c r="L458" s="35">
        <f t="shared" si="117"/>
        <v>21</v>
      </c>
      <c r="M458" s="35">
        <f t="shared" si="116"/>
        <v>5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28</v>
      </c>
      <c r="H459" s="41">
        <v>13</v>
      </c>
      <c r="I459" s="41"/>
      <c r="J459" s="41">
        <v>15</v>
      </c>
      <c r="K459" s="41"/>
      <c r="L459" s="32">
        <f t="shared" si="117"/>
        <v>56</v>
      </c>
      <c r="M459" s="32">
        <f t="shared" si="116"/>
        <v>14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>
        <f t="shared" si="116"/>
        <v>0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166</v>
      </c>
      <c r="U467" s="46">
        <f>+L472+L473</f>
        <v>53</v>
      </c>
      <c r="V467" s="46">
        <f>+L474+L475</f>
        <v>113</v>
      </c>
      <c r="W467" s="46">
        <f>+L478</f>
        <v>33</v>
      </c>
      <c r="X467" s="46">
        <f>+L476</f>
        <v>0</v>
      </c>
    </row>
    <row r="468" spans="1:24" x14ac:dyDescent="0.25">
      <c r="A468" s="21"/>
      <c r="B468" s="22"/>
      <c r="C468" s="8" t="str">
        <f>+$C452</f>
        <v>February 2023</v>
      </c>
      <c r="D468" s="24"/>
      <c r="E468" s="24"/>
      <c r="F468" s="24"/>
      <c r="G468" s="10" t="str">
        <f>+$G$4</f>
        <v>Feb</v>
      </c>
      <c r="H468" s="10" t="str">
        <f>+G468</f>
        <v>Feb</v>
      </c>
      <c r="I468" s="10" t="str">
        <f t="shared" si="118"/>
        <v>Feb</v>
      </c>
      <c r="J468" s="10" t="str">
        <f t="shared" si="118"/>
        <v>Feb</v>
      </c>
      <c r="K468" s="10" t="str">
        <f t="shared" si="118"/>
        <v>Feb</v>
      </c>
      <c r="L468" s="10" t="str">
        <f t="shared" si="118"/>
        <v>Feb</v>
      </c>
      <c r="M468" s="10" t="str">
        <f t="shared" si="118"/>
        <v>Feb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5</v>
      </c>
      <c r="H469" s="7">
        <f>+$H$5</f>
        <v>12</v>
      </c>
      <c r="I469" s="7">
        <f>+$I$5</f>
        <v>19</v>
      </c>
      <c r="J469" s="7">
        <f>+$J$5</f>
        <v>26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73</v>
      </c>
      <c r="H471" s="32">
        <f t="shared" ref="H471:L471" si="119">SUM(H472:H475)</f>
        <v>15</v>
      </c>
      <c r="I471" s="32">
        <f t="shared" si="119"/>
        <v>52</v>
      </c>
      <c r="J471" s="32">
        <f t="shared" si="119"/>
        <v>26</v>
      </c>
      <c r="K471" s="32">
        <f t="shared" si="119"/>
        <v>0</v>
      </c>
      <c r="L471" s="32">
        <f t="shared" si="119"/>
        <v>166</v>
      </c>
      <c r="M471" s="32">
        <f>ROUND((L471/$E$1),0)</f>
        <v>42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7</v>
      </c>
      <c r="H472" s="40">
        <v>2</v>
      </c>
      <c r="I472" s="40">
        <v>4</v>
      </c>
      <c r="J472" s="40">
        <v>1</v>
      </c>
      <c r="K472" s="40"/>
      <c r="L472" s="35">
        <f>SUM(G472:K472)</f>
        <v>14</v>
      </c>
      <c r="M472" s="35">
        <f t="shared" ref="M472:M480" si="120">ROUND((L472/$E$1),0)</f>
        <v>4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14</v>
      </c>
      <c r="H473" s="40">
        <v>6</v>
      </c>
      <c r="I473" s="40">
        <v>13</v>
      </c>
      <c r="J473" s="40">
        <v>6</v>
      </c>
      <c r="K473" s="40"/>
      <c r="L473" s="35">
        <f t="shared" ref="L473:L480" si="121">SUM(G473:K473)</f>
        <v>39</v>
      </c>
      <c r="M473" s="35">
        <f t="shared" si="120"/>
        <v>10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17</v>
      </c>
      <c r="H474" s="40">
        <v>5</v>
      </c>
      <c r="I474" s="40">
        <v>15</v>
      </c>
      <c r="J474" s="40">
        <v>7</v>
      </c>
      <c r="K474" s="40"/>
      <c r="L474" s="35">
        <f t="shared" si="121"/>
        <v>44</v>
      </c>
      <c r="M474" s="35">
        <f t="shared" si="120"/>
        <v>11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35</v>
      </c>
      <c r="H475" s="41">
        <v>2</v>
      </c>
      <c r="I475" s="41">
        <v>20</v>
      </c>
      <c r="J475" s="41">
        <v>12</v>
      </c>
      <c r="K475" s="41"/>
      <c r="L475" s="32">
        <f t="shared" si="121"/>
        <v>69</v>
      </c>
      <c r="M475" s="32">
        <f t="shared" si="120"/>
        <v>17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10</v>
      </c>
      <c r="H478" s="40">
        <v>5</v>
      </c>
      <c r="I478" s="40">
        <v>8</v>
      </c>
      <c r="J478" s="40">
        <v>10</v>
      </c>
      <c r="K478" s="40"/>
      <c r="L478" s="35">
        <f t="shared" si="121"/>
        <v>33</v>
      </c>
      <c r="M478" s="35">
        <f t="shared" si="120"/>
        <v>8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40</v>
      </c>
      <c r="H479" s="40"/>
      <c r="I479" s="40">
        <v>25</v>
      </c>
      <c r="J479" s="40"/>
      <c r="K479" s="40"/>
      <c r="L479" s="35">
        <f t="shared" si="121"/>
        <v>65</v>
      </c>
      <c r="M479" s="35">
        <f t="shared" si="120"/>
        <v>16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94</v>
      </c>
      <c r="U483" s="46">
        <f>+L488+L489</f>
        <v>33</v>
      </c>
      <c r="V483" s="46">
        <f>+L490+L491</f>
        <v>61</v>
      </c>
      <c r="W483" s="46">
        <f>+L494</f>
        <v>0</v>
      </c>
      <c r="X483" s="46">
        <f>+L492</f>
        <v>5</v>
      </c>
    </row>
    <row r="484" spans="1:24" x14ac:dyDescent="0.25">
      <c r="A484" s="21"/>
      <c r="B484" s="22"/>
      <c r="C484" s="8" t="str">
        <f>+$C468</f>
        <v>February 2023</v>
      </c>
      <c r="D484" s="24"/>
      <c r="E484" s="24"/>
      <c r="F484" s="24"/>
      <c r="G484" s="10" t="str">
        <f>+$G$4</f>
        <v>Feb</v>
      </c>
      <c r="H484" s="10" t="str">
        <f>+G484</f>
        <v>Feb</v>
      </c>
      <c r="I484" s="10" t="str">
        <f t="shared" si="122"/>
        <v>Feb</v>
      </c>
      <c r="J484" s="10" t="str">
        <f t="shared" si="122"/>
        <v>Feb</v>
      </c>
      <c r="K484" s="10" t="str">
        <f t="shared" si="122"/>
        <v>Feb</v>
      </c>
      <c r="L484" s="10" t="str">
        <f t="shared" si="122"/>
        <v>Feb</v>
      </c>
      <c r="M484" s="10" t="str">
        <f t="shared" si="122"/>
        <v>Feb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5</v>
      </c>
      <c r="H485" s="7">
        <f>+$H$5</f>
        <v>12</v>
      </c>
      <c r="I485" s="7">
        <f>+$I$5</f>
        <v>19</v>
      </c>
      <c r="J485" s="7">
        <f>+$J$5</f>
        <v>26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38</v>
      </c>
      <c r="H487" s="32">
        <f t="shared" ref="H487:L487" si="123">SUM(H488:H491)</f>
        <v>20</v>
      </c>
      <c r="I487" s="32">
        <f t="shared" si="123"/>
        <v>23</v>
      </c>
      <c r="J487" s="32">
        <f t="shared" si="123"/>
        <v>13</v>
      </c>
      <c r="K487" s="32">
        <f t="shared" si="123"/>
        <v>0</v>
      </c>
      <c r="L487" s="32">
        <f t="shared" si="123"/>
        <v>94</v>
      </c>
      <c r="M487" s="32">
        <f>ROUND((L487/$E$1),0)</f>
        <v>24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5</v>
      </c>
      <c r="H488" s="40">
        <v>1</v>
      </c>
      <c r="I488" s="40">
        <v>1</v>
      </c>
      <c r="J488" s="40">
        <v>1</v>
      </c>
      <c r="K488" s="40"/>
      <c r="L488" s="35">
        <f>SUM(G488:K488)</f>
        <v>8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11</v>
      </c>
      <c r="H489" s="40">
        <v>5</v>
      </c>
      <c r="I489" s="40">
        <v>5</v>
      </c>
      <c r="J489" s="40">
        <v>4</v>
      </c>
      <c r="K489" s="40"/>
      <c r="L489" s="35">
        <f t="shared" ref="L489:L496" si="125">SUM(G489:K489)</f>
        <v>25</v>
      </c>
      <c r="M489" s="35">
        <f t="shared" si="124"/>
        <v>6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3</v>
      </c>
      <c r="H490" s="40">
        <v>4</v>
      </c>
      <c r="I490" s="40">
        <v>7</v>
      </c>
      <c r="J490" s="40">
        <v>5</v>
      </c>
      <c r="K490" s="40"/>
      <c r="L490" s="35">
        <f t="shared" si="125"/>
        <v>19</v>
      </c>
      <c r="M490" s="35">
        <f t="shared" si="124"/>
        <v>5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19</v>
      </c>
      <c r="H491" s="41">
        <v>10</v>
      </c>
      <c r="I491" s="41">
        <v>10</v>
      </c>
      <c r="J491" s="41">
        <v>3</v>
      </c>
      <c r="K491" s="41"/>
      <c r="L491" s="32">
        <f t="shared" si="125"/>
        <v>42</v>
      </c>
      <c r="M491" s="32">
        <f t="shared" si="124"/>
        <v>11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>
        <v>5</v>
      </c>
      <c r="H492" s="40"/>
      <c r="I492" s="40"/>
      <c r="J492" s="40"/>
      <c r="K492" s="40"/>
      <c r="L492" s="35">
        <f t="shared" si="125"/>
        <v>5</v>
      </c>
      <c r="M492" s="35">
        <f t="shared" si="124"/>
        <v>1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123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58</v>
      </c>
      <c r="U499" s="46">
        <f>+L504+L505</f>
        <v>15</v>
      </c>
      <c r="V499" s="46">
        <f>+L506+L507</f>
        <v>43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February 2023</v>
      </c>
      <c r="D500" s="24"/>
      <c r="E500" s="24"/>
      <c r="F500" s="24"/>
      <c r="G500" s="10" t="str">
        <f>+$G$4</f>
        <v>Feb</v>
      </c>
      <c r="H500" s="10" t="str">
        <f>+G500</f>
        <v>Feb</v>
      </c>
      <c r="I500" s="10" t="str">
        <f t="shared" si="126"/>
        <v>Feb</v>
      </c>
      <c r="J500" s="10" t="str">
        <f t="shared" si="126"/>
        <v>Feb</v>
      </c>
      <c r="K500" s="10" t="str">
        <f t="shared" si="126"/>
        <v>Feb</v>
      </c>
      <c r="L500" s="10" t="str">
        <f t="shared" si="126"/>
        <v>Feb</v>
      </c>
      <c r="M500" s="10" t="str">
        <f t="shared" si="126"/>
        <v>Feb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5</v>
      </c>
      <c r="H501" s="7">
        <f>+$H$5</f>
        <v>12</v>
      </c>
      <c r="I501" s="7">
        <f>+$I$5</f>
        <v>19</v>
      </c>
      <c r="J501" s="7">
        <f>+$J$5</f>
        <v>26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27">SUM(H504:H507)</f>
        <v>0</v>
      </c>
      <c r="I503" s="32">
        <f t="shared" si="127"/>
        <v>36</v>
      </c>
      <c r="J503" s="32">
        <f t="shared" si="127"/>
        <v>22</v>
      </c>
      <c r="K503" s="32">
        <f t="shared" si="127"/>
        <v>0</v>
      </c>
      <c r="L503" s="32">
        <f t="shared" si="127"/>
        <v>58</v>
      </c>
      <c r="M503" s="32">
        <f>ROUND((L503/$E$1),0)</f>
        <v>15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>
        <v>1</v>
      </c>
      <c r="J504" s="40">
        <v>1</v>
      </c>
      <c r="K504" s="40"/>
      <c r="L504" s="35">
        <f>SUM(G504:K504)</f>
        <v>2</v>
      </c>
      <c r="M504" s="35">
        <f t="shared" ref="M504:M512" si="128">ROUND((L504/$E$1),0)</f>
        <v>1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>
        <v>8</v>
      </c>
      <c r="J505" s="40">
        <v>5</v>
      </c>
      <c r="K505" s="40"/>
      <c r="L505" s="35">
        <f t="shared" ref="L505:L512" si="129">SUM(G505:K505)</f>
        <v>13</v>
      </c>
      <c r="M505" s="35">
        <f t="shared" si="128"/>
        <v>3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>
        <v>21</v>
      </c>
      <c r="J506" s="40">
        <v>2</v>
      </c>
      <c r="K506" s="40"/>
      <c r="L506" s="35">
        <f t="shared" si="129"/>
        <v>23</v>
      </c>
      <c r="M506" s="35">
        <f t="shared" si="128"/>
        <v>6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>
        <v>6</v>
      </c>
      <c r="J507" s="41">
        <v>14</v>
      </c>
      <c r="K507" s="41"/>
      <c r="L507" s="32">
        <f t="shared" si="129"/>
        <v>20</v>
      </c>
      <c r="M507" s="32">
        <f t="shared" si="128"/>
        <v>5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February 2023</v>
      </c>
      <c r="D516" s="24"/>
      <c r="E516" s="24"/>
      <c r="F516" s="24"/>
      <c r="G516" s="10" t="str">
        <f>+$G$4</f>
        <v>Feb</v>
      </c>
      <c r="H516" s="10" t="str">
        <f>+G516</f>
        <v>Feb</v>
      </c>
      <c r="I516" s="10" t="str">
        <f t="shared" si="130"/>
        <v>Feb</v>
      </c>
      <c r="J516" s="10" t="str">
        <f t="shared" si="130"/>
        <v>Feb</v>
      </c>
      <c r="K516" s="10" t="str">
        <f t="shared" si="130"/>
        <v>Feb</v>
      </c>
      <c r="L516" s="10" t="str">
        <f t="shared" si="130"/>
        <v>Feb</v>
      </c>
      <c r="M516" s="10" t="str">
        <f t="shared" si="130"/>
        <v>Feb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5</v>
      </c>
      <c r="H517" s="7">
        <f>+$H$5</f>
        <v>12</v>
      </c>
      <c r="I517" s="7">
        <f>+$I$5</f>
        <v>19</v>
      </c>
      <c r="J517" s="7">
        <f>+$J$5</f>
        <v>26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February 2023</v>
      </c>
      <c r="D532" s="24"/>
      <c r="E532" s="24"/>
      <c r="F532" s="24"/>
      <c r="G532" s="10" t="str">
        <f>+$G$4</f>
        <v>Feb</v>
      </c>
      <c r="H532" s="10" t="str">
        <f>+G532</f>
        <v>Feb</v>
      </c>
      <c r="I532" s="10" t="str">
        <f t="shared" si="134"/>
        <v>Feb</v>
      </c>
      <c r="J532" s="10" t="str">
        <f t="shared" si="134"/>
        <v>Feb</v>
      </c>
      <c r="K532" s="10" t="str">
        <f t="shared" si="134"/>
        <v>Feb</v>
      </c>
      <c r="L532" s="10" t="str">
        <f t="shared" si="134"/>
        <v>Feb</v>
      </c>
      <c r="M532" s="10" t="str">
        <f t="shared" si="134"/>
        <v>Feb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5</v>
      </c>
      <c r="H533" s="7">
        <f>+$H$5</f>
        <v>12</v>
      </c>
      <c r="I533" s="7">
        <f>+$I$5</f>
        <v>19</v>
      </c>
      <c r="J533" s="7">
        <f>+$J$5</f>
        <v>26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February 2023</v>
      </c>
      <c r="D548" s="24"/>
      <c r="E548" s="24"/>
      <c r="F548" s="24"/>
      <c r="G548" s="10" t="str">
        <f>+$G$4</f>
        <v>Feb</v>
      </c>
      <c r="H548" s="10" t="str">
        <f>+G548</f>
        <v>Feb</v>
      </c>
      <c r="I548" s="10" t="str">
        <f t="shared" si="138"/>
        <v>Feb</v>
      </c>
      <c r="J548" s="10" t="str">
        <f t="shared" si="138"/>
        <v>Feb</v>
      </c>
      <c r="K548" s="10" t="str">
        <f t="shared" si="138"/>
        <v>Feb</v>
      </c>
      <c r="L548" s="10" t="str">
        <f t="shared" si="138"/>
        <v>Feb</v>
      </c>
      <c r="M548" s="10" t="str">
        <f t="shared" si="138"/>
        <v>Feb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5</v>
      </c>
      <c r="H549" s="7">
        <f>+$H$5</f>
        <v>12</v>
      </c>
      <c r="I549" s="7">
        <f>+$I$5</f>
        <v>19</v>
      </c>
      <c r="J549" s="7">
        <f>+$J$5</f>
        <v>26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February 2023</v>
      </c>
      <c r="D564" s="24"/>
      <c r="E564" s="24"/>
      <c r="F564" s="24"/>
      <c r="G564" s="10" t="str">
        <f>+$G$4</f>
        <v>Feb</v>
      </c>
      <c r="H564" s="10" t="str">
        <f>+G564</f>
        <v>Feb</v>
      </c>
      <c r="I564" s="10" t="str">
        <f t="shared" si="142"/>
        <v>Feb</v>
      </c>
      <c r="J564" s="10" t="str">
        <f t="shared" si="142"/>
        <v>Feb</v>
      </c>
      <c r="K564" s="10" t="str">
        <f t="shared" si="142"/>
        <v>Feb</v>
      </c>
      <c r="L564" s="10" t="str">
        <f t="shared" si="142"/>
        <v>Feb</v>
      </c>
      <c r="M564" s="10" t="str">
        <f t="shared" si="142"/>
        <v>Feb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5</v>
      </c>
      <c r="H565" s="7">
        <f>+$H$5</f>
        <v>12</v>
      </c>
      <c r="I565" s="7">
        <f>+$I$5</f>
        <v>19</v>
      </c>
      <c r="J565" s="7">
        <f>+$J$5</f>
        <v>26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February 2023</v>
      </c>
      <c r="D580" s="24"/>
      <c r="E580" s="24"/>
      <c r="F580" s="24"/>
      <c r="G580" s="10" t="str">
        <f>+$G$4</f>
        <v>Feb</v>
      </c>
      <c r="H580" s="10" t="str">
        <f>+G580</f>
        <v>Feb</v>
      </c>
      <c r="I580" s="10" t="str">
        <f t="shared" si="146"/>
        <v>Feb</v>
      </c>
      <c r="J580" s="10" t="str">
        <f t="shared" si="146"/>
        <v>Feb</v>
      </c>
      <c r="K580" s="10" t="str">
        <f t="shared" si="146"/>
        <v>Feb</v>
      </c>
      <c r="L580" s="10" t="str">
        <f t="shared" si="146"/>
        <v>Feb</v>
      </c>
      <c r="M580" s="10" t="str">
        <f t="shared" si="146"/>
        <v>Feb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5</v>
      </c>
      <c r="H581" s="7">
        <f>+$H$5</f>
        <v>12</v>
      </c>
      <c r="I581" s="7">
        <f>+$I$5</f>
        <v>19</v>
      </c>
      <c r="J581" s="7">
        <f>+$J$5</f>
        <v>26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February 2023</v>
      </c>
      <c r="D596" s="24"/>
      <c r="E596" s="24"/>
      <c r="F596" s="24"/>
      <c r="G596" s="10" t="str">
        <f>+$G$4</f>
        <v>Feb</v>
      </c>
      <c r="H596" s="10" t="str">
        <f>+G596</f>
        <v>Feb</v>
      </c>
      <c r="I596" s="10" t="str">
        <f t="shared" si="150"/>
        <v>Feb</v>
      </c>
      <c r="J596" s="10" t="str">
        <f t="shared" si="150"/>
        <v>Feb</v>
      </c>
      <c r="K596" s="10" t="str">
        <f t="shared" si="150"/>
        <v>Feb</v>
      </c>
      <c r="L596" s="10" t="str">
        <f t="shared" si="150"/>
        <v>Feb</v>
      </c>
      <c r="M596" s="10" t="str">
        <f t="shared" si="150"/>
        <v>Feb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5</v>
      </c>
      <c r="H597" s="7">
        <f>+$H$5</f>
        <v>12</v>
      </c>
      <c r="I597" s="7">
        <f>+$I$5</f>
        <v>19</v>
      </c>
      <c r="J597" s="7">
        <f>+$J$5</f>
        <v>26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February 2023</v>
      </c>
      <c r="D612" s="24"/>
      <c r="E612" s="24"/>
      <c r="F612" s="24"/>
      <c r="G612" s="10" t="str">
        <f>+$G$4</f>
        <v>Feb</v>
      </c>
      <c r="H612" s="10" t="str">
        <f>+G612</f>
        <v>Feb</v>
      </c>
      <c r="I612" s="10" t="str">
        <f t="shared" si="154"/>
        <v>Feb</v>
      </c>
      <c r="J612" s="10" t="str">
        <f t="shared" si="154"/>
        <v>Feb</v>
      </c>
      <c r="K612" s="10" t="str">
        <f t="shared" si="154"/>
        <v>Feb</v>
      </c>
      <c r="L612" s="10" t="str">
        <f t="shared" si="154"/>
        <v>Feb</v>
      </c>
      <c r="M612" s="10" t="str">
        <f t="shared" si="154"/>
        <v>Feb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5</v>
      </c>
      <c r="H613" s="7">
        <f>+$H$5</f>
        <v>12</v>
      </c>
      <c r="I613" s="7">
        <f>+$I$5</f>
        <v>19</v>
      </c>
      <c r="J613" s="7">
        <f>+$J$5</f>
        <v>26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February 2023</v>
      </c>
      <c r="D628" s="24"/>
      <c r="E628" s="24"/>
      <c r="F628" s="24"/>
      <c r="G628" s="10" t="str">
        <f>+$G$4</f>
        <v>Feb</v>
      </c>
      <c r="H628" s="10" t="str">
        <f>+G628</f>
        <v>Feb</v>
      </c>
      <c r="I628" s="10" t="str">
        <f t="shared" si="158"/>
        <v>Feb</v>
      </c>
      <c r="J628" s="10" t="str">
        <f t="shared" si="158"/>
        <v>Feb</v>
      </c>
      <c r="K628" s="10" t="str">
        <f t="shared" si="158"/>
        <v>Feb</v>
      </c>
      <c r="L628" s="10" t="str">
        <f t="shared" si="158"/>
        <v>Feb</v>
      </c>
      <c r="M628" s="10" t="str">
        <f t="shared" si="158"/>
        <v>Feb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5</v>
      </c>
      <c r="H629" s="7">
        <f>+$H$5</f>
        <v>12</v>
      </c>
      <c r="I629" s="7">
        <f>+$I$5</f>
        <v>19</v>
      </c>
      <c r="J629" s="7">
        <f>+$J$5</f>
        <v>26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February 2023</v>
      </c>
      <c r="D644" s="24"/>
      <c r="E644" s="24"/>
      <c r="F644" s="24"/>
      <c r="G644" s="10" t="str">
        <f>+$G$4</f>
        <v>Feb</v>
      </c>
      <c r="H644" s="10" t="str">
        <f>+G644</f>
        <v>Feb</v>
      </c>
      <c r="I644" s="10" t="str">
        <f t="shared" si="162"/>
        <v>Feb</v>
      </c>
      <c r="J644" s="10" t="str">
        <f t="shared" si="162"/>
        <v>Feb</v>
      </c>
      <c r="K644" s="10" t="str">
        <f t="shared" si="162"/>
        <v>Feb</v>
      </c>
      <c r="L644" s="10" t="str">
        <f t="shared" si="162"/>
        <v>Feb</v>
      </c>
      <c r="M644" s="10" t="str">
        <f t="shared" si="162"/>
        <v>Feb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5</v>
      </c>
      <c r="H645" s="7">
        <f>+$H$5</f>
        <v>12</v>
      </c>
      <c r="I645" s="7">
        <f>+$I$5</f>
        <v>19</v>
      </c>
      <c r="J645" s="7">
        <f>+$J$5</f>
        <v>26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7201</v>
      </c>
      <c r="U3" s="46">
        <f>+L8+L9</f>
        <v>1835</v>
      </c>
      <c r="V3" s="46">
        <f>+L10+L11</f>
        <v>5366</v>
      </c>
      <c r="W3" s="46">
        <f>+L14</f>
        <v>344</v>
      </c>
      <c r="X3" s="46">
        <f>+L12</f>
        <v>68</v>
      </c>
    </row>
    <row r="4" spans="1:41" x14ac:dyDescent="0.25">
      <c r="A4" s="21"/>
      <c r="B4" s="22"/>
      <c r="C4" s="13" t="s">
        <v>124</v>
      </c>
      <c r="D4" s="23"/>
      <c r="E4" s="24"/>
      <c r="F4" s="24"/>
      <c r="G4" s="49" t="s">
        <v>42</v>
      </c>
      <c r="H4" s="10" t="str">
        <f>+G4</f>
        <v>Mar</v>
      </c>
      <c r="I4" s="10" t="str">
        <f t="shared" si="0"/>
        <v>Mar</v>
      </c>
      <c r="J4" s="10" t="str">
        <f t="shared" si="0"/>
        <v>Mar</v>
      </c>
      <c r="K4" s="10" t="str">
        <f t="shared" si="0"/>
        <v>Mar</v>
      </c>
      <c r="L4" s="10" t="str">
        <f t="shared" si="0"/>
        <v>Mar</v>
      </c>
      <c r="M4" s="10" t="str">
        <f t="shared" si="0"/>
        <v>Mar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5</v>
      </c>
      <c r="H5" s="4">
        <v>12</v>
      </c>
      <c r="I5" s="4">
        <v>19</v>
      </c>
      <c r="J5" s="4">
        <v>26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1629</v>
      </c>
      <c r="H7" s="32">
        <f t="shared" ref="H7:L7" si="1">SUM(H8:H11)</f>
        <v>1720</v>
      </c>
      <c r="I7" s="32">
        <f t="shared" si="1"/>
        <v>2004</v>
      </c>
      <c r="J7" s="32">
        <f t="shared" si="1"/>
        <v>1848</v>
      </c>
      <c r="K7" s="32">
        <f t="shared" si="1"/>
        <v>0</v>
      </c>
      <c r="L7" s="32">
        <f t="shared" si="1"/>
        <v>7201</v>
      </c>
      <c r="M7" s="32">
        <f>ROUND((L7/$E$1),0)</f>
        <v>1800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111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126</v>
      </c>
      <c r="I8" s="35">
        <f t="shared" si="2"/>
        <v>135</v>
      </c>
      <c r="J8" s="35">
        <f t="shared" si="2"/>
        <v>121</v>
      </c>
      <c r="K8" s="35">
        <f t="shared" si="2"/>
        <v>0</v>
      </c>
      <c r="L8" s="35">
        <f>SUM(G8:K8)</f>
        <v>493</v>
      </c>
      <c r="M8" s="35">
        <f t="shared" ref="M8:M16" si="3">ROUND((L8/$E$1),0)</f>
        <v>123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315</v>
      </c>
      <c r="H9" s="35">
        <f t="shared" si="4"/>
        <v>329</v>
      </c>
      <c r="I9" s="35">
        <f t="shared" si="4"/>
        <v>354</v>
      </c>
      <c r="J9" s="35">
        <f t="shared" si="4"/>
        <v>344</v>
      </c>
      <c r="K9" s="35">
        <f t="shared" si="4"/>
        <v>0</v>
      </c>
      <c r="L9" s="35">
        <f t="shared" ref="L9:L16" si="5">SUM(G9:K9)</f>
        <v>1342</v>
      </c>
      <c r="M9" s="35">
        <f t="shared" si="3"/>
        <v>336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425</v>
      </c>
      <c r="H10" s="35">
        <f t="shared" si="4"/>
        <v>448</v>
      </c>
      <c r="I10" s="35">
        <f t="shared" si="4"/>
        <v>489</v>
      </c>
      <c r="J10" s="35">
        <f t="shared" si="4"/>
        <v>448</v>
      </c>
      <c r="K10" s="35">
        <f t="shared" si="4"/>
        <v>0</v>
      </c>
      <c r="L10" s="35">
        <f t="shared" si="5"/>
        <v>1810</v>
      </c>
      <c r="M10" s="35">
        <f t="shared" si="3"/>
        <v>453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778</v>
      </c>
      <c r="H11" s="32">
        <f t="shared" si="4"/>
        <v>817</v>
      </c>
      <c r="I11" s="32">
        <f t="shared" si="4"/>
        <v>1026</v>
      </c>
      <c r="J11" s="32">
        <f t="shared" si="4"/>
        <v>935</v>
      </c>
      <c r="K11" s="32">
        <f t="shared" si="4"/>
        <v>0</v>
      </c>
      <c r="L11" s="32">
        <f t="shared" si="5"/>
        <v>3556</v>
      </c>
      <c r="M11" s="32">
        <f t="shared" si="3"/>
        <v>889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17</v>
      </c>
      <c r="H12" s="35">
        <f t="shared" si="4"/>
        <v>26</v>
      </c>
      <c r="I12" s="35">
        <f t="shared" si="4"/>
        <v>10</v>
      </c>
      <c r="J12" s="35">
        <f t="shared" si="4"/>
        <v>15</v>
      </c>
      <c r="K12" s="35">
        <f t="shared" si="4"/>
        <v>0</v>
      </c>
      <c r="L12" s="35">
        <f t="shared" si="5"/>
        <v>68</v>
      </c>
      <c r="M12" s="35">
        <f t="shared" si="3"/>
        <v>17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92</v>
      </c>
      <c r="H14" s="35">
        <f t="shared" si="4"/>
        <v>83</v>
      </c>
      <c r="I14" s="35">
        <f t="shared" si="4"/>
        <v>83</v>
      </c>
      <c r="J14" s="35">
        <f t="shared" si="4"/>
        <v>86</v>
      </c>
      <c r="K14" s="35">
        <f t="shared" si="4"/>
        <v>0</v>
      </c>
      <c r="L14" s="35">
        <f t="shared" si="5"/>
        <v>344</v>
      </c>
      <c r="M14" s="35">
        <f t="shared" si="3"/>
        <v>86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1658</v>
      </c>
      <c r="H15" s="35">
        <f t="shared" si="4"/>
        <v>1741</v>
      </c>
      <c r="I15" s="35">
        <f t="shared" si="4"/>
        <v>1972</v>
      </c>
      <c r="J15" s="35">
        <f t="shared" si="4"/>
        <v>1783</v>
      </c>
      <c r="K15" s="35">
        <f t="shared" si="4"/>
        <v>0</v>
      </c>
      <c r="L15" s="35">
        <f t="shared" si="5"/>
        <v>7154</v>
      </c>
      <c r="M15" s="35">
        <f t="shared" si="3"/>
        <v>1789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354</v>
      </c>
      <c r="H16" s="35">
        <f t="shared" si="4"/>
        <v>280</v>
      </c>
      <c r="I16" s="35">
        <f t="shared" si="4"/>
        <v>302</v>
      </c>
      <c r="J16" s="35">
        <f t="shared" si="4"/>
        <v>306</v>
      </c>
      <c r="K16" s="35">
        <f t="shared" si="4"/>
        <v>0</v>
      </c>
      <c r="L16" s="35">
        <f t="shared" si="5"/>
        <v>1242</v>
      </c>
      <c r="M16" s="35">
        <f t="shared" si="3"/>
        <v>311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702</v>
      </c>
      <c r="U19" s="46">
        <f>+L24+L25</f>
        <v>175</v>
      </c>
      <c r="V19" s="46">
        <f>+L26+L27</f>
        <v>527</v>
      </c>
      <c r="W19" s="46">
        <f>+L30</f>
        <v>17</v>
      </c>
      <c r="X19" s="46">
        <f>+L28</f>
        <v>0</v>
      </c>
    </row>
    <row r="20" spans="1:24" x14ac:dyDescent="0.25">
      <c r="A20" s="21"/>
      <c r="B20" s="22"/>
      <c r="C20" s="8" t="str">
        <f>+$C4</f>
        <v>March 2023</v>
      </c>
      <c r="D20" s="24"/>
      <c r="E20" s="24"/>
      <c r="F20" s="24"/>
      <c r="G20" s="10" t="str">
        <f>+$G$4</f>
        <v>Mar</v>
      </c>
      <c r="H20" s="10" t="str">
        <f>+G20</f>
        <v>Mar</v>
      </c>
      <c r="I20" s="10" t="str">
        <f t="shared" si="6"/>
        <v>Mar</v>
      </c>
      <c r="J20" s="10" t="str">
        <f t="shared" si="6"/>
        <v>Mar</v>
      </c>
      <c r="K20" s="10" t="str">
        <f t="shared" si="6"/>
        <v>Mar</v>
      </c>
      <c r="L20" s="10" t="str">
        <f t="shared" si="6"/>
        <v>Mar</v>
      </c>
      <c r="M20" s="10" t="str">
        <f t="shared" si="6"/>
        <v>Mar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5</v>
      </c>
      <c r="H21" s="7">
        <f>+$H$5</f>
        <v>12</v>
      </c>
      <c r="I21" s="7">
        <f>+$I$5</f>
        <v>19</v>
      </c>
      <c r="J21" s="7">
        <f>+$J$5</f>
        <v>26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181</v>
      </c>
      <c r="H23" s="32">
        <f t="shared" ref="H23:L23" si="7">SUM(H24:H27)</f>
        <v>139</v>
      </c>
      <c r="I23" s="32">
        <f t="shared" si="7"/>
        <v>200</v>
      </c>
      <c r="J23" s="32">
        <f t="shared" si="7"/>
        <v>182</v>
      </c>
      <c r="K23" s="32">
        <f t="shared" si="7"/>
        <v>0</v>
      </c>
      <c r="L23" s="32">
        <f t="shared" si="7"/>
        <v>702</v>
      </c>
      <c r="M23" s="32">
        <f>ROUND((L23/$E$1),0)</f>
        <v>176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14</v>
      </c>
      <c r="H24" s="40">
        <v>10</v>
      </c>
      <c r="I24" s="40">
        <v>13</v>
      </c>
      <c r="J24" s="40">
        <v>9</v>
      </c>
      <c r="K24" s="40"/>
      <c r="L24" s="35">
        <f>SUM(G24:K24)</f>
        <v>46</v>
      </c>
      <c r="M24" s="35">
        <f t="shared" ref="M24:M32" si="8">ROUND((L24/$E$1),0)</f>
        <v>12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30</v>
      </c>
      <c r="H25" s="40">
        <v>26</v>
      </c>
      <c r="I25" s="40">
        <v>34</v>
      </c>
      <c r="J25" s="40">
        <v>39</v>
      </c>
      <c r="K25" s="40"/>
      <c r="L25" s="35">
        <f t="shared" ref="L25:L32" si="9">SUM(G25:K25)</f>
        <v>129</v>
      </c>
      <c r="M25" s="35">
        <f t="shared" si="8"/>
        <v>32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80</v>
      </c>
      <c r="H26" s="40">
        <v>66</v>
      </c>
      <c r="I26" s="40">
        <v>89</v>
      </c>
      <c r="J26" s="40">
        <v>78</v>
      </c>
      <c r="K26" s="40"/>
      <c r="L26" s="35">
        <f t="shared" si="9"/>
        <v>313</v>
      </c>
      <c r="M26" s="35">
        <f t="shared" si="8"/>
        <v>78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57</v>
      </c>
      <c r="H27" s="41">
        <v>37</v>
      </c>
      <c r="I27" s="41">
        <v>64</v>
      </c>
      <c r="J27" s="41">
        <v>56</v>
      </c>
      <c r="K27" s="41"/>
      <c r="L27" s="32">
        <f t="shared" si="9"/>
        <v>214</v>
      </c>
      <c r="M27" s="32">
        <f t="shared" si="8"/>
        <v>54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6</v>
      </c>
      <c r="H30" s="40">
        <v>3</v>
      </c>
      <c r="I30" s="40">
        <v>2</v>
      </c>
      <c r="J30" s="40">
        <v>6</v>
      </c>
      <c r="K30" s="40"/>
      <c r="L30" s="35">
        <f t="shared" si="9"/>
        <v>17</v>
      </c>
      <c r="M30" s="35">
        <f t="shared" si="8"/>
        <v>4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155</v>
      </c>
      <c r="U35" s="46">
        <f>+L40+L41</f>
        <v>45</v>
      </c>
      <c r="V35" s="46">
        <f>+L42+L43</f>
        <v>110</v>
      </c>
      <c r="W35" s="46">
        <f>+L46</f>
        <v>14</v>
      </c>
      <c r="X35" s="46">
        <f>+L44</f>
        <v>4</v>
      </c>
    </row>
    <row r="36" spans="1:24" x14ac:dyDescent="0.25">
      <c r="A36" s="21"/>
      <c r="B36" s="22"/>
      <c r="C36" s="8" t="str">
        <f>+$C20</f>
        <v>March 2023</v>
      </c>
      <c r="D36" s="24"/>
      <c r="E36" s="24"/>
      <c r="F36" s="24"/>
      <c r="G36" s="10" t="str">
        <f>+$G$4</f>
        <v>Mar</v>
      </c>
      <c r="H36" s="10" t="str">
        <f>+G36</f>
        <v>Mar</v>
      </c>
      <c r="I36" s="10" t="str">
        <f t="shared" si="10"/>
        <v>Mar</v>
      </c>
      <c r="J36" s="10" t="str">
        <f t="shared" si="10"/>
        <v>Mar</v>
      </c>
      <c r="K36" s="10" t="str">
        <f t="shared" si="10"/>
        <v>Mar</v>
      </c>
      <c r="L36" s="10" t="str">
        <f t="shared" si="10"/>
        <v>Mar</v>
      </c>
      <c r="M36" s="10" t="str">
        <f t="shared" si="10"/>
        <v>Mar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5</v>
      </c>
      <c r="H37" s="7">
        <f>+$H$5</f>
        <v>12</v>
      </c>
      <c r="I37" s="7">
        <f>+$I$5</f>
        <v>19</v>
      </c>
      <c r="J37" s="7">
        <f>+$J$5</f>
        <v>26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49</v>
      </c>
      <c r="H39" s="32">
        <f t="shared" ref="H39:L39" si="11">SUM(H40:H43)</f>
        <v>69</v>
      </c>
      <c r="I39" s="32">
        <f t="shared" si="11"/>
        <v>37</v>
      </c>
      <c r="J39" s="32">
        <f t="shared" si="11"/>
        <v>0</v>
      </c>
      <c r="K39" s="32">
        <f t="shared" si="11"/>
        <v>0</v>
      </c>
      <c r="L39" s="32">
        <f t="shared" si="11"/>
        <v>155</v>
      </c>
      <c r="M39" s="32">
        <f>ROUND((L39/$E$1),0)</f>
        <v>39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40">
        <v>4</v>
      </c>
      <c r="I40" s="40">
        <v>1</v>
      </c>
      <c r="J40" s="40"/>
      <c r="K40" s="40"/>
      <c r="L40" s="35">
        <f>SUM(G40:K40)</f>
        <v>8</v>
      </c>
      <c r="M40" s="35">
        <f t="shared" ref="M40:M48" si="12">ROUND((L40/$E$1),0)</f>
        <v>2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12</v>
      </c>
      <c r="H41" s="40">
        <v>15</v>
      </c>
      <c r="I41" s="40">
        <v>10</v>
      </c>
      <c r="J41" s="40"/>
      <c r="K41" s="40"/>
      <c r="L41" s="35">
        <f t="shared" ref="L41:L48" si="13">SUM(G41:K41)</f>
        <v>37</v>
      </c>
      <c r="M41" s="35">
        <f t="shared" si="12"/>
        <v>9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14</v>
      </c>
      <c r="H42" s="40">
        <v>20</v>
      </c>
      <c r="I42" s="40">
        <v>9</v>
      </c>
      <c r="J42" s="40"/>
      <c r="K42" s="40"/>
      <c r="L42" s="35">
        <f t="shared" si="13"/>
        <v>43</v>
      </c>
      <c r="M42" s="35">
        <f t="shared" si="12"/>
        <v>11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20</v>
      </c>
      <c r="H43" s="41">
        <v>30</v>
      </c>
      <c r="I43" s="41">
        <v>17</v>
      </c>
      <c r="J43" s="41"/>
      <c r="K43" s="41"/>
      <c r="L43" s="32">
        <f t="shared" si="13"/>
        <v>67</v>
      </c>
      <c r="M43" s="32">
        <f t="shared" si="12"/>
        <v>17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4</v>
      </c>
      <c r="I44" s="40"/>
      <c r="J44" s="40"/>
      <c r="K44" s="40"/>
      <c r="L44" s="35">
        <f t="shared" si="13"/>
        <v>4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4</v>
      </c>
      <c r="I46" s="40">
        <v>3</v>
      </c>
      <c r="J46" s="40">
        <v>3</v>
      </c>
      <c r="K46" s="40"/>
      <c r="L46" s="35">
        <f t="shared" si="13"/>
        <v>14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160</v>
      </c>
      <c r="H47" s="40">
        <v>128</v>
      </c>
      <c r="I47" s="40">
        <v>144</v>
      </c>
      <c r="J47" s="40">
        <v>108</v>
      </c>
      <c r="K47" s="40"/>
      <c r="L47" s="35">
        <f t="shared" si="13"/>
        <v>540</v>
      </c>
      <c r="M47" s="35">
        <f t="shared" si="12"/>
        <v>135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343</v>
      </c>
      <c r="U51" s="46">
        <f>+L56+L57</f>
        <v>60</v>
      </c>
      <c r="V51" s="46">
        <f>+L58+L59</f>
        <v>283</v>
      </c>
      <c r="W51" s="46">
        <f>+L62</f>
        <v>0</v>
      </c>
      <c r="X51" s="46">
        <f>+L60</f>
        <v>7</v>
      </c>
    </row>
    <row r="52" spans="1:24" x14ac:dyDescent="0.25">
      <c r="A52" s="21"/>
      <c r="B52" s="22"/>
      <c r="C52" s="8" t="str">
        <f>+$C36</f>
        <v>March 2023</v>
      </c>
      <c r="D52" s="24"/>
      <c r="E52" s="24"/>
      <c r="F52" s="24"/>
      <c r="G52" s="10" t="str">
        <f>+$G$4</f>
        <v>Mar</v>
      </c>
      <c r="H52" s="10" t="str">
        <f>+G52</f>
        <v>Mar</v>
      </c>
      <c r="I52" s="10" t="str">
        <f t="shared" si="14"/>
        <v>Mar</v>
      </c>
      <c r="J52" s="10" t="str">
        <f t="shared" si="14"/>
        <v>Mar</v>
      </c>
      <c r="K52" s="10" t="str">
        <f t="shared" si="14"/>
        <v>Mar</v>
      </c>
      <c r="L52" s="10" t="str">
        <f t="shared" si="14"/>
        <v>Mar</v>
      </c>
      <c r="M52" s="10" t="str">
        <f t="shared" si="14"/>
        <v>Mar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5</v>
      </c>
      <c r="H53" s="7">
        <f>+$H$5</f>
        <v>12</v>
      </c>
      <c r="I53" s="7">
        <f>+$I$5</f>
        <v>19</v>
      </c>
      <c r="J53" s="7">
        <f>+$J$5</f>
        <v>26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68</v>
      </c>
      <c r="H55" s="32">
        <f t="shared" ref="H55:L55" si="15">SUM(H56:H59)</f>
        <v>91</v>
      </c>
      <c r="I55" s="32">
        <f t="shared" si="15"/>
        <v>99</v>
      </c>
      <c r="J55" s="32">
        <f t="shared" si="15"/>
        <v>85</v>
      </c>
      <c r="K55" s="32">
        <f t="shared" si="15"/>
        <v>0</v>
      </c>
      <c r="L55" s="32">
        <f t="shared" si="15"/>
        <v>343</v>
      </c>
      <c r="M55" s="32">
        <f>ROUND((L55/$E$1),0)</f>
        <v>86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>
        <v>4</v>
      </c>
      <c r="I56" s="40">
        <v>2</v>
      </c>
      <c r="J56" s="40">
        <v>2</v>
      </c>
      <c r="K56" s="40"/>
      <c r="L56" s="35">
        <f>SUM(G56:K56)</f>
        <v>10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8</v>
      </c>
      <c r="H57" s="40">
        <v>16</v>
      </c>
      <c r="I57" s="40">
        <v>13</v>
      </c>
      <c r="J57" s="40">
        <v>13</v>
      </c>
      <c r="K57" s="40"/>
      <c r="L57" s="35">
        <f t="shared" ref="L57:L64" si="17">SUM(G57:K57)</f>
        <v>50</v>
      </c>
      <c r="M57" s="35">
        <f t="shared" si="16"/>
        <v>13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20</v>
      </c>
      <c r="H58" s="40">
        <v>18</v>
      </c>
      <c r="I58" s="40">
        <v>17</v>
      </c>
      <c r="J58" s="40">
        <v>16</v>
      </c>
      <c r="K58" s="40"/>
      <c r="L58" s="35">
        <f t="shared" si="17"/>
        <v>71</v>
      </c>
      <c r="M58" s="35">
        <f t="shared" si="16"/>
        <v>18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38</v>
      </c>
      <c r="H59" s="41">
        <v>53</v>
      </c>
      <c r="I59" s="41">
        <v>67</v>
      </c>
      <c r="J59" s="41">
        <v>54</v>
      </c>
      <c r="K59" s="41"/>
      <c r="L59" s="32">
        <f t="shared" si="17"/>
        <v>212</v>
      </c>
      <c r="M59" s="32">
        <f t="shared" si="16"/>
        <v>53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>
        <v>7</v>
      </c>
      <c r="I60" s="40"/>
      <c r="J60" s="40"/>
      <c r="K60" s="40"/>
      <c r="L60" s="35">
        <f t="shared" si="17"/>
        <v>7</v>
      </c>
      <c r="M60" s="35">
        <f t="shared" si="16"/>
        <v>2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>
        <v>324</v>
      </c>
      <c r="J63" s="40"/>
      <c r="K63" s="40"/>
      <c r="L63" s="35">
        <f t="shared" si="17"/>
        <v>324</v>
      </c>
      <c r="M63" s="35">
        <f t="shared" si="16"/>
        <v>81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460</v>
      </c>
      <c r="U67" s="46">
        <f>+L72+L73</f>
        <v>99</v>
      </c>
      <c r="V67" s="46">
        <f>+L74+L75</f>
        <v>361</v>
      </c>
      <c r="W67" s="46">
        <f>+L78</f>
        <v>0</v>
      </c>
      <c r="X67" s="46">
        <f>+L76</f>
        <v>6</v>
      </c>
    </row>
    <row r="68" spans="1:24" x14ac:dyDescent="0.25">
      <c r="A68" s="21"/>
      <c r="B68" s="22"/>
      <c r="C68" s="8" t="str">
        <f>+$C52</f>
        <v>March 2023</v>
      </c>
      <c r="D68" s="24"/>
      <c r="E68" s="24"/>
      <c r="F68" s="24"/>
      <c r="G68" s="10" t="str">
        <f>+$G$4</f>
        <v>Mar</v>
      </c>
      <c r="H68" s="10" t="str">
        <f>+G68</f>
        <v>Mar</v>
      </c>
      <c r="I68" s="10" t="str">
        <f t="shared" si="18"/>
        <v>Mar</v>
      </c>
      <c r="J68" s="10" t="str">
        <f t="shared" si="18"/>
        <v>Mar</v>
      </c>
      <c r="K68" s="10" t="str">
        <f t="shared" si="18"/>
        <v>Mar</v>
      </c>
      <c r="L68" s="10" t="str">
        <f t="shared" si="18"/>
        <v>Mar</v>
      </c>
      <c r="M68" s="10" t="str">
        <f t="shared" si="18"/>
        <v>Mar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5</v>
      </c>
      <c r="H69" s="7">
        <f>+$H$5</f>
        <v>12</v>
      </c>
      <c r="I69" s="7">
        <f>+$I$5</f>
        <v>19</v>
      </c>
      <c r="J69" s="7">
        <f>+$J$5</f>
        <v>26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98</v>
      </c>
      <c r="H71" s="32">
        <f t="shared" ref="H71:L71" si="19">SUM(H72:H75)</f>
        <v>97</v>
      </c>
      <c r="I71" s="32">
        <f t="shared" si="19"/>
        <v>112</v>
      </c>
      <c r="J71" s="32">
        <f t="shared" si="19"/>
        <v>153</v>
      </c>
      <c r="K71" s="32">
        <f t="shared" si="19"/>
        <v>0</v>
      </c>
      <c r="L71" s="32">
        <f t="shared" si="19"/>
        <v>460</v>
      </c>
      <c r="M71" s="32">
        <f>ROUND((L71/$E$1),0)</f>
        <v>115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8</v>
      </c>
      <c r="H72" s="40">
        <v>11</v>
      </c>
      <c r="I72" s="40">
        <v>9</v>
      </c>
      <c r="J72" s="40">
        <v>15</v>
      </c>
      <c r="K72" s="40"/>
      <c r="L72" s="35">
        <f>SUM(G72:K72)</f>
        <v>43</v>
      </c>
      <c r="M72" s="35">
        <f t="shared" ref="M72:M80" si="20">ROUND((L72/$E$1),0)</f>
        <v>11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12</v>
      </c>
      <c r="H73" s="40">
        <v>10</v>
      </c>
      <c r="I73" s="40">
        <v>14</v>
      </c>
      <c r="J73" s="40">
        <v>20</v>
      </c>
      <c r="K73" s="40"/>
      <c r="L73" s="35">
        <f t="shared" ref="L73:L80" si="21">SUM(G73:K73)</f>
        <v>56</v>
      </c>
      <c r="M73" s="35">
        <f t="shared" si="20"/>
        <v>14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11</v>
      </c>
      <c r="H74" s="40">
        <v>15</v>
      </c>
      <c r="I74" s="40">
        <v>15</v>
      </c>
      <c r="J74" s="40">
        <v>20</v>
      </c>
      <c r="K74" s="40"/>
      <c r="L74" s="35">
        <f t="shared" si="21"/>
        <v>61</v>
      </c>
      <c r="M74" s="35">
        <f t="shared" si="20"/>
        <v>15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67</v>
      </c>
      <c r="H75" s="41">
        <v>61</v>
      </c>
      <c r="I75" s="41">
        <v>74</v>
      </c>
      <c r="J75" s="41">
        <v>98</v>
      </c>
      <c r="K75" s="41"/>
      <c r="L75" s="32">
        <f t="shared" si="21"/>
        <v>300</v>
      </c>
      <c r="M75" s="32">
        <f t="shared" si="20"/>
        <v>75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3</v>
      </c>
      <c r="H76" s="40">
        <v>1</v>
      </c>
      <c r="I76" s="40"/>
      <c r="J76" s="40">
        <v>2</v>
      </c>
      <c r="K76" s="40"/>
      <c r="L76" s="35">
        <f t="shared" si="21"/>
        <v>6</v>
      </c>
      <c r="M76" s="35">
        <f t="shared" si="20"/>
        <v>2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136</v>
      </c>
      <c r="H79" s="40">
        <v>144</v>
      </c>
      <c r="I79" s="40">
        <v>72</v>
      </c>
      <c r="J79" s="40">
        <v>36</v>
      </c>
      <c r="K79" s="40"/>
      <c r="L79" s="35">
        <f t="shared" si="21"/>
        <v>388</v>
      </c>
      <c r="M79" s="35">
        <f t="shared" si="20"/>
        <v>97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March 2023</v>
      </c>
      <c r="D84" s="24"/>
      <c r="E84" s="24"/>
      <c r="F84" s="24"/>
      <c r="G84" s="10" t="str">
        <f>+$G$4</f>
        <v>Mar</v>
      </c>
      <c r="H84" s="10" t="str">
        <f>+G84</f>
        <v>Mar</v>
      </c>
      <c r="I84" s="10" t="str">
        <f t="shared" si="22"/>
        <v>Mar</v>
      </c>
      <c r="J84" s="10" t="str">
        <f t="shared" si="22"/>
        <v>Mar</v>
      </c>
      <c r="K84" s="10" t="str">
        <f t="shared" si="22"/>
        <v>Mar</v>
      </c>
      <c r="L84" s="10" t="str">
        <f t="shared" si="22"/>
        <v>Mar</v>
      </c>
      <c r="M84" s="10" t="str">
        <f t="shared" si="22"/>
        <v>Mar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5</v>
      </c>
      <c r="H85" s="7">
        <f>+$H$5</f>
        <v>12</v>
      </c>
      <c r="I85" s="7">
        <f>+$I$5</f>
        <v>19</v>
      </c>
      <c r="J85" s="7">
        <f>+$J$5</f>
        <v>26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 t="s">
        <v>126</v>
      </c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271</v>
      </c>
      <c r="U99" s="46">
        <f>+L104+L105</f>
        <v>82</v>
      </c>
      <c r="V99" s="46">
        <f>+L106+L107</f>
        <v>189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March 2023</v>
      </c>
      <c r="D100" s="24"/>
      <c r="E100" s="24"/>
      <c r="F100" s="24"/>
      <c r="G100" s="10" t="str">
        <f>+$G$4</f>
        <v>Mar</v>
      </c>
      <c r="H100" s="10" t="str">
        <f>+G100</f>
        <v>Mar</v>
      </c>
      <c r="I100" s="10" t="str">
        <f t="shared" si="26"/>
        <v>Mar</v>
      </c>
      <c r="J100" s="10" t="str">
        <f t="shared" si="26"/>
        <v>Mar</v>
      </c>
      <c r="K100" s="10" t="str">
        <f t="shared" si="26"/>
        <v>Mar</v>
      </c>
      <c r="L100" s="10" t="str">
        <f t="shared" si="26"/>
        <v>Mar</v>
      </c>
      <c r="M100" s="10" t="str">
        <f t="shared" si="26"/>
        <v>Mar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5</v>
      </c>
      <c r="H101" s="7">
        <f>+$H$5</f>
        <v>12</v>
      </c>
      <c r="I101" s="7">
        <f>+$I$5</f>
        <v>19</v>
      </c>
      <c r="J101" s="7">
        <f>+$J$5</f>
        <v>26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68</v>
      </c>
      <c r="H103" s="32">
        <f t="shared" ref="H103:L103" si="27">SUM(H104:H107)</f>
        <v>71</v>
      </c>
      <c r="I103" s="32">
        <f t="shared" si="27"/>
        <v>67</v>
      </c>
      <c r="J103" s="32">
        <f t="shared" si="27"/>
        <v>65</v>
      </c>
      <c r="K103" s="32">
        <f t="shared" si="27"/>
        <v>0</v>
      </c>
      <c r="L103" s="32">
        <f t="shared" si="27"/>
        <v>271</v>
      </c>
      <c r="M103" s="32">
        <f>ROUND((L103/$E$1),0)</f>
        <v>68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4</v>
      </c>
      <c r="I104" s="40">
        <v>3</v>
      </c>
      <c r="J104" s="40">
        <v>3</v>
      </c>
      <c r="K104" s="40"/>
      <c r="L104" s="35">
        <f>SUM(G104:K104)</f>
        <v>12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18</v>
      </c>
      <c r="H105" s="40">
        <v>17</v>
      </c>
      <c r="I105" s="40">
        <v>15</v>
      </c>
      <c r="J105" s="40">
        <v>20</v>
      </c>
      <c r="K105" s="40"/>
      <c r="L105" s="35">
        <f t="shared" ref="L105:L112" si="29">SUM(G105:K105)</f>
        <v>70</v>
      </c>
      <c r="M105" s="35">
        <f t="shared" si="28"/>
        <v>18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12</v>
      </c>
      <c r="H106" s="40">
        <v>15</v>
      </c>
      <c r="I106" s="40">
        <v>11</v>
      </c>
      <c r="J106" s="40">
        <v>14</v>
      </c>
      <c r="K106" s="40"/>
      <c r="L106" s="35">
        <f t="shared" si="29"/>
        <v>52</v>
      </c>
      <c r="M106" s="35">
        <f t="shared" si="28"/>
        <v>13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>
        <v>35</v>
      </c>
      <c r="I107" s="41">
        <v>38</v>
      </c>
      <c r="J107" s="41">
        <v>28</v>
      </c>
      <c r="K107" s="41"/>
      <c r="L107" s="32">
        <f t="shared" si="29"/>
        <v>137</v>
      </c>
      <c r="M107" s="32">
        <f t="shared" si="28"/>
        <v>34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>
        <v>160</v>
      </c>
      <c r="H111" s="40"/>
      <c r="I111" s="40"/>
      <c r="J111" s="40"/>
      <c r="K111" s="40"/>
      <c r="L111" s="35">
        <f t="shared" si="29"/>
        <v>160</v>
      </c>
      <c r="M111" s="35">
        <f t="shared" si="28"/>
        <v>40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/>
      <c r="K112" s="40"/>
      <c r="L112" s="35">
        <f t="shared" si="29"/>
        <v>120</v>
      </c>
      <c r="M112" s="35">
        <f t="shared" si="28"/>
        <v>30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242</v>
      </c>
      <c r="U115" s="46">
        <f>+L120+L121</f>
        <v>64</v>
      </c>
      <c r="V115" s="46">
        <f>+L122+L123</f>
        <v>178</v>
      </c>
      <c r="W115" s="46">
        <f>+L126</f>
        <v>16</v>
      </c>
      <c r="X115" s="46">
        <f>+L124</f>
        <v>1</v>
      </c>
    </row>
    <row r="116" spans="1:24" x14ac:dyDescent="0.25">
      <c r="A116" s="21"/>
      <c r="B116" s="22"/>
      <c r="C116" s="8" t="str">
        <f>+$C100</f>
        <v>March 2023</v>
      </c>
      <c r="D116" s="24"/>
      <c r="E116" s="24"/>
      <c r="F116" s="24"/>
      <c r="G116" s="10" t="str">
        <f>+$G$4</f>
        <v>Mar</v>
      </c>
      <c r="H116" s="10" t="str">
        <f>+G116</f>
        <v>Mar</v>
      </c>
      <c r="I116" s="10" t="str">
        <f t="shared" si="30"/>
        <v>Mar</v>
      </c>
      <c r="J116" s="10" t="str">
        <f t="shared" si="30"/>
        <v>Mar</v>
      </c>
      <c r="K116" s="10" t="str">
        <f t="shared" si="30"/>
        <v>Mar</v>
      </c>
      <c r="L116" s="10" t="str">
        <f t="shared" si="30"/>
        <v>Mar</v>
      </c>
      <c r="M116" s="10" t="str">
        <f t="shared" si="30"/>
        <v>Mar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5</v>
      </c>
      <c r="H117" s="7">
        <f>+$H$5</f>
        <v>12</v>
      </c>
      <c r="I117" s="7">
        <f>+$I$5</f>
        <v>19</v>
      </c>
      <c r="J117" s="7">
        <f>+$J$5</f>
        <v>26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64</v>
      </c>
      <c r="H119" s="32">
        <f t="shared" ref="H119:L119" si="31">SUM(H120:H123)</f>
        <v>43</v>
      </c>
      <c r="I119" s="32">
        <f t="shared" si="31"/>
        <v>62</v>
      </c>
      <c r="J119" s="32">
        <f t="shared" si="31"/>
        <v>73</v>
      </c>
      <c r="K119" s="32">
        <f t="shared" si="31"/>
        <v>0</v>
      </c>
      <c r="L119" s="32">
        <f t="shared" si="31"/>
        <v>242</v>
      </c>
      <c r="M119" s="32">
        <f>ROUND((L119/$E$1),0)</f>
        <v>61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6</v>
      </c>
      <c r="H120" s="40">
        <v>3</v>
      </c>
      <c r="I120" s="40">
        <v>4</v>
      </c>
      <c r="J120" s="40">
        <v>6</v>
      </c>
      <c r="K120" s="40"/>
      <c r="L120" s="35">
        <f>SUM(G120:K120)</f>
        <v>19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13</v>
      </c>
      <c r="H121" s="40">
        <v>9</v>
      </c>
      <c r="I121" s="40">
        <v>12</v>
      </c>
      <c r="J121" s="40">
        <v>11</v>
      </c>
      <c r="K121" s="40"/>
      <c r="L121" s="35">
        <f t="shared" ref="L121:L128" si="33">SUM(G121:K121)</f>
        <v>45</v>
      </c>
      <c r="M121" s="35">
        <f t="shared" si="32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17</v>
      </c>
      <c r="H122" s="40">
        <v>7</v>
      </c>
      <c r="I122" s="40">
        <v>20</v>
      </c>
      <c r="J122" s="40">
        <v>24</v>
      </c>
      <c r="K122" s="40"/>
      <c r="L122" s="35">
        <f t="shared" si="33"/>
        <v>68</v>
      </c>
      <c r="M122" s="35">
        <f t="shared" si="32"/>
        <v>17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24</v>
      </c>
      <c r="I123" s="41">
        <v>26</v>
      </c>
      <c r="J123" s="41">
        <v>32</v>
      </c>
      <c r="K123" s="41"/>
      <c r="L123" s="32">
        <f t="shared" si="33"/>
        <v>110</v>
      </c>
      <c r="M123" s="32">
        <f t="shared" si="32"/>
        <v>28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>
        <v>1</v>
      </c>
      <c r="I124" s="40"/>
      <c r="J124" s="40"/>
      <c r="K124" s="40"/>
      <c r="L124" s="35">
        <f t="shared" si="33"/>
        <v>1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6</v>
      </c>
      <c r="H126" s="40">
        <v>6</v>
      </c>
      <c r="I126" s="40">
        <v>4</v>
      </c>
      <c r="J126" s="40"/>
      <c r="K126" s="40"/>
      <c r="L126" s="35">
        <f t="shared" si="33"/>
        <v>16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38</v>
      </c>
      <c r="H128" s="40">
        <v>38</v>
      </c>
      <c r="I128" s="40">
        <v>38</v>
      </c>
      <c r="J128" s="40">
        <v>38</v>
      </c>
      <c r="K128" s="40"/>
      <c r="L128" s="35">
        <f t="shared" si="33"/>
        <v>152</v>
      </c>
      <c r="M128" s="35">
        <f t="shared" si="32"/>
        <v>38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268</v>
      </c>
      <c r="U131" s="46">
        <f>+L136+L137</f>
        <v>109</v>
      </c>
      <c r="V131" s="46">
        <f>+L138+L139</f>
        <v>159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 t="str">
        <f>+$C116</f>
        <v>March 2023</v>
      </c>
      <c r="D132" s="24"/>
      <c r="E132" s="24"/>
      <c r="F132" s="24"/>
      <c r="G132" s="10" t="str">
        <f>+$G$4</f>
        <v>Mar</v>
      </c>
      <c r="H132" s="10" t="str">
        <f>+G132</f>
        <v>Mar</v>
      </c>
      <c r="I132" s="10" t="str">
        <f t="shared" si="34"/>
        <v>Mar</v>
      </c>
      <c r="J132" s="10" t="str">
        <f t="shared" si="34"/>
        <v>Mar</v>
      </c>
      <c r="K132" s="10" t="str">
        <f t="shared" si="34"/>
        <v>Mar</v>
      </c>
      <c r="L132" s="10" t="str">
        <f t="shared" si="34"/>
        <v>Mar</v>
      </c>
      <c r="M132" s="10" t="str">
        <f t="shared" si="34"/>
        <v>Mar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5</v>
      </c>
      <c r="H133" s="7">
        <f>+$H$5</f>
        <v>12</v>
      </c>
      <c r="I133" s="7">
        <f>+$I$5</f>
        <v>19</v>
      </c>
      <c r="J133" s="7">
        <f>+$J$5</f>
        <v>26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74</v>
      </c>
      <c r="H135" s="32">
        <f t="shared" ref="H135:L135" si="35">SUM(H136:H139)</f>
        <v>62</v>
      </c>
      <c r="I135" s="32">
        <f t="shared" si="35"/>
        <v>67</v>
      </c>
      <c r="J135" s="32">
        <f t="shared" si="35"/>
        <v>65</v>
      </c>
      <c r="K135" s="32">
        <f t="shared" si="35"/>
        <v>0</v>
      </c>
      <c r="L135" s="32">
        <f t="shared" si="35"/>
        <v>268</v>
      </c>
      <c r="M135" s="32">
        <f>ROUND((L135/$E$1),0)</f>
        <v>67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7</v>
      </c>
      <c r="H136" s="40">
        <v>6</v>
      </c>
      <c r="I136" s="40">
        <v>7</v>
      </c>
      <c r="J136" s="40">
        <v>5</v>
      </c>
      <c r="K136" s="40"/>
      <c r="L136" s="35">
        <f>SUM(G136:K136)</f>
        <v>25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22</v>
      </c>
      <c r="H137" s="40">
        <v>20</v>
      </c>
      <c r="I137" s="40">
        <v>22</v>
      </c>
      <c r="J137" s="40">
        <v>20</v>
      </c>
      <c r="K137" s="40"/>
      <c r="L137" s="35">
        <f t="shared" ref="L137:L144" si="37">SUM(G137:K137)</f>
        <v>84</v>
      </c>
      <c r="M137" s="35">
        <f t="shared" si="36"/>
        <v>21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12</v>
      </c>
      <c r="H138" s="40">
        <v>12</v>
      </c>
      <c r="I138" s="40">
        <v>15</v>
      </c>
      <c r="J138" s="40">
        <v>15</v>
      </c>
      <c r="K138" s="40"/>
      <c r="L138" s="35">
        <f t="shared" si="37"/>
        <v>54</v>
      </c>
      <c r="M138" s="35">
        <f t="shared" si="36"/>
        <v>14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33</v>
      </c>
      <c r="H139" s="41">
        <v>24</v>
      </c>
      <c r="I139" s="41">
        <v>23</v>
      </c>
      <c r="J139" s="41">
        <v>25</v>
      </c>
      <c r="K139" s="41"/>
      <c r="L139" s="32">
        <f t="shared" si="37"/>
        <v>105</v>
      </c>
      <c r="M139" s="32">
        <f t="shared" si="36"/>
        <v>26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40</v>
      </c>
      <c r="H143" s="40"/>
      <c r="I143" s="40">
        <v>40</v>
      </c>
      <c r="J143" s="40">
        <v>118</v>
      </c>
      <c r="K143" s="40"/>
      <c r="L143" s="35">
        <f t="shared" si="37"/>
        <v>198</v>
      </c>
      <c r="M143" s="35">
        <f t="shared" si="36"/>
        <v>50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231</v>
      </c>
      <c r="U147" s="46">
        <f>+L152+L153</f>
        <v>59</v>
      </c>
      <c r="V147" s="46">
        <f>+L154+L155</f>
        <v>172</v>
      </c>
      <c r="W147" s="46">
        <f>+L158</f>
        <v>2</v>
      </c>
      <c r="X147" s="46">
        <f>+L156</f>
        <v>0</v>
      </c>
    </row>
    <row r="148" spans="1:24" x14ac:dyDescent="0.25">
      <c r="A148" s="21"/>
      <c r="B148" s="22"/>
      <c r="C148" s="8" t="str">
        <f>+$C132</f>
        <v>March 2023</v>
      </c>
      <c r="D148" s="24"/>
      <c r="E148" s="24"/>
      <c r="F148" s="24"/>
      <c r="G148" s="10" t="str">
        <f>+$G$4</f>
        <v>Mar</v>
      </c>
      <c r="H148" s="10" t="str">
        <f>+G148</f>
        <v>Mar</v>
      </c>
      <c r="I148" s="10" t="str">
        <f t="shared" si="38"/>
        <v>Mar</v>
      </c>
      <c r="J148" s="10" t="str">
        <f t="shared" si="38"/>
        <v>Mar</v>
      </c>
      <c r="K148" s="10" t="str">
        <f t="shared" si="38"/>
        <v>Mar</v>
      </c>
      <c r="L148" s="10" t="str">
        <f t="shared" si="38"/>
        <v>Mar</v>
      </c>
      <c r="M148" s="10" t="str">
        <f t="shared" si="38"/>
        <v>Mar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5</v>
      </c>
      <c r="H149" s="7">
        <f>+$H$5</f>
        <v>12</v>
      </c>
      <c r="I149" s="7">
        <f>+$I$5</f>
        <v>19</v>
      </c>
      <c r="J149" s="7">
        <f>+$J$5</f>
        <v>26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 t="s">
        <v>125</v>
      </c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0</v>
      </c>
      <c r="H151" s="32">
        <f t="shared" ref="H151:L151" si="39">SUM(H152:H155)</f>
        <v>69</v>
      </c>
      <c r="I151" s="32">
        <f t="shared" si="39"/>
        <v>86</v>
      </c>
      <c r="J151" s="32">
        <f t="shared" si="39"/>
        <v>76</v>
      </c>
      <c r="K151" s="32">
        <f t="shared" si="39"/>
        <v>0</v>
      </c>
      <c r="L151" s="32">
        <f t="shared" si="39"/>
        <v>231</v>
      </c>
      <c r="M151" s="32">
        <f>ROUND((L151/$E$1),0)</f>
        <v>58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/>
      <c r="H152" s="40">
        <v>1</v>
      </c>
      <c r="I152" s="40">
        <v>5</v>
      </c>
      <c r="J152" s="40">
        <v>5</v>
      </c>
      <c r="K152" s="40"/>
      <c r="L152" s="35">
        <f>SUM(G152:K152)</f>
        <v>11</v>
      </c>
      <c r="M152" s="35">
        <f t="shared" ref="M152:M160" si="40">ROUND((L152/$E$1),0)</f>
        <v>3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/>
      <c r="H153" s="40">
        <v>18</v>
      </c>
      <c r="I153" s="40">
        <v>16</v>
      </c>
      <c r="J153" s="40">
        <v>14</v>
      </c>
      <c r="K153" s="40"/>
      <c r="L153" s="35">
        <f t="shared" ref="L153:L160" si="41">SUM(G153:K153)</f>
        <v>48</v>
      </c>
      <c r="M153" s="35">
        <f t="shared" si="40"/>
        <v>12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/>
      <c r="H154" s="40">
        <v>25</v>
      </c>
      <c r="I154" s="40">
        <v>20</v>
      </c>
      <c r="J154" s="40">
        <v>18</v>
      </c>
      <c r="K154" s="40"/>
      <c r="L154" s="35">
        <f t="shared" si="41"/>
        <v>63</v>
      </c>
      <c r="M154" s="35">
        <f t="shared" si="40"/>
        <v>16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/>
      <c r="H155" s="41">
        <v>25</v>
      </c>
      <c r="I155" s="41">
        <v>45</v>
      </c>
      <c r="J155" s="41">
        <v>39</v>
      </c>
      <c r="K155" s="41"/>
      <c r="L155" s="32">
        <f t="shared" si="41"/>
        <v>109</v>
      </c>
      <c r="M155" s="32">
        <f t="shared" si="40"/>
        <v>27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>
        <v>2</v>
      </c>
      <c r="K158" s="40"/>
      <c r="L158" s="35">
        <f t="shared" si="41"/>
        <v>2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>
        <v>37</v>
      </c>
      <c r="I159" s="40"/>
      <c r="J159" s="40">
        <v>216</v>
      </c>
      <c r="K159" s="40"/>
      <c r="L159" s="35">
        <f t="shared" si="41"/>
        <v>253</v>
      </c>
      <c r="M159" s="35">
        <f t="shared" si="40"/>
        <v>63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160</v>
      </c>
      <c r="U163" s="46">
        <f>+L168+L169</f>
        <v>37</v>
      </c>
      <c r="V163" s="46">
        <f>+L170+L171</f>
        <v>123</v>
      </c>
      <c r="W163" s="46">
        <f>+L174</f>
        <v>11</v>
      </c>
      <c r="X163" s="46">
        <f>+L172</f>
        <v>0</v>
      </c>
    </row>
    <row r="164" spans="1:24" x14ac:dyDescent="0.25">
      <c r="A164" s="21"/>
      <c r="B164" s="22"/>
      <c r="C164" s="8" t="str">
        <f>+$C148</f>
        <v>March 2023</v>
      </c>
      <c r="D164" s="24"/>
      <c r="E164" s="24"/>
      <c r="F164" s="24"/>
      <c r="G164" s="10" t="str">
        <f>+$G$4</f>
        <v>Mar</v>
      </c>
      <c r="H164" s="10" t="str">
        <f>+G164</f>
        <v>Mar</v>
      </c>
      <c r="I164" s="10" t="str">
        <f t="shared" si="42"/>
        <v>Mar</v>
      </c>
      <c r="J164" s="10" t="str">
        <f t="shared" si="42"/>
        <v>Mar</v>
      </c>
      <c r="K164" s="10" t="str">
        <f t="shared" si="42"/>
        <v>Mar</v>
      </c>
      <c r="L164" s="10" t="str">
        <f t="shared" si="42"/>
        <v>Mar</v>
      </c>
      <c r="M164" s="10" t="str">
        <f t="shared" si="42"/>
        <v>Mar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5</v>
      </c>
      <c r="H165" s="7">
        <f>+$H$5</f>
        <v>12</v>
      </c>
      <c r="I165" s="7">
        <f>+$I$5</f>
        <v>19</v>
      </c>
      <c r="J165" s="7">
        <f>+$J$5</f>
        <v>26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34</v>
      </c>
      <c r="H167" s="32">
        <f t="shared" ref="H167:L167" si="43">SUM(H168:H171)</f>
        <v>24</v>
      </c>
      <c r="I167" s="32">
        <f t="shared" si="43"/>
        <v>49</v>
      </c>
      <c r="J167" s="32">
        <f t="shared" si="43"/>
        <v>53</v>
      </c>
      <c r="K167" s="32">
        <f t="shared" si="43"/>
        <v>0</v>
      </c>
      <c r="L167" s="32">
        <f t="shared" si="43"/>
        <v>160</v>
      </c>
      <c r="M167" s="32">
        <f>ROUND((L167/$E$1),0)</f>
        <v>40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3</v>
      </c>
      <c r="J168" s="40">
        <v>2</v>
      </c>
      <c r="K168" s="40"/>
      <c r="L168" s="35">
        <f>SUM(G168:K168)</f>
        <v>8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8</v>
      </c>
      <c r="H169" s="40">
        <v>5</v>
      </c>
      <c r="I169" s="40">
        <v>6</v>
      </c>
      <c r="J169" s="40">
        <v>10</v>
      </c>
      <c r="K169" s="40"/>
      <c r="L169" s="35">
        <f t="shared" ref="L169:L176" si="45">SUM(G169:K169)</f>
        <v>29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5</v>
      </c>
      <c r="I170" s="40">
        <v>11</v>
      </c>
      <c r="J170" s="40">
        <v>8</v>
      </c>
      <c r="K170" s="40"/>
      <c r="L170" s="35">
        <f t="shared" si="45"/>
        <v>30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19</v>
      </c>
      <c r="H171" s="41">
        <v>12</v>
      </c>
      <c r="I171" s="41">
        <v>29</v>
      </c>
      <c r="J171" s="41">
        <v>33</v>
      </c>
      <c r="K171" s="41"/>
      <c r="L171" s="32">
        <f t="shared" si="45"/>
        <v>93</v>
      </c>
      <c r="M171" s="32">
        <f t="shared" si="44"/>
        <v>23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2</v>
      </c>
      <c r="I174" s="40">
        <v>3</v>
      </c>
      <c r="J174" s="40">
        <v>4</v>
      </c>
      <c r="K174" s="40"/>
      <c r="L174" s="35">
        <f t="shared" si="45"/>
        <v>11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70</v>
      </c>
      <c r="H175" s="40">
        <v>151</v>
      </c>
      <c r="I175" s="40">
        <v>74</v>
      </c>
      <c r="J175" s="40">
        <v>123</v>
      </c>
      <c r="K175" s="40"/>
      <c r="L175" s="35">
        <f t="shared" si="45"/>
        <v>418</v>
      </c>
      <c r="M175" s="35">
        <f t="shared" si="44"/>
        <v>105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227</v>
      </c>
      <c r="U179" s="46">
        <f>+L184+L185</f>
        <v>47</v>
      </c>
      <c r="V179" s="46">
        <f>+L186+L187</f>
        <v>180</v>
      </c>
      <c r="W179" s="46">
        <f>+L190</f>
        <v>39</v>
      </c>
      <c r="X179" s="46">
        <f>+L188</f>
        <v>1</v>
      </c>
    </row>
    <row r="180" spans="1:24" x14ac:dyDescent="0.25">
      <c r="A180" s="21"/>
      <c r="B180" s="22"/>
      <c r="C180" s="8" t="str">
        <f>+$C164</f>
        <v>March 2023</v>
      </c>
      <c r="D180" s="24"/>
      <c r="E180" s="24"/>
      <c r="F180" s="24"/>
      <c r="G180" s="10" t="str">
        <f>+$G$4</f>
        <v>Mar</v>
      </c>
      <c r="H180" s="10" t="str">
        <f>+G180</f>
        <v>Mar</v>
      </c>
      <c r="I180" s="10" t="str">
        <f t="shared" si="46"/>
        <v>Mar</v>
      </c>
      <c r="J180" s="10" t="str">
        <f t="shared" si="46"/>
        <v>Mar</v>
      </c>
      <c r="K180" s="10" t="str">
        <f t="shared" si="46"/>
        <v>Mar</v>
      </c>
      <c r="L180" s="10" t="str">
        <f t="shared" si="46"/>
        <v>Mar</v>
      </c>
      <c r="M180" s="10" t="str">
        <f t="shared" si="46"/>
        <v>Mar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5</v>
      </c>
      <c r="H181" s="7">
        <f>+$H$5</f>
        <v>12</v>
      </c>
      <c r="I181" s="7">
        <f>+$I$5</f>
        <v>19</v>
      </c>
      <c r="J181" s="7">
        <f>+$J$5</f>
        <v>26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29</v>
      </c>
      <c r="H183" s="32">
        <f t="shared" ref="H183:L183" si="47">SUM(H184:H187)</f>
        <v>65</v>
      </c>
      <c r="I183" s="32">
        <f t="shared" si="47"/>
        <v>66</v>
      </c>
      <c r="J183" s="32">
        <f t="shared" si="47"/>
        <v>67</v>
      </c>
      <c r="K183" s="32">
        <f t="shared" si="47"/>
        <v>0</v>
      </c>
      <c r="L183" s="32">
        <f t="shared" si="47"/>
        <v>227</v>
      </c>
      <c r="M183" s="32">
        <f>ROUND((L183/$E$1),0)</f>
        <v>57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1</v>
      </c>
      <c r="I184" s="40">
        <v>2</v>
      </c>
      <c r="J184" s="40">
        <v>1</v>
      </c>
      <c r="K184" s="40"/>
      <c r="L184" s="35">
        <f>SUM(G184:K184)</f>
        <v>6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10</v>
      </c>
      <c r="I185" s="40">
        <v>9</v>
      </c>
      <c r="J185" s="40">
        <v>10</v>
      </c>
      <c r="K185" s="40"/>
      <c r="L185" s="35">
        <f t="shared" ref="L185:L192" si="49">SUM(G185:K185)</f>
        <v>41</v>
      </c>
      <c r="M185" s="35">
        <f t="shared" si="48"/>
        <v>10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14</v>
      </c>
      <c r="I186" s="40">
        <v>14</v>
      </c>
      <c r="J186" s="40">
        <v>14</v>
      </c>
      <c r="K186" s="40"/>
      <c r="L186" s="35">
        <f t="shared" si="49"/>
        <v>57</v>
      </c>
      <c r="M186" s="35">
        <f t="shared" si="48"/>
        <v>14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/>
      <c r="H187" s="41">
        <v>40</v>
      </c>
      <c r="I187" s="41">
        <v>41</v>
      </c>
      <c r="J187" s="41">
        <v>42</v>
      </c>
      <c r="K187" s="41"/>
      <c r="L187" s="32">
        <f t="shared" si="49"/>
        <v>123</v>
      </c>
      <c r="M187" s="32">
        <f t="shared" si="48"/>
        <v>31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/>
      <c r="I188" s="40"/>
      <c r="J188" s="40"/>
      <c r="K188" s="40"/>
      <c r="L188" s="35">
        <f t="shared" si="49"/>
        <v>1</v>
      </c>
      <c r="M188" s="35">
        <f t="shared" si="48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11</v>
      </c>
      <c r="H190" s="40">
        <v>9</v>
      </c>
      <c r="I190" s="40">
        <v>9</v>
      </c>
      <c r="J190" s="40">
        <v>10</v>
      </c>
      <c r="K190" s="40"/>
      <c r="L190" s="35">
        <f t="shared" si="49"/>
        <v>39</v>
      </c>
      <c r="M190" s="35">
        <f t="shared" si="48"/>
        <v>10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128</v>
      </c>
      <c r="H191" s="40">
        <v>96</v>
      </c>
      <c r="I191" s="40">
        <v>72</v>
      </c>
      <c r="J191" s="40">
        <v>72</v>
      </c>
      <c r="K191" s="40"/>
      <c r="L191" s="35">
        <f t="shared" si="49"/>
        <v>368</v>
      </c>
      <c r="M191" s="35">
        <f t="shared" si="48"/>
        <v>92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188</v>
      </c>
      <c r="U195" s="46">
        <f>+L200+L201</f>
        <v>45</v>
      </c>
      <c r="V195" s="46">
        <f>+L202+L203</f>
        <v>143</v>
      </c>
      <c r="W195" s="46">
        <f>+L206</f>
        <v>12</v>
      </c>
      <c r="X195" s="46">
        <f>+L204</f>
        <v>0</v>
      </c>
    </row>
    <row r="196" spans="1:24" x14ac:dyDescent="0.25">
      <c r="A196" s="21"/>
      <c r="B196" s="22"/>
      <c r="C196" s="8" t="str">
        <f>+$C180</f>
        <v>March 2023</v>
      </c>
      <c r="D196" s="24"/>
      <c r="E196" s="24"/>
      <c r="F196" s="24"/>
      <c r="G196" s="10" t="str">
        <f>+$G$4</f>
        <v>Mar</v>
      </c>
      <c r="H196" s="10" t="str">
        <f>+G196</f>
        <v>Mar</v>
      </c>
      <c r="I196" s="10" t="str">
        <f t="shared" si="50"/>
        <v>Mar</v>
      </c>
      <c r="J196" s="10" t="str">
        <f t="shared" si="50"/>
        <v>Mar</v>
      </c>
      <c r="K196" s="10" t="str">
        <f t="shared" si="50"/>
        <v>Mar</v>
      </c>
      <c r="L196" s="10" t="str">
        <f t="shared" si="50"/>
        <v>Mar</v>
      </c>
      <c r="M196" s="10" t="str">
        <f t="shared" si="50"/>
        <v>Mar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5</v>
      </c>
      <c r="H197" s="7">
        <f>+$H$5</f>
        <v>12</v>
      </c>
      <c r="I197" s="7">
        <f>+$I$5</f>
        <v>19</v>
      </c>
      <c r="J197" s="7">
        <f>+$J$5</f>
        <v>26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48</v>
      </c>
      <c r="H199" s="32">
        <f t="shared" ref="H199:L199" si="51">SUM(H200:H203)</f>
        <v>44</v>
      </c>
      <c r="I199" s="32">
        <f t="shared" si="51"/>
        <v>50</v>
      </c>
      <c r="J199" s="32">
        <f t="shared" si="51"/>
        <v>46</v>
      </c>
      <c r="K199" s="32">
        <f t="shared" si="51"/>
        <v>0</v>
      </c>
      <c r="L199" s="32">
        <f t="shared" si="51"/>
        <v>188</v>
      </c>
      <c r="M199" s="32">
        <f>ROUND((L199/$E$1),0)</f>
        <v>47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3</v>
      </c>
      <c r="K200" s="40"/>
      <c r="L200" s="35">
        <f>SUM(G200:K200)</f>
        <v>12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9</v>
      </c>
      <c r="J201" s="40">
        <v>8</v>
      </c>
      <c r="K201" s="40"/>
      <c r="L201" s="35">
        <f t="shared" ref="L201:L208" si="53">SUM(G201:K201)</f>
        <v>33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13</v>
      </c>
      <c r="I202" s="40">
        <v>12</v>
      </c>
      <c r="J202" s="40">
        <v>12</v>
      </c>
      <c r="K202" s="40"/>
      <c r="L202" s="35">
        <f t="shared" si="53"/>
        <v>50</v>
      </c>
      <c r="M202" s="35">
        <f t="shared" si="52"/>
        <v>13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24</v>
      </c>
      <c r="H203" s="41">
        <v>20</v>
      </c>
      <c r="I203" s="41">
        <v>26</v>
      </c>
      <c r="J203" s="41">
        <v>23</v>
      </c>
      <c r="K203" s="41"/>
      <c r="L203" s="32">
        <f t="shared" si="53"/>
        <v>93</v>
      </c>
      <c r="M203" s="32">
        <f t="shared" si="52"/>
        <v>23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3</v>
      </c>
      <c r="J206" s="40">
        <v>2</v>
      </c>
      <c r="K206" s="40"/>
      <c r="L206" s="35">
        <f t="shared" si="53"/>
        <v>12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128</v>
      </c>
      <c r="H207" s="40">
        <v>96</v>
      </c>
      <c r="I207" s="40">
        <v>108</v>
      </c>
      <c r="J207" s="40">
        <v>72</v>
      </c>
      <c r="K207" s="40"/>
      <c r="L207" s="35">
        <f t="shared" si="53"/>
        <v>404</v>
      </c>
      <c r="M207" s="35">
        <f t="shared" si="52"/>
        <v>101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/>
      <c r="I208" s="40"/>
      <c r="J208" s="40">
        <v>40</v>
      </c>
      <c r="K208" s="40"/>
      <c r="L208" s="35">
        <f t="shared" si="53"/>
        <v>80</v>
      </c>
      <c r="M208" s="35">
        <f t="shared" si="52"/>
        <v>20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305</v>
      </c>
      <c r="U211" s="46">
        <f>+L216+L217</f>
        <v>58</v>
      </c>
      <c r="V211" s="46">
        <f>+L218+L219</f>
        <v>247</v>
      </c>
      <c r="W211" s="46">
        <f>+L222</f>
        <v>11</v>
      </c>
      <c r="X211" s="46">
        <f>+L220</f>
        <v>6</v>
      </c>
    </row>
    <row r="212" spans="1:24" x14ac:dyDescent="0.25">
      <c r="A212" s="21"/>
      <c r="B212" s="22"/>
      <c r="C212" s="8" t="str">
        <f>+$C196</f>
        <v>March 2023</v>
      </c>
      <c r="D212" s="24"/>
      <c r="E212" s="24"/>
      <c r="F212" s="24"/>
      <c r="G212" s="10" t="str">
        <f>+$G$4</f>
        <v>Mar</v>
      </c>
      <c r="H212" s="10" t="str">
        <f>+G212</f>
        <v>Mar</v>
      </c>
      <c r="I212" s="10" t="str">
        <f t="shared" si="54"/>
        <v>Mar</v>
      </c>
      <c r="J212" s="10" t="str">
        <f t="shared" si="54"/>
        <v>Mar</v>
      </c>
      <c r="K212" s="10" t="str">
        <f t="shared" si="54"/>
        <v>Mar</v>
      </c>
      <c r="L212" s="10" t="str">
        <f t="shared" si="54"/>
        <v>Mar</v>
      </c>
      <c r="M212" s="10" t="str">
        <f t="shared" si="54"/>
        <v>Mar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5</v>
      </c>
      <c r="H213" s="7">
        <f>+$H$5</f>
        <v>12</v>
      </c>
      <c r="I213" s="7">
        <f>+$I$5</f>
        <v>19</v>
      </c>
      <c r="J213" s="7">
        <f>+$J$5</f>
        <v>26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83</v>
      </c>
      <c r="H215" s="32">
        <f t="shared" ref="H215:L215" si="55">SUM(H216:H219)</f>
        <v>76</v>
      </c>
      <c r="I215" s="32">
        <f t="shared" si="55"/>
        <v>85</v>
      </c>
      <c r="J215" s="32">
        <f t="shared" si="55"/>
        <v>61</v>
      </c>
      <c r="K215" s="32">
        <f t="shared" si="55"/>
        <v>0</v>
      </c>
      <c r="L215" s="32">
        <f t="shared" si="55"/>
        <v>305</v>
      </c>
      <c r="M215" s="32">
        <f>ROUND((L215/$E$1),0)</f>
        <v>76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4</v>
      </c>
      <c r="H216" s="40">
        <v>1</v>
      </c>
      <c r="I216" s="40">
        <v>6</v>
      </c>
      <c r="J216" s="40">
        <v>2</v>
      </c>
      <c r="K216" s="40"/>
      <c r="L216" s="35">
        <f>SUM(G216:K216)</f>
        <v>13</v>
      </c>
      <c r="M216" s="35">
        <f t="shared" ref="M216:M224" si="56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11</v>
      </c>
      <c r="H217" s="40">
        <v>8</v>
      </c>
      <c r="I217" s="40">
        <v>19</v>
      </c>
      <c r="J217" s="40">
        <v>7</v>
      </c>
      <c r="K217" s="40"/>
      <c r="L217" s="35">
        <f t="shared" ref="L217:L224" si="57">SUM(G217:K217)</f>
        <v>45</v>
      </c>
      <c r="M217" s="35">
        <f t="shared" si="56"/>
        <v>11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20</v>
      </c>
      <c r="H218" s="40">
        <v>26</v>
      </c>
      <c r="I218" s="40">
        <v>19</v>
      </c>
      <c r="J218" s="40">
        <v>17</v>
      </c>
      <c r="K218" s="40"/>
      <c r="L218" s="35">
        <f t="shared" si="57"/>
        <v>82</v>
      </c>
      <c r="M218" s="35">
        <f t="shared" si="56"/>
        <v>21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48</v>
      </c>
      <c r="H219" s="41">
        <v>41</v>
      </c>
      <c r="I219" s="41">
        <v>41</v>
      </c>
      <c r="J219" s="41">
        <v>35</v>
      </c>
      <c r="K219" s="41"/>
      <c r="L219" s="32">
        <f t="shared" si="57"/>
        <v>165</v>
      </c>
      <c r="M219" s="32">
        <f t="shared" si="56"/>
        <v>41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>
        <v>6</v>
      </c>
      <c r="H220" s="40"/>
      <c r="I220" s="40"/>
      <c r="J220" s="40"/>
      <c r="K220" s="40"/>
      <c r="L220" s="35">
        <f t="shared" si="57"/>
        <v>6</v>
      </c>
      <c r="M220" s="35">
        <f t="shared" si="56"/>
        <v>2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5</v>
      </c>
      <c r="H222" s="40"/>
      <c r="I222" s="40">
        <v>6</v>
      </c>
      <c r="J222" s="40"/>
      <c r="K222" s="40"/>
      <c r="L222" s="35">
        <f t="shared" si="57"/>
        <v>11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>
        <v>72</v>
      </c>
      <c r="I223" s="40">
        <v>180</v>
      </c>
      <c r="J223" s="40">
        <v>185</v>
      </c>
      <c r="K223" s="40"/>
      <c r="L223" s="35">
        <f t="shared" si="57"/>
        <v>437</v>
      </c>
      <c r="M223" s="35">
        <f t="shared" si="56"/>
        <v>109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>
        <v>41</v>
      </c>
      <c r="I224" s="40">
        <v>40</v>
      </c>
      <c r="J224" s="40"/>
      <c r="K224" s="40"/>
      <c r="L224" s="35">
        <f t="shared" si="57"/>
        <v>81</v>
      </c>
      <c r="M224" s="35">
        <f t="shared" si="56"/>
        <v>20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134</v>
      </c>
      <c r="U227" s="46">
        <f>+L232+L233</f>
        <v>42</v>
      </c>
      <c r="V227" s="46">
        <f>+L234+L235</f>
        <v>92</v>
      </c>
      <c r="W227" s="46">
        <f>+L238</f>
        <v>9</v>
      </c>
      <c r="X227" s="46">
        <f>+L236</f>
        <v>4</v>
      </c>
    </row>
    <row r="228" spans="1:24" x14ac:dyDescent="0.25">
      <c r="A228" s="21"/>
      <c r="B228" s="22"/>
      <c r="C228" s="8" t="str">
        <f>+$C212</f>
        <v>March 2023</v>
      </c>
      <c r="D228" s="24"/>
      <c r="E228" s="24"/>
      <c r="F228" s="24"/>
      <c r="G228" s="10" t="str">
        <f>+$G$4</f>
        <v>Mar</v>
      </c>
      <c r="H228" s="10" t="str">
        <f>+G228</f>
        <v>Mar</v>
      </c>
      <c r="I228" s="10" t="str">
        <f t="shared" si="58"/>
        <v>Mar</v>
      </c>
      <c r="J228" s="10" t="str">
        <f t="shared" si="58"/>
        <v>Mar</v>
      </c>
      <c r="K228" s="10" t="str">
        <f t="shared" si="58"/>
        <v>Mar</v>
      </c>
      <c r="L228" s="10" t="str">
        <f t="shared" si="58"/>
        <v>Mar</v>
      </c>
      <c r="M228" s="10" t="str">
        <f t="shared" si="58"/>
        <v>Mar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5</v>
      </c>
      <c r="H229" s="7">
        <f>+$H$5</f>
        <v>12</v>
      </c>
      <c r="I229" s="7">
        <f>+$I$5</f>
        <v>19</v>
      </c>
      <c r="J229" s="7">
        <f>+$J$5</f>
        <v>26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 t="s">
        <v>125</v>
      </c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0</v>
      </c>
      <c r="H231" s="32">
        <f t="shared" ref="H231:L231" si="59">SUM(H232:H235)</f>
        <v>59</v>
      </c>
      <c r="I231" s="32">
        <f t="shared" si="59"/>
        <v>53</v>
      </c>
      <c r="J231" s="32">
        <f t="shared" si="59"/>
        <v>22</v>
      </c>
      <c r="K231" s="32">
        <f t="shared" si="59"/>
        <v>0</v>
      </c>
      <c r="L231" s="32">
        <f t="shared" si="59"/>
        <v>134</v>
      </c>
      <c r="M231" s="32">
        <f>ROUND((L231/$E$1),0)</f>
        <v>34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/>
      <c r="H232" s="40">
        <v>7</v>
      </c>
      <c r="I232" s="40">
        <v>6</v>
      </c>
      <c r="J232" s="40">
        <v>3</v>
      </c>
      <c r="K232" s="40"/>
      <c r="L232" s="35">
        <f>SUM(G232:K232)</f>
        <v>16</v>
      </c>
      <c r="M232" s="35">
        <f t="shared" ref="M232:M240" si="60">ROUND((L232/$E$1),0)</f>
        <v>4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/>
      <c r="H233" s="40">
        <v>12</v>
      </c>
      <c r="I233" s="40">
        <v>10</v>
      </c>
      <c r="J233" s="40">
        <v>4</v>
      </c>
      <c r="K233" s="40"/>
      <c r="L233" s="35">
        <f t="shared" ref="L233:L240" si="61">SUM(G233:K233)</f>
        <v>26</v>
      </c>
      <c r="M233" s="35">
        <f t="shared" si="60"/>
        <v>7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/>
      <c r="H234" s="40">
        <v>14</v>
      </c>
      <c r="I234" s="40">
        <v>12</v>
      </c>
      <c r="J234" s="40">
        <v>5</v>
      </c>
      <c r="K234" s="40"/>
      <c r="L234" s="35">
        <f t="shared" si="61"/>
        <v>31</v>
      </c>
      <c r="M234" s="35">
        <f t="shared" si="60"/>
        <v>8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/>
      <c r="H235" s="41">
        <v>26</v>
      </c>
      <c r="I235" s="41">
        <v>25</v>
      </c>
      <c r="J235" s="41">
        <v>10</v>
      </c>
      <c r="K235" s="41"/>
      <c r="L235" s="32">
        <f t="shared" si="61"/>
        <v>61</v>
      </c>
      <c r="M235" s="32">
        <f t="shared" si="60"/>
        <v>15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2</v>
      </c>
      <c r="I236" s="40">
        <v>2</v>
      </c>
      <c r="J236" s="40"/>
      <c r="K236" s="40"/>
      <c r="L236" s="35">
        <f t="shared" si="61"/>
        <v>4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>
        <v>4</v>
      </c>
      <c r="I238" s="40">
        <v>2</v>
      </c>
      <c r="J238" s="40">
        <v>3</v>
      </c>
      <c r="K238" s="40"/>
      <c r="L238" s="35">
        <f t="shared" si="61"/>
        <v>9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>
        <v>160</v>
      </c>
      <c r="I239" s="40">
        <v>108</v>
      </c>
      <c r="J239" s="40"/>
      <c r="K239" s="40"/>
      <c r="L239" s="35">
        <f t="shared" si="61"/>
        <v>268</v>
      </c>
      <c r="M239" s="35">
        <f t="shared" si="60"/>
        <v>67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352</v>
      </c>
      <c r="U243" s="46">
        <f>+L248+L249</f>
        <v>61</v>
      </c>
      <c r="V243" s="46">
        <f>+L250+L251</f>
        <v>291</v>
      </c>
      <c r="W243" s="46">
        <f>+L254</f>
        <v>28</v>
      </c>
      <c r="X243" s="46">
        <f>+L252</f>
        <v>2</v>
      </c>
    </row>
    <row r="244" spans="1:24" x14ac:dyDescent="0.25">
      <c r="A244" s="21"/>
      <c r="B244" s="22"/>
      <c r="C244" s="8" t="str">
        <f>+$C228</f>
        <v>March 2023</v>
      </c>
      <c r="D244" s="24"/>
      <c r="E244" s="24"/>
      <c r="F244" s="24"/>
      <c r="G244" s="10" t="str">
        <f>+$G$4</f>
        <v>Mar</v>
      </c>
      <c r="H244" s="10" t="str">
        <f>+G244</f>
        <v>Mar</v>
      </c>
      <c r="I244" s="10" t="str">
        <f t="shared" si="62"/>
        <v>Mar</v>
      </c>
      <c r="J244" s="10" t="str">
        <f t="shared" si="62"/>
        <v>Mar</v>
      </c>
      <c r="K244" s="10" t="str">
        <f t="shared" si="62"/>
        <v>Mar</v>
      </c>
      <c r="L244" s="10" t="str">
        <f t="shared" si="62"/>
        <v>Mar</v>
      </c>
      <c r="M244" s="10" t="str">
        <f t="shared" si="62"/>
        <v>Mar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5</v>
      </c>
      <c r="H245" s="7">
        <f>+$H$5</f>
        <v>12</v>
      </c>
      <c r="I245" s="7">
        <f>+$I$5</f>
        <v>19</v>
      </c>
      <c r="J245" s="7">
        <f>+$J$5</f>
        <v>26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79</v>
      </c>
      <c r="H247" s="32">
        <f t="shared" ref="H247:L247" si="63">SUM(H248:H251)</f>
        <v>85</v>
      </c>
      <c r="I247" s="32">
        <f t="shared" si="63"/>
        <v>97</v>
      </c>
      <c r="J247" s="32">
        <f t="shared" si="63"/>
        <v>91</v>
      </c>
      <c r="K247" s="32">
        <f t="shared" si="63"/>
        <v>0</v>
      </c>
      <c r="L247" s="32">
        <f t="shared" si="63"/>
        <v>352</v>
      </c>
      <c r="M247" s="32">
        <f>ROUND((L247/$E$1),0)</f>
        <v>88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6</v>
      </c>
      <c r="H248" s="40">
        <v>7</v>
      </c>
      <c r="I248" s="40">
        <v>8</v>
      </c>
      <c r="J248" s="40">
        <v>7</v>
      </c>
      <c r="K248" s="40"/>
      <c r="L248" s="35">
        <f>SUM(G248:K248)</f>
        <v>28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7</v>
      </c>
      <c r="I249" s="40">
        <v>9</v>
      </c>
      <c r="J249" s="40">
        <v>9</v>
      </c>
      <c r="K249" s="40"/>
      <c r="L249" s="35">
        <f t="shared" ref="L249:L256" si="65">SUM(G249:K249)</f>
        <v>33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28</v>
      </c>
      <c r="H250" s="40">
        <v>28</v>
      </c>
      <c r="I250" s="40">
        <v>28</v>
      </c>
      <c r="J250" s="40">
        <v>26</v>
      </c>
      <c r="K250" s="40"/>
      <c r="L250" s="35">
        <f t="shared" si="65"/>
        <v>110</v>
      </c>
      <c r="M250" s="35">
        <f t="shared" si="64"/>
        <v>28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37</v>
      </c>
      <c r="H251" s="41">
        <v>43</v>
      </c>
      <c r="I251" s="41">
        <v>52</v>
      </c>
      <c r="J251" s="41">
        <v>49</v>
      </c>
      <c r="K251" s="41"/>
      <c r="L251" s="32">
        <f t="shared" si="65"/>
        <v>181</v>
      </c>
      <c r="M251" s="32">
        <f t="shared" si="64"/>
        <v>45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2</v>
      </c>
      <c r="I252" s="40"/>
      <c r="J252" s="40"/>
      <c r="K252" s="40"/>
      <c r="L252" s="35">
        <f t="shared" si="65"/>
        <v>2</v>
      </c>
      <c r="M252" s="35">
        <f t="shared" si="64"/>
        <v>1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6</v>
      </c>
      <c r="H254" s="40">
        <v>6</v>
      </c>
      <c r="I254" s="40">
        <v>9</v>
      </c>
      <c r="J254" s="40">
        <v>7</v>
      </c>
      <c r="K254" s="40"/>
      <c r="L254" s="35">
        <f t="shared" si="65"/>
        <v>28</v>
      </c>
      <c r="M254" s="35">
        <f t="shared" si="64"/>
        <v>7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45</v>
      </c>
      <c r="H256" s="40">
        <v>45</v>
      </c>
      <c r="I256" s="40">
        <v>45</v>
      </c>
      <c r="J256" s="40">
        <v>45</v>
      </c>
      <c r="K256" s="40"/>
      <c r="L256" s="35">
        <f t="shared" si="65"/>
        <v>180</v>
      </c>
      <c r="M256" s="35">
        <f t="shared" si="64"/>
        <v>45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191</v>
      </c>
      <c r="U259" s="46">
        <f>+L264+L265</f>
        <v>31</v>
      </c>
      <c r="V259" s="46">
        <f>+L266+L267</f>
        <v>160</v>
      </c>
      <c r="W259" s="46">
        <f>+L270</f>
        <v>10</v>
      </c>
      <c r="X259" s="46">
        <f>+L268</f>
        <v>0</v>
      </c>
    </row>
    <row r="260" spans="1:24" x14ac:dyDescent="0.25">
      <c r="A260" s="21"/>
      <c r="B260" s="22"/>
      <c r="C260" s="8" t="str">
        <f>+$C244</f>
        <v>March 2023</v>
      </c>
      <c r="D260" s="24"/>
      <c r="E260" s="24"/>
      <c r="F260" s="24"/>
      <c r="G260" s="10" t="str">
        <f>+$G$4</f>
        <v>Mar</v>
      </c>
      <c r="H260" s="10" t="str">
        <f>+G260</f>
        <v>Mar</v>
      </c>
      <c r="I260" s="10" t="str">
        <f t="shared" si="66"/>
        <v>Mar</v>
      </c>
      <c r="J260" s="10" t="str">
        <f t="shared" si="66"/>
        <v>Mar</v>
      </c>
      <c r="K260" s="10" t="str">
        <f t="shared" si="66"/>
        <v>Mar</v>
      </c>
      <c r="L260" s="10" t="str">
        <f t="shared" si="66"/>
        <v>Mar</v>
      </c>
      <c r="M260" s="10" t="str">
        <f t="shared" si="66"/>
        <v>Mar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5</v>
      </c>
      <c r="H261" s="7">
        <f>+$H$5</f>
        <v>12</v>
      </c>
      <c r="I261" s="7">
        <f>+$I$5</f>
        <v>19</v>
      </c>
      <c r="J261" s="7">
        <f>+$J$5</f>
        <v>26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43</v>
      </c>
      <c r="H263" s="32">
        <f t="shared" ref="H263:L263" si="67">SUM(H264:H267)</f>
        <v>58</v>
      </c>
      <c r="I263" s="32">
        <f t="shared" si="67"/>
        <v>34</v>
      </c>
      <c r="J263" s="32">
        <f t="shared" si="67"/>
        <v>56</v>
      </c>
      <c r="K263" s="32">
        <f t="shared" si="67"/>
        <v>0</v>
      </c>
      <c r="L263" s="32">
        <f t="shared" si="67"/>
        <v>191</v>
      </c>
      <c r="M263" s="32">
        <f>ROUND((L263/$E$1),0)</f>
        <v>48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2</v>
      </c>
      <c r="I264" s="40">
        <v>1</v>
      </c>
      <c r="J264" s="40">
        <v>2</v>
      </c>
      <c r="K264" s="40"/>
      <c r="L264" s="35">
        <f>SUM(G264:K264)</f>
        <v>6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15</v>
      </c>
      <c r="I265" s="40">
        <v>3</v>
      </c>
      <c r="J265" s="40">
        <v>4</v>
      </c>
      <c r="K265" s="40"/>
      <c r="L265" s="35">
        <f t="shared" ref="L265:L272" si="69">SUM(G265:K265)</f>
        <v>25</v>
      </c>
      <c r="M265" s="35">
        <f t="shared" si="68"/>
        <v>6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16</v>
      </c>
      <c r="H266" s="40">
        <v>13</v>
      </c>
      <c r="I266" s="40">
        <v>7</v>
      </c>
      <c r="J266" s="40">
        <v>9</v>
      </c>
      <c r="K266" s="40"/>
      <c r="L266" s="35">
        <f t="shared" si="69"/>
        <v>45</v>
      </c>
      <c r="M266" s="35">
        <f t="shared" si="68"/>
        <v>11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23</v>
      </c>
      <c r="H267" s="41">
        <v>28</v>
      </c>
      <c r="I267" s="41">
        <v>23</v>
      </c>
      <c r="J267" s="41">
        <v>41</v>
      </c>
      <c r="K267" s="41"/>
      <c r="L267" s="32">
        <f t="shared" si="69"/>
        <v>115</v>
      </c>
      <c r="M267" s="32">
        <f t="shared" si="68"/>
        <v>29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3</v>
      </c>
      <c r="H270" s="40">
        <v>2</v>
      </c>
      <c r="I270" s="40">
        <v>3</v>
      </c>
      <c r="J270" s="40">
        <v>2</v>
      </c>
      <c r="K270" s="40"/>
      <c r="L270" s="35">
        <f t="shared" si="69"/>
        <v>10</v>
      </c>
      <c r="M270" s="35">
        <f t="shared" si="68"/>
        <v>3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56</v>
      </c>
      <c r="H271" s="40">
        <v>52</v>
      </c>
      <c r="I271" s="40">
        <v>67</v>
      </c>
      <c r="J271" s="40">
        <v>97</v>
      </c>
      <c r="K271" s="40"/>
      <c r="L271" s="35">
        <f t="shared" si="69"/>
        <v>272</v>
      </c>
      <c r="M271" s="35">
        <f t="shared" si="68"/>
        <v>68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334</v>
      </c>
      <c r="U275" s="46">
        <f>+L280+L281</f>
        <v>42</v>
      </c>
      <c r="V275" s="46">
        <f>+L282+L283</f>
        <v>292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March 2023</v>
      </c>
      <c r="D276" s="24"/>
      <c r="E276" s="24"/>
      <c r="F276" s="24"/>
      <c r="G276" s="10" t="str">
        <f>+$G$4</f>
        <v>Mar</v>
      </c>
      <c r="H276" s="10" t="str">
        <f>+G276</f>
        <v>Mar</v>
      </c>
      <c r="I276" s="10" t="str">
        <f t="shared" si="70"/>
        <v>Mar</v>
      </c>
      <c r="J276" s="10" t="str">
        <f t="shared" si="70"/>
        <v>Mar</v>
      </c>
      <c r="K276" s="10" t="str">
        <f t="shared" si="70"/>
        <v>Mar</v>
      </c>
      <c r="L276" s="10" t="str">
        <f t="shared" si="70"/>
        <v>Mar</v>
      </c>
      <c r="M276" s="10" t="str">
        <f t="shared" si="70"/>
        <v>Mar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5</v>
      </c>
      <c r="H277" s="7">
        <f>+$H$5</f>
        <v>12</v>
      </c>
      <c r="I277" s="7">
        <f>+$I$5</f>
        <v>19</v>
      </c>
      <c r="J277" s="7">
        <f>+$J$5</f>
        <v>26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77</v>
      </c>
      <c r="H279" s="32">
        <f t="shared" ref="H279:L279" si="71">SUM(H280:H283)</f>
        <v>85</v>
      </c>
      <c r="I279" s="32">
        <f t="shared" si="71"/>
        <v>97</v>
      </c>
      <c r="J279" s="32">
        <f t="shared" si="71"/>
        <v>75</v>
      </c>
      <c r="K279" s="32">
        <f t="shared" si="71"/>
        <v>0</v>
      </c>
      <c r="L279" s="32">
        <f t="shared" si="71"/>
        <v>334</v>
      </c>
      <c r="M279" s="32">
        <f>ROUND((L279/$E$1),0)</f>
        <v>84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4</v>
      </c>
      <c r="I280" s="40">
        <v>8</v>
      </c>
      <c r="J280" s="40">
        <v>2</v>
      </c>
      <c r="K280" s="40"/>
      <c r="L280" s="35">
        <f>SUM(G280:K280)</f>
        <v>17</v>
      </c>
      <c r="M280" s="35">
        <f t="shared" ref="M280:M288" si="72">ROUND((L280/$E$1),0)</f>
        <v>4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5</v>
      </c>
      <c r="I281" s="40">
        <v>6</v>
      </c>
      <c r="J281" s="40">
        <v>8</v>
      </c>
      <c r="K281" s="40"/>
      <c r="L281" s="35">
        <f t="shared" ref="L281:L288" si="73">SUM(G281:K281)</f>
        <v>25</v>
      </c>
      <c r="M281" s="35">
        <f t="shared" si="72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17</v>
      </c>
      <c r="H282" s="40">
        <v>22</v>
      </c>
      <c r="I282" s="40">
        <v>26</v>
      </c>
      <c r="J282" s="40">
        <v>26</v>
      </c>
      <c r="K282" s="40"/>
      <c r="L282" s="35">
        <f t="shared" si="73"/>
        <v>91</v>
      </c>
      <c r="M282" s="35">
        <f t="shared" si="72"/>
        <v>23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51</v>
      </c>
      <c r="H283" s="41">
        <v>54</v>
      </c>
      <c r="I283" s="41">
        <v>57</v>
      </c>
      <c r="J283" s="41">
        <v>39</v>
      </c>
      <c r="K283" s="41"/>
      <c r="L283" s="32">
        <f t="shared" si="73"/>
        <v>201</v>
      </c>
      <c r="M283" s="32">
        <f t="shared" si="72"/>
        <v>50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>
        <v>20</v>
      </c>
      <c r="I287" s="40">
        <v>20</v>
      </c>
      <c r="J287" s="40"/>
      <c r="K287" s="40"/>
      <c r="L287" s="35">
        <f t="shared" si="73"/>
        <v>40</v>
      </c>
      <c r="M287" s="35">
        <f t="shared" si="72"/>
        <v>10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51</v>
      </c>
      <c r="H288" s="40"/>
      <c r="I288" s="40">
        <v>52</v>
      </c>
      <c r="J288" s="40">
        <v>51</v>
      </c>
      <c r="K288" s="40"/>
      <c r="L288" s="35">
        <f t="shared" si="73"/>
        <v>154</v>
      </c>
      <c r="M288" s="35">
        <f t="shared" si="72"/>
        <v>39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124</v>
      </c>
      <c r="U291" s="46">
        <f>+L296+L297</f>
        <v>19</v>
      </c>
      <c r="V291" s="46">
        <f>+L298+L299</f>
        <v>105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March 2023</v>
      </c>
      <c r="D292" s="24"/>
      <c r="E292" s="24"/>
      <c r="F292" s="24"/>
      <c r="G292" s="10" t="str">
        <f>+$G$4</f>
        <v>Mar</v>
      </c>
      <c r="H292" s="10" t="str">
        <f>+G292</f>
        <v>Mar</v>
      </c>
      <c r="I292" s="10" t="str">
        <f t="shared" si="74"/>
        <v>Mar</v>
      </c>
      <c r="J292" s="10" t="str">
        <f t="shared" si="74"/>
        <v>Mar</v>
      </c>
      <c r="K292" s="10" t="str">
        <f t="shared" si="74"/>
        <v>Mar</v>
      </c>
      <c r="L292" s="10" t="str">
        <f t="shared" si="74"/>
        <v>Mar</v>
      </c>
      <c r="M292" s="10" t="str">
        <f t="shared" si="74"/>
        <v>Mar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5</v>
      </c>
      <c r="H293" s="7">
        <f>+$H$5</f>
        <v>12</v>
      </c>
      <c r="I293" s="7">
        <f>+$I$5</f>
        <v>19</v>
      </c>
      <c r="J293" s="7">
        <f>+$J$5</f>
        <v>26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19</v>
      </c>
      <c r="H295" s="32">
        <f t="shared" ref="H295:L295" si="75">SUM(H296:H299)</f>
        <v>28</v>
      </c>
      <c r="I295" s="32">
        <f t="shared" si="75"/>
        <v>40</v>
      </c>
      <c r="J295" s="32">
        <f t="shared" si="75"/>
        <v>37</v>
      </c>
      <c r="K295" s="32">
        <f t="shared" si="75"/>
        <v>0</v>
      </c>
      <c r="L295" s="32">
        <f t="shared" si="75"/>
        <v>124</v>
      </c>
      <c r="M295" s="32">
        <f>ROUND((L295/$E$1),0)</f>
        <v>31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1</v>
      </c>
      <c r="H296" s="40">
        <v>2</v>
      </c>
      <c r="I296" s="40">
        <v>1</v>
      </c>
      <c r="J296" s="40">
        <v>2</v>
      </c>
      <c r="K296" s="40"/>
      <c r="L296" s="35">
        <f>SUM(G296:K296)</f>
        <v>6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4</v>
      </c>
      <c r="I297" s="40">
        <v>3</v>
      </c>
      <c r="J297" s="40">
        <v>3</v>
      </c>
      <c r="K297" s="40"/>
      <c r="L297" s="35">
        <f t="shared" ref="L297:L304" si="77">SUM(G297:K297)</f>
        <v>13</v>
      </c>
      <c r="M297" s="35">
        <f t="shared" si="76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4</v>
      </c>
      <c r="H298" s="40">
        <v>8</v>
      </c>
      <c r="I298" s="40">
        <v>9</v>
      </c>
      <c r="J298" s="40">
        <v>9</v>
      </c>
      <c r="K298" s="40"/>
      <c r="L298" s="35">
        <f t="shared" si="77"/>
        <v>30</v>
      </c>
      <c r="M298" s="35">
        <f t="shared" si="76"/>
        <v>8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11</v>
      </c>
      <c r="H299" s="41">
        <v>14</v>
      </c>
      <c r="I299" s="41">
        <v>27</v>
      </c>
      <c r="J299" s="41">
        <v>23</v>
      </c>
      <c r="K299" s="41"/>
      <c r="L299" s="32">
        <f t="shared" si="77"/>
        <v>75</v>
      </c>
      <c r="M299" s="32">
        <f t="shared" si="76"/>
        <v>19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192</v>
      </c>
      <c r="U307" s="46">
        <f>+L312+L313</f>
        <v>36</v>
      </c>
      <c r="V307" s="46">
        <f>+L314+L315</f>
        <v>156</v>
      </c>
      <c r="W307" s="46">
        <f>+L318</f>
        <v>0</v>
      </c>
      <c r="X307" s="46">
        <f>+L316</f>
        <v>1</v>
      </c>
    </row>
    <row r="308" spans="1:24" x14ac:dyDescent="0.25">
      <c r="A308" s="21"/>
      <c r="B308" s="22"/>
      <c r="C308" s="8" t="str">
        <f>+$C292</f>
        <v>March 2023</v>
      </c>
      <c r="D308" s="24"/>
      <c r="E308" s="24"/>
      <c r="F308" s="24"/>
      <c r="G308" s="10" t="str">
        <f>+$G$4</f>
        <v>Mar</v>
      </c>
      <c r="H308" s="10" t="str">
        <f>+G308</f>
        <v>Mar</v>
      </c>
      <c r="I308" s="10" t="str">
        <f t="shared" si="78"/>
        <v>Mar</v>
      </c>
      <c r="J308" s="10" t="str">
        <f t="shared" si="78"/>
        <v>Mar</v>
      </c>
      <c r="K308" s="10" t="str">
        <f t="shared" si="78"/>
        <v>Mar</v>
      </c>
      <c r="L308" s="10" t="str">
        <f t="shared" si="78"/>
        <v>Mar</v>
      </c>
      <c r="M308" s="10" t="str">
        <f t="shared" si="78"/>
        <v>Mar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5</v>
      </c>
      <c r="H309" s="7">
        <f>+$H$5</f>
        <v>12</v>
      </c>
      <c r="I309" s="7">
        <f>+$I$5</f>
        <v>19</v>
      </c>
      <c r="J309" s="7">
        <f>+$J$5</f>
        <v>26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48</v>
      </c>
      <c r="H311" s="32">
        <f t="shared" ref="H311:L311" si="79">SUM(H312:H315)</f>
        <v>47</v>
      </c>
      <c r="I311" s="32">
        <f t="shared" si="79"/>
        <v>45</v>
      </c>
      <c r="J311" s="32">
        <f t="shared" si="79"/>
        <v>52</v>
      </c>
      <c r="K311" s="32">
        <f t="shared" si="79"/>
        <v>0</v>
      </c>
      <c r="L311" s="32">
        <f t="shared" si="79"/>
        <v>192</v>
      </c>
      <c r="M311" s="32">
        <f>ROUND((L311/$E$1),0)</f>
        <v>48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1</v>
      </c>
      <c r="I312" s="40">
        <v>2</v>
      </c>
      <c r="J312" s="40">
        <v>2</v>
      </c>
      <c r="K312" s="40"/>
      <c r="L312" s="35">
        <f>SUM(G312:K312)</f>
        <v>7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6</v>
      </c>
      <c r="H313" s="40">
        <v>9</v>
      </c>
      <c r="I313" s="40">
        <v>7</v>
      </c>
      <c r="J313" s="40">
        <v>7</v>
      </c>
      <c r="K313" s="40"/>
      <c r="L313" s="35">
        <f t="shared" ref="L313:L320" si="81">SUM(G313:K313)</f>
        <v>29</v>
      </c>
      <c r="M313" s="35">
        <f t="shared" si="80"/>
        <v>7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14</v>
      </c>
      <c r="H314" s="40">
        <v>16</v>
      </c>
      <c r="I314" s="40">
        <v>14</v>
      </c>
      <c r="J314" s="40">
        <v>17</v>
      </c>
      <c r="K314" s="40"/>
      <c r="L314" s="35">
        <f t="shared" si="81"/>
        <v>61</v>
      </c>
      <c r="M314" s="35">
        <f t="shared" si="80"/>
        <v>15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26</v>
      </c>
      <c r="H315" s="41">
        <v>21</v>
      </c>
      <c r="I315" s="41">
        <v>22</v>
      </c>
      <c r="J315" s="41">
        <v>26</v>
      </c>
      <c r="K315" s="41"/>
      <c r="L315" s="32">
        <f t="shared" si="81"/>
        <v>95</v>
      </c>
      <c r="M315" s="32">
        <f t="shared" si="80"/>
        <v>24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>
        <v>1</v>
      </c>
      <c r="K316" s="40"/>
      <c r="L316" s="35">
        <f t="shared" si="81"/>
        <v>1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26</v>
      </c>
      <c r="H319" s="40">
        <v>197</v>
      </c>
      <c r="I319" s="40">
        <v>101</v>
      </c>
      <c r="J319" s="40">
        <v>104</v>
      </c>
      <c r="K319" s="40"/>
      <c r="L319" s="35">
        <f t="shared" si="81"/>
        <v>428</v>
      </c>
      <c r="M319" s="35">
        <f t="shared" si="80"/>
        <v>107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272</v>
      </c>
      <c r="U323" s="46">
        <f>+L328+L329</f>
        <v>96</v>
      </c>
      <c r="V323" s="46">
        <f>+L330+L331</f>
        <v>176</v>
      </c>
      <c r="W323" s="46">
        <f>+L334</f>
        <v>22</v>
      </c>
      <c r="X323" s="46">
        <f>+L332</f>
        <v>8</v>
      </c>
    </row>
    <row r="324" spans="1:24" x14ac:dyDescent="0.25">
      <c r="A324" s="21"/>
      <c r="B324" s="22"/>
      <c r="C324" s="8" t="str">
        <f>+$C308</f>
        <v>March 2023</v>
      </c>
      <c r="D324" s="24"/>
      <c r="E324" s="24"/>
      <c r="F324" s="24"/>
      <c r="G324" s="10" t="str">
        <f>+$G$4</f>
        <v>Mar</v>
      </c>
      <c r="H324" s="10" t="str">
        <f>+G324</f>
        <v>Mar</v>
      </c>
      <c r="I324" s="10" t="str">
        <f t="shared" si="82"/>
        <v>Mar</v>
      </c>
      <c r="J324" s="10" t="str">
        <f t="shared" si="82"/>
        <v>Mar</v>
      </c>
      <c r="K324" s="10" t="str">
        <f t="shared" si="82"/>
        <v>Mar</v>
      </c>
      <c r="L324" s="10" t="str">
        <f t="shared" si="82"/>
        <v>Mar</v>
      </c>
      <c r="M324" s="10" t="str">
        <f t="shared" si="82"/>
        <v>Mar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5</v>
      </c>
      <c r="H325" s="7">
        <f>+$H$5</f>
        <v>12</v>
      </c>
      <c r="I325" s="7">
        <f>+$I$5</f>
        <v>19</v>
      </c>
      <c r="J325" s="7">
        <f>+$J$5</f>
        <v>26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75</v>
      </c>
      <c r="H327" s="32">
        <f t="shared" ref="H327:L327" si="83">SUM(H328:H331)</f>
        <v>62</v>
      </c>
      <c r="I327" s="32">
        <f t="shared" si="83"/>
        <v>62</v>
      </c>
      <c r="J327" s="32">
        <f t="shared" si="83"/>
        <v>73</v>
      </c>
      <c r="K327" s="32">
        <f t="shared" si="83"/>
        <v>0</v>
      </c>
      <c r="L327" s="32">
        <f t="shared" si="83"/>
        <v>272</v>
      </c>
      <c r="M327" s="32">
        <f>ROUND((L327/$E$1),0)</f>
        <v>68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4</v>
      </c>
      <c r="I328" s="40">
        <v>5</v>
      </c>
      <c r="J328" s="40">
        <v>8</v>
      </c>
      <c r="K328" s="40"/>
      <c r="L328" s="35">
        <f>SUM(G328:K328)</f>
        <v>26</v>
      </c>
      <c r="M328" s="35">
        <f t="shared" ref="M328:M336" si="84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22</v>
      </c>
      <c r="H329" s="40">
        <v>15</v>
      </c>
      <c r="I329" s="40">
        <v>16</v>
      </c>
      <c r="J329" s="40">
        <v>17</v>
      </c>
      <c r="K329" s="40"/>
      <c r="L329" s="35">
        <f t="shared" ref="L329:L336" si="85">SUM(G329:K329)</f>
        <v>70</v>
      </c>
      <c r="M329" s="35">
        <f t="shared" si="84"/>
        <v>18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13</v>
      </c>
      <c r="H330" s="40">
        <v>19</v>
      </c>
      <c r="I330" s="40">
        <v>18</v>
      </c>
      <c r="J330" s="40">
        <v>21</v>
      </c>
      <c r="K330" s="40"/>
      <c r="L330" s="35">
        <f t="shared" si="85"/>
        <v>71</v>
      </c>
      <c r="M330" s="35">
        <f t="shared" si="84"/>
        <v>18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31</v>
      </c>
      <c r="H331" s="41">
        <v>24</v>
      </c>
      <c r="I331" s="41">
        <v>23</v>
      </c>
      <c r="J331" s="41">
        <v>27</v>
      </c>
      <c r="K331" s="41"/>
      <c r="L331" s="32">
        <f t="shared" si="85"/>
        <v>105</v>
      </c>
      <c r="M331" s="32">
        <f t="shared" si="84"/>
        <v>26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4</v>
      </c>
      <c r="H332" s="40">
        <v>3</v>
      </c>
      <c r="I332" s="40">
        <v>1</v>
      </c>
      <c r="J332" s="40"/>
      <c r="K332" s="40"/>
      <c r="L332" s="35">
        <f t="shared" si="85"/>
        <v>8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6</v>
      </c>
      <c r="H334" s="40">
        <v>6</v>
      </c>
      <c r="I334" s="40">
        <v>6</v>
      </c>
      <c r="J334" s="40">
        <v>4</v>
      </c>
      <c r="K334" s="40"/>
      <c r="L334" s="35">
        <f t="shared" si="85"/>
        <v>22</v>
      </c>
      <c r="M334" s="35">
        <f t="shared" si="84"/>
        <v>6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>
        <v>224</v>
      </c>
      <c r="I335" s="40">
        <v>252</v>
      </c>
      <c r="J335" s="40">
        <v>72</v>
      </c>
      <c r="K335" s="40"/>
      <c r="L335" s="35">
        <f t="shared" si="85"/>
        <v>548</v>
      </c>
      <c r="M335" s="35">
        <f t="shared" si="84"/>
        <v>137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21</v>
      </c>
      <c r="H336" s="40">
        <v>13</v>
      </c>
      <c r="I336" s="40">
        <v>13</v>
      </c>
      <c r="J336" s="40">
        <v>17</v>
      </c>
      <c r="K336" s="40"/>
      <c r="L336" s="35">
        <f t="shared" si="85"/>
        <v>64</v>
      </c>
      <c r="M336" s="35">
        <f t="shared" si="84"/>
        <v>16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490</v>
      </c>
      <c r="U339" s="46">
        <f>+L344+L345</f>
        <v>172</v>
      </c>
      <c r="V339" s="46">
        <f>+L346+L347</f>
        <v>318</v>
      </c>
      <c r="W339" s="46">
        <f>+L350</f>
        <v>24</v>
      </c>
      <c r="X339" s="46">
        <f>+L348</f>
        <v>14</v>
      </c>
    </row>
    <row r="340" spans="1:24" x14ac:dyDescent="0.25">
      <c r="A340" s="21"/>
      <c r="B340" s="22"/>
      <c r="C340" s="8" t="str">
        <f>+$C324</f>
        <v>March 2023</v>
      </c>
      <c r="D340" s="24"/>
      <c r="E340" s="24"/>
      <c r="F340" s="24"/>
      <c r="G340" s="10" t="str">
        <f>+$G$4</f>
        <v>Mar</v>
      </c>
      <c r="H340" s="10" t="str">
        <f>+G340</f>
        <v>Mar</v>
      </c>
      <c r="I340" s="10" t="str">
        <f t="shared" si="86"/>
        <v>Mar</v>
      </c>
      <c r="J340" s="10" t="str">
        <f t="shared" si="86"/>
        <v>Mar</v>
      </c>
      <c r="K340" s="10" t="str">
        <f t="shared" si="86"/>
        <v>Mar</v>
      </c>
      <c r="L340" s="10" t="str">
        <f t="shared" si="86"/>
        <v>Mar</v>
      </c>
      <c r="M340" s="10" t="str">
        <f t="shared" si="86"/>
        <v>Mar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5</v>
      </c>
      <c r="H341" s="7">
        <f>+$H$5</f>
        <v>12</v>
      </c>
      <c r="I341" s="7">
        <f>+$I$5</f>
        <v>19</v>
      </c>
      <c r="J341" s="7">
        <f>+$J$5</f>
        <v>26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137</v>
      </c>
      <c r="H343" s="32">
        <f t="shared" ref="H343:L343" si="87">SUM(H344:H347)</f>
        <v>106</v>
      </c>
      <c r="I343" s="32">
        <f t="shared" si="87"/>
        <v>130</v>
      </c>
      <c r="J343" s="32">
        <f t="shared" si="87"/>
        <v>117</v>
      </c>
      <c r="K343" s="32">
        <f t="shared" si="87"/>
        <v>0</v>
      </c>
      <c r="L343" s="32">
        <f t="shared" si="87"/>
        <v>490</v>
      </c>
      <c r="M343" s="32">
        <f>ROUND((L343/$E$1),0)</f>
        <v>123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14</v>
      </c>
      <c r="H344" s="40">
        <v>9</v>
      </c>
      <c r="I344" s="40">
        <v>11</v>
      </c>
      <c r="J344" s="40">
        <v>12</v>
      </c>
      <c r="K344" s="40"/>
      <c r="L344" s="35">
        <f>SUM(G344:K344)</f>
        <v>46</v>
      </c>
      <c r="M344" s="35">
        <f t="shared" ref="M344:M352" si="88">ROUND((L344/$E$1),0)</f>
        <v>12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34</v>
      </c>
      <c r="H345" s="40">
        <v>28</v>
      </c>
      <c r="I345" s="40">
        <v>31</v>
      </c>
      <c r="J345" s="40">
        <v>33</v>
      </c>
      <c r="K345" s="40"/>
      <c r="L345" s="35">
        <f t="shared" ref="L345:L352" si="89">SUM(G345:K345)</f>
        <v>126</v>
      </c>
      <c r="M345" s="35">
        <f t="shared" si="88"/>
        <v>32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23</v>
      </c>
      <c r="H346" s="40">
        <v>11</v>
      </c>
      <c r="I346" s="40">
        <v>19</v>
      </c>
      <c r="J346" s="40">
        <v>11</v>
      </c>
      <c r="K346" s="40"/>
      <c r="L346" s="35">
        <f t="shared" si="89"/>
        <v>64</v>
      </c>
      <c r="M346" s="35">
        <f t="shared" si="88"/>
        <v>16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66</v>
      </c>
      <c r="H347" s="41">
        <v>58</v>
      </c>
      <c r="I347" s="41">
        <v>69</v>
      </c>
      <c r="J347" s="41">
        <v>61</v>
      </c>
      <c r="K347" s="41"/>
      <c r="L347" s="32">
        <f t="shared" si="89"/>
        <v>254</v>
      </c>
      <c r="M347" s="32">
        <f t="shared" si="88"/>
        <v>64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2</v>
      </c>
      <c r="H348" s="40">
        <v>3</v>
      </c>
      <c r="I348" s="40">
        <v>7</v>
      </c>
      <c r="J348" s="40">
        <v>2</v>
      </c>
      <c r="K348" s="40"/>
      <c r="L348" s="35">
        <f t="shared" si="89"/>
        <v>14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6</v>
      </c>
      <c r="H350" s="40">
        <v>7</v>
      </c>
      <c r="I350" s="40">
        <v>3</v>
      </c>
      <c r="J350" s="40">
        <v>8</v>
      </c>
      <c r="K350" s="40"/>
      <c r="L350" s="35">
        <f t="shared" si="89"/>
        <v>24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64</v>
      </c>
      <c r="H351" s="40">
        <v>15</v>
      </c>
      <c r="I351" s="40">
        <v>72</v>
      </c>
      <c r="J351" s="40">
        <v>72</v>
      </c>
      <c r="K351" s="40"/>
      <c r="L351" s="35">
        <f t="shared" si="89"/>
        <v>223</v>
      </c>
      <c r="M351" s="35">
        <f t="shared" si="88"/>
        <v>56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/>
      <c r="I352" s="40"/>
      <c r="J352" s="40">
        <v>40</v>
      </c>
      <c r="K352" s="40"/>
      <c r="L352" s="35">
        <f t="shared" si="89"/>
        <v>80</v>
      </c>
      <c r="M352" s="35">
        <f t="shared" si="88"/>
        <v>20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148</v>
      </c>
      <c r="U355" s="46">
        <f>+L360+L361</f>
        <v>19</v>
      </c>
      <c r="V355" s="46">
        <f>+L362+L363</f>
        <v>129</v>
      </c>
      <c r="W355" s="46">
        <f>+L366</f>
        <v>11</v>
      </c>
      <c r="X355" s="46">
        <f>+L364</f>
        <v>9</v>
      </c>
    </row>
    <row r="356" spans="1:24" x14ac:dyDescent="0.25">
      <c r="A356" s="21"/>
      <c r="B356" s="22"/>
      <c r="C356" s="8" t="str">
        <f>+$C340</f>
        <v>March 2023</v>
      </c>
      <c r="D356" s="24"/>
      <c r="E356" s="24"/>
      <c r="F356" s="24"/>
      <c r="G356" s="10" t="str">
        <f>+$G$4</f>
        <v>Mar</v>
      </c>
      <c r="H356" s="10" t="str">
        <f>+G356</f>
        <v>Mar</v>
      </c>
      <c r="I356" s="10" t="str">
        <f t="shared" si="90"/>
        <v>Mar</v>
      </c>
      <c r="J356" s="10" t="str">
        <f t="shared" si="90"/>
        <v>Mar</v>
      </c>
      <c r="K356" s="10" t="str">
        <f t="shared" si="90"/>
        <v>Mar</v>
      </c>
      <c r="L356" s="10" t="str">
        <f t="shared" si="90"/>
        <v>Mar</v>
      </c>
      <c r="M356" s="10" t="str">
        <f t="shared" si="90"/>
        <v>Mar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5</v>
      </c>
      <c r="H357" s="7">
        <f>+$H$5</f>
        <v>12</v>
      </c>
      <c r="I357" s="7">
        <f>+$I$5</f>
        <v>19</v>
      </c>
      <c r="J357" s="7">
        <f>+$J$5</f>
        <v>26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29</v>
      </c>
      <c r="H359" s="32">
        <f t="shared" ref="H359:L359" si="91">SUM(H360:H363)</f>
        <v>26</v>
      </c>
      <c r="I359" s="32">
        <f t="shared" si="91"/>
        <v>40</v>
      </c>
      <c r="J359" s="32">
        <f t="shared" si="91"/>
        <v>53</v>
      </c>
      <c r="K359" s="32">
        <f t="shared" si="91"/>
        <v>0</v>
      </c>
      <c r="L359" s="32">
        <f t="shared" si="91"/>
        <v>148</v>
      </c>
      <c r="M359" s="32">
        <f>ROUND((L359/$E$1),0)</f>
        <v>37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2</v>
      </c>
      <c r="I360" s="40">
        <v>1</v>
      </c>
      <c r="J360" s="40">
        <v>2</v>
      </c>
      <c r="K360" s="40"/>
      <c r="L360" s="35">
        <f>SUM(G360:K360)</f>
        <v>6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3</v>
      </c>
      <c r="I361" s="40">
        <v>2</v>
      </c>
      <c r="J361" s="40">
        <v>4</v>
      </c>
      <c r="K361" s="40"/>
      <c r="L361" s="35">
        <f t="shared" ref="L361:L368" si="93">SUM(G361:K361)</f>
        <v>13</v>
      </c>
      <c r="M361" s="35">
        <f t="shared" si="92"/>
        <v>3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13</v>
      </c>
      <c r="H362" s="40">
        <v>8</v>
      </c>
      <c r="I362" s="40">
        <v>14</v>
      </c>
      <c r="J362" s="40">
        <v>12</v>
      </c>
      <c r="K362" s="40"/>
      <c r="L362" s="35">
        <f t="shared" si="93"/>
        <v>47</v>
      </c>
      <c r="M362" s="35">
        <f t="shared" si="92"/>
        <v>12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11</v>
      </c>
      <c r="H363" s="41">
        <v>13</v>
      </c>
      <c r="I363" s="41">
        <v>23</v>
      </c>
      <c r="J363" s="41">
        <v>35</v>
      </c>
      <c r="K363" s="41"/>
      <c r="L363" s="32">
        <f t="shared" si="93"/>
        <v>82</v>
      </c>
      <c r="M363" s="32">
        <f t="shared" si="92"/>
        <v>21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>
        <v>3</v>
      </c>
      <c r="I364" s="40"/>
      <c r="J364" s="40">
        <v>6</v>
      </c>
      <c r="K364" s="40"/>
      <c r="L364" s="35">
        <f t="shared" si="93"/>
        <v>9</v>
      </c>
      <c r="M364" s="35">
        <f t="shared" si="92"/>
        <v>2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3</v>
      </c>
      <c r="H366" s="40">
        <v>1</v>
      </c>
      <c r="I366" s="40">
        <v>2</v>
      </c>
      <c r="J366" s="40">
        <v>5</v>
      </c>
      <c r="K366" s="40"/>
      <c r="L366" s="35">
        <f t="shared" si="93"/>
        <v>11</v>
      </c>
      <c r="M366" s="35">
        <f t="shared" si="92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448</v>
      </c>
      <c r="H367" s="40">
        <v>15</v>
      </c>
      <c r="I367" s="40">
        <v>144</v>
      </c>
      <c r="J367" s="40">
        <v>216</v>
      </c>
      <c r="K367" s="40"/>
      <c r="L367" s="35">
        <f t="shared" si="93"/>
        <v>823</v>
      </c>
      <c r="M367" s="35">
        <f t="shared" si="92"/>
        <v>206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39</v>
      </c>
      <c r="H368" s="40">
        <v>39</v>
      </c>
      <c r="I368" s="40">
        <v>34</v>
      </c>
      <c r="J368" s="40">
        <v>35</v>
      </c>
      <c r="K368" s="40"/>
      <c r="L368" s="35">
        <f t="shared" si="93"/>
        <v>147</v>
      </c>
      <c r="M368" s="35">
        <f t="shared" si="92"/>
        <v>37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126</v>
      </c>
      <c r="U371" s="46">
        <f>+L376+L377</f>
        <v>20</v>
      </c>
      <c r="V371" s="46">
        <f>+L378+L379</f>
        <v>106</v>
      </c>
      <c r="W371" s="46">
        <f>+L382</f>
        <v>16</v>
      </c>
      <c r="X371" s="46">
        <f>+L380</f>
        <v>0</v>
      </c>
    </row>
    <row r="372" spans="1:24" x14ac:dyDescent="0.25">
      <c r="A372" s="21"/>
      <c r="B372" s="22"/>
      <c r="C372" s="8" t="str">
        <f>+$C356</f>
        <v>March 2023</v>
      </c>
      <c r="D372" s="24"/>
      <c r="E372" s="24"/>
      <c r="F372" s="24"/>
      <c r="G372" s="10" t="str">
        <f>+$G$4</f>
        <v>Mar</v>
      </c>
      <c r="H372" s="10" t="str">
        <f>+G372</f>
        <v>Mar</v>
      </c>
      <c r="I372" s="10" t="str">
        <f t="shared" si="94"/>
        <v>Mar</v>
      </c>
      <c r="J372" s="10" t="str">
        <f t="shared" si="94"/>
        <v>Mar</v>
      </c>
      <c r="K372" s="10" t="str">
        <f t="shared" si="94"/>
        <v>Mar</v>
      </c>
      <c r="L372" s="10" t="str">
        <f t="shared" si="94"/>
        <v>Mar</v>
      </c>
      <c r="M372" s="10" t="str">
        <f t="shared" si="94"/>
        <v>Mar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5</v>
      </c>
      <c r="H373" s="7">
        <f>+$H$5</f>
        <v>12</v>
      </c>
      <c r="I373" s="7">
        <f>+$I$5</f>
        <v>19</v>
      </c>
      <c r="J373" s="7">
        <f>+$J$5</f>
        <v>26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34</v>
      </c>
      <c r="H375" s="32">
        <f t="shared" ref="H375:L375" si="95">SUM(H376:H379)</f>
        <v>33</v>
      </c>
      <c r="I375" s="32">
        <f t="shared" si="95"/>
        <v>31</v>
      </c>
      <c r="J375" s="32">
        <f t="shared" si="95"/>
        <v>28</v>
      </c>
      <c r="K375" s="32">
        <f t="shared" si="95"/>
        <v>0</v>
      </c>
      <c r="L375" s="32">
        <f t="shared" si="95"/>
        <v>126</v>
      </c>
      <c r="M375" s="32">
        <f>ROUND((L375/$E$1),0)</f>
        <v>32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2</v>
      </c>
      <c r="I376" s="40">
        <v>1</v>
      </c>
      <c r="J376" s="40">
        <v>1</v>
      </c>
      <c r="K376" s="40"/>
      <c r="L376" s="35">
        <f>SUM(G376:K376)</f>
        <v>6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2</v>
      </c>
      <c r="H377" s="40">
        <v>5</v>
      </c>
      <c r="I377" s="40">
        <v>3</v>
      </c>
      <c r="J377" s="40">
        <v>4</v>
      </c>
      <c r="K377" s="40"/>
      <c r="L377" s="35">
        <f t="shared" ref="L377:L384" si="97">SUM(G377:K377)</f>
        <v>14</v>
      </c>
      <c r="M377" s="35">
        <f t="shared" si="96"/>
        <v>4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12</v>
      </c>
      <c r="H378" s="40">
        <v>10</v>
      </c>
      <c r="I378" s="40">
        <v>12</v>
      </c>
      <c r="J378" s="40">
        <v>13</v>
      </c>
      <c r="K378" s="40"/>
      <c r="L378" s="35">
        <f t="shared" si="97"/>
        <v>47</v>
      </c>
      <c r="M378" s="35">
        <f t="shared" si="96"/>
        <v>12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18</v>
      </c>
      <c r="H379" s="41">
        <v>16</v>
      </c>
      <c r="I379" s="41">
        <v>15</v>
      </c>
      <c r="J379" s="41">
        <v>10</v>
      </c>
      <c r="K379" s="41"/>
      <c r="L379" s="32">
        <f t="shared" si="97"/>
        <v>59</v>
      </c>
      <c r="M379" s="32">
        <f t="shared" si="96"/>
        <v>15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5</v>
      </c>
      <c r="I382" s="40">
        <v>3</v>
      </c>
      <c r="J382" s="40">
        <v>5</v>
      </c>
      <c r="K382" s="40"/>
      <c r="L382" s="35">
        <f t="shared" si="97"/>
        <v>16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64</v>
      </c>
      <c r="H383" s="40">
        <v>96</v>
      </c>
      <c r="I383" s="40">
        <v>72</v>
      </c>
      <c r="J383" s="40">
        <v>108</v>
      </c>
      <c r="K383" s="40"/>
      <c r="L383" s="35">
        <f t="shared" si="97"/>
        <v>340</v>
      </c>
      <c r="M383" s="35">
        <f t="shared" si="96"/>
        <v>85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40</v>
      </c>
      <c r="H384" s="40">
        <v>40</v>
      </c>
      <c r="I384" s="40">
        <v>40</v>
      </c>
      <c r="J384" s="40">
        <v>40</v>
      </c>
      <c r="K384" s="40"/>
      <c r="L384" s="35">
        <f t="shared" si="97"/>
        <v>160</v>
      </c>
      <c r="M384" s="35">
        <f t="shared" si="96"/>
        <v>40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310</v>
      </c>
      <c r="U387" s="46">
        <f>+L392+L393</f>
        <v>112</v>
      </c>
      <c r="V387" s="46">
        <f>+L394+L395</f>
        <v>198</v>
      </c>
      <c r="W387" s="46">
        <f>+L398</f>
        <v>11</v>
      </c>
      <c r="X387" s="46">
        <f>+L396</f>
        <v>1</v>
      </c>
    </row>
    <row r="388" spans="1:24" x14ac:dyDescent="0.25">
      <c r="A388" s="21"/>
      <c r="B388" s="22"/>
      <c r="C388" s="8" t="str">
        <f>+$C372</f>
        <v>March 2023</v>
      </c>
      <c r="D388" s="24"/>
      <c r="E388" s="24"/>
      <c r="F388" s="24"/>
      <c r="G388" s="10" t="str">
        <f>+$G$4</f>
        <v>Mar</v>
      </c>
      <c r="H388" s="10" t="str">
        <f>+G388</f>
        <v>Mar</v>
      </c>
      <c r="I388" s="10" t="str">
        <f t="shared" si="98"/>
        <v>Mar</v>
      </c>
      <c r="J388" s="10" t="str">
        <f t="shared" si="98"/>
        <v>Mar</v>
      </c>
      <c r="K388" s="10" t="str">
        <f t="shared" si="98"/>
        <v>Mar</v>
      </c>
      <c r="L388" s="10" t="str">
        <f t="shared" si="98"/>
        <v>Mar</v>
      </c>
      <c r="M388" s="10" t="str">
        <f t="shared" si="98"/>
        <v>Mar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5</v>
      </c>
      <c r="H389" s="7">
        <f>+$H$5</f>
        <v>12</v>
      </c>
      <c r="I389" s="7">
        <f>+$I$5</f>
        <v>19</v>
      </c>
      <c r="J389" s="7">
        <f>+$J$5</f>
        <v>26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62</v>
      </c>
      <c r="H391" s="32">
        <f t="shared" ref="H391:L391" si="99">SUM(H392:H395)</f>
        <v>53</v>
      </c>
      <c r="I391" s="32">
        <f t="shared" si="99"/>
        <v>109</v>
      </c>
      <c r="J391" s="32">
        <f t="shared" si="99"/>
        <v>86</v>
      </c>
      <c r="K391" s="32">
        <f t="shared" si="99"/>
        <v>0</v>
      </c>
      <c r="L391" s="32">
        <f t="shared" si="99"/>
        <v>310</v>
      </c>
      <c r="M391" s="32">
        <f>ROUND((L391/$E$1),0)</f>
        <v>78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6</v>
      </c>
      <c r="I392" s="40">
        <v>7</v>
      </c>
      <c r="J392" s="40">
        <v>6</v>
      </c>
      <c r="K392" s="40"/>
      <c r="L392" s="35">
        <f>SUM(G392:K392)</f>
        <v>23</v>
      </c>
      <c r="M392" s="35">
        <f t="shared" ref="M392:M400" si="100">ROUND((L392/$E$1),0)</f>
        <v>6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19</v>
      </c>
      <c r="H393" s="40">
        <v>15</v>
      </c>
      <c r="I393" s="40">
        <v>31</v>
      </c>
      <c r="J393" s="40">
        <v>24</v>
      </c>
      <c r="K393" s="40"/>
      <c r="L393" s="35">
        <f t="shared" ref="L393:L400" si="101">SUM(G393:K393)</f>
        <v>89</v>
      </c>
      <c r="M393" s="35">
        <f t="shared" si="100"/>
        <v>22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14</v>
      </c>
      <c r="H394" s="40">
        <v>12</v>
      </c>
      <c r="I394" s="40">
        <v>17</v>
      </c>
      <c r="J394" s="40">
        <v>10</v>
      </c>
      <c r="K394" s="40"/>
      <c r="L394" s="35">
        <f t="shared" si="101"/>
        <v>53</v>
      </c>
      <c r="M394" s="35">
        <f t="shared" si="100"/>
        <v>13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25</v>
      </c>
      <c r="H395" s="41">
        <v>20</v>
      </c>
      <c r="I395" s="41">
        <v>54</v>
      </c>
      <c r="J395" s="41">
        <v>46</v>
      </c>
      <c r="K395" s="41"/>
      <c r="L395" s="32">
        <f t="shared" si="101"/>
        <v>145</v>
      </c>
      <c r="M395" s="32">
        <f t="shared" si="100"/>
        <v>36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>
        <v>1</v>
      </c>
      <c r="H396" s="40"/>
      <c r="I396" s="40"/>
      <c r="J396" s="40"/>
      <c r="K396" s="40"/>
      <c r="L396" s="35">
        <f t="shared" si="101"/>
        <v>1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>
        <v>11</v>
      </c>
      <c r="H398" s="40"/>
      <c r="I398" s="40"/>
      <c r="J398" s="40"/>
      <c r="K398" s="40"/>
      <c r="L398" s="35">
        <f t="shared" si="101"/>
        <v>11</v>
      </c>
      <c r="M398" s="35">
        <f t="shared" si="100"/>
        <v>3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>
        <v>128</v>
      </c>
      <c r="H399" s="40"/>
      <c r="I399" s="40"/>
      <c r="J399" s="40"/>
      <c r="K399" s="40"/>
      <c r="L399" s="35">
        <f t="shared" si="101"/>
        <v>128</v>
      </c>
      <c r="M399" s="35">
        <f t="shared" si="100"/>
        <v>32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274</v>
      </c>
      <c r="U403" s="46">
        <f>+L408+L409</f>
        <v>75</v>
      </c>
      <c r="V403" s="46">
        <f>+L410+L411</f>
        <v>199</v>
      </c>
      <c r="W403" s="46">
        <f>+L414</f>
        <v>10</v>
      </c>
      <c r="X403" s="46">
        <f>+L412</f>
        <v>1</v>
      </c>
    </row>
    <row r="404" spans="1:24" x14ac:dyDescent="0.25">
      <c r="A404" s="21"/>
      <c r="B404" s="22"/>
      <c r="C404" s="8" t="str">
        <f>+$C388</f>
        <v>March 2023</v>
      </c>
      <c r="D404" s="24"/>
      <c r="E404" s="24"/>
      <c r="F404" s="24"/>
      <c r="G404" s="10" t="str">
        <f>+$G$4</f>
        <v>Mar</v>
      </c>
      <c r="H404" s="10" t="str">
        <f>+G404</f>
        <v>Mar</v>
      </c>
      <c r="I404" s="10" t="str">
        <f t="shared" si="102"/>
        <v>Mar</v>
      </c>
      <c r="J404" s="10" t="str">
        <f t="shared" si="102"/>
        <v>Mar</v>
      </c>
      <c r="K404" s="10" t="str">
        <f t="shared" si="102"/>
        <v>Mar</v>
      </c>
      <c r="L404" s="10" t="str">
        <f t="shared" si="102"/>
        <v>Mar</v>
      </c>
      <c r="M404" s="10" t="str">
        <f t="shared" si="102"/>
        <v>Mar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5</v>
      </c>
      <c r="H405" s="7">
        <f>+$H$5</f>
        <v>12</v>
      </c>
      <c r="I405" s="7">
        <f>+$I$5</f>
        <v>19</v>
      </c>
      <c r="J405" s="7">
        <f>+$J$5</f>
        <v>26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76</v>
      </c>
      <c r="H407" s="32">
        <f t="shared" ref="H407:L407" si="103">SUM(H408:H411)</f>
        <v>62</v>
      </c>
      <c r="I407" s="32">
        <f t="shared" si="103"/>
        <v>84</v>
      </c>
      <c r="J407" s="32">
        <f t="shared" si="103"/>
        <v>52</v>
      </c>
      <c r="K407" s="32">
        <f t="shared" si="103"/>
        <v>0</v>
      </c>
      <c r="L407" s="32">
        <f t="shared" si="103"/>
        <v>274</v>
      </c>
      <c r="M407" s="32">
        <f>ROUND((L407/$E$1),0)</f>
        <v>69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12</v>
      </c>
      <c r="I408" s="40">
        <v>6</v>
      </c>
      <c r="J408" s="40">
        <v>3</v>
      </c>
      <c r="K408" s="40"/>
      <c r="L408" s="35">
        <f>SUM(G408:K408)</f>
        <v>25</v>
      </c>
      <c r="M408" s="35">
        <f t="shared" ref="M408:M416" si="104">ROUND((L408/$E$1),0)</f>
        <v>6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16</v>
      </c>
      <c r="H409" s="40">
        <v>12</v>
      </c>
      <c r="I409" s="40">
        <v>14</v>
      </c>
      <c r="J409" s="40">
        <v>8</v>
      </c>
      <c r="K409" s="40"/>
      <c r="L409" s="35">
        <f t="shared" ref="L409:L416" si="105">SUM(G409:K409)</f>
        <v>50</v>
      </c>
      <c r="M409" s="35">
        <f t="shared" si="104"/>
        <v>13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15</v>
      </c>
      <c r="H410" s="40">
        <v>14</v>
      </c>
      <c r="I410" s="40">
        <v>16</v>
      </c>
      <c r="J410" s="40">
        <v>13</v>
      </c>
      <c r="K410" s="40"/>
      <c r="L410" s="35">
        <f t="shared" si="105"/>
        <v>58</v>
      </c>
      <c r="M410" s="35">
        <f t="shared" si="104"/>
        <v>15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41</v>
      </c>
      <c r="H411" s="41">
        <v>24</v>
      </c>
      <c r="I411" s="41">
        <v>48</v>
      </c>
      <c r="J411" s="41">
        <v>28</v>
      </c>
      <c r="K411" s="41"/>
      <c r="L411" s="32">
        <f t="shared" si="105"/>
        <v>141</v>
      </c>
      <c r="M411" s="32">
        <f t="shared" si="104"/>
        <v>35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>
        <v>1</v>
      </c>
      <c r="K412" s="40"/>
      <c r="L412" s="35">
        <f t="shared" si="105"/>
        <v>1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>
        <v>6</v>
      </c>
      <c r="I414" s="40">
        <v>4</v>
      </c>
      <c r="J414" s="40"/>
      <c r="K414" s="40"/>
      <c r="L414" s="35">
        <f t="shared" si="105"/>
        <v>10</v>
      </c>
      <c r="M414" s="35">
        <f t="shared" si="104"/>
        <v>3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>
        <v>72</v>
      </c>
      <c r="I415" s="40"/>
      <c r="J415" s="40"/>
      <c r="K415" s="40"/>
      <c r="L415" s="35">
        <f t="shared" si="105"/>
        <v>72</v>
      </c>
      <c r="M415" s="35">
        <f t="shared" si="104"/>
        <v>18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>
        <v>24</v>
      </c>
      <c r="I416" s="40"/>
      <c r="J416" s="40"/>
      <c r="K416" s="40"/>
      <c r="L416" s="35">
        <f t="shared" si="105"/>
        <v>24</v>
      </c>
      <c r="M416" s="35">
        <f t="shared" si="104"/>
        <v>6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March 2023</v>
      </c>
      <c r="D420" s="24"/>
      <c r="E420" s="24"/>
      <c r="F420" s="24"/>
      <c r="G420" s="10" t="str">
        <f>+$G$4</f>
        <v>Mar</v>
      </c>
      <c r="H420" s="10" t="str">
        <f>+G420</f>
        <v>Mar</v>
      </c>
      <c r="I420" s="10" t="str">
        <f t="shared" si="106"/>
        <v>Mar</v>
      </c>
      <c r="J420" s="10" t="str">
        <f t="shared" si="106"/>
        <v>Mar</v>
      </c>
      <c r="K420" s="10" t="str">
        <f t="shared" si="106"/>
        <v>Mar</v>
      </c>
      <c r="L420" s="10" t="str">
        <f t="shared" si="106"/>
        <v>Mar</v>
      </c>
      <c r="M420" s="10" t="str">
        <f t="shared" si="106"/>
        <v>Mar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5</v>
      </c>
      <c r="H421" s="7">
        <f>+$H$5</f>
        <v>12</v>
      </c>
      <c r="I421" s="7">
        <f>+$I$5</f>
        <v>19</v>
      </c>
      <c r="J421" s="7">
        <f>+$J$5</f>
        <v>26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3</v>
      </c>
      <c r="AB424" s="50">
        <v>2</v>
      </c>
      <c r="AC424" s="50">
        <v>2</v>
      </c>
      <c r="AD424" s="50">
        <v>3</v>
      </c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11</v>
      </c>
      <c r="AB425" s="50">
        <v>7</v>
      </c>
      <c r="AC425" s="50">
        <v>9</v>
      </c>
      <c r="AD425" s="50">
        <v>4</v>
      </c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21</v>
      </c>
      <c r="AB426" s="50">
        <v>20</v>
      </c>
      <c r="AC426" s="50">
        <v>17</v>
      </c>
      <c r="AD426" s="50">
        <v>17</v>
      </c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25</v>
      </c>
      <c r="AB427" s="50">
        <v>18</v>
      </c>
      <c r="AC427" s="50">
        <v>25</v>
      </c>
      <c r="AD427" s="50">
        <v>17</v>
      </c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>
        <v>3</v>
      </c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>
        <v>13</v>
      </c>
      <c r="AB430" s="50"/>
      <c r="AC430" s="50"/>
      <c r="AD430" s="50">
        <v>10</v>
      </c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114</v>
      </c>
      <c r="U435" s="46">
        <f>+L440+L441</f>
        <v>31</v>
      </c>
      <c r="V435" s="46">
        <f>+L442+L443</f>
        <v>83</v>
      </c>
      <c r="W435" s="46">
        <f>+L446</f>
        <v>5</v>
      </c>
      <c r="X435" s="46">
        <f>+L444</f>
        <v>0</v>
      </c>
    </row>
    <row r="436" spans="1:24" x14ac:dyDescent="0.25">
      <c r="A436" s="21"/>
      <c r="B436" s="22"/>
      <c r="C436" s="8" t="str">
        <f>+$C420</f>
        <v>March 2023</v>
      </c>
      <c r="D436" s="24"/>
      <c r="E436" s="24"/>
      <c r="F436" s="24"/>
      <c r="G436" s="10" t="str">
        <f>+$G$4</f>
        <v>Mar</v>
      </c>
      <c r="H436" s="10" t="str">
        <f>+G436</f>
        <v>Mar</v>
      </c>
      <c r="I436" s="10" t="str">
        <f t="shared" si="110"/>
        <v>Mar</v>
      </c>
      <c r="J436" s="10" t="str">
        <f t="shared" si="110"/>
        <v>Mar</v>
      </c>
      <c r="K436" s="10" t="str">
        <f t="shared" si="110"/>
        <v>Mar</v>
      </c>
      <c r="L436" s="10" t="str">
        <f t="shared" si="110"/>
        <v>Mar</v>
      </c>
      <c r="M436" s="10" t="str">
        <f t="shared" si="110"/>
        <v>Mar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5</v>
      </c>
      <c r="H437" s="7">
        <f>+$H$5</f>
        <v>12</v>
      </c>
      <c r="I437" s="7">
        <f>+$I$5</f>
        <v>19</v>
      </c>
      <c r="J437" s="7">
        <f>+$J$5</f>
        <v>26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36</v>
      </c>
      <c r="H439" s="32">
        <f t="shared" ref="H439:L439" si="111">SUM(H440:H443)</f>
        <v>19</v>
      </c>
      <c r="I439" s="32">
        <f t="shared" si="111"/>
        <v>27</v>
      </c>
      <c r="J439" s="32">
        <f t="shared" si="111"/>
        <v>32</v>
      </c>
      <c r="K439" s="32">
        <f t="shared" si="111"/>
        <v>0</v>
      </c>
      <c r="L439" s="32">
        <f t="shared" si="111"/>
        <v>114</v>
      </c>
      <c r="M439" s="32">
        <f>ROUND((L439/$E$1),0)</f>
        <v>29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1</v>
      </c>
      <c r="I440" s="40">
        <v>2</v>
      </c>
      <c r="J440" s="40">
        <v>2</v>
      </c>
      <c r="K440" s="40"/>
      <c r="L440" s="35">
        <f>SUM(G440:K440)</f>
        <v>6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5</v>
      </c>
      <c r="H441" s="40">
        <v>5</v>
      </c>
      <c r="I441" s="40">
        <v>5</v>
      </c>
      <c r="J441" s="40">
        <v>10</v>
      </c>
      <c r="K441" s="40"/>
      <c r="L441" s="35">
        <f t="shared" ref="L441:L448" si="113">SUM(G441:K441)</f>
        <v>25</v>
      </c>
      <c r="M441" s="35">
        <f t="shared" si="112"/>
        <v>6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15</v>
      </c>
      <c r="H442" s="40">
        <v>3</v>
      </c>
      <c r="I442" s="40">
        <v>10</v>
      </c>
      <c r="J442" s="40">
        <v>10</v>
      </c>
      <c r="K442" s="40"/>
      <c r="L442" s="35">
        <f t="shared" si="113"/>
        <v>38</v>
      </c>
      <c r="M442" s="35">
        <f t="shared" si="112"/>
        <v>10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15</v>
      </c>
      <c r="H443" s="41">
        <v>10</v>
      </c>
      <c r="I443" s="41">
        <v>10</v>
      </c>
      <c r="J443" s="41">
        <v>10</v>
      </c>
      <c r="K443" s="41"/>
      <c r="L443" s="32">
        <f t="shared" si="113"/>
        <v>45</v>
      </c>
      <c r="M443" s="32">
        <f t="shared" si="112"/>
        <v>11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>
        <v>3</v>
      </c>
      <c r="I446" s="40">
        <v>2</v>
      </c>
      <c r="J446" s="40"/>
      <c r="K446" s="40"/>
      <c r="L446" s="35">
        <f t="shared" si="113"/>
        <v>5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96</v>
      </c>
      <c r="I447" s="40">
        <v>72</v>
      </c>
      <c r="J447" s="40"/>
      <c r="K447" s="40"/>
      <c r="L447" s="35">
        <f t="shared" si="113"/>
        <v>168</v>
      </c>
      <c r="M447" s="35">
        <f t="shared" si="112"/>
        <v>42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144</v>
      </c>
      <c r="U451" s="46">
        <f>+L456+L457</f>
        <v>51</v>
      </c>
      <c r="V451" s="46">
        <f>+L458+L459</f>
        <v>93</v>
      </c>
      <c r="W451" s="46">
        <f>+L462</f>
        <v>15</v>
      </c>
      <c r="X451" s="46">
        <f>+L460</f>
        <v>3</v>
      </c>
    </row>
    <row r="452" spans="1:24" x14ac:dyDescent="0.25">
      <c r="A452" s="21"/>
      <c r="B452" s="22"/>
      <c r="C452" s="8" t="str">
        <f>+$C436</f>
        <v>March 2023</v>
      </c>
      <c r="D452" s="24"/>
      <c r="E452" s="24"/>
      <c r="F452" s="24"/>
      <c r="G452" s="10" t="str">
        <f>+$G$4</f>
        <v>Mar</v>
      </c>
      <c r="H452" s="10" t="str">
        <f>+G452</f>
        <v>Mar</v>
      </c>
      <c r="I452" s="10" t="str">
        <f t="shared" si="114"/>
        <v>Mar</v>
      </c>
      <c r="J452" s="10" t="str">
        <f t="shared" si="114"/>
        <v>Mar</v>
      </c>
      <c r="K452" s="10" t="str">
        <f t="shared" si="114"/>
        <v>Mar</v>
      </c>
      <c r="L452" s="10" t="str">
        <f t="shared" si="114"/>
        <v>Mar</v>
      </c>
      <c r="M452" s="10" t="str">
        <f t="shared" si="114"/>
        <v>Mar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5</v>
      </c>
      <c r="H453" s="7">
        <f>+$H$5</f>
        <v>12</v>
      </c>
      <c r="I453" s="7">
        <f>+$I$5</f>
        <v>19</v>
      </c>
      <c r="J453" s="7">
        <f>+$J$5</f>
        <v>26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23</v>
      </c>
      <c r="H455" s="32">
        <f t="shared" ref="H455:L455" si="115">SUM(H456:H459)</f>
        <v>38</v>
      </c>
      <c r="I455" s="32">
        <f t="shared" si="115"/>
        <v>48</v>
      </c>
      <c r="J455" s="32">
        <f t="shared" si="115"/>
        <v>35</v>
      </c>
      <c r="K455" s="32">
        <f t="shared" si="115"/>
        <v>0</v>
      </c>
      <c r="L455" s="32">
        <f t="shared" si="115"/>
        <v>144</v>
      </c>
      <c r="M455" s="32">
        <f>ROUND((L455/$E$1),0)</f>
        <v>36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6</v>
      </c>
      <c r="H456" s="40">
        <v>6</v>
      </c>
      <c r="I456" s="40">
        <v>9</v>
      </c>
      <c r="J456" s="40">
        <v>6</v>
      </c>
      <c r="K456" s="40"/>
      <c r="L456" s="35">
        <f>SUM(G456:K456)</f>
        <v>27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4</v>
      </c>
      <c r="H457" s="40">
        <v>7</v>
      </c>
      <c r="I457" s="40">
        <v>7</v>
      </c>
      <c r="J457" s="40">
        <v>6</v>
      </c>
      <c r="K457" s="40"/>
      <c r="L457" s="35">
        <f t="shared" ref="L457:L464" si="117">SUM(G457:K457)</f>
        <v>24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5</v>
      </c>
      <c r="H458" s="40">
        <v>10</v>
      </c>
      <c r="I458" s="40">
        <v>6</v>
      </c>
      <c r="J458" s="40">
        <v>7</v>
      </c>
      <c r="K458" s="40"/>
      <c r="L458" s="35">
        <f t="shared" si="117"/>
        <v>28</v>
      </c>
      <c r="M458" s="35">
        <f t="shared" si="116"/>
        <v>7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8</v>
      </c>
      <c r="H459" s="41">
        <v>15</v>
      </c>
      <c r="I459" s="41">
        <v>26</v>
      </c>
      <c r="J459" s="41">
        <v>16</v>
      </c>
      <c r="K459" s="41"/>
      <c r="L459" s="32">
        <f t="shared" si="117"/>
        <v>65</v>
      </c>
      <c r="M459" s="32">
        <f t="shared" si="116"/>
        <v>16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>
        <v>3</v>
      </c>
      <c r="K460" s="40"/>
      <c r="L460" s="35">
        <f t="shared" si="117"/>
        <v>3</v>
      </c>
      <c r="M460" s="35">
        <f t="shared" si="116"/>
        <v>1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2</v>
      </c>
      <c r="H462" s="40">
        <v>4</v>
      </c>
      <c r="I462" s="40">
        <v>4</v>
      </c>
      <c r="J462" s="40">
        <v>5</v>
      </c>
      <c r="K462" s="40"/>
      <c r="L462" s="35">
        <f t="shared" si="117"/>
        <v>15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303</v>
      </c>
      <c r="U467" s="46">
        <f>+L472+L473</f>
        <v>88</v>
      </c>
      <c r="V467" s="46">
        <f>+L474+L475</f>
        <v>215</v>
      </c>
      <c r="W467" s="46">
        <f>+L478</f>
        <v>60</v>
      </c>
      <c r="X467" s="46">
        <f>+L476</f>
        <v>0</v>
      </c>
    </row>
    <row r="468" spans="1:24" x14ac:dyDescent="0.25">
      <c r="A468" s="21"/>
      <c r="B468" s="22"/>
      <c r="C468" s="8" t="str">
        <f>+$C452</f>
        <v>March 2023</v>
      </c>
      <c r="D468" s="24"/>
      <c r="E468" s="24"/>
      <c r="F468" s="24"/>
      <c r="G468" s="10" t="str">
        <f>+$G$4</f>
        <v>Mar</v>
      </c>
      <c r="H468" s="10" t="str">
        <f>+G468</f>
        <v>Mar</v>
      </c>
      <c r="I468" s="10" t="str">
        <f t="shared" si="118"/>
        <v>Mar</v>
      </c>
      <c r="J468" s="10" t="str">
        <f t="shared" si="118"/>
        <v>Mar</v>
      </c>
      <c r="K468" s="10" t="str">
        <f t="shared" si="118"/>
        <v>Mar</v>
      </c>
      <c r="L468" s="10" t="str">
        <f t="shared" si="118"/>
        <v>Mar</v>
      </c>
      <c r="M468" s="10" t="str">
        <f t="shared" si="118"/>
        <v>Mar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5</v>
      </c>
      <c r="H469" s="7">
        <f>+$H$5</f>
        <v>12</v>
      </c>
      <c r="I469" s="7">
        <f>+$I$5</f>
        <v>19</v>
      </c>
      <c r="J469" s="7">
        <f>+$J$5</f>
        <v>26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64</v>
      </c>
      <c r="H471" s="32">
        <f t="shared" ref="H471:L471" si="119">SUM(H472:H475)</f>
        <v>70</v>
      </c>
      <c r="I471" s="32">
        <f t="shared" si="119"/>
        <v>95</v>
      </c>
      <c r="J471" s="32">
        <f t="shared" si="119"/>
        <v>74</v>
      </c>
      <c r="K471" s="32">
        <f t="shared" si="119"/>
        <v>0</v>
      </c>
      <c r="L471" s="32">
        <f t="shared" si="119"/>
        <v>303</v>
      </c>
      <c r="M471" s="32">
        <f>ROUND((L471/$E$1),0)</f>
        <v>76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3</v>
      </c>
      <c r="H472" s="40">
        <v>9</v>
      </c>
      <c r="I472" s="40">
        <v>7</v>
      </c>
      <c r="J472" s="40">
        <v>7</v>
      </c>
      <c r="K472" s="40"/>
      <c r="L472" s="35">
        <f>SUM(G472:K472)</f>
        <v>26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16</v>
      </c>
      <c r="H473" s="40">
        <v>13</v>
      </c>
      <c r="I473" s="40">
        <v>17</v>
      </c>
      <c r="J473" s="40">
        <v>16</v>
      </c>
      <c r="K473" s="40"/>
      <c r="L473" s="35">
        <f t="shared" ref="L473:L480" si="121">SUM(G473:K473)</f>
        <v>62</v>
      </c>
      <c r="M473" s="35">
        <f t="shared" si="120"/>
        <v>16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9</v>
      </c>
      <c r="H474" s="40">
        <v>16</v>
      </c>
      <c r="I474" s="40">
        <v>25</v>
      </c>
      <c r="J474" s="40">
        <v>19</v>
      </c>
      <c r="K474" s="40"/>
      <c r="L474" s="35">
        <f t="shared" si="121"/>
        <v>69</v>
      </c>
      <c r="M474" s="35">
        <f t="shared" si="120"/>
        <v>17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36</v>
      </c>
      <c r="H475" s="41">
        <v>32</v>
      </c>
      <c r="I475" s="41">
        <v>46</v>
      </c>
      <c r="J475" s="41">
        <v>32</v>
      </c>
      <c r="K475" s="41"/>
      <c r="L475" s="32">
        <f t="shared" si="121"/>
        <v>146</v>
      </c>
      <c r="M475" s="32">
        <f t="shared" si="120"/>
        <v>37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>
        <v>10</v>
      </c>
      <c r="I478" s="40">
        <v>15</v>
      </c>
      <c r="J478" s="40">
        <v>20</v>
      </c>
      <c r="K478" s="40"/>
      <c r="L478" s="35">
        <f t="shared" si="121"/>
        <v>60</v>
      </c>
      <c r="M478" s="35">
        <f t="shared" si="120"/>
        <v>15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50</v>
      </c>
      <c r="H479" s="40">
        <v>70</v>
      </c>
      <c r="I479" s="40">
        <v>50</v>
      </c>
      <c r="J479" s="40">
        <v>40</v>
      </c>
      <c r="K479" s="40"/>
      <c r="L479" s="35">
        <f t="shared" si="121"/>
        <v>210</v>
      </c>
      <c r="M479" s="35">
        <f t="shared" si="120"/>
        <v>53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75</v>
      </c>
      <c r="U483" s="46">
        <f>+L488+L489</f>
        <v>30</v>
      </c>
      <c r="V483" s="46">
        <f>+L490+L491</f>
        <v>45</v>
      </c>
      <c r="W483" s="46">
        <f>+L494</f>
        <v>1</v>
      </c>
      <c r="X483" s="46">
        <f>+L492</f>
        <v>0</v>
      </c>
    </row>
    <row r="484" spans="1:24" x14ac:dyDescent="0.25">
      <c r="A484" s="21"/>
      <c r="B484" s="22"/>
      <c r="C484" s="8" t="str">
        <f>+$C468</f>
        <v>March 2023</v>
      </c>
      <c r="D484" s="24"/>
      <c r="E484" s="24"/>
      <c r="F484" s="24"/>
      <c r="G484" s="10" t="str">
        <f>+$G$4</f>
        <v>Mar</v>
      </c>
      <c r="H484" s="10" t="str">
        <f>+G484</f>
        <v>Mar</v>
      </c>
      <c r="I484" s="10" t="str">
        <f t="shared" si="122"/>
        <v>Mar</v>
      </c>
      <c r="J484" s="10" t="str">
        <f t="shared" si="122"/>
        <v>Mar</v>
      </c>
      <c r="K484" s="10" t="str">
        <f t="shared" si="122"/>
        <v>Mar</v>
      </c>
      <c r="L484" s="10" t="str">
        <f t="shared" si="122"/>
        <v>Mar</v>
      </c>
      <c r="M484" s="10" t="str">
        <f t="shared" si="122"/>
        <v>Mar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5</v>
      </c>
      <c r="H485" s="7">
        <f>+$H$5</f>
        <v>12</v>
      </c>
      <c r="I485" s="7">
        <f>+$I$5</f>
        <v>19</v>
      </c>
      <c r="J485" s="7">
        <f>+$J$5</f>
        <v>26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17</v>
      </c>
      <c r="H487" s="32">
        <f t="shared" ref="H487:L487" si="123">SUM(H488:H491)</f>
        <v>22</v>
      </c>
      <c r="I487" s="32">
        <f t="shared" si="123"/>
        <v>14</v>
      </c>
      <c r="J487" s="32">
        <f t="shared" si="123"/>
        <v>22</v>
      </c>
      <c r="K487" s="32">
        <f t="shared" si="123"/>
        <v>0</v>
      </c>
      <c r="L487" s="32">
        <f t="shared" si="123"/>
        <v>75</v>
      </c>
      <c r="M487" s="32">
        <f>ROUND((L487/$E$1),0)</f>
        <v>19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1</v>
      </c>
      <c r="I488" s="40">
        <v>1</v>
      </c>
      <c r="J488" s="40">
        <v>1</v>
      </c>
      <c r="K488" s="40"/>
      <c r="L488" s="35">
        <f>SUM(G488:K488)</f>
        <v>4</v>
      </c>
      <c r="M488" s="35">
        <f t="shared" ref="M488:M496" si="124">ROUND((L488/$E$1),0)</f>
        <v>1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6</v>
      </c>
      <c r="H489" s="40">
        <v>6</v>
      </c>
      <c r="I489" s="40">
        <v>5</v>
      </c>
      <c r="J489" s="40">
        <v>9</v>
      </c>
      <c r="K489" s="40"/>
      <c r="L489" s="35">
        <f t="shared" ref="L489:L496" si="125">SUM(G489:K489)</f>
        <v>26</v>
      </c>
      <c r="M489" s="35">
        <f t="shared" si="124"/>
        <v>7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5</v>
      </c>
      <c r="H490" s="40">
        <v>5</v>
      </c>
      <c r="I490" s="40">
        <v>2</v>
      </c>
      <c r="J490" s="40">
        <v>2</v>
      </c>
      <c r="K490" s="40"/>
      <c r="L490" s="35">
        <f t="shared" si="125"/>
        <v>14</v>
      </c>
      <c r="M490" s="35">
        <f t="shared" si="124"/>
        <v>4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5</v>
      </c>
      <c r="H491" s="41">
        <v>10</v>
      </c>
      <c r="I491" s="41">
        <v>6</v>
      </c>
      <c r="J491" s="41">
        <v>10</v>
      </c>
      <c r="K491" s="41"/>
      <c r="L491" s="32">
        <f t="shared" si="125"/>
        <v>31</v>
      </c>
      <c r="M491" s="32">
        <f t="shared" si="124"/>
        <v>8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>
        <v>1</v>
      </c>
      <c r="I494" s="40"/>
      <c r="J494" s="40"/>
      <c r="K494" s="40"/>
      <c r="L494" s="35">
        <f t="shared" si="125"/>
        <v>1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>
        <v>144</v>
      </c>
      <c r="K495" s="40"/>
      <c r="L495" s="35">
        <f t="shared" si="125"/>
        <v>144</v>
      </c>
      <c r="M495" s="35">
        <f t="shared" si="124"/>
        <v>36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123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66</v>
      </c>
      <c r="U499" s="46">
        <f>+L504+L505</f>
        <v>30</v>
      </c>
      <c r="V499" s="46">
        <f>+L506+L507</f>
        <v>36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March 2023</v>
      </c>
      <c r="D500" s="24"/>
      <c r="E500" s="24"/>
      <c r="F500" s="24"/>
      <c r="G500" s="10" t="str">
        <f>+$G$4</f>
        <v>Mar</v>
      </c>
      <c r="H500" s="10" t="str">
        <f>+G500</f>
        <v>Mar</v>
      </c>
      <c r="I500" s="10" t="str">
        <f t="shared" si="126"/>
        <v>Mar</v>
      </c>
      <c r="J500" s="10" t="str">
        <f t="shared" si="126"/>
        <v>Mar</v>
      </c>
      <c r="K500" s="10" t="str">
        <f t="shared" si="126"/>
        <v>Mar</v>
      </c>
      <c r="L500" s="10" t="str">
        <f t="shared" si="126"/>
        <v>Mar</v>
      </c>
      <c r="M500" s="10" t="str">
        <f t="shared" si="126"/>
        <v>Mar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5</v>
      </c>
      <c r="H501" s="7">
        <f>+$H$5</f>
        <v>12</v>
      </c>
      <c r="I501" s="7">
        <f>+$I$5</f>
        <v>19</v>
      </c>
      <c r="J501" s="7">
        <f>+$J$5</f>
        <v>26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14</v>
      </c>
      <c r="H503" s="32">
        <f t="shared" ref="H503:L503" si="127">SUM(H504:H507)</f>
        <v>17</v>
      </c>
      <c r="I503" s="32">
        <f t="shared" si="127"/>
        <v>18</v>
      </c>
      <c r="J503" s="32">
        <f t="shared" si="127"/>
        <v>17</v>
      </c>
      <c r="K503" s="32">
        <f t="shared" si="127"/>
        <v>0</v>
      </c>
      <c r="L503" s="32">
        <f t="shared" si="127"/>
        <v>66</v>
      </c>
      <c r="M503" s="32">
        <f>ROUND((L503/$E$1),0)</f>
        <v>17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1</v>
      </c>
      <c r="H504" s="40">
        <v>1</v>
      </c>
      <c r="I504" s="40">
        <v>1</v>
      </c>
      <c r="J504" s="40">
        <v>2</v>
      </c>
      <c r="K504" s="40"/>
      <c r="L504" s="35">
        <f>SUM(G504:K504)</f>
        <v>5</v>
      </c>
      <c r="M504" s="35">
        <f t="shared" ref="M504:M512" si="128">ROUND((L504/$E$1),0)</f>
        <v>1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7</v>
      </c>
      <c r="H505" s="40">
        <v>6</v>
      </c>
      <c r="I505" s="40">
        <v>6</v>
      </c>
      <c r="J505" s="40">
        <v>6</v>
      </c>
      <c r="K505" s="40"/>
      <c r="L505" s="35">
        <f t="shared" ref="L505:L512" si="129">SUM(G505:K505)</f>
        <v>25</v>
      </c>
      <c r="M505" s="35">
        <f t="shared" si="128"/>
        <v>6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</v>
      </c>
      <c r="H506" s="40">
        <v>3</v>
      </c>
      <c r="I506" s="40">
        <v>2</v>
      </c>
      <c r="J506" s="40">
        <v>2</v>
      </c>
      <c r="K506" s="40"/>
      <c r="L506" s="35">
        <f t="shared" si="129"/>
        <v>9</v>
      </c>
      <c r="M506" s="35">
        <f t="shared" si="128"/>
        <v>2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4</v>
      </c>
      <c r="H507" s="41">
        <v>7</v>
      </c>
      <c r="I507" s="41">
        <v>9</v>
      </c>
      <c r="J507" s="41">
        <v>7</v>
      </c>
      <c r="K507" s="41"/>
      <c r="L507" s="32">
        <f t="shared" si="129"/>
        <v>27</v>
      </c>
      <c r="M507" s="32">
        <f t="shared" si="128"/>
        <v>7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March 2023</v>
      </c>
      <c r="D516" s="24"/>
      <c r="E516" s="24"/>
      <c r="F516" s="24"/>
      <c r="G516" s="10" t="str">
        <f>+$G$4</f>
        <v>Mar</v>
      </c>
      <c r="H516" s="10" t="str">
        <f>+G516</f>
        <v>Mar</v>
      </c>
      <c r="I516" s="10" t="str">
        <f t="shared" si="130"/>
        <v>Mar</v>
      </c>
      <c r="J516" s="10" t="str">
        <f t="shared" si="130"/>
        <v>Mar</v>
      </c>
      <c r="K516" s="10" t="str">
        <f t="shared" si="130"/>
        <v>Mar</v>
      </c>
      <c r="L516" s="10" t="str">
        <f t="shared" si="130"/>
        <v>Mar</v>
      </c>
      <c r="M516" s="10" t="str">
        <f t="shared" si="130"/>
        <v>Mar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5</v>
      </c>
      <c r="H517" s="7">
        <f>+$H$5</f>
        <v>12</v>
      </c>
      <c r="I517" s="7">
        <f>+$I$5</f>
        <v>19</v>
      </c>
      <c r="J517" s="7">
        <f>+$J$5</f>
        <v>26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March 2023</v>
      </c>
      <c r="D532" s="24"/>
      <c r="E532" s="24"/>
      <c r="F532" s="24"/>
      <c r="G532" s="10" t="str">
        <f>+$G$4</f>
        <v>Mar</v>
      </c>
      <c r="H532" s="10" t="str">
        <f>+G532</f>
        <v>Mar</v>
      </c>
      <c r="I532" s="10" t="str">
        <f t="shared" si="134"/>
        <v>Mar</v>
      </c>
      <c r="J532" s="10" t="str">
        <f t="shared" si="134"/>
        <v>Mar</v>
      </c>
      <c r="K532" s="10" t="str">
        <f t="shared" si="134"/>
        <v>Mar</v>
      </c>
      <c r="L532" s="10" t="str">
        <f t="shared" si="134"/>
        <v>Mar</v>
      </c>
      <c r="M532" s="10" t="str">
        <f t="shared" si="134"/>
        <v>Mar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5</v>
      </c>
      <c r="H533" s="7">
        <f>+$H$5</f>
        <v>12</v>
      </c>
      <c r="I533" s="7">
        <f>+$I$5</f>
        <v>19</v>
      </c>
      <c r="J533" s="7">
        <f>+$J$5</f>
        <v>26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March 2023</v>
      </c>
      <c r="D548" s="24"/>
      <c r="E548" s="24"/>
      <c r="F548" s="24"/>
      <c r="G548" s="10" t="str">
        <f>+$G$4</f>
        <v>Mar</v>
      </c>
      <c r="H548" s="10" t="str">
        <f>+G548</f>
        <v>Mar</v>
      </c>
      <c r="I548" s="10" t="str">
        <f t="shared" si="138"/>
        <v>Mar</v>
      </c>
      <c r="J548" s="10" t="str">
        <f t="shared" si="138"/>
        <v>Mar</v>
      </c>
      <c r="K548" s="10" t="str">
        <f t="shared" si="138"/>
        <v>Mar</v>
      </c>
      <c r="L548" s="10" t="str">
        <f t="shared" si="138"/>
        <v>Mar</v>
      </c>
      <c r="M548" s="10" t="str">
        <f t="shared" si="138"/>
        <v>Mar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5</v>
      </c>
      <c r="H549" s="7">
        <f>+$H$5</f>
        <v>12</v>
      </c>
      <c r="I549" s="7">
        <f>+$I$5</f>
        <v>19</v>
      </c>
      <c r="J549" s="7">
        <f>+$J$5</f>
        <v>26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March 2023</v>
      </c>
      <c r="D564" s="24"/>
      <c r="E564" s="24"/>
      <c r="F564" s="24"/>
      <c r="G564" s="10" t="str">
        <f>+$G$4</f>
        <v>Mar</v>
      </c>
      <c r="H564" s="10" t="str">
        <f>+G564</f>
        <v>Mar</v>
      </c>
      <c r="I564" s="10" t="str">
        <f t="shared" si="142"/>
        <v>Mar</v>
      </c>
      <c r="J564" s="10" t="str">
        <f t="shared" si="142"/>
        <v>Mar</v>
      </c>
      <c r="K564" s="10" t="str">
        <f t="shared" si="142"/>
        <v>Mar</v>
      </c>
      <c r="L564" s="10" t="str">
        <f t="shared" si="142"/>
        <v>Mar</v>
      </c>
      <c r="M564" s="10" t="str">
        <f t="shared" si="142"/>
        <v>Mar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5</v>
      </c>
      <c r="H565" s="7">
        <f>+$H$5</f>
        <v>12</v>
      </c>
      <c r="I565" s="7">
        <f>+$I$5</f>
        <v>19</v>
      </c>
      <c r="J565" s="7">
        <f>+$J$5</f>
        <v>26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March 2023</v>
      </c>
      <c r="D580" s="24"/>
      <c r="E580" s="24"/>
      <c r="F580" s="24"/>
      <c r="G580" s="10" t="str">
        <f>+$G$4</f>
        <v>Mar</v>
      </c>
      <c r="H580" s="10" t="str">
        <f>+G580</f>
        <v>Mar</v>
      </c>
      <c r="I580" s="10" t="str">
        <f t="shared" si="146"/>
        <v>Mar</v>
      </c>
      <c r="J580" s="10" t="str">
        <f t="shared" si="146"/>
        <v>Mar</v>
      </c>
      <c r="K580" s="10" t="str">
        <f t="shared" si="146"/>
        <v>Mar</v>
      </c>
      <c r="L580" s="10" t="str">
        <f t="shared" si="146"/>
        <v>Mar</v>
      </c>
      <c r="M580" s="10" t="str">
        <f t="shared" si="146"/>
        <v>Mar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5</v>
      </c>
      <c r="H581" s="7">
        <f>+$H$5</f>
        <v>12</v>
      </c>
      <c r="I581" s="7">
        <f>+$I$5</f>
        <v>19</v>
      </c>
      <c r="J581" s="7">
        <f>+$J$5</f>
        <v>26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March 2023</v>
      </c>
      <c r="D596" s="24"/>
      <c r="E596" s="24"/>
      <c r="F596" s="24"/>
      <c r="G596" s="10" t="str">
        <f>+$G$4</f>
        <v>Mar</v>
      </c>
      <c r="H596" s="10" t="str">
        <f>+G596</f>
        <v>Mar</v>
      </c>
      <c r="I596" s="10" t="str">
        <f t="shared" si="150"/>
        <v>Mar</v>
      </c>
      <c r="J596" s="10" t="str">
        <f t="shared" si="150"/>
        <v>Mar</v>
      </c>
      <c r="K596" s="10" t="str">
        <f t="shared" si="150"/>
        <v>Mar</v>
      </c>
      <c r="L596" s="10" t="str">
        <f t="shared" si="150"/>
        <v>Mar</v>
      </c>
      <c r="M596" s="10" t="str">
        <f t="shared" si="150"/>
        <v>Mar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5</v>
      </c>
      <c r="H597" s="7">
        <f>+$H$5</f>
        <v>12</v>
      </c>
      <c r="I597" s="7">
        <f>+$I$5</f>
        <v>19</v>
      </c>
      <c r="J597" s="7">
        <f>+$J$5</f>
        <v>26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March 2023</v>
      </c>
      <c r="D612" s="24"/>
      <c r="E612" s="24"/>
      <c r="F612" s="24"/>
      <c r="G612" s="10" t="str">
        <f>+$G$4</f>
        <v>Mar</v>
      </c>
      <c r="H612" s="10" t="str">
        <f>+G612</f>
        <v>Mar</v>
      </c>
      <c r="I612" s="10" t="str">
        <f t="shared" si="154"/>
        <v>Mar</v>
      </c>
      <c r="J612" s="10" t="str">
        <f t="shared" si="154"/>
        <v>Mar</v>
      </c>
      <c r="K612" s="10" t="str">
        <f t="shared" si="154"/>
        <v>Mar</v>
      </c>
      <c r="L612" s="10" t="str">
        <f t="shared" si="154"/>
        <v>Mar</v>
      </c>
      <c r="M612" s="10" t="str">
        <f t="shared" si="154"/>
        <v>Mar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5</v>
      </c>
      <c r="H613" s="7">
        <f>+$H$5</f>
        <v>12</v>
      </c>
      <c r="I613" s="7">
        <f>+$I$5</f>
        <v>19</v>
      </c>
      <c r="J613" s="7">
        <f>+$J$5</f>
        <v>26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March 2023</v>
      </c>
      <c r="D628" s="24"/>
      <c r="E628" s="24"/>
      <c r="F628" s="24"/>
      <c r="G628" s="10" t="str">
        <f>+$G$4</f>
        <v>Mar</v>
      </c>
      <c r="H628" s="10" t="str">
        <f>+G628</f>
        <v>Mar</v>
      </c>
      <c r="I628" s="10" t="str">
        <f t="shared" si="158"/>
        <v>Mar</v>
      </c>
      <c r="J628" s="10" t="str">
        <f t="shared" si="158"/>
        <v>Mar</v>
      </c>
      <c r="K628" s="10" t="str">
        <f t="shared" si="158"/>
        <v>Mar</v>
      </c>
      <c r="L628" s="10" t="str">
        <f t="shared" si="158"/>
        <v>Mar</v>
      </c>
      <c r="M628" s="10" t="str">
        <f t="shared" si="158"/>
        <v>Mar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5</v>
      </c>
      <c r="H629" s="7">
        <f>+$H$5</f>
        <v>12</v>
      </c>
      <c r="I629" s="7">
        <f>+$I$5</f>
        <v>19</v>
      </c>
      <c r="J629" s="7">
        <f>+$J$5</f>
        <v>26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March 2023</v>
      </c>
      <c r="D644" s="24"/>
      <c r="E644" s="24"/>
      <c r="F644" s="24"/>
      <c r="G644" s="10" t="str">
        <f>+$G$4</f>
        <v>Mar</v>
      </c>
      <c r="H644" s="10" t="str">
        <f>+G644</f>
        <v>Mar</v>
      </c>
      <c r="I644" s="10" t="str">
        <f t="shared" si="162"/>
        <v>Mar</v>
      </c>
      <c r="J644" s="10" t="str">
        <f t="shared" si="162"/>
        <v>Mar</v>
      </c>
      <c r="K644" s="10" t="str">
        <f t="shared" si="162"/>
        <v>Mar</v>
      </c>
      <c r="L644" s="10" t="str">
        <f t="shared" si="162"/>
        <v>Mar</v>
      </c>
      <c r="M644" s="10" t="str">
        <f t="shared" si="162"/>
        <v>Mar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5</v>
      </c>
      <c r="H645" s="7">
        <f>+$H$5</f>
        <v>12</v>
      </c>
      <c r="I645" s="7">
        <f>+$I$5</f>
        <v>19</v>
      </c>
      <c r="J645" s="7">
        <f>+$J$5</f>
        <v>26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9963</v>
      </c>
      <c r="U3" s="46">
        <f>+L8+L9</f>
        <v>2693</v>
      </c>
      <c r="V3" s="46">
        <f>+L10+L11</f>
        <v>7270</v>
      </c>
      <c r="W3" s="46">
        <f>+L14</f>
        <v>417</v>
      </c>
      <c r="X3" s="46">
        <f>+L12</f>
        <v>174</v>
      </c>
    </row>
    <row r="4" spans="1:41" x14ac:dyDescent="0.25">
      <c r="A4" s="21"/>
      <c r="B4" s="22"/>
      <c r="C4" s="13" t="s">
        <v>128</v>
      </c>
      <c r="D4" s="23"/>
      <c r="E4" s="24"/>
      <c r="F4" s="24"/>
      <c r="G4" s="49" t="s">
        <v>59</v>
      </c>
      <c r="H4" s="10" t="str">
        <f>+G4</f>
        <v>Apr</v>
      </c>
      <c r="I4" s="10" t="str">
        <f t="shared" si="0"/>
        <v>Apr</v>
      </c>
      <c r="J4" s="10" t="str">
        <f t="shared" si="0"/>
        <v>Apr</v>
      </c>
      <c r="K4" s="10" t="str">
        <f t="shared" si="0"/>
        <v>Apr</v>
      </c>
      <c r="L4" s="10" t="str">
        <f t="shared" si="0"/>
        <v>Apr</v>
      </c>
      <c r="M4" s="10" t="str">
        <f t="shared" si="0"/>
        <v>Apr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2</v>
      </c>
      <c r="H5" s="4">
        <v>9</v>
      </c>
      <c r="I5" s="4">
        <v>16</v>
      </c>
      <c r="J5" s="4">
        <v>23</v>
      </c>
      <c r="K5" s="4">
        <v>30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1861</v>
      </c>
      <c r="H7" s="32">
        <f t="shared" ref="H7:L7" si="1">SUM(H8:H11)</f>
        <v>2586</v>
      </c>
      <c r="I7" s="32">
        <f t="shared" si="1"/>
        <v>1846</v>
      </c>
      <c r="J7" s="32">
        <f t="shared" si="1"/>
        <v>1904</v>
      </c>
      <c r="K7" s="32">
        <f t="shared" si="1"/>
        <v>1766</v>
      </c>
      <c r="L7" s="32">
        <f t="shared" si="1"/>
        <v>9963</v>
      </c>
      <c r="M7" s="32">
        <f>ROUND((L7/$E$1),0)</f>
        <v>1993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125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256</v>
      </c>
      <c r="I8" s="35">
        <f t="shared" si="2"/>
        <v>130</v>
      </c>
      <c r="J8" s="35">
        <f t="shared" si="2"/>
        <v>119</v>
      </c>
      <c r="K8" s="35">
        <f t="shared" si="2"/>
        <v>118</v>
      </c>
      <c r="L8" s="35">
        <f>SUM(G8:K8)</f>
        <v>748</v>
      </c>
      <c r="M8" s="35">
        <f t="shared" ref="M8:M16" si="3">ROUND((L8/$E$1),0)</f>
        <v>150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350</v>
      </c>
      <c r="H9" s="35">
        <f t="shared" si="4"/>
        <v>583</v>
      </c>
      <c r="I9" s="35">
        <f t="shared" si="4"/>
        <v>344</v>
      </c>
      <c r="J9" s="35">
        <f t="shared" si="4"/>
        <v>345</v>
      </c>
      <c r="K9" s="35">
        <f t="shared" si="4"/>
        <v>323</v>
      </c>
      <c r="L9" s="35">
        <f t="shared" ref="L9:L16" si="5">SUM(G9:K9)</f>
        <v>1945</v>
      </c>
      <c r="M9" s="35">
        <f t="shared" si="3"/>
        <v>389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481</v>
      </c>
      <c r="H10" s="35">
        <f t="shared" si="4"/>
        <v>725</v>
      </c>
      <c r="I10" s="35">
        <f t="shared" si="4"/>
        <v>500</v>
      </c>
      <c r="J10" s="35">
        <f t="shared" si="4"/>
        <v>528</v>
      </c>
      <c r="K10" s="35">
        <f t="shared" si="4"/>
        <v>510</v>
      </c>
      <c r="L10" s="35">
        <f t="shared" si="5"/>
        <v>2744</v>
      </c>
      <c r="M10" s="35">
        <f t="shared" si="3"/>
        <v>549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905</v>
      </c>
      <c r="H11" s="32">
        <f t="shared" si="4"/>
        <v>1022</v>
      </c>
      <c r="I11" s="32">
        <f t="shared" si="4"/>
        <v>872</v>
      </c>
      <c r="J11" s="32">
        <f t="shared" si="4"/>
        <v>912</v>
      </c>
      <c r="K11" s="32">
        <f t="shared" si="4"/>
        <v>815</v>
      </c>
      <c r="L11" s="32">
        <f t="shared" si="5"/>
        <v>4526</v>
      </c>
      <c r="M11" s="32">
        <f t="shared" si="3"/>
        <v>905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13</v>
      </c>
      <c r="H12" s="35">
        <f t="shared" si="4"/>
        <v>82</v>
      </c>
      <c r="I12" s="35">
        <f t="shared" si="4"/>
        <v>32</v>
      </c>
      <c r="J12" s="35">
        <f t="shared" si="4"/>
        <v>20</v>
      </c>
      <c r="K12" s="35">
        <f t="shared" si="4"/>
        <v>27</v>
      </c>
      <c r="L12" s="35">
        <f t="shared" si="5"/>
        <v>174</v>
      </c>
      <c r="M12" s="35">
        <f t="shared" si="3"/>
        <v>35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23</v>
      </c>
      <c r="I13" s="35">
        <f t="shared" si="4"/>
        <v>10</v>
      </c>
      <c r="J13" s="35">
        <f t="shared" si="4"/>
        <v>0</v>
      </c>
      <c r="K13" s="35">
        <f t="shared" si="4"/>
        <v>0</v>
      </c>
      <c r="L13" s="35">
        <f t="shared" si="5"/>
        <v>33</v>
      </c>
      <c r="M13" s="35">
        <f t="shared" si="3"/>
        <v>7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88</v>
      </c>
      <c r="H14" s="35">
        <f t="shared" si="4"/>
        <v>79</v>
      </c>
      <c r="I14" s="35">
        <f t="shared" si="4"/>
        <v>81</v>
      </c>
      <c r="J14" s="35">
        <f t="shared" si="4"/>
        <v>86</v>
      </c>
      <c r="K14" s="35">
        <f t="shared" si="4"/>
        <v>83</v>
      </c>
      <c r="L14" s="35">
        <f t="shared" si="5"/>
        <v>417</v>
      </c>
      <c r="M14" s="35">
        <f t="shared" si="3"/>
        <v>83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1703</v>
      </c>
      <c r="H15" s="35">
        <f t="shared" si="4"/>
        <v>1394</v>
      </c>
      <c r="I15" s="35">
        <f t="shared" si="4"/>
        <v>1518</v>
      </c>
      <c r="J15" s="35">
        <f t="shared" si="4"/>
        <v>2131</v>
      </c>
      <c r="K15" s="35">
        <f t="shared" si="4"/>
        <v>1297</v>
      </c>
      <c r="L15" s="35">
        <f t="shared" si="5"/>
        <v>8043</v>
      </c>
      <c r="M15" s="35">
        <f t="shared" si="3"/>
        <v>1609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370</v>
      </c>
      <c r="H16" s="35">
        <f t="shared" si="4"/>
        <v>165</v>
      </c>
      <c r="I16" s="35">
        <f t="shared" si="4"/>
        <v>118</v>
      </c>
      <c r="J16" s="35">
        <f t="shared" si="4"/>
        <v>80</v>
      </c>
      <c r="K16" s="35">
        <f t="shared" si="4"/>
        <v>118</v>
      </c>
      <c r="L16" s="35">
        <f t="shared" si="5"/>
        <v>851</v>
      </c>
      <c r="M16" s="35">
        <f t="shared" si="3"/>
        <v>170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973</v>
      </c>
      <c r="U19" s="46">
        <f>+L24+L25</f>
        <v>225</v>
      </c>
      <c r="V19" s="46">
        <f>+L26+L27</f>
        <v>748</v>
      </c>
      <c r="W19" s="46">
        <f>+L30</f>
        <v>20</v>
      </c>
      <c r="X19" s="46">
        <f>+L28</f>
        <v>0</v>
      </c>
    </row>
    <row r="20" spans="1:24" x14ac:dyDescent="0.25">
      <c r="A20" s="21"/>
      <c r="B20" s="22"/>
      <c r="C20" s="8" t="str">
        <f>+$C4</f>
        <v>April 2023</v>
      </c>
      <c r="D20" s="24"/>
      <c r="E20" s="24"/>
      <c r="F20" s="24"/>
      <c r="G20" s="10" t="str">
        <f>+$G$4</f>
        <v>Apr</v>
      </c>
      <c r="H20" s="10" t="str">
        <f>+G20</f>
        <v>Apr</v>
      </c>
      <c r="I20" s="10" t="str">
        <f t="shared" si="6"/>
        <v>Apr</v>
      </c>
      <c r="J20" s="10" t="str">
        <f t="shared" si="6"/>
        <v>Apr</v>
      </c>
      <c r="K20" s="10" t="str">
        <f t="shared" si="6"/>
        <v>Apr</v>
      </c>
      <c r="L20" s="10" t="str">
        <f t="shared" si="6"/>
        <v>Apr</v>
      </c>
      <c r="M20" s="10" t="str">
        <f t="shared" si="6"/>
        <v>Apr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2</v>
      </c>
      <c r="H21" s="7">
        <f>+$H$5</f>
        <v>9</v>
      </c>
      <c r="I21" s="7">
        <f>+$I$5</f>
        <v>16</v>
      </c>
      <c r="J21" s="7">
        <f>+$J$5</f>
        <v>23</v>
      </c>
      <c r="K21" s="7">
        <f>+$K$5</f>
        <v>30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184</v>
      </c>
      <c r="H23" s="32">
        <f t="shared" ref="H23:L23" si="7">SUM(H24:H27)</f>
        <v>262</v>
      </c>
      <c r="I23" s="32">
        <f t="shared" si="7"/>
        <v>207</v>
      </c>
      <c r="J23" s="32">
        <f t="shared" si="7"/>
        <v>167</v>
      </c>
      <c r="K23" s="32">
        <f t="shared" si="7"/>
        <v>153</v>
      </c>
      <c r="L23" s="32">
        <f t="shared" si="7"/>
        <v>973</v>
      </c>
      <c r="M23" s="32">
        <f>ROUND((L23/$E$1),0)</f>
        <v>195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18</v>
      </c>
      <c r="I24" s="40">
        <v>16</v>
      </c>
      <c r="J24" s="40">
        <v>11</v>
      </c>
      <c r="K24" s="40">
        <v>11</v>
      </c>
      <c r="L24" s="35">
        <f>SUM(G24:K24)</f>
        <v>68</v>
      </c>
      <c r="M24" s="35">
        <f t="shared" ref="M24:M32" si="8">ROUND((L24/$E$1),0)</f>
        <v>14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25</v>
      </c>
      <c r="H25" s="40">
        <v>37</v>
      </c>
      <c r="I25" s="40">
        <v>38</v>
      </c>
      <c r="J25" s="40">
        <v>27</v>
      </c>
      <c r="K25" s="40">
        <v>30</v>
      </c>
      <c r="L25" s="35">
        <f t="shared" ref="L25:L32" si="9">SUM(G25:K25)</f>
        <v>157</v>
      </c>
      <c r="M25" s="35">
        <f t="shared" si="8"/>
        <v>31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75</v>
      </c>
      <c r="H26" s="40">
        <v>90</v>
      </c>
      <c r="I26" s="40">
        <v>83</v>
      </c>
      <c r="J26" s="40">
        <v>73</v>
      </c>
      <c r="K26" s="40">
        <v>57</v>
      </c>
      <c r="L26" s="35">
        <f t="shared" si="9"/>
        <v>378</v>
      </c>
      <c r="M26" s="35">
        <f t="shared" si="8"/>
        <v>76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72</v>
      </c>
      <c r="H27" s="41">
        <v>117</v>
      </c>
      <c r="I27" s="41">
        <v>70</v>
      </c>
      <c r="J27" s="41">
        <v>56</v>
      </c>
      <c r="K27" s="41">
        <v>55</v>
      </c>
      <c r="L27" s="32">
        <f t="shared" si="9"/>
        <v>370</v>
      </c>
      <c r="M27" s="32">
        <f t="shared" si="8"/>
        <v>74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7</v>
      </c>
      <c r="H30" s="40">
        <v>2</v>
      </c>
      <c r="I30" s="40">
        <v>3</v>
      </c>
      <c r="J30" s="40">
        <v>5</v>
      </c>
      <c r="K30" s="40">
        <v>3</v>
      </c>
      <c r="L30" s="35">
        <f t="shared" si="9"/>
        <v>20</v>
      </c>
      <c r="M30" s="35">
        <f t="shared" si="8"/>
        <v>4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344</v>
      </c>
      <c r="U35" s="46">
        <f>+L40+L41</f>
        <v>114</v>
      </c>
      <c r="V35" s="46">
        <f>+L42+L43</f>
        <v>230</v>
      </c>
      <c r="W35" s="46">
        <f>+L46</f>
        <v>20</v>
      </c>
      <c r="X35" s="46">
        <f>+L44</f>
        <v>19</v>
      </c>
    </row>
    <row r="36" spans="1:24" x14ac:dyDescent="0.25">
      <c r="A36" s="21"/>
      <c r="B36" s="22"/>
      <c r="C36" s="8" t="str">
        <f>+$C20</f>
        <v>April 2023</v>
      </c>
      <c r="D36" s="24"/>
      <c r="E36" s="24"/>
      <c r="F36" s="24"/>
      <c r="G36" s="10" t="str">
        <f>+$G$4</f>
        <v>Apr</v>
      </c>
      <c r="H36" s="10" t="str">
        <f>+G36</f>
        <v>Apr</v>
      </c>
      <c r="I36" s="10" t="str">
        <f t="shared" si="10"/>
        <v>Apr</v>
      </c>
      <c r="J36" s="10" t="str">
        <f t="shared" si="10"/>
        <v>Apr</v>
      </c>
      <c r="K36" s="10" t="str">
        <f t="shared" si="10"/>
        <v>Apr</v>
      </c>
      <c r="L36" s="10" t="str">
        <f t="shared" si="10"/>
        <v>Apr</v>
      </c>
      <c r="M36" s="10" t="str">
        <f t="shared" si="10"/>
        <v>Apr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2</v>
      </c>
      <c r="H37" s="7">
        <f>+$H$5</f>
        <v>9</v>
      </c>
      <c r="I37" s="7">
        <f>+$I$5</f>
        <v>16</v>
      </c>
      <c r="J37" s="7">
        <f>+$J$5</f>
        <v>23</v>
      </c>
      <c r="K37" s="7">
        <f>+$K$5</f>
        <v>30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44</v>
      </c>
      <c r="H39" s="32">
        <f t="shared" ref="H39:L39" si="11">SUM(H40:H43)</f>
        <v>100</v>
      </c>
      <c r="I39" s="32">
        <f t="shared" si="11"/>
        <v>69</v>
      </c>
      <c r="J39" s="32">
        <f t="shared" si="11"/>
        <v>75</v>
      </c>
      <c r="K39" s="32">
        <f t="shared" si="11"/>
        <v>56</v>
      </c>
      <c r="L39" s="32">
        <f t="shared" si="11"/>
        <v>344</v>
      </c>
      <c r="M39" s="32">
        <f>ROUND((L39/$E$1),0)</f>
        <v>69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2</v>
      </c>
      <c r="H40" s="40">
        <v>12</v>
      </c>
      <c r="I40" s="40">
        <v>4</v>
      </c>
      <c r="J40" s="40">
        <v>4</v>
      </c>
      <c r="K40" s="40">
        <v>4</v>
      </c>
      <c r="L40" s="35">
        <f>SUM(G40:K40)</f>
        <v>26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13</v>
      </c>
      <c r="H41" s="40">
        <v>29</v>
      </c>
      <c r="I41" s="40">
        <v>15</v>
      </c>
      <c r="J41" s="40">
        <v>16</v>
      </c>
      <c r="K41" s="40">
        <v>15</v>
      </c>
      <c r="L41" s="35">
        <f t="shared" ref="L41:L48" si="13">SUM(G41:K41)</f>
        <v>88</v>
      </c>
      <c r="M41" s="35">
        <f t="shared" si="12"/>
        <v>18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12</v>
      </c>
      <c r="H42" s="40">
        <v>24</v>
      </c>
      <c r="I42" s="40">
        <v>20</v>
      </c>
      <c r="J42" s="40">
        <v>23</v>
      </c>
      <c r="K42" s="40">
        <v>20</v>
      </c>
      <c r="L42" s="35">
        <f t="shared" si="13"/>
        <v>99</v>
      </c>
      <c r="M42" s="35">
        <f t="shared" si="12"/>
        <v>20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17</v>
      </c>
      <c r="H43" s="41">
        <v>35</v>
      </c>
      <c r="I43" s="41">
        <v>30</v>
      </c>
      <c r="J43" s="41">
        <v>32</v>
      </c>
      <c r="K43" s="41">
        <v>17</v>
      </c>
      <c r="L43" s="32">
        <f t="shared" si="13"/>
        <v>131</v>
      </c>
      <c r="M43" s="32">
        <f t="shared" si="12"/>
        <v>26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5</v>
      </c>
      <c r="H44" s="40">
        <v>13</v>
      </c>
      <c r="I44" s="40">
        <v>1</v>
      </c>
      <c r="J44" s="40"/>
      <c r="K44" s="40"/>
      <c r="L44" s="35">
        <f t="shared" si="13"/>
        <v>19</v>
      </c>
      <c r="M44" s="35">
        <f t="shared" si="12"/>
        <v>4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3</v>
      </c>
      <c r="I46" s="40">
        <v>4</v>
      </c>
      <c r="J46" s="40">
        <v>5</v>
      </c>
      <c r="K46" s="40">
        <v>4</v>
      </c>
      <c r="L46" s="35">
        <f t="shared" si="13"/>
        <v>20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144</v>
      </c>
      <c r="H47" s="40">
        <v>144</v>
      </c>
      <c r="I47" s="40">
        <v>108</v>
      </c>
      <c r="J47" s="40">
        <v>36</v>
      </c>
      <c r="K47" s="40"/>
      <c r="L47" s="35">
        <f t="shared" si="13"/>
        <v>432</v>
      </c>
      <c r="M47" s="35">
        <f t="shared" si="12"/>
        <v>86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395</v>
      </c>
      <c r="U51" s="46">
        <f>+L56+L57</f>
        <v>68</v>
      </c>
      <c r="V51" s="46">
        <f>+L58+L59</f>
        <v>327</v>
      </c>
      <c r="W51" s="46">
        <f>+L62</f>
        <v>0</v>
      </c>
      <c r="X51" s="46">
        <f>+L60</f>
        <v>8</v>
      </c>
    </row>
    <row r="52" spans="1:24" x14ac:dyDescent="0.25">
      <c r="A52" s="21"/>
      <c r="B52" s="22"/>
      <c r="C52" s="8" t="str">
        <f>+$C36</f>
        <v>April 2023</v>
      </c>
      <c r="D52" s="24"/>
      <c r="E52" s="24"/>
      <c r="F52" s="24"/>
      <c r="G52" s="10" t="str">
        <f>+$G$4</f>
        <v>Apr</v>
      </c>
      <c r="H52" s="10" t="str">
        <f>+G52</f>
        <v>Apr</v>
      </c>
      <c r="I52" s="10" t="str">
        <f t="shared" si="14"/>
        <v>Apr</v>
      </c>
      <c r="J52" s="10" t="str">
        <f t="shared" si="14"/>
        <v>Apr</v>
      </c>
      <c r="K52" s="10" t="str">
        <f t="shared" si="14"/>
        <v>Apr</v>
      </c>
      <c r="L52" s="10" t="str">
        <f t="shared" si="14"/>
        <v>Apr</v>
      </c>
      <c r="M52" s="10" t="str">
        <f t="shared" si="14"/>
        <v>Apr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2</v>
      </c>
      <c r="H53" s="7">
        <f>+$H$5</f>
        <v>9</v>
      </c>
      <c r="I53" s="7">
        <f>+$I$5</f>
        <v>16</v>
      </c>
      <c r="J53" s="7">
        <f>+$J$5</f>
        <v>23</v>
      </c>
      <c r="K53" s="7">
        <f>+$K$5</f>
        <v>30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83</v>
      </c>
      <c r="H55" s="32">
        <f t="shared" ref="H55:L55" si="15">SUM(H56:H59)</f>
        <v>126</v>
      </c>
      <c r="I55" s="32">
        <f t="shared" si="15"/>
        <v>56</v>
      </c>
      <c r="J55" s="32">
        <f t="shared" si="15"/>
        <v>55</v>
      </c>
      <c r="K55" s="32">
        <f t="shared" si="15"/>
        <v>75</v>
      </c>
      <c r="L55" s="32">
        <f t="shared" si="15"/>
        <v>395</v>
      </c>
      <c r="M55" s="32">
        <f>ROUND((L55/$E$1),0)</f>
        <v>79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3</v>
      </c>
      <c r="I56" s="40">
        <v>3</v>
      </c>
      <c r="J56" s="40">
        <v>2</v>
      </c>
      <c r="K56" s="40">
        <v>3</v>
      </c>
      <c r="L56" s="35">
        <f>SUM(G56:K56)</f>
        <v>14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11</v>
      </c>
      <c r="H57" s="40">
        <v>13</v>
      </c>
      <c r="I57" s="40">
        <v>8</v>
      </c>
      <c r="J57" s="40">
        <v>9</v>
      </c>
      <c r="K57" s="40">
        <v>13</v>
      </c>
      <c r="L57" s="35">
        <f t="shared" ref="L57:L64" si="17">SUM(G57:K57)</f>
        <v>54</v>
      </c>
      <c r="M57" s="35">
        <f t="shared" si="16"/>
        <v>11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23</v>
      </c>
      <c r="H58" s="40">
        <v>53</v>
      </c>
      <c r="I58" s="40">
        <v>13</v>
      </c>
      <c r="J58" s="40">
        <v>20</v>
      </c>
      <c r="K58" s="40">
        <v>18</v>
      </c>
      <c r="L58" s="35">
        <f t="shared" si="17"/>
        <v>127</v>
      </c>
      <c r="M58" s="35">
        <f t="shared" si="16"/>
        <v>25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46</v>
      </c>
      <c r="H59" s="41">
        <v>57</v>
      </c>
      <c r="I59" s="41">
        <v>32</v>
      </c>
      <c r="J59" s="41">
        <v>24</v>
      </c>
      <c r="K59" s="41">
        <v>41</v>
      </c>
      <c r="L59" s="32">
        <f t="shared" si="17"/>
        <v>200</v>
      </c>
      <c r="M59" s="32">
        <f t="shared" si="16"/>
        <v>40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>
        <v>6</v>
      </c>
      <c r="J60" s="40">
        <v>2</v>
      </c>
      <c r="K60" s="40"/>
      <c r="L60" s="35">
        <f t="shared" si="17"/>
        <v>8</v>
      </c>
      <c r="M60" s="35">
        <f t="shared" si="16"/>
        <v>2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>
        <v>108</v>
      </c>
      <c r="J63" s="40">
        <v>216</v>
      </c>
      <c r="K63" s="40"/>
      <c r="L63" s="35">
        <f t="shared" si="17"/>
        <v>324</v>
      </c>
      <c r="M63" s="35">
        <f t="shared" si="16"/>
        <v>65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511</v>
      </c>
      <c r="U67" s="46">
        <f>+L72+L73</f>
        <v>97</v>
      </c>
      <c r="V67" s="46">
        <f>+L74+L75</f>
        <v>414</v>
      </c>
      <c r="W67" s="46">
        <f>+L78</f>
        <v>0</v>
      </c>
      <c r="X67" s="46">
        <f>+L76</f>
        <v>9</v>
      </c>
    </row>
    <row r="68" spans="1:24" x14ac:dyDescent="0.25">
      <c r="A68" s="21"/>
      <c r="B68" s="22"/>
      <c r="C68" s="8" t="str">
        <f>+$C52</f>
        <v>April 2023</v>
      </c>
      <c r="D68" s="24"/>
      <c r="E68" s="24"/>
      <c r="F68" s="24"/>
      <c r="G68" s="10" t="str">
        <f>+$G$4</f>
        <v>Apr</v>
      </c>
      <c r="H68" s="10" t="str">
        <f>+G68</f>
        <v>Apr</v>
      </c>
      <c r="I68" s="10" t="str">
        <f t="shared" si="18"/>
        <v>Apr</v>
      </c>
      <c r="J68" s="10" t="str">
        <f t="shared" si="18"/>
        <v>Apr</v>
      </c>
      <c r="K68" s="10" t="str">
        <f t="shared" si="18"/>
        <v>Apr</v>
      </c>
      <c r="L68" s="10" t="str">
        <f t="shared" si="18"/>
        <v>Apr</v>
      </c>
      <c r="M68" s="10" t="str">
        <f t="shared" si="18"/>
        <v>Apr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2</v>
      </c>
      <c r="H69" s="7">
        <f>+$H$5</f>
        <v>9</v>
      </c>
      <c r="I69" s="7">
        <f>+$I$5</f>
        <v>16</v>
      </c>
      <c r="J69" s="7">
        <f>+$J$5</f>
        <v>23</v>
      </c>
      <c r="K69" s="7">
        <f>+$K$5</f>
        <v>30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145</v>
      </c>
      <c r="H71" s="32">
        <f t="shared" ref="H71:L71" si="19">SUM(H72:H75)</f>
        <v>104</v>
      </c>
      <c r="I71" s="32">
        <f t="shared" si="19"/>
        <v>68</v>
      </c>
      <c r="J71" s="32">
        <f t="shared" si="19"/>
        <v>101</v>
      </c>
      <c r="K71" s="32">
        <f t="shared" si="19"/>
        <v>93</v>
      </c>
      <c r="L71" s="32">
        <f t="shared" si="19"/>
        <v>511</v>
      </c>
      <c r="M71" s="32">
        <f>ROUND((L71/$E$1),0)</f>
        <v>102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11</v>
      </c>
      <c r="H72" s="40">
        <v>9</v>
      </c>
      <c r="I72" s="40">
        <v>7</v>
      </c>
      <c r="J72" s="40">
        <v>8</v>
      </c>
      <c r="K72" s="40">
        <v>8</v>
      </c>
      <c r="L72" s="35">
        <f>SUM(G72:K72)</f>
        <v>43</v>
      </c>
      <c r="M72" s="35">
        <f t="shared" ref="M72:M80" si="20">ROUND((L72/$E$1),0)</f>
        <v>9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13</v>
      </c>
      <c r="H73" s="40">
        <v>10</v>
      </c>
      <c r="I73" s="40">
        <v>7</v>
      </c>
      <c r="J73" s="40">
        <v>15</v>
      </c>
      <c r="K73" s="40">
        <v>9</v>
      </c>
      <c r="L73" s="35">
        <f t="shared" ref="L73:L80" si="21">SUM(G73:K73)</f>
        <v>54</v>
      </c>
      <c r="M73" s="35">
        <f t="shared" si="20"/>
        <v>11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17</v>
      </c>
      <c r="H74" s="40">
        <v>9</v>
      </c>
      <c r="I74" s="40">
        <v>15</v>
      </c>
      <c r="J74" s="40">
        <v>19</v>
      </c>
      <c r="K74" s="40">
        <v>20</v>
      </c>
      <c r="L74" s="35">
        <f t="shared" si="21"/>
        <v>80</v>
      </c>
      <c r="M74" s="35">
        <f t="shared" si="20"/>
        <v>16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104</v>
      </c>
      <c r="H75" s="41">
        <v>76</v>
      </c>
      <c r="I75" s="41">
        <v>39</v>
      </c>
      <c r="J75" s="41">
        <v>59</v>
      </c>
      <c r="K75" s="41">
        <v>56</v>
      </c>
      <c r="L75" s="32">
        <f t="shared" si="21"/>
        <v>334</v>
      </c>
      <c r="M75" s="32">
        <f t="shared" si="20"/>
        <v>67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>
        <v>2</v>
      </c>
      <c r="J76" s="40">
        <v>1</v>
      </c>
      <c r="K76" s="40">
        <v>6</v>
      </c>
      <c r="L76" s="35">
        <f t="shared" si="21"/>
        <v>9</v>
      </c>
      <c r="M76" s="35">
        <f t="shared" si="20"/>
        <v>2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>
        <f t="shared" si="20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April 2023</v>
      </c>
      <c r="D84" s="24"/>
      <c r="E84" s="24"/>
      <c r="F84" s="24"/>
      <c r="G84" s="10" t="str">
        <f>+$G$4</f>
        <v>Apr</v>
      </c>
      <c r="H84" s="10" t="str">
        <f>+G84</f>
        <v>Apr</v>
      </c>
      <c r="I84" s="10" t="str">
        <f t="shared" si="22"/>
        <v>Apr</v>
      </c>
      <c r="J84" s="10" t="str">
        <f t="shared" si="22"/>
        <v>Apr</v>
      </c>
      <c r="K84" s="10" t="str">
        <f t="shared" si="22"/>
        <v>Apr</v>
      </c>
      <c r="L84" s="10" t="str">
        <f t="shared" si="22"/>
        <v>Apr</v>
      </c>
      <c r="M84" s="10" t="str">
        <f t="shared" si="22"/>
        <v>Apr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2</v>
      </c>
      <c r="H85" s="7">
        <f>+$H$5</f>
        <v>9</v>
      </c>
      <c r="I85" s="7">
        <f>+$I$5</f>
        <v>16</v>
      </c>
      <c r="J85" s="7">
        <f>+$J$5</f>
        <v>23</v>
      </c>
      <c r="K85" s="7">
        <f>+$K$5</f>
        <v>30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384</v>
      </c>
      <c r="U99" s="46">
        <f>+L104+L105</f>
        <v>117</v>
      </c>
      <c r="V99" s="46">
        <f>+L106+L107</f>
        <v>267</v>
      </c>
      <c r="W99" s="46">
        <f>+L110</f>
        <v>14</v>
      </c>
      <c r="X99" s="46">
        <f>+L108</f>
        <v>2</v>
      </c>
    </row>
    <row r="100" spans="1:24" x14ac:dyDescent="0.25">
      <c r="A100" s="21"/>
      <c r="B100" s="22"/>
      <c r="C100" s="8" t="str">
        <f>+$C84</f>
        <v>April 2023</v>
      </c>
      <c r="D100" s="24"/>
      <c r="E100" s="24"/>
      <c r="F100" s="24"/>
      <c r="G100" s="10" t="str">
        <f>+$G$4</f>
        <v>Apr</v>
      </c>
      <c r="H100" s="10" t="str">
        <f>+G100</f>
        <v>Apr</v>
      </c>
      <c r="I100" s="10" t="str">
        <f t="shared" si="26"/>
        <v>Apr</v>
      </c>
      <c r="J100" s="10" t="str">
        <f t="shared" si="26"/>
        <v>Apr</v>
      </c>
      <c r="K100" s="10" t="str">
        <f t="shared" si="26"/>
        <v>Apr</v>
      </c>
      <c r="L100" s="10" t="str">
        <f t="shared" si="26"/>
        <v>Apr</v>
      </c>
      <c r="M100" s="10" t="str">
        <f t="shared" si="26"/>
        <v>Apr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2</v>
      </c>
      <c r="H101" s="7">
        <f>+$H$5</f>
        <v>9</v>
      </c>
      <c r="I101" s="7">
        <f>+$I$5</f>
        <v>16</v>
      </c>
      <c r="J101" s="7">
        <f>+$J$5</f>
        <v>23</v>
      </c>
      <c r="K101" s="7">
        <f>+$K$5</f>
        <v>30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77</v>
      </c>
      <c r="H103" s="32">
        <f t="shared" ref="H103:L103" si="27">SUM(H104:H107)</f>
        <v>75</v>
      </c>
      <c r="I103" s="32">
        <f t="shared" si="27"/>
        <v>76</v>
      </c>
      <c r="J103" s="32">
        <f t="shared" si="27"/>
        <v>77</v>
      </c>
      <c r="K103" s="32">
        <f t="shared" si="27"/>
        <v>79</v>
      </c>
      <c r="L103" s="32">
        <f t="shared" si="27"/>
        <v>384</v>
      </c>
      <c r="M103" s="32">
        <f>ROUND((L103/$E$1),0)</f>
        <v>77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1</v>
      </c>
      <c r="I104" s="40">
        <v>3</v>
      </c>
      <c r="J104" s="40">
        <v>2</v>
      </c>
      <c r="K104" s="40">
        <v>5</v>
      </c>
      <c r="L104" s="35">
        <f>SUM(G104:K104)</f>
        <v>13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23</v>
      </c>
      <c r="H105" s="40">
        <v>12</v>
      </c>
      <c r="I105" s="40">
        <v>23</v>
      </c>
      <c r="J105" s="40">
        <v>23</v>
      </c>
      <c r="K105" s="40">
        <v>23</v>
      </c>
      <c r="L105" s="35">
        <f t="shared" ref="L105:L112" si="29">SUM(G105:K105)</f>
        <v>104</v>
      </c>
      <c r="M105" s="35">
        <f t="shared" si="28"/>
        <v>21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14</v>
      </c>
      <c r="H106" s="40">
        <v>18</v>
      </c>
      <c r="I106" s="40">
        <v>18</v>
      </c>
      <c r="J106" s="40">
        <v>18</v>
      </c>
      <c r="K106" s="40">
        <v>14</v>
      </c>
      <c r="L106" s="35">
        <f t="shared" si="29"/>
        <v>82</v>
      </c>
      <c r="M106" s="35">
        <f t="shared" si="28"/>
        <v>16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38</v>
      </c>
      <c r="H107" s="41">
        <v>44</v>
      </c>
      <c r="I107" s="41">
        <v>32</v>
      </c>
      <c r="J107" s="41">
        <v>34</v>
      </c>
      <c r="K107" s="41">
        <v>37</v>
      </c>
      <c r="L107" s="32">
        <f t="shared" si="29"/>
        <v>185</v>
      </c>
      <c r="M107" s="32">
        <f t="shared" si="28"/>
        <v>37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>
        <v>2</v>
      </c>
      <c r="I108" s="40"/>
      <c r="J108" s="40"/>
      <c r="K108" s="40"/>
      <c r="L108" s="35">
        <f t="shared" si="29"/>
        <v>2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>
        <v>14</v>
      </c>
      <c r="I110" s="40"/>
      <c r="J110" s="40"/>
      <c r="K110" s="40"/>
      <c r="L110" s="35">
        <f t="shared" si="29"/>
        <v>14</v>
      </c>
      <c r="M110" s="35">
        <f t="shared" si="28"/>
        <v>3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>
        <v>108</v>
      </c>
      <c r="I111" s="40"/>
      <c r="J111" s="40"/>
      <c r="K111" s="40"/>
      <c r="L111" s="35">
        <f t="shared" si="29"/>
        <v>108</v>
      </c>
      <c r="M111" s="35">
        <f t="shared" si="28"/>
        <v>22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/>
      <c r="I112" s="40"/>
      <c r="J112" s="40"/>
      <c r="K112" s="40"/>
      <c r="L112" s="35">
        <f t="shared" si="29"/>
        <v>40</v>
      </c>
      <c r="M112" s="35">
        <f t="shared" si="28"/>
        <v>8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717</v>
      </c>
      <c r="U115" s="46">
        <f>+L120+L121</f>
        <v>261</v>
      </c>
      <c r="V115" s="46">
        <f>+L122+L123</f>
        <v>456</v>
      </c>
      <c r="W115" s="46">
        <f>+L126</f>
        <v>17</v>
      </c>
      <c r="X115" s="46">
        <f>+L124</f>
        <v>13</v>
      </c>
    </row>
    <row r="116" spans="1:24" x14ac:dyDescent="0.25">
      <c r="A116" s="21"/>
      <c r="B116" s="22"/>
      <c r="C116" s="8" t="str">
        <f>+$C100</f>
        <v>April 2023</v>
      </c>
      <c r="D116" s="24"/>
      <c r="E116" s="24"/>
      <c r="F116" s="24"/>
      <c r="G116" s="10" t="str">
        <f>+$G$4</f>
        <v>Apr</v>
      </c>
      <c r="H116" s="10" t="str">
        <f>+G116</f>
        <v>Apr</v>
      </c>
      <c r="I116" s="10" t="str">
        <f t="shared" si="30"/>
        <v>Apr</v>
      </c>
      <c r="J116" s="10" t="str">
        <f t="shared" si="30"/>
        <v>Apr</v>
      </c>
      <c r="K116" s="10" t="str">
        <f t="shared" si="30"/>
        <v>Apr</v>
      </c>
      <c r="L116" s="10" t="str">
        <f t="shared" si="30"/>
        <v>Apr</v>
      </c>
      <c r="M116" s="10" t="str">
        <f t="shared" si="30"/>
        <v>Apr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2</v>
      </c>
      <c r="H117" s="7">
        <f>+$H$5</f>
        <v>9</v>
      </c>
      <c r="I117" s="7">
        <f>+$I$5</f>
        <v>16</v>
      </c>
      <c r="J117" s="7">
        <f>+$J$5</f>
        <v>23</v>
      </c>
      <c r="K117" s="7">
        <f>+$K$5</f>
        <v>30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61</v>
      </c>
      <c r="H119" s="32">
        <f t="shared" ref="H119:L119" si="31">SUM(H120:H123)</f>
        <v>455</v>
      </c>
      <c r="I119" s="32">
        <f t="shared" si="31"/>
        <v>59</v>
      </c>
      <c r="J119" s="32">
        <f t="shared" si="31"/>
        <v>78</v>
      </c>
      <c r="K119" s="32">
        <f t="shared" si="31"/>
        <v>64</v>
      </c>
      <c r="L119" s="32">
        <f t="shared" si="31"/>
        <v>717</v>
      </c>
      <c r="M119" s="32">
        <f>ROUND((L119/$E$1),0)</f>
        <v>143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4</v>
      </c>
      <c r="H120" s="40">
        <v>65</v>
      </c>
      <c r="I120" s="40">
        <v>2</v>
      </c>
      <c r="J120" s="40">
        <v>8</v>
      </c>
      <c r="K120" s="40"/>
      <c r="L120" s="35">
        <f>SUM(G120:K120)</f>
        <v>79</v>
      </c>
      <c r="M120" s="35">
        <f t="shared" ref="M120:M128" si="32">ROUND((L120/$E$1),0)</f>
        <v>16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13</v>
      </c>
      <c r="H121" s="40">
        <v>140</v>
      </c>
      <c r="I121" s="40">
        <v>10</v>
      </c>
      <c r="J121" s="40">
        <v>11</v>
      </c>
      <c r="K121" s="40">
        <v>8</v>
      </c>
      <c r="L121" s="35">
        <f t="shared" ref="L121:L128" si="33">SUM(G121:K121)</f>
        <v>182</v>
      </c>
      <c r="M121" s="35">
        <f t="shared" si="32"/>
        <v>36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17</v>
      </c>
      <c r="H122" s="40">
        <v>130</v>
      </c>
      <c r="I122" s="40">
        <v>19</v>
      </c>
      <c r="J122" s="40">
        <v>17</v>
      </c>
      <c r="K122" s="40">
        <v>36</v>
      </c>
      <c r="L122" s="35">
        <f t="shared" si="33"/>
        <v>219</v>
      </c>
      <c r="M122" s="35">
        <f t="shared" si="32"/>
        <v>44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27</v>
      </c>
      <c r="H123" s="41">
        <v>120</v>
      </c>
      <c r="I123" s="41">
        <v>28</v>
      </c>
      <c r="J123" s="41">
        <v>42</v>
      </c>
      <c r="K123" s="41">
        <v>20</v>
      </c>
      <c r="L123" s="32">
        <f t="shared" si="33"/>
        <v>237</v>
      </c>
      <c r="M123" s="32">
        <f t="shared" si="32"/>
        <v>47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>
        <v>10</v>
      </c>
      <c r="J124" s="40"/>
      <c r="K124" s="40">
        <v>3</v>
      </c>
      <c r="L124" s="35">
        <f t="shared" si="33"/>
        <v>13</v>
      </c>
      <c r="M124" s="35">
        <f t="shared" si="32"/>
        <v>3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>
        <v>8</v>
      </c>
      <c r="J125" s="40"/>
      <c r="K125" s="40"/>
      <c r="L125" s="35">
        <f t="shared" si="33"/>
        <v>8</v>
      </c>
      <c r="M125" s="35">
        <f t="shared" si="32"/>
        <v>2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1</v>
      </c>
      <c r="H126" s="40"/>
      <c r="I126" s="40">
        <v>5</v>
      </c>
      <c r="J126" s="40"/>
      <c r="K126" s="40">
        <v>11</v>
      </c>
      <c r="L126" s="35">
        <f t="shared" si="33"/>
        <v>17</v>
      </c>
      <c r="M126" s="35">
        <f t="shared" si="32"/>
        <v>3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38</v>
      </c>
      <c r="H128" s="40"/>
      <c r="I128" s="40">
        <v>38</v>
      </c>
      <c r="J128" s="40"/>
      <c r="K128" s="40">
        <v>38</v>
      </c>
      <c r="L128" s="35">
        <f t="shared" si="33"/>
        <v>114</v>
      </c>
      <c r="M128" s="35">
        <f t="shared" si="32"/>
        <v>23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361</v>
      </c>
      <c r="U131" s="46">
        <f>+L136+L137</f>
        <v>126</v>
      </c>
      <c r="V131" s="46">
        <f>+L138+L139</f>
        <v>235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April 2023</v>
      </c>
      <c r="D132" s="24"/>
      <c r="E132" s="24"/>
      <c r="F132" s="24"/>
      <c r="G132" s="10" t="str">
        <f>+$G$4</f>
        <v>Apr</v>
      </c>
      <c r="H132" s="10" t="str">
        <f>+G132</f>
        <v>Apr</v>
      </c>
      <c r="I132" s="10" t="str">
        <f t="shared" si="34"/>
        <v>Apr</v>
      </c>
      <c r="J132" s="10" t="str">
        <f t="shared" si="34"/>
        <v>Apr</v>
      </c>
      <c r="K132" s="10" t="str">
        <f t="shared" si="34"/>
        <v>Apr</v>
      </c>
      <c r="L132" s="10" t="str">
        <f t="shared" si="34"/>
        <v>Apr</v>
      </c>
      <c r="M132" s="10" t="str">
        <f t="shared" si="34"/>
        <v>Apr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2</v>
      </c>
      <c r="H133" s="7">
        <f>+$H$5</f>
        <v>9</v>
      </c>
      <c r="I133" s="7">
        <f>+$I$5</f>
        <v>16</v>
      </c>
      <c r="J133" s="7">
        <f>+$J$5</f>
        <v>23</v>
      </c>
      <c r="K133" s="7">
        <f>+$K$5</f>
        <v>30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68</v>
      </c>
      <c r="H135" s="32">
        <f t="shared" ref="H135:L135" si="35">SUM(H136:H139)</f>
        <v>84</v>
      </c>
      <c r="I135" s="32">
        <f t="shared" si="35"/>
        <v>78</v>
      </c>
      <c r="J135" s="32">
        <f t="shared" si="35"/>
        <v>66</v>
      </c>
      <c r="K135" s="32">
        <f t="shared" si="35"/>
        <v>65</v>
      </c>
      <c r="L135" s="32">
        <f t="shared" si="35"/>
        <v>361</v>
      </c>
      <c r="M135" s="32">
        <f>ROUND((L135/$E$1),0)</f>
        <v>72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6</v>
      </c>
      <c r="I136" s="40">
        <v>6</v>
      </c>
      <c r="J136" s="40">
        <v>6</v>
      </c>
      <c r="K136" s="40">
        <v>6</v>
      </c>
      <c r="L136" s="35">
        <f>SUM(G136:K136)</f>
        <v>29</v>
      </c>
      <c r="M136" s="35">
        <f t="shared" ref="M136:M144" si="36">ROUND((L136/$E$1),0)</f>
        <v>6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20</v>
      </c>
      <c r="H137" s="40">
        <v>24</v>
      </c>
      <c r="I137" s="40">
        <v>20</v>
      </c>
      <c r="J137" s="40">
        <v>17</v>
      </c>
      <c r="K137" s="40">
        <v>16</v>
      </c>
      <c r="L137" s="35">
        <f t="shared" ref="L137:L144" si="37">SUM(G137:K137)</f>
        <v>97</v>
      </c>
      <c r="M137" s="35">
        <f t="shared" si="36"/>
        <v>19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18</v>
      </c>
      <c r="I138" s="40">
        <v>17</v>
      </c>
      <c r="J138" s="40">
        <v>14</v>
      </c>
      <c r="K138" s="40">
        <v>15</v>
      </c>
      <c r="L138" s="35">
        <f t="shared" si="37"/>
        <v>79</v>
      </c>
      <c r="M138" s="35">
        <f t="shared" si="36"/>
        <v>16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28</v>
      </c>
      <c r="H139" s="41">
        <v>36</v>
      </c>
      <c r="I139" s="41">
        <v>35</v>
      </c>
      <c r="J139" s="41">
        <v>29</v>
      </c>
      <c r="K139" s="41">
        <v>28</v>
      </c>
      <c r="L139" s="32">
        <f t="shared" si="37"/>
        <v>156</v>
      </c>
      <c r="M139" s="32">
        <f t="shared" si="36"/>
        <v>31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>
        <v>3</v>
      </c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148</v>
      </c>
      <c r="H143" s="40">
        <v>148</v>
      </c>
      <c r="I143" s="40">
        <v>158</v>
      </c>
      <c r="J143" s="40">
        <v>40</v>
      </c>
      <c r="K143" s="40">
        <v>40</v>
      </c>
      <c r="L143" s="35">
        <f t="shared" si="37"/>
        <v>534</v>
      </c>
      <c r="M143" s="35">
        <f t="shared" si="36"/>
        <v>107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430</v>
      </c>
      <c r="U147" s="46">
        <f>+L152+L153</f>
        <v>112</v>
      </c>
      <c r="V147" s="46">
        <f>+L154+L155</f>
        <v>318</v>
      </c>
      <c r="W147" s="46">
        <f>+L158</f>
        <v>3</v>
      </c>
      <c r="X147" s="46">
        <f>+L156</f>
        <v>11</v>
      </c>
    </row>
    <row r="148" spans="1:24" x14ac:dyDescent="0.25">
      <c r="A148" s="21"/>
      <c r="B148" s="22"/>
      <c r="C148" s="8" t="str">
        <f>+$C132</f>
        <v>April 2023</v>
      </c>
      <c r="D148" s="24"/>
      <c r="E148" s="24"/>
      <c r="F148" s="24"/>
      <c r="G148" s="10" t="str">
        <f>+$G$4</f>
        <v>Apr</v>
      </c>
      <c r="H148" s="10" t="str">
        <f>+G148</f>
        <v>Apr</v>
      </c>
      <c r="I148" s="10" t="str">
        <f t="shared" si="38"/>
        <v>Apr</v>
      </c>
      <c r="J148" s="10" t="str">
        <f t="shared" si="38"/>
        <v>Apr</v>
      </c>
      <c r="K148" s="10" t="str">
        <f t="shared" si="38"/>
        <v>Apr</v>
      </c>
      <c r="L148" s="10" t="str">
        <f t="shared" si="38"/>
        <v>Apr</v>
      </c>
      <c r="M148" s="10" t="str">
        <f t="shared" si="38"/>
        <v>Apr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2</v>
      </c>
      <c r="H149" s="7">
        <f>+$H$5</f>
        <v>9</v>
      </c>
      <c r="I149" s="7">
        <f>+$I$5</f>
        <v>16</v>
      </c>
      <c r="J149" s="7">
        <f>+$J$5</f>
        <v>23</v>
      </c>
      <c r="K149" s="7">
        <f>+$K$5</f>
        <v>30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64</v>
      </c>
      <c r="H151" s="32">
        <f t="shared" ref="H151:L151" si="39">SUM(H152:H155)</f>
        <v>136</v>
      </c>
      <c r="I151" s="32">
        <f t="shared" si="39"/>
        <v>82</v>
      </c>
      <c r="J151" s="32">
        <f t="shared" si="39"/>
        <v>96</v>
      </c>
      <c r="K151" s="32">
        <f t="shared" si="39"/>
        <v>52</v>
      </c>
      <c r="L151" s="32">
        <f t="shared" si="39"/>
        <v>430</v>
      </c>
      <c r="M151" s="32">
        <f>ROUND((L151/$E$1),0)</f>
        <v>86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3</v>
      </c>
      <c r="H152" s="40">
        <v>7</v>
      </c>
      <c r="I152" s="40">
        <v>3</v>
      </c>
      <c r="J152" s="40">
        <v>6</v>
      </c>
      <c r="K152" s="40">
        <v>3</v>
      </c>
      <c r="L152" s="35">
        <f>SUM(G152:K152)</f>
        <v>22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12</v>
      </c>
      <c r="H153" s="40">
        <v>32</v>
      </c>
      <c r="I153" s="40">
        <v>16</v>
      </c>
      <c r="J153" s="40">
        <v>20</v>
      </c>
      <c r="K153" s="40">
        <v>10</v>
      </c>
      <c r="L153" s="35">
        <f t="shared" ref="L153:L160" si="41">SUM(G153:K153)</f>
        <v>90</v>
      </c>
      <c r="M153" s="35">
        <f t="shared" si="40"/>
        <v>18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13</v>
      </c>
      <c r="H154" s="40">
        <v>61</v>
      </c>
      <c r="I154" s="40">
        <v>18</v>
      </c>
      <c r="J154" s="40">
        <v>34</v>
      </c>
      <c r="K154" s="40">
        <v>9</v>
      </c>
      <c r="L154" s="35">
        <f t="shared" si="41"/>
        <v>135</v>
      </c>
      <c r="M154" s="35">
        <f t="shared" si="40"/>
        <v>27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36</v>
      </c>
      <c r="H155" s="41">
        <v>36</v>
      </c>
      <c r="I155" s="41">
        <v>45</v>
      </c>
      <c r="J155" s="41">
        <v>36</v>
      </c>
      <c r="K155" s="41">
        <v>30</v>
      </c>
      <c r="L155" s="32">
        <f t="shared" si="41"/>
        <v>183</v>
      </c>
      <c r="M155" s="32">
        <f t="shared" si="40"/>
        <v>37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11</v>
      </c>
      <c r="I156" s="40"/>
      <c r="J156" s="40"/>
      <c r="K156" s="40"/>
      <c r="L156" s="35">
        <f t="shared" si="41"/>
        <v>11</v>
      </c>
      <c r="M156" s="35">
        <f t="shared" si="40"/>
        <v>2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/>
      <c r="I158" s="40"/>
      <c r="J158" s="40">
        <v>2</v>
      </c>
      <c r="K158" s="40"/>
      <c r="L158" s="35">
        <f t="shared" si="41"/>
        <v>3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288</v>
      </c>
      <c r="H159" s="40">
        <v>180</v>
      </c>
      <c r="I159" s="40">
        <v>216</v>
      </c>
      <c r="J159" s="40">
        <v>144</v>
      </c>
      <c r="K159" s="40"/>
      <c r="L159" s="35">
        <f t="shared" si="41"/>
        <v>828</v>
      </c>
      <c r="M159" s="35">
        <f t="shared" si="40"/>
        <v>166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171</v>
      </c>
      <c r="U163" s="46">
        <f>+L168+L169</f>
        <v>45</v>
      </c>
      <c r="V163" s="46">
        <f>+L170+L171</f>
        <v>126</v>
      </c>
      <c r="W163" s="46">
        <f>+L174</f>
        <v>12</v>
      </c>
      <c r="X163" s="46">
        <f>+L172</f>
        <v>0</v>
      </c>
    </row>
    <row r="164" spans="1:24" x14ac:dyDescent="0.25">
      <c r="A164" s="21"/>
      <c r="B164" s="22"/>
      <c r="C164" s="8" t="str">
        <f>+$C148</f>
        <v>April 2023</v>
      </c>
      <c r="D164" s="24"/>
      <c r="E164" s="24"/>
      <c r="F164" s="24"/>
      <c r="G164" s="10" t="str">
        <f>+$G$4</f>
        <v>Apr</v>
      </c>
      <c r="H164" s="10" t="str">
        <f>+G164</f>
        <v>Apr</v>
      </c>
      <c r="I164" s="10" t="str">
        <f t="shared" si="42"/>
        <v>Apr</v>
      </c>
      <c r="J164" s="10" t="str">
        <f t="shared" si="42"/>
        <v>Apr</v>
      </c>
      <c r="K164" s="10" t="str">
        <f t="shared" si="42"/>
        <v>Apr</v>
      </c>
      <c r="L164" s="10" t="str">
        <f t="shared" si="42"/>
        <v>Apr</v>
      </c>
      <c r="M164" s="10" t="str">
        <f t="shared" si="42"/>
        <v>Apr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2</v>
      </c>
      <c r="H165" s="7">
        <f>+$H$5</f>
        <v>9</v>
      </c>
      <c r="I165" s="7">
        <f>+$I$5</f>
        <v>16</v>
      </c>
      <c r="J165" s="7">
        <f>+$J$5</f>
        <v>23</v>
      </c>
      <c r="K165" s="7">
        <f>+$K$5</f>
        <v>30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52</v>
      </c>
      <c r="H167" s="32">
        <f t="shared" ref="H167:L167" si="43">SUM(H168:H171)</f>
        <v>0</v>
      </c>
      <c r="I167" s="32">
        <f t="shared" si="43"/>
        <v>38</v>
      </c>
      <c r="J167" s="32">
        <f t="shared" si="43"/>
        <v>41</v>
      </c>
      <c r="K167" s="32">
        <f t="shared" si="43"/>
        <v>40</v>
      </c>
      <c r="L167" s="32">
        <f t="shared" si="43"/>
        <v>171</v>
      </c>
      <c r="M167" s="32">
        <f>ROUND((L167/$E$1),0)</f>
        <v>34</v>
      </c>
      <c r="N167" s="33"/>
      <c r="O167" s="42"/>
      <c r="P167" s="42" t="s">
        <v>129</v>
      </c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/>
      <c r="I168" s="40">
        <v>2</v>
      </c>
      <c r="J168" s="40">
        <v>1</v>
      </c>
      <c r="K168" s="40">
        <v>2</v>
      </c>
      <c r="L168" s="35">
        <f>SUM(G168:K168)</f>
        <v>7</v>
      </c>
      <c r="M168" s="35">
        <f t="shared" ref="M168:M176" si="44">ROUND((L168/$E$1),0)</f>
        <v>1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11</v>
      </c>
      <c r="H169" s="40"/>
      <c r="I169" s="40">
        <v>8</v>
      </c>
      <c r="J169" s="40">
        <v>10</v>
      </c>
      <c r="K169" s="40">
        <v>9</v>
      </c>
      <c r="L169" s="35">
        <f t="shared" ref="L169:L176" si="45">SUM(G169:K169)</f>
        <v>38</v>
      </c>
      <c r="M169" s="35">
        <f t="shared" si="44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9</v>
      </c>
      <c r="H170" s="40"/>
      <c r="I170" s="40">
        <v>9</v>
      </c>
      <c r="J170" s="40">
        <v>10</v>
      </c>
      <c r="K170" s="40">
        <v>11</v>
      </c>
      <c r="L170" s="35">
        <f t="shared" si="45"/>
        <v>39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30</v>
      </c>
      <c r="H171" s="41"/>
      <c r="I171" s="41">
        <v>19</v>
      </c>
      <c r="J171" s="41">
        <v>20</v>
      </c>
      <c r="K171" s="41">
        <v>18</v>
      </c>
      <c r="L171" s="32">
        <f t="shared" si="45"/>
        <v>87</v>
      </c>
      <c r="M171" s="32">
        <f t="shared" si="44"/>
        <v>17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/>
      <c r="I174" s="40">
        <v>3</v>
      </c>
      <c r="J174" s="40">
        <v>4</v>
      </c>
      <c r="K174" s="40">
        <v>2</v>
      </c>
      <c r="L174" s="35">
        <f t="shared" si="45"/>
        <v>12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184</v>
      </c>
      <c r="H175" s="40"/>
      <c r="I175" s="40">
        <v>223</v>
      </c>
      <c r="J175" s="40">
        <v>60</v>
      </c>
      <c r="K175" s="40">
        <v>71</v>
      </c>
      <c r="L175" s="35">
        <f t="shared" si="45"/>
        <v>538</v>
      </c>
      <c r="M175" s="35">
        <f t="shared" si="44"/>
        <v>108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441</v>
      </c>
      <c r="U179" s="46">
        <f>+L184+L185</f>
        <v>118</v>
      </c>
      <c r="V179" s="46">
        <f>+L186+L187</f>
        <v>323</v>
      </c>
      <c r="W179" s="46">
        <f>+L190</f>
        <v>61</v>
      </c>
      <c r="X179" s="46">
        <f>+L188</f>
        <v>26</v>
      </c>
    </row>
    <row r="180" spans="1:24" x14ac:dyDescent="0.25">
      <c r="A180" s="21"/>
      <c r="B180" s="22"/>
      <c r="C180" s="8" t="str">
        <f>+$C164</f>
        <v>April 2023</v>
      </c>
      <c r="D180" s="24"/>
      <c r="E180" s="24"/>
      <c r="F180" s="24"/>
      <c r="G180" s="10" t="str">
        <f>+$G$4</f>
        <v>Apr</v>
      </c>
      <c r="H180" s="10" t="str">
        <f>+G180</f>
        <v>Apr</v>
      </c>
      <c r="I180" s="10" t="str">
        <f t="shared" si="46"/>
        <v>Apr</v>
      </c>
      <c r="J180" s="10" t="str">
        <f t="shared" si="46"/>
        <v>Apr</v>
      </c>
      <c r="K180" s="10" t="str">
        <f t="shared" si="46"/>
        <v>Apr</v>
      </c>
      <c r="L180" s="10" t="str">
        <f t="shared" si="46"/>
        <v>Apr</v>
      </c>
      <c r="M180" s="10" t="str">
        <f t="shared" si="46"/>
        <v>Apr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2</v>
      </c>
      <c r="H181" s="7">
        <f>+$H$5</f>
        <v>9</v>
      </c>
      <c r="I181" s="7">
        <f>+$I$5</f>
        <v>16</v>
      </c>
      <c r="J181" s="7">
        <f>+$J$5</f>
        <v>23</v>
      </c>
      <c r="K181" s="7">
        <f>+$K$5</f>
        <v>30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75</v>
      </c>
      <c r="H183" s="32">
        <f t="shared" ref="H183:L183" si="47">SUM(H184:H187)</f>
        <v>145</v>
      </c>
      <c r="I183" s="32">
        <f t="shared" si="47"/>
        <v>74</v>
      </c>
      <c r="J183" s="32">
        <f t="shared" si="47"/>
        <v>57</v>
      </c>
      <c r="K183" s="32">
        <f t="shared" si="47"/>
        <v>90</v>
      </c>
      <c r="L183" s="32">
        <f t="shared" si="47"/>
        <v>441</v>
      </c>
      <c r="M183" s="32">
        <f>ROUND((L183/$E$1),0)</f>
        <v>88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25</v>
      </c>
      <c r="I184" s="40">
        <v>2</v>
      </c>
      <c r="J184" s="40">
        <v>2</v>
      </c>
      <c r="K184" s="40">
        <v>4</v>
      </c>
      <c r="L184" s="35">
        <f>SUM(G184:K184)</f>
        <v>34</v>
      </c>
      <c r="M184" s="35">
        <f t="shared" ref="M184:M192" si="48">ROUND((L184/$E$1),0)</f>
        <v>7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35</v>
      </c>
      <c r="I185" s="40">
        <v>14</v>
      </c>
      <c r="J185" s="40">
        <v>9</v>
      </c>
      <c r="K185" s="40">
        <v>14</v>
      </c>
      <c r="L185" s="35">
        <f t="shared" ref="L185:L192" si="49">SUM(G185:K185)</f>
        <v>84</v>
      </c>
      <c r="M185" s="35">
        <f t="shared" si="48"/>
        <v>17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40</v>
      </c>
      <c r="I186" s="40">
        <v>18</v>
      </c>
      <c r="J186" s="40">
        <v>16</v>
      </c>
      <c r="K186" s="40">
        <v>26</v>
      </c>
      <c r="L186" s="35">
        <f t="shared" si="49"/>
        <v>118</v>
      </c>
      <c r="M186" s="35">
        <f t="shared" si="48"/>
        <v>24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44</v>
      </c>
      <c r="H187" s="41">
        <v>45</v>
      </c>
      <c r="I187" s="41">
        <v>40</v>
      </c>
      <c r="J187" s="41">
        <v>30</v>
      </c>
      <c r="K187" s="41">
        <v>46</v>
      </c>
      <c r="L187" s="32">
        <f t="shared" si="49"/>
        <v>205</v>
      </c>
      <c r="M187" s="32">
        <f t="shared" si="48"/>
        <v>41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>
        <v>20</v>
      </c>
      <c r="I188" s="40">
        <v>2</v>
      </c>
      <c r="J188" s="40"/>
      <c r="K188" s="40">
        <v>4</v>
      </c>
      <c r="L188" s="35">
        <f t="shared" si="49"/>
        <v>26</v>
      </c>
      <c r="M188" s="35">
        <f t="shared" si="48"/>
        <v>5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14</v>
      </c>
      <c r="H190" s="40">
        <v>13</v>
      </c>
      <c r="I190" s="40">
        <v>9</v>
      </c>
      <c r="J190" s="40">
        <v>11</v>
      </c>
      <c r="K190" s="40">
        <v>14</v>
      </c>
      <c r="L190" s="35">
        <f t="shared" si="49"/>
        <v>61</v>
      </c>
      <c r="M190" s="35">
        <f t="shared" si="48"/>
        <v>12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108</v>
      </c>
      <c r="I191" s="40">
        <v>72</v>
      </c>
      <c r="J191" s="40">
        <v>108</v>
      </c>
      <c r="K191" s="40">
        <v>144</v>
      </c>
      <c r="L191" s="35">
        <f t="shared" si="49"/>
        <v>540</v>
      </c>
      <c r="M191" s="35">
        <f t="shared" si="48"/>
        <v>108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289</v>
      </c>
      <c r="U195" s="46">
        <f>+L200+L201</f>
        <v>64</v>
      </c>
      <c r="V195" s="46">
        <f>+L202+L203</f>
        <v>225</v>
      </c>
      <c r="W195" s="46">
        <f>+L206</f>
        <v>11</v>
      </c>
      <c r="X195" s="46">
        <f>+L204</f>
        <v>2</v>
      </c>
    </row>
    <row r="196" spans="1:24" x14ac:dyDescent="0.25">
      <c r="A196" s="21"/>
      <c r="B196" s="22"/>
      <c r="C196" s="8" t="str">
        <f>+$C180</f>
        <v>April 2023</v>
      </c>
      <c r="D196" s="24"/>
      <c r="E196" s="24"/>
      <c r="F196" s="24"/>
      <c r="G196" s="10" t="str">
        <f>+$G$4</f>
        <v>Apr</v>
      </c>
      <c r="H196" s="10" t="str">
        <f>+G196</f>
        <v>Apr</v>
      </c>
      <c r="I196" s="10" t="str">
        <f t="shared" si="50"/>
        <v>Apr</v>
      </c>
      <c r="J196" s="10" t="str">
        <f t="shared" si="50"/>
        <v>Apr</v>
      </c>
      <c r="K196" s="10" t="str">
        <f t="shared" si="50"/>
        <v>Apr</v>
      </c>
      <c r="L196" s="10" t="str">
        <f t="shared" si="50"/>
        <v>Apr</v>
      </c>
      <c r="M196" s="10" t="str">
        <f t="shared" si="50"/>
        <v>Apr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2</v>
      </c>
      <c r="H197" s="7">
        <f>+$H$5</f>
        <v>9</v>
      </c>
      <c r="I197" s="7">
        <f>+$I$5</f>
        <v>16</v>
      </c>
      <c r="J197" s="7">
        <f>+$J$5</f>
        <v>23</v>
      </c>
      <c r="K197" s="7">
        <f>+$K$5</f>
        <v>30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54</v>
      </c>
      <c r="H199" s="32">
        <f t="shared" ref="H199:L199" si="51">SUM(H200:H203)</f>
        <v>63</v>
      </c>
      <c r="I199" s="32">
        <f t="shared" si="51"/>
        <v>59</v>
      </c>
      <c r="J199" s="32">
        <f t="shared" si="51"/>
        <v>56</v>
      </c>
      <c r="K199" s="32">
        <f t="shared" si="51"/>
        <v>57</v>
      </c>
      <c r="L199" s="32">
        <f t="shared" si="51"/>
        <v>289</v>
      </c>
      <c r="M199" s="32">
        <f>ROUND((L199/$E$1),0)</f>
        <v>58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4</v>
      </c>
      <c r="I200" s="40">
        <v>3</v>
      </c>
      <c r="J200" s="40">
        <v>3</v>
      </c>
      <c r="K200" s="40">
        <v>3</v>
      </c>
      <c r="L200" s="35">
        <f>SUM(G200:K200)</f>
        <v>16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10</v>
      </c>
      <c r="I201" s="40">
        <v>10</v>
      </c>
      <c r="J201" s="40">
        <v>9</v>
      </c>
      <c r="K201" s="40">
        <v>9</v>
      </c>
      <c r="L201" s="35">
        <f t="shared" ref="L201:L208" si="53">SUM(G201:K201)</f>
        <v>48</v>
      </c>
      <c r="M201" s="35">
        <f t="shared" si="52"/>
        <v>10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15</v>
      </c>
      <c r="H202" s="40">
        <v>17</v>
      </c>
      <c r="I202" s="40">
        <v>15</v>
      </c>
      <c r="J202" s="40">
        <v>15</v>
      </c>
      <c r="K202" s="40">
        <v>14</v>
      </c>
      <c r="L202" s="35">
        <f t="shared" si="53"/>
        <v>76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26</v>
      </c>
      <c r="H203" s="41">
        <v>32</v>
      </c>
      <c r="I203" s="41">
        <v>31</v>
      </c>
      <c r="J203" s="41">
        <v>29</v>
      </c>
      <c r="K203" s="41">
        <v>31</v>
      </c>
      <c r="L203" s="32">
        <f t="shared" si="53"/>
        <v>149</v>
      </c>
      <c r="M203" s="32">
        <f t="shared" si="52"/>
        <v>30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>
        <v>1</v>
      </c>
      <c r="H204" s="40">
        <v>1</v>
      </c>
      <c r="I204" s="40"/>
      <c r="J204" s="40"/>
      <c r="K204" s="40"/>
      <c r="L204" s="35">
        <f t="shared" si="53"/>
        <v>2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2</v>
      </c>
      <c r="I206" s="40">
        <v>3</v>
      </c>
      <c r="J206" s="40">
        <v>3</v>
      </c>
      <c r="K206" s="40"/>
      <c r="L206" s="35">
        <f t="shared" si="53"/>
        <v>11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/>
      <c r="J207" s="40"/>
      <c r="K207" s="40">
        <v>180</v>
      </c>
      <c r="L207" s="35">
        <f t="shared" si="53"/>
        <v>180</v>
      </c>
      <c r="M207" s="35">
        <f t="shared" si="52"/>
        <v>36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/>
      <c r="J208" s="40"/>
      <c r="K208" s="40"/>
      <c r="L208" s="35">
        <f t="shared" si="53"/>
        <v>80</v>
      </c>
      <c r="M208" s="35">
        <f t="shared" si="52"/>
        <v>16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334</v>
      </c>
      <c r="U211" s="46">
        <f>+L216+L217</f>
        <v>67</v>
      </c>
      <c r="V211" s="46">
        <f>+L218+L219</f>
        <v>267</v>
      </c>
      <c r="W211" s="46">
        <f>+L222</f>
        <v>8</v>
      </c>
      <c r="X211" s="46">
        <f>+L220</f>
        <v>0</v>
      </c>
    </row>
    <row r="212" spans="1:24" x14ac:dyDescent="0.25">
      <c r="A212" s="21"/>
      <c r="B212" s="22"/>
      <c r="C212" s="8" t="str">
        <f>+$C196</f>
        <v>April 2023</v>
      </c>
      <c r="D212" s="24"/>
      <c r="E212" s="24"/>
      <c r="F212" s="24"/>
      <c r="G212" s="10" t="str">
        <f>+$G$4</f>
        <v>Apr</v>
      </c>
      <c r="H212" s="10" t="str">
        <f>+G212</f>
        <v>Apr</v>
      </c>
      <c r="I212" s="10" t="str">
        <f t="shared" si="54"/>
        <v>Apr</v>
      </c>
      <c r="J212" s="10" t="str">
        <f t="shared" si="54"/>
        <v>Apr</v>
      </c>
      <c r="K212" s="10" t="str">
        <f t="shared" si="54"/>
        <v>Apr</v>
      </c>
      <c r="L212" s="10" t="str">
        <f t="shared" si="54"/>
        <v>Apr</v>
      </c>
      <c r="M212" s="10" t="str">
        <f t="shared" si="54"/>
        <v>Apr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2</v>
      </c>
      <c r="H213" s="7">
        <f>+$H$5</f>
        <v>9</v>
      </c>
      <c r="I213" s="7">
        <f>+$I$5</f>
        <v>16</v>
      </c>
      <c r="J213" s="7">
        <f>+$J$5</f>
        <v>23</v>
      </c>
      <c r="K213" s="7">
        <f>+$K$5</f>
        <v>30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66</v>
      </c>
      <c r="H215" s="32">
        <f t="shared" ref="H215:L215" si="55">SUM(H216:H219)</f>
        <v>74</v>
      </c>
      <c r="I215" s="32">
        <f t="shared" si="55"/>
        <v>66</v>
      </c>
      <c r="J215" s="32">
        <f t="shared" si="55"/>
        <v>83</v>
      </c>
      <c r="K215" s="32">
        <f t="shared" si="55"/>
        <v>45</v>
      </c>
      <c r="L215" s="32">
        <f t="shared" si="55"/>
        <v>334</v>
      </c>
      <c r="M215" s="32">
        <f>ROUND((L215/$E$1),0)</f>
        <v>67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5</v>
      </c>
      <c r="H216" s="40">
        <v>4</v>
      </c>
      <c r="I216" s="40">
        <v>1</v>
      </c>
      <c r="J216" s="40">
        <v>1</v>
      </c>
      <c r="K216" s="40">
        <v>0</v>
      </c>
      <c r="L216" s="35">
        <f>SUM(G216:K216)</f>
        <v>11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10</v>
      </c>
      <c r="H217" s="40">
        <v>29</v>
      </c>
      <c r="I217" s="40">
        <v>5</v>
      </c>
      <c r="J217" s="40">
        <v>8</v>
      </c>
      <c r="K217" s="40">
        <v>4</v>
      </c>
      <c r="L217" s="35">
        <f t="shared" ref="L217:L224" si="57">SUM(G217:K217)</f>
        <v>56</v>
      </c>
      <c r="M217" s="35">
        <f t="shared" si="56"/>
        <v>11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24</v>
      </c>
      <c r="H218" s="40">
        <v>11</v>
      </c>
      <c r="I218" s="40">
        <v>26</v>
      </c>
      <c r="J218" s="40">
        <v>26</v>
      </c>
      <c r="K218" s="40">
        <v>16</v>
      </c>
      <c r="L218" s="35">
        <f t="shared" si="57"/>
        <v>103</v>
      </c>
      <c r="M218" s="35">
        <f t="shared" si="56"/>
        <v>21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27</v>
      </c>
      <c r="H219" s="41">
        <v>30</v>
      </c>
      <c r="I219" s="41">
        <v>34</v>
      </c>
      <c r="J219" s="41">
        <v>48</v>
      </c>
      <c r="K219" s="41">
        <v>25</v>
      </c>
      <c r="L219" s="32">
        <f t="shared" si="57"/>
        <v>164</v>
      </c>
      <c r="M219" s="32">
        <f t="shared" si="56"/>
        <v>33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3</v>
      </c>
      <c r="H222" s="40"/>
      <c r="I222" s="40">
        <v>5</v>
      </c>
      <c r="J222" s="40"/>
      <c r="K222" s="40"/>
      <c r="L222" s="35">
        <f t="shared" si="57"/>
        <v>8</v>
      </c>
      <c r="M222" s="35">
        <f t="shared" si="56"/>
        <v>2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108</v>
      </c>
      <c r="I223" s="40">
        <v>144</v>
      </c>
      <c r="J223" s="40"/>
      <c r="K223" s="40">
        <v>32</v>
      </c>
      <c r="L223" s="35">
        <f t="shared" si="57"/>
        <v>356</v>
      </c>
      <c r="M223" s="35">
        <f t="shared" si="56"/>
        <v>71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>
        <v>40</v>
      </c>
      <c r="L224" s="35">
        <f t="shared" si="57"/>
        <v>200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318</v>
      </c>
      <c r="U227" s="46">
        <f>+L232+L233</f>
        <v>111</v>
      </c>
      <c r="V227" s="46">
        <f>+L234+L235</f>
        <v>207</v>
      </c>
      <c r="W227" s="46">
        <f>+L238</f>
        <v>22</v>
      </c>
      <c r="X227" s="46">
        <f>+L236</f>
        <v>6</v>
      </c>
    </row>
    <row r="228" spans="1:24" x14ac:dyDescent="0.25">
      <c r="A228" s="21"/>
      <c r="B228" s="22"/>
      <c r="C228" s="8" t="str">
        <f>+$C212</f>
        <v>April 2023</v>
      </c>
      <c r="D228" s="24"/>
      <c r="E228" s="24"/>
      <c r="F228" s="24"/>
      <c r="G228" s="10" t="str">
        <f>+$G$4</f>
        <v>Apr</v>
      </c>
      <c r="H228" s="10" t="str">
        <f>+G228</f>
        <v>Apr</v>
      </c>
      <c r="I228" s="10" t="str">
        <f t="shared" si="58"/>
        <v>Apr</v>
      </c>
      <c r="J228" s="10" t="str">
        <f t="shared" si="58"/>
        <v>Apr</v>
      </c>
      <c r="K228" s="10" t="str">
        <f t="shared" si="58"/>
        <v>Apr</v>
      </c>
      <c r="L228" s="10" t="str">
        <f t="shared" si="58"/>
        <v>Apr</v>
      </c>
      <c r="M228" s="10" t="str">
        <f t="shared" si="58"/>
        <v>Apr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2</v>
      </c>
      <c r="H229" s="7">
        <f>+$H$5</f>
        <v>9</v>
      </c>
      <c r="I229" s="7">
        <f>+$I$5</f>
        <v>16</v>
      </c>
      <c r="J229" s="7">
        <f>+$J$5</f>
        <v>23</v>
      </c>
      <c r="K229" s="7">
        <f>+$K$5</f>
        <v>30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53</v>
      </c>
      <c r="H231" s="32">
        <f t="shared" ref="H231:L231" si="59">SUM(H232:H235)</f>
        <v>119</v>
      </c>
      <c r="I231" s="32">
        <f t="shared" si="59"/>
        <v>59</v>
      </c>
      <c r="J231" s="32">
        <f t="shared" si="59"/>
        <v>65</v>
      </c>
      <c r="K231" s="32">
        <f t="shared" si="59"/>
        <v>22</v>
      </c>
      <c r="L231" s="32">
        <f t="shared" si="59"/>
        <v>318</v>
      </c>
      <c r="M231" s="32">
        <f>ROUND((L231/$E$1),0)</f>
        <v>64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18</v>
      </c>
      <c r="I232" s="40">
        <v>7</v>
      </c>
      <c r="J232" s="40">
        <v>6</v>
      </c>
      <c r="K232" s="40">
        <v>3</v>
      </c>
      <c r="L232" s="35">
        <f>SUM(G232:K232)</f>
        <v>40</v>
      </c>
      <c r="M232" s="35">
        <f t="shared" ref="M232:M240" si="60">ROUND((L232/$E$1),0)</f>
        <v>8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10</v>
      </c>
      <c r="H233" s="40">
        <v>30</v>
      </c>
      <c r="I233" s="40">
        <v>12</v>
      </c>
      <c r="J233" s="40">
        <v>15</v>
      </c>
      <c r="K233" s="40">
        <v>4</v>
      </c>
      <c r="L233" s="35">
        <f t="shared" ref="L233:L240" si="61">SUM(G233:K233)</f>
        <v>71</v>
      </c>
      <c r="M233" s="35">
        <f t="shared" si="60"/>
        <v>14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12</v>
      </c>
      <c r="H234" s="40">
        <v>26</v>
      </c>
      <c r="I234" s="40">
        <v>14</v>
      </c>
      <c r="J234" s="40">
        <v>13</v>
      </c>
      <c r="K234" s="40">
        <v>5</v>
      </c>
      <c r="L234" s="35">
        <f t="shared" si="61"/>
        <v>70</v>
      </c>
      <c r="M234" s="35">
        <f t="shared" si="60"/>
        <v>14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45</v>
      </c>
      <c r="I235" s="41">
        <v>26</v>
      </c>
      <c r="J235" s="41">
        <v>31</v>
      </c>
      <c r="K235" s="41">
        <v>10</v>
      </c>
      <c r="L235" s="32">
        <f t="shared" si="61"/>
        <v>137</v>
      </c>
      <c r="M235" s="32">
        <f t="shared" si="60"/>
        <v>27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2</v>
      </c>
      <c r="J236" s="40">
        <v>4</v>
      </c>
      <c r="K236" s="40"/>
      <c r="L236" s="35">
        <f t="shared" si="61"/>
        <v>6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>
        <v>5</v>
      </c>
      <c r="I238" s="40">
        <v>4</v>
      </c>
      <c r="J238" s="40">
        <v>8</v>
      </c>
      <c r="K238" s="40">
        <v>3</v>
      </c>
      <c r="L238" s="35">
        <f t="shared" si="61"/>
        <v>22</v>
      </c>
      <c r="M238" s="35">
        <f t="shared" si="60"/>
        <v>4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180</v>
      </c>
      <c r="J239" s="40">
        <v>432</v>
      </c>
      <c r="K239" s="40"/>
      <c r="L239" s="35">
        <f t="shared" si="61"/>
        <v>612</v>
      </c>
      <c r="M239" s="35">
        <f t="shared" si="60"/>
        <v>122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498</v>
      </c>
      <c r="U243" s="46">
        <f>+L248+L249</f>
        <v>78</v>
      </c>
      <c r="V243" s="46">
        <f>+L250+L251</f>
        <v>420</v>
      </c>
      <c r="W243" s="46">
        <f>+L254</f>
        <v>15</v>
      </c>
      <c r="X243" s="46">
        <f>+L252</f>
        <v>5</v>
      </c>
    </row>
    <row r="244" spans="1:24" x14ac:dyDescent="0.25">
      <c r="A244" s="21"/>
      <c r="B244" s="22"/>
      <c r="C244" s="8" t="str">
        <f>+$C228</f>
        <v>April 2023</v>
      </c>
      <c r="D244" s="24"/>
      <c r="E244" s="24"/>
      <c r="F244" s="24"/>
      <c r="G244" s="10" t="str">
        <f>+$G$4</f>
        <v>Apr</v>
      </c>
      <c r="H244" s="10" t="str">
        <f>+G244</f>
        <v>Apr</v>
      </c>
      <c r="I244" s="10" t="str">
        <f t="shared" si="62"/>
        <v>Apr</v>
      </c>
      <c r="J244" s="10" t="str">
        <f t="shared" si="62"/>
        <v>Apr</v>
      </c>
      <c r="K244" s="10" t="str">
        <f t="shared" si="62"/>
        <v>Apr</v>
      </c>
      <c r="L244" s="10" t="str">
        <f t="shared" si="62"/>
        <v>Apr</v>
      </c>
      <c r="M244" s="10" t="str">
        <f t="shared" si="62"/>
        <v>Apr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2</v>
      </c>
      <c r="H245" s="7">
        <f>+$H$5</f>
        <v>9</v>
      </c>
      <c r="I245" s="7">
        <f>+$I$5</f>
        <v>16</v>
      </c>
      <c r="J245" s="7">
        <f>+$J$5</f>
        <v>23</v>
      </c>
      <c r="K245" s="7">
        <f>+$K$5</f>
        <v>30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90</v>
      </c>
      <c r="H247" s="32">
        <f t="shared" ref="H247:L247" si="63">SUM(H248:H251)</f>
        <v>108</v>
      </c>
      <c r="I247" s="32">
        <f t="shared" si="63"/>
        <v>97</v>
      </c>
      <c r="J247" s="32">
        <f t="shared" si="63"/>
        <v>103</v>
      </c>
      <c r="K247" s="32">
        <f t="shared" si="63"/>
        <v>100</v>
      </c>
      <c r="L247" s="32">
        <f t="shared" si="63"/>
        <v>498</v>
      </c>
      <c r="M247" s="32">
        <f>ROUND((L247/$E$1),0)</f>
        <v>100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7</v>
      </c>
      <c r="I248" s="40">
        <v>6</v>
      </c>
      <c r="J248" s="40">
        <v>6</v>
      </c>
      <c r="K248" s="40">
        <v>7</v>
      </c>
      <c r="L248" s="35">
        <f>SUM(G248:K248)</f>
        <v>33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10</v>
      </c>
      <c r="I249" s="40">
        <v>10</v>
      </c>
      <c r="J249" s="40">
        <v>9</v>
      </c>
      <c r="K249" s="40">
        <v>8</v>
      </c>
      <c r="L249" s="35">
        <f t="shared" ref="L249:L256" si="65">SUM(G249:K249)</f>
        <v>45</v>
      </c>
      <c r="M249" s="35">
        <f t="shared" si="64"/>
        <v>9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28</v>
      </c>
      <c r="H250" s="40">
        <v>35</v>
      </c>
      <c r="I250" s="40">
        <v>24</v>
      </c>
      <c r="J250" s="40">
        <v>28</v>
      </c>
      <c r="K250" s="40">
        <v>30</v>
      </c>
      <c r="L250" s="35">
        <f t="shared" si="65"/>
        <v>145</v>
      </c>
      <c r="M250" s="35">
        <f t="shared" si="64"/>
        <v>29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47</v>
      </c>
      <c r="H251" s="41">
        <v>56</v>
      </c>
      <c r="I251" s="41">
        <v>57</v>
      </c>
      <c r="J251" s="41">
        <v>60</v>
      </c>
      <c r="K251" s="41">
        <v>55</v>
      </c>
      <c r="L251" s="32">
        <f t="shared" si="65"/>
        <v>275</v>
      </c>
      <c r="M251" s="32">
        <f t="shared" si="64"/>
        <v>55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>
        <v>5</v>
      </c>
      <c r="I252" s="40"/>
      <c r="J252" s="40"/>
      <c r="K252" s="40"/>
      <c r="L252" s="35">
        <f t="shared" si="65"/>
        <v>5</v>
      </c>
      <c r="M252" s="35">
        <f t="shared" si="64"/>
        <v>1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3</v>
      </c>
      <c r="H254" s="40">
        <v>2</v>
      </c>
      <c r="I254" s="40">
        <v>2</v>
      </c>
      <c r="J254" s="40">
        <v>4</v>
      </c>
      <c r="K254" s="40">
        <v>4</v>
      </c>
      <c r="L254" s="35">
        <f t="shared" si="65"/>
        <v>15</v>
      </c>
      <c r="M254" s="35">
        <f t="shared" si="64"/>
        <v>3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45</v>
      </c>
      <c r="H256" s="40">
        <v>45</v>
      </c>
      <c r="I256" s="40"/>
      <c r="J256" s="40"/>
      <c r="K256" s="40"/>
      <c r="L256" s="35">
        <f t="shared" si="65"/>
        <v>90</v>
      </c>
      <c r="M256" s="35">
        <f t="shared" si="64"/>
        <v>18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141</v>
      </c>
      <c r="U259" s="46">
        <f>+L264+L265</f>
        <v>25</v>
      </c>
      <c r="V259" s="46">
        <f>+L266+L267</f>
        <v>116</v>
      </c>
      <c r="W259" s="46">
        <f>+L270</f>
        <v>21</v>
      </c>
      <c r="X259" s="46">
        <f>+L268</f>
        <v>7</v>
      </c>
    </row>
    <row r="260" spans="1:24" x14ac:dyDescent="0.25">
      <c r="A260" s="21"/>
      <c r="B260" s="22"/>
      <c r="C260" s="8" t="str">
        <f>+$C244</f>
        <v>April 2023</v>
      </c>
      <c r="D260" s="24"/>
      <c r="E260" s="24"/>
      <c r="F260" s="24"/>
      <c r="G260" s="10" t="str">
        <f>+$G$4</f>
        <v>Apr</v>
      </c>
      <c r="H260" s="10" t="str">
        <f>+G260</f>
        <v>Apr</v>
      </c>
      <c r="I260" s="10" t="str">
        <f t="shared" si="66"/>
        <v>Apr</v>
      </c>
      <c r="J260" s="10" t="str">
        <f t="shared" si="66"/>
        <v>Apr</v>
      </c>
      <c r="K260" s="10" t="str">
        <f t="shared" si="66"/>
        <v>Apr</v>
      </c>
      <c r="L260" s="10" t="str">
        <f t="shared" si="66"/>
        <v>Apr</v>
      </c>
      <c r="M260" s="10" t="str">
        <f t="shared" si="66"/>
        <v>Apr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2</v>
      </c>
      <c r="H261" s="7">
        <f>+$H$5</f>
        <v>9</v>
      </c>
      <c r="I261" s="7">
        <f>+$I$5</f>
        <v>16</v>
      </c>
      <c r="J261" s="7">
        <f>+$J$5</f>
        <v>23</v>
      </c>
      <c r="K261" s="7">
        <f>+$K$5</f>
        <v>30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27</v>
      </c>
      <c r="H263" s="32">
        <f t="shared" ref="H263:L263" si="67">SUM(H264:H267)</f>
        <v>0</v>
      </c>
      <c r="I263" s="32">
        <f t="shared" si="67"/>
        <v>33</v>
      </c>
      <c r="J263" s="32">
        <f t="shared" si="67"/>
        <v>35</v>
      </c>
      <c r="K263" s="32">
        <f t="shared" si="67"/>
        <v>46</v>
      </c>
      <c r="L263" s="32">
        <f t="shared" si="67"/>
        <v>141</v>
      </c>
      <c r="M263" s="32">
        <f>ROUND((L263/$E$1),0)</f>
        <v>28</v>
      </c>
      <c r="N263" s="33"/>
      <c r="P263" s="16" t="s">
        <v>130</v>
      </c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/>
      <c r="I264" s="40">
        <v>2</v>
      </c>
      <c r="J264" s="40">
        <v>1</v>
      </c>
      <c r="K264" s="40">
        <v>2</v>
      </c>
      <c r="L264" s="35">
        <f>SUM(G264:K264)</f>
        <v>6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/>
      <c r="I265" s="40">
        <v>3</v>
      </c>
      <c r="J265" s="40">
        <v>4</v>
      </c>
      <c r="K265" s="40">
        <v>9</v>
      </c>
      <c r="L265" s="35">
        <f t="shared" ref="L265:L272" si="69">SUM(G265:K265)</f>
        <v>19</v>
      </c>
      <c r="M265" s="35">
        <f t="shared" si="68"/>
        <v>4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/>
      <c r="I266" s="40">
        <v>7</v>
      </c>
      <c r="J266" s="40">
        <v>10</v>
      </c>
      <c r="K266" s="40">
        <v>15</v>
      </c>
      <c r="L266" s="35">
        <f t="shared" si="69"/>
        <v>38</v>
      </c>
      <c r="M266" s="35">
        <f t="shared" si="68"/>
        <v>8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17</v>
      </c>
      <c r="H267" s="41"/>
      <c r="I267" s="41">
        <v>21</v>
      </c>
      <c r="J267" s="41">
        <v>20</v>
      </c>
      <c r="K267" s="41">
        <v>20</v>
      </c>
      <c r="L267" s="32">
        <f t="shared" si="69"/>
        <v>78</v>
      </c>
      <c r="M267" s="32">
        <f t="shared" si="68"/>
        <v>16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>
        <v>7</v>
      </c>
      <c r="I268" s="40"/>
      <c r="J268" s="40"/>
      <c r="K268" s="40"/>
      <c r="L268" s="35">
        <f t="shared" si="69"/>
        <v>7</v>
      </c>
      <c r="M268" s="35">
        <f t="shared" si="68"/>
        <v>1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>
        <v>7</v>
      </c>
      <c r="I269" s="40"/>
      <c r="J269" s="40"/>
      <c r="K269" s="40"/>
      <c r="L269" s="35">
        <f t="shared" si="69"/>
        <v>7</v>
      </c>
      <c r="M269" s="35">
        <f t="shared" si="68"/>
        <v>1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4</v>
      </c>
      <c r="H270" s="40">
        <v>11</v>
      </c>
      <c r="I270" s="40">
        <v>2</v>
      </c>
      <c r="J270" s="40">
        <v>1</v>
      </c>
      <c r="K270" s="40">
        <v>3</v>
      </c>
      <c r="L270" s="35">
        <f t="shared" si="69"/>
        <v>21</v>
      </c>
      <c r="M270" s="35">
        <f t="shared" si="68"/>
        <v>4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124</v>
      </c>
      <c r="H271" s="40">
        <v>94</v>
      </c>
      <c r="I271" s="40">
        <v>68</v>
      </c>
      <c r="J271" s="40">
        <v>143</v>
      </c>
      <c r="K271" s="40">
        <v>68</v>
      </c>
      <c r="L271" s="35">
        <f t="shared" si="69"/>
        <v>497</v>
      </c>
      <c r="M271" s="35">
        <f t="shared" si="68"/>
        <v>99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414</v>
      </c>
      <c r="U275" s="46">
        <f>+L280+L281</f>
        <v>52</v>
      </c>
      <c r="V275" s="46">
        <f>+L282+L283</f>
        <v>362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April 2023</v>
      </c>
      <c r="D276" s="24"/>
      <c r="E276" s="24"/>
      <c r="F276" s="24"/>
      <c r="G276" s="10" t="str">
        <f>+$G$4</f>
        <v>Apr</v>
      </c>
      <c r="H276" s="10" t="str">
        <f>+G276</f>
        <v>Apr</v>
      </c>
      <c r="I276" s="10" t="str">
        <f t="shared" si="70"/>
        <v>Apr</v>
      </c>
      <c r="J276" s="10" t="str">
        <f t="shared" si="70"/>
        <v>Apr</v>
      </c>
      <c r="K276" s="10" t="str">
        <f t="shared" si="70"/>
        <v>Apr</v>
      </c>
      <c r="L276" s="10" t="str">
        <f t="shared" si="70"/>
        <v>Apr</v>
      </c>
      <c r="M276" s="10" t="str">
        <f t="shared" si="70"/>
        <v>Apr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2</v>
      </c>
      <c r="H277" s="7">
        <f>+$H$5</f>
        <v>9</v>
      </c>
      <c r="I277" s="7">
        <f>+$I$5</f>
        <v>16</v>
      </c>
      <c r="J277" s="7">
        <f>+$J$5</f>
        <v>23</v>
      </c>
      <c r="K277" s="7">
        <f>+$K$5</f>
        <v>30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76</v>
      </c>
      <c r="H279" s="32">
        <f t="shared" ref="H279:L279" si="71">SUM(H280:H283)</f>
        <v>88</v>
      </c>
      <c r="I279" s="32">
        <f t="shared" si="71"/>
        <v>90</v>
      </c>
      <c r="J279" s="32">
        <f t="shared" si="71"/>
        <v>88</v>
      </c>
      <c r="K279" s="32">
        <f t="shared" si="71"/>
        <v>72</v>
      </c>
      <c r="L279" s="32">
        <f t="shared" si="71"/>
        <v>414</v>
      </c>
      <c r="M279" s="32">
        <f>ROUND((L279/$E$1),0)</f>
        <v>83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4</v>
      </c>
      <c r="H280" s="40">
        <v>5</v>
      </c>
      <c r="I280" s="40">
        <v>3</v>
      </c>
      <c r="J280" s="40">
        <v>4</v>
      </c>
      <c r="K280" s="40">
        <v>3</v>
      </c>
      <c r="L280" s="35">
        <f>SUM(G280:K280)</f>
        <v>19</v>
      </c>
      <c r="M280" s="35">
        <f t="shared" ref="M280:M288" si="72">ROUND((L280/$E$1),0)</f>
        <v>4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7</v>
      </c>
      <c r="I281" s="40">
        <v>6</v>
      </c>
      <c r="J281" s="40">
        <v>7</v>
      </c>
      <c r="K281" s="40">
        <v>7</v>
      </c>
      <c r="L281" s="35">
        <f t="shared" ref="L281:L288" si="73">SUM(G281:K281)</f>
        <v>33</v>
      </c>
      <c r="M281" s="35">
        <f t="shared" si="72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20</v>
      </c>
      <c r="H282" s="40">
        <v>32</v>
      </c>
      <c r="I282" s="40">
        <v>34</v>
      </c>
      <c r="J282" s="40">
        <v>30</v>
      </c>
      <c r="K282" s="40">
        <v>18</v>
      </c>
      <c r="L282" s="35">
        <f t="shared" si="73"/>
        <v>134</v>
      </c>
      <c r="M282" s="35">
        <f t="shared" si="72"/>
        <v>27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46</v>
      </c>
      <c r="H283" s="41">
        <v>44</v>
      </c>
      <c r="I283" s="41">
        <v>47</v>
      </c>
      <c r="J283" s="41">
        <v>47</v>
      </c>
      <c r="K283" s="41">
        <v>44</v>
      </c>
      <c r="L283" s="32">
        <f t="shared" si="73"/>
        <v>228</v>
      </c>
      <c r="M283" s="32">
        <f t="shared" si="72"/>
        <v>46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/>
      <c r="I287" s="40">
        <v>20</v>
      </c>
      <c r="J287" s="40">
        <v>20</v>
      </c>
      <c r="K287" s="40">
        <v>20</v>
      </c>
      <c r="L287" s="35">
        <f t="shared" si="73"/>
        <v>80</v>
      </c>
      <c r="M287" s="35">
        <f t="shared" si="72"/>
        <v>16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51</v>
      </c>
      <c r="H288" s="40"/>
      <c r="I288" s="40"/>
      <c r="J288" s="40"/>
      <c r="K288" s="40"/>
      <c r="L288" s="35">
        <f t="shared" si="73"/>
        <v>51</v>
      </c>
      <c r="M288" s="35">
        <f t="shared" si="72"/>
        <v>10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201</v>
      </c>
      <c r="U291" s="46">
        <f>+L296+L297</f>
        <v>39</v>
      </c>
      <c r="V291" s="46">
        <f>+L298+L299</f>
        <v>162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April 2023</v>
      </c>
      <c r="D292" s="24"/>
      <c r="E292" s="24"/>
      <c r="F292" s="24"/>
      <c r="G292" s="10" t="str">
        <f>+$G$4</f>
        <v>Apr</v>
      </c>
      <c r="H292" s="10" t="str">
        <f>+G292</f>
        <v>Apr</v>
      </c>
      <c r="I292" s="10" t="str">
        <f t="shared" si="74"/>
        <v>Apr</v>
      </c>
      <c r="J292" s="10" t="str">
        <f t="shared" si="74"/>
        <v>Apr</v>
      </c>
      <c r="K292" s="10" t="str">
        <f t="shared" si="74"/>
        <v>Apr</v>
      </c>
      <c r="L292" s="10" t="str">
        <f t="shared" si="74"/>
        <v>Apr</v>
      </c>
      <c r="M292" s="10" t="str">
        <f t="shared" si="74"/>
        <v>Apr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2</v>
      </c>
      <c r="H293" s="7">
        <f>+$H$5</f>
        <v>9</v>
      </c>
      <c r="I293" s="7">
        <f>+$I$5</f>
        <v>16</v>
      </c>
      <c r="J293" s="7">
        <f>+$J$5</f>
        <v>23</v>
      </c>
      <c r="K293" s="7">
        <f>+$K$5</f>
        <v>30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28</v>
      </c>
      <c r="H295" s="32">
        <f t="shared" ref="H295:L295" si="75">SUM(H296:H299)</f>
        <v>57</v>
      </c>
      <c r="I295" s="32">
        <f t="shared" si="75"/>
        <v>31</v>
      </c>
      <c r="J295" s="32">
        <f t="shared" si="75"/>
        <v>53</v>
      </c>
      <c r="K295" s="32">
        <f t="shared" si="75"/>
        <v>32</v>
      </c>
      <c r="L295" s="32">
        <f t="shared" si="75"/>
        <v>201</v>
      </c>
      <c r="M295" s="32">
        <f>ROUND((L295/$E$1),0)</f>
        <v>40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3</v>
      </c>
      <c r="I296" s="40">
        <v>3</v>
      </c>
      <c r="J296" s="40">
        <v>3</v>
      </c>
      <c r="K296" s="40">
        <v>2</v>
      </c>
      <c r="L296" s="35">
        <f>SUM(G296:K296)</f>
        <v>13</v>
      </c>
      <c r="M296" s="35">
        <f t="shared" ref="M296:M304" si="76">ROUND((L296/$E$1),0)</f>
        <v>3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7</v>
      </c>
      <c r="I297" s="40">
        <v>5</v>
      </c>
      <c r="J297" s="40">
        <v>7</v>
      </c>
      <c r="K297" s="40">
        <v>4</v>
      </c>
      <c r="L297" s="35">
        <f t="shared" ref="L297:L304" si="77">SUM(G297:K297)</f>
        <v>26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7</v>
      </c>
      <c r="H298" s="40">
        <v>16</v>
      </c>
      <c r="I298" s="40">
        <v>8</v>
      </c>
      <c r="J298" s="40">
        <v>16</v>
      </c>
      <c r="K298" s="40">
        <v>16</v>
      </c>
      <c r="L298" s="35">
        <f t="shared" si="77"/>
        <v>63</v>
      </c>
      <c r="M298" s="35">
        <f t="shared" si="76"/>
        <v>13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16</v>
      </c>
      <c r="H299" s="41">
        <v>31</v>
      </c>
      <c r="I299" s="41">
        <v>15</v>
      </c>
      <c r="J299" s="41">
        <v>27</v>
      </c>
      <c r="K299" s="41">
        <v>10</v>
      </c>
      <c r="L299" s="32">
        <f t="shared" si="77"/>
        <v>99</v>
      </c>
      <c r="M299" s="32">
        <f t="shared" si="76"/>
        <v>20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195</v>
      </c>
      <c r="U307" s="46">
        <f>+L312+L313</f>
        <v>40</v>
      </c>
      <c r="V307" s="46">
        <f>+L314+L315</f>
        <v>155</v>
      </c>
      <c r="W307" s="46">
        <f>+L318</f>
        <v>0</v>
      </c>
      <c r="X307" s="46">
        <f>+L316</f>
        <v>12</v>
      </c>
    </row>
    <row r="308" spans="1:24" x14ac:dyDescent="0.25">
      <c r="A308" s="21"/>
      <c r="B308" s="22"/>
      <c r="C308" s="8" t="str">
        <f>+$C292</f>
        <v>April 2023</v>
      </c>
      <c r="D308" s="24"/>
      <c r="E308" s="24"/>
      <c r="F308" s="24"/>
      <c r="G308" s="10" t="str">
        <f>+$G$4</f>
        <v>Apr</v>
      </c>
      <c r="H308" s="10" t="str">
        <f>+G308</f>
        <v>Apr</v>
      </c>
      <c r="I308" s="10" t="str">
        <f t="shared" si="78"/>
        <v>Apr</v>
      </c>
      <c r="J308" s="10" t="str">
        <f t="shared" si="78"/>
        <v>Apr</v>
      </c>
      <c r="K308" s="10" t="str">
        <f t="shared" si="78"/>
        <v>Apr</v>
      </c>
      <c r="L308" s="10" t="str">
        <f t="shared" si="78"/>
        <v>Apr</v>
      </c>
      <c r="M308" s="10" t="str">
        <f t="shared" si="78"/>
        <v>Apr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2</v>
      </c>
      <c r="H309" s="7">
        <f>+$H$5</f>
        <v>9</v>
      </c>
      <c r="I309" s="7">
        <f>+$I$5</f>
        <v>16</v>
      </c>
      <c r="J309" s="7">
        <f>+$J$5</f>
        <v>23</v>
      </c>
      <c r="K309" s="7">
        <f>+$K$5</f>
        <v>30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50</v>
      </c>
      <c r="H311" s="32">
        <f t="shared" ref="H311:L311" si="79">SUM(H312:H315)</f>
        <v>0</v>
      </c>
      <c r="I311" s="32">
        <f t="shared" si="79"/>
        <v>41</v>
      </c>
      <c r="J311" s="32">
        <f t="shared" si="79"/>
        <v>47</v>
      </c>
      <c r="K311" s="32">
        <f t="shared" si="79"/>
        <v>57</v>
      </c>
      <c r="L311" s="32">
        <f t="shared" si="79"/>
        <v>195</v>
      </c>
      <c r="M311" s="32">
        <f>ROUND((L311/$E$1),0)</f>
        <v>39</v>
      </c>
      <c r="N311" s="33"/>
      <c r="P311" s="16" t="s">
        <v>131</v>
      </c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/>
      <c r="I312" s="40">
        <v>2</v>
      </c>
      <c r="J312" s="40">
        <v>2</v>
      </c>
      <c r="K312" s="40">
        <v>3</v>
      </c>
      <c r="L312" s="35">
        <f>SUM(G312:K312)</f>
        <v>9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8</v>
      </c>
      <c r="H313" s="40"/>
      <c r="I313" s="40">
        <v>8</v>
      </c>
      <c r="J313" s="40">
        <v>6</v>
      </c>
      <c r="K313" s="40">
        <v>9</v>
      </c>
      <c r="L313" s="35">
        <f t="shared" ref="L313:L320" si="81">SUM(G313:K313)</f>
        <v>31</v>
      </c>
      <c r="M313" s="35">
        <f t="shared" si="80"/>
        <v>6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/>
      <c r="I314" s="40">
        <v>13</v>
      </c>
      <c r="J314" s="40">
        <v>16</v>
      </c>
      <c r="K314" s="40">
        <v>19</v>
      </c>
      <c r="L314" s="35">
        <f t="shared" si="81"/>
        <v>65</v>
      </c>
      <c r="M314" s="35">
        <f t="shared" si="80"/>
        <v>13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23</v>
      </c>
      <c r="H315" s="41"/>
      <c r="I315" s="41">
        <v>18</v>
      </c>
      <c r="J315" s="41">
        <v>23</v>
      </c>
      <c r="K315" s="41">
        <v>26</v>
      </c>
      <c r="L315" s="32">
        <f t="shared" si="81"/>
        <v>90</v>
      </c>
      <c r="M315" s="32">
        <f t="shared" si="80"/>
        <v>18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>
        <v>1</v>
      </c>
      <c r="J316" s="40"/>
      <c r="K316" s="40">
        <v>11</v>
      </c>
      <c r="L316" s="35">
        <f t="shared" si="81"/>
        <v>12</v>
      </c>
      <c r="M316" s="35">
        <f t="shared" si="80"/>
        <v>2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66</v>
      </c>
      <c r="H319" s="40"/>
      <c r="I319" s="40">
        <v>27</v>
      </c>
      <c r="J319" s="40">
        <v>64</v>
      </c>
      <c r="K319" s="40">
        <v>166</v>
      </c>
      <c r="L319" s="35">
        <f t="shared" si="81"/>
        <v>323</v>
      </c>
      <c r="M319" s="35">
        <f t="shared" si="80"/>
        <v>65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321</v>
      </c>
      <c r="U323" s="46">
        <f>+L328+L329</f>
        <v>119</v>
      </c>
      <c r="V323" s="46">
        <f>+L330+L331</f>
        <v>202</v>
      </c>
      <c r="W323" s="46">
        <f>+L334</f>
        <v>25</v>
      </c>
      <c r="X323" s="46">
        <f>+L332</f>
        <v>17</v>
      </c>
    </row>
    <row r="324" spans="1:24" x14ac:dyDescent="0.25">
      <c r="A324" s="21"/>
      <c r="B324" s="22"/>
      <c r="C324" s="8" t="str">
        <f>+$C308</f>
        <v>April 2023</v>
      </c>
      <c r="D324" s="24"/>
      <c r="E324" s="24"/>
      <c r="F324" s="24"/>
      <c r="G324" s="10" t="str">
        <f>+$G$4</f>
        <v>Apr</v>
      </c>
      <c r="H324" s="10" t="str">
        <f>+G324</f>
        <v>Apr</v>
      </c>
      <c r="I324" s="10" t="str">
        <f t="shared" si="82"/>
        <v>Apr</v>
      </c>
      <c r="J324" s="10" t="str">
        <f t="shared" si="82"/>
        <v>Apr</v>
      </c>
      <c r="K324" s="10" t="str">
        <f t="shared" si="82"/>
        <v>Apr</v>
      </c>
      <c r="L324" s="10" t="str">
        <f t="shared" si="82"/>
        <v>Apr</v>
      </c>
      <c r="M324" s="10" t="str">
        <f t="shared" si="82"/>
        <v>Apr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2</v>
      </c>
      <c r="H325" s="7">
        <f>+$H$5</f>
        <v>9</v>
      </c>
      <c r="I325" s="7">
        <f>+$I$5</f>
        <v>16</v>
      </c>
      <c r="J325" s="7">
        <f>+$J$5</f>
        <v>23</v>
      </c>
      <c r="K325" s="7">
        <f>+$K$5</f>
        <v>30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61</v>
      </c>
      <c r="H327" s="32">
        <f t="shared" ref="H327:L327" si="83">SUM(H328:H331)</f>
        <v>64</v>
      </c>
      <c r="I327" s="32">
        <f t="shared" si="83"/>
        <v>64</v>
      </c>
      <c r="J327" s="32">
        <f t="shared" si="83"/>
        <v>69</v>
      </c>
      <c r="K327" s="32">
        <f t="shared" si="83"/>
        <v>63</v>
      </c>
      <c r="L327" s="32">
        <f t="shared" si="83"/>
        <v>321</v>
      </c>
      <c r="M327" s="32">
        <f>ROUND((L327/$E$1),0)</f>
        <v>64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10</v>
      </c>
      <c r="H328" s="40">
        <v>8</v>
      </c>
      <c r="I328" s="40">
        <v>5</v>
      </c>
      <c r="J328" s="40">
        <v>7</v>
      </c>
      <c r="K328" s="40">
        <v>5</v>
      </c>
      <c r="L328" s="35">
        <f>SUM(G328:K328)</f>
        <v>35</v>
      </c>
      <c r="M328" s="35">
        <f t="shared" ref="M328:M336" si="84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16</v>
      </c>
      <c r="H329" s="40">
        <v>21</v>
      </c>
      <c r="I329" s="40">
        <v>15</v>
      </c>
      <c r="J329" s="40">
        <v>17</v>
      </c>
      <c r="K329" s="40">
        <v>15</v>
      </c>
      <c r="L329" s="35">
        <f t="shared" ref="L329:L336" si="85">SUM(G329:K329)</f>
        <v>84</v>
      </c>
      <c r="M329" s="35">
        <f t="shared" si="84"/>
        <v>17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13</v>
      </c>
      <c r="I330" s="40">
        <v>16</v>
      </c>
      <c r="J330" s="40">
        <v>14</v>
      </c>
      <c r="K330" s="40">
        <v>16</v>
      </c>
      <c r="L330" s="35">
        <f t="shared" si="85"/>
        <v>70</v>
      </c>
      <c r="M330" s="35">
        <f t="shared" si="84"/>
        <v>14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24</v>
      </c>
      <c r="H331" s="41">
        <v>22</v>
      </c>
      <c r="I331" s="41">
        <v>28</v>
      </c>
      <c r="J331" s="41">
        <v>31</v>
      </c>
      <c r="K331" s="41">
        <v>27</v>
      </c>
      <c r="L331" s="32">
        <f t="shared" si="85"/>
        <v>132</v>
      </c>
      <c r="M331" s="32">
        <f t="shared" si="84"/>
        <v>26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4</v>
      </c>
      <c r="H332" s="40">
        <v>4</v>
      </c>
      <c r="I332" s="40">
        <v>6</v>
      </c>
      <c r="J332" s="40">
        <v>2</v>
      </c>
      <c r="K332" s="40">
        <v>1</v>
      </c>
      <c r="L332" s="35">
        <f t="shared" si="85"/>
        <v>17</v>
      </c>
      <c r="M332" s="35">
        <f t="shared" si="84"/>
        <v>3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3</v>
      </c>
      <c r="H334" s="40">
        <v>7</v>
      </c>
      <c r="I334" s="40">
        <v>5</v>
      </c>
      <c r="J334" s="40">
        <v>4</v>
      </c>
      <c r="K334" s="40">
        <v>6</v>
      </c>
      <c r="L334" s="35">
        <f t="shared" si="85"/>
        <v>25</v>
      </c>
      <c r="M334" s="35">
        <f t="shared" si="84"/>
        <v>5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288</v>
      </c>
      <c r="H335" s="40"/>
      <c r="I335" s="40"/>
      <c r="J335" s="40">
        <v>288</v>
      </c>
      <c r="K335" s="40">
        <v>108</v>
      </c>
      <c r="L335" s="35">
        <f t="shared" si="85"/>
        <v>684</v>
      </c>
      <c r="M335" s="35">
        <f t="shared" si="84"/>
        <v>137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573</v>
      </c>
      <c r="U339" s="46">
        <f>+L344+L345</f>
        <v>231</v>
      </c>
      <c r="V339" s="46">
        <f>+L346+L347</f>
        <v>342</v>
      </c>
      <c r="W339" s="46">
        <f>+L350</f>
        <v>32</v>
      </c>
      <c r="X339" s="46">
        <f>+L348</f>
        <v>28</v>
      </c>
    </row>
    <row r="340" spans="1:24" x14ac:dyDescent="0.25">
      <c r="A340" s="21"/>
      <c r="B340" s="22"/>
      <c r="C340" s="8" t="str">
        <f>+$C324</f>
        <v>April 2023</v>
      </c>
      <c r="D340" s="24"/>
      <c r="E340" s="24"/>
      <c r="F340" s="24"/>
      <c r="G340" s="10" t="str">
        <f>+$G$4</f>
        <v>Apr</v>
      </c>
      <c r="H340" s="10" t="str">
        <f>+G340</f>
        <v>Apr</v>
      </c>
      <c r="I340" s="10" t="str">
        <f t="shared" si="86"/>
        <v>Apr</v>
      </c>
      <c r="J340" s="10" t="str">
        <f t="shared" si="86"/>
        <v>Apr</v>
      </c>
      <c r="K340" s="10" t="str">
        <f t="shared" si="86"/>
        <v>Apr</v>
      </c>
      <c r="L340" s="10" t="str">
        <f t="shared" si="86"/>
        <v>Apr</v>
      </c>
      <c r="M340" s="10" t="str">
        <f t="shared" si="86"/>
        <v>Apr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2</v>
      </c>
      <c r="H341" s="7">
        <f>+$H$5</f>
        <v>9</v>
      </c>
      <c r="I341" s="7">
        <f>+$I$5</f>
        <v>16</v>
      </c>
      <c r="J341" s="7">
        <f>+$J$5</f>
        <v>23</v>
      </c>
      <c r="K341" s="7">
        <f>+$K$5</f>
        <v>30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113</v>
      </c>
      <c r="H343" s="32">
        <f t="shared" ref="H343:L343" si="87">SUM(H344:H347)</f>
        <v>221</v>
      </c>
      <c r="I343" s="32">
        <f t="shared" si="87"/>
        <v>92</v>
      </c>
      <c r="J343" s="32">
        <f t="shared" si="87"/>
        <v>84</v>
      </c>
      <c r="K343" s="32">
        <f t="shared" si="87"/>
        <v>63</v>
      </c>
      <c r="L343" s="32">
        <f t="shared" si="87"/>
        <v>573</v>
      </c>
      <c r="M343" s="32">
        <f>ROUND((L343/$E$1),0)</f>
        <v>115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9</v>
      </c>
      <c r="H344" s="40">
        <v>26</v>
      </c>
      <c r="I344" s="40">
        <v>14</v>
      </c>
      <c r="J344" s="40">
        <v>9</v>
      </c>
      <c r="K344" s="40">
        <v>10</v>
      </c>
      <c r="L344" s="35">
        <f>SUM(G344:K344)</f>
        <v>68</v>
      </c>
      <c r="M344" s="35">
        <f t="shared" ref="M344:M352" si="88">ROUND((L344/$E$1),0)</f>
        <v>14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29</v>
      </c>
      <c r="H345" s="40">
        <v>61</v>
      </c>
      <c r="I345" s="40">
        <v>28</v>
      </c>
      <c r="J345" s="40">
        <v>24</v>
      </c>
      <c r="K345" s="40">
        <v>21</v>
      </c>
      <c r="L345" s="35">
        <f t="shared" ref="L345:L352" si="89">SUM(G345:K345)</f>
        <v>163</v>
      </c>
      <c r="M345" s="35">
        <f t="shared" si="88"/>
        <v>33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21</v>
      </c>
      <c r="H346" s="40">
        <v>54</v>
      </c>
      <c r="I346" s="40">
        <v>19</v>
      </c>
      <c r="J346" s="40">
        <v>17</v>
      </c>
      <c r="K346" s="40">
        <v>12</v>
      </c>
      <c r="L346" s="35">
        <f t="shared" si="89"/>
        <v>123</v>
      </c>
      <c r="M346" s="35">
        <f t="shared" si="88"/>
        <v>25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54</v>
      </c>
      <c r="H347" s="41">
        <v>80</v>
      </c>
      <c r="I347" s="41">
        <v>31</v>
      </c>
      <c r="J347" s="41">
        <v>34</v>
      </c>
      <c r="K347" s="41">
        <v>20</v>
      </c>
      <c r="L347" s="32">
        <f t="shared" si="89"/>
        <v>219</v>
      </c>
      <c r="M347" s="32">
        <f t="shared" si="88"/>
        <v>44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3</v>
      </c>
      <c r="H348" s="40">
        <v>19</v>
      </c>
      <c r="I348" s="40">
        <v>2</v>
      </c>
      <c r="J348" s="40">
        <v>3</v>
      </c>
      <c r="K348" s="40">
        <v>1</v>
      </c>
      <c r="L348" s="35">
        <f t="shared" si="89"/>
        <v>28</v>
      </c>
      <c r="M348" s="35">
        <f t="shared" si="88"/>
        <v>6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>
        <v>6</v>
      </c>
      <c r="I349" s="40"/>
      <c r="J349" s="40"/>
      <c r="K349" s="40"/>
      <c r="L349" s="35">
        <f t="shared" si="89"/>
        <v>6</v>
      </c>
      <c r="M349" s="35">
        <f t="shared" si="88"/>
        <v>1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6</v>
      </c>
      <c r="H350" s="40">
        <v>8</v>
      </c>
      <c r="I350" s="40">
        <v>6</v>
      </c>
      <c r="J350" s="40">
        <v>7</v>
      </c>
      <c r="K350" s="40">
        <v>5</v>
      </c>
      <c r="L350" s="35">
        <f t="shared" si="89"/>
        <v>32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>
        <v>36</v>
      </c>
      <c r="I351" s="40">
        <v>108</v>
      </c>
      <c r="J351" s="40">
        <v>252</v>
      </c>
      <c r="K351" s="40">
        <v>72</v>
      </c>
      <c r="L351" s="35">
        <f t="shared" si="89"/>
        <v>468</v>
      </c>
      <c r="M351" s="35">
        <f t="shared" si="88"/>
        <v>94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>
        <v>40</v>
      </c>
      <c r="L352" s="35">
        <f t="shared" si="89"/>
        <v>200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128</v>
      </c>
      <c r="U355" s="46">
        <f>+L360+L361</f>
        <v>19</v>
      </c>
      <c r="V355" s="46">
        <f>+L362+L363</f>
        <v>109</v>
      </c>
      <c r="W355" s="46">
        <f>+L366</f>
        <v>14</v>
      </c>
      <c r="X355" s="46">
        <f>+L364</f>
        <v>5</v>
      </c>
    </row>
    <row r="356" spans="1:24" x14ac:dyDescent="0.25">
      <c r="A356" s="21"/>
      <c r="B356" s="22"/>
      <c r="C356" s="8" t="str">
        <f>+$C340</f>
        <v>April 2023</v>
      </c>
      <c r="D356" s="24"/>
      <c r="E356" s="24"/>
      <c r="F356" s="24"/>
      <c r="G356" s="10" t="str">
        <f>+$G$4</f>
        <v>Apr</v>
      </c>
      <c r="H356" s="10" t="str">
        <f>+G356</f>
        <v>Apr</v>
      </c>
      <c r="I356" s="10" t="str">
        <f t="shared" si="90"/>
        <v>Apr</v>
      </c>
      <c r="J356" s="10" t="str">
        <f t="shared" si="90"/>
        <v>Apr</v>
      </c>
      <c r="K356" s="10" t="str">
        <f t="shared" si="90"/>
        <v>Apr</v>
      </c>
      <c r="L356" s="10" t="str">
        <f t="shared" si="90"/>
        <v>Apr</v>
      </c>
      <c r="M356" s="10" t="str">
        <f t="shared" si="90"/>
        <v>Apr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2</v>
      </c>
      <c r="H357" s="7">
        <f>+$H$5</f>
        <v>9</v>
      </c>
      <c r="I357" s="7">
        <f>+$I$5</f>
        <v>16</v>
      </c>
      <c r="J357" s="7">
        <f>+$J$5</f>
        <v>23</v>
      </c>
      <c r="K357" s="7">
        <f>+$K$5</f>
        <v>30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33</v>
      </c>
      <c r="H359" s="32">
        <f t="shared" ref="H359:L359" si="91">SUM(H360:H363)</f>
        <v>0</v>
      </c>
      <c r="I359" s="32">
        <f t="shared" si="91"/>
        <v>23</v>
      </c>
      <c r="J359" s="32">
        <f t="shared" si="91"/>
        <v>38</v>
      </c>
      <c r="K359" s="32">
        <f t="shared" si="91"/>
        <v>34</v>
      </c>
      <c r="L359" s="32">
        <f t="shared" si="91"/>
        <v>128</v>
      </c>
      <c r="M359" s="32">
        <f>ROUND((L359/$E$1),0)</f>
        <v>26</v>
      </c>
      <c r="N359" s="33"/>
      <c r="P359" s="16" t="s">
        <v>132</v>
      </c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/>
      <c r="I360" s="40">
        <v>3</v>
      </c>
      <c r="J360" s="40">
        <v>2</v>
      </c>
      <c r="K360" s="40">
        <v>2</v>
      </c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3</v>
      </c>
      <c r="H361" s="40"/>
      <c r="I361" s="40">
        <v>2</v>
      </c>
      <c r="J361" s="40">
        <v>3</v>
      </c>
      <c r="K361" s="40">
        <v>3</v>
      </c>
      <c r="L361" s="35">
        <f t="shared" ref="L361:L368" si="93">SUM(G361:K361)</f>
        <v>11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9</v>
      </c>
      <c r="H362" s="40"/>
      <c r="I362" s="40">
        <v>4</v>
      </c>
      <c r="J362" s="40">
        <v>9</v>
      </c>
      <c r="K362" s="40">
        <v>9</v>
      </c>
      <c r="L362" s="35">
        <f t="shared" si="93"/>
        <v>31</v>
      </c>
      <c r="M362" s="35">
        <f t="shared" si="92"/>
        <v>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20</v>
      </c>
      <c r="H363" s="41"/>
      <c r="I363" s="41">
        <v>14</v>
      </c>
      <c r="J363" s="41">
        <v>24</v>
      </c>
      <c r="K363" s="41">
        <v>20</v>
      </c>
      <c r="L363" s="32">
        <f t="shared" si="93"/>
        <v>78</v>
      </c>
      <c r="M363" s="32">
        <f t="shared" si="92"/>
        <v>16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>
        <v>5</v>
      </c>
      <c r="K364" s="40"/>
      <c r="L364" s="35">
        <f t="shared" si="93"/>
        <v>5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>
        <v>2</v>
      </c>
      <c r="J365" s="40"/>
      <c r="K365" s="40"/>
      <c r="L365" s="35">
        <f t="shared" si="93"/>
        <v>2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2</v>
      </c>
      <c r="H366" s="40"/>
      <c r="I366" s="40">
        <v>4</v>
      </c>
      <c r="J366" s="40">
        <v>5</v>
      </c>
      <c r="K366" s="40">
        <v>3</v>
      </c>
      <c r="L366" s="35">
        <f t="shared" si="93"/>
        <v>14</v>
      </c>
      <c r="M366" s="35">
        <f t="shared" si="92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72</v>
      </c>
      <c r="H367" s="40"/>
      <c r="I367" s="40"/>
      <c r="J367" s="40">
        <v>216</v>
      </c>
      <c r="K367" s="40">
        <v>180</v>
      </c>
      <c r="L367" s="35">
        <f t="shared" si="93"/>
        <v>468</v>
      </c>
      <c r="M367" s="35">
        <f t="shared" si="92"/>
        <v>94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36</v>
      </c>
      <c r="H368" s="40"/>
      <c r="I368" s="40"/>
      <c r="J368" s="40"/>
      <c r="K368" s="40"/>
      <c r="L368" s="35">
        <f t="shared" si="93"/>
        <v>36</v>
      </c>
      <c r="M368" s="35">
        <f t="shared" si="92"/>
        <v>7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124</v>
      </c>
      <c r="U371" s="46">
        <f>+L376+L377</f>
        <v>20</v>
      </c>
      <c r="V371" s="46">
        <f>+L378+L379</f>
        <v>104</v>
      </c>
      <c r="W371" s="46">
        <f>+L382</f>
        <v>20</v>
      </c>
      <c r="X371" s="46">
        <f>+L380</f>
        <v>4</v>
      </c>
    </row>
    <row r="372" spans="1:24" x14ac:dyDescent="0.25">
      <c r="A372" s="21"/>
      <c r="B372" s="22"/>
      <c r="C372" s="8" t="str">
        <f>+$C356</f>
        <v>April 2023</v>
      </c>
      <c r="D372" s="24"/>
      <c r="E372" s="24"/>
      <c r="F372" s="24"/>
      <c r="G372" s="10" t="str">
        <f>+$G$4</f>
        <v>Apr</v>
      </c>
      <c r="H372" s="10" t="str">
        <f>+G372</f>
        <v>Apr</v>
      </c>
      <c r="I372" s="10" t="str">
        <f t="shared" si="94"/>
        <v>Apr</v>
      </c>
      <c r="J372" s="10" t="str">
        <f t="shared" si="94"/>
        <v>Apr</v>
      </c>
      <c r="K372" s="10" t="str">
        <f t="shared" si="94"/>
        <v>Apr</v>
      </c>
      <c r="L372" s="10" t="str">
        <f t="shared" si="94"/>
        <v>Apr</v>
      </c>
      <c r="M372" s="10" t="str">
        <f t="shared" si="94"/>
        <v>Apr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2</v>
      </c>
      <c r="H373" s="7">
        <f>+$H$5</f>
        <v>9</v>
      </c>
      <c r="I373" s="7">
        <f>+$I$5</f>
        <v>16</v>
      </c>
      <c r="J373" s="7">
        <f>+$J$5</f>
        <v>23</v>
      </c>
      <c r="K373" s="7">
        <f>+$K$5</f>
        <v>30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25</v>
      </c>
      <c r="H375" s="32">
        <f t="shared" ref="H375:L375" si="95">SUM(H376:H379)</f>
        <v>10</v>
      </c>
      <c r="I375" s="32">
        <f t="shared" si="95"/>
        <v>24</v>
      </c>
      <c r="J375" s="32">
        <f t="shared" si="95"/>
        <v>32</v>
      </c>
      <c r="K375" s="32">
        <f t="shared" si="95"/>
        <v>33</v>
      </c>
      <c r="L375" s="32">
        <f t="shared" si="95"/>
        <v>124</v>
      </c>
      <c r="M375" s="32">
        <f>ROUND((L375/$E$1),0)</f>
        <v>25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2</v>
      </c>
      <c r="K376" s="40">
        <v>1</v>
      </c>
      <c r="L376" s="35">
        <f>SUM(G376:K376)</f>
        <v>6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2</v>
      </c>
      <c r="H377" s="40">
        <v>1</v>
      </c>
      <c r="I377" s="40">
        <v>2</v>
      </c>
      <c r="J377" s="40">
        <v>5</v>
      </c>
      <c r="K377" s="40">
        <v>4</v>
      </c>
      <c r="L377" s="35">
        <f t="shared" ref="L377:L384" si="97">SUM(G377:K377)</f>
        <v>14</v>
      </c>
      <c r="M377" s="35">
        <f t="shared" si="96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10</v>
      </c>
      <c r="H378" s="40">
        <v>8</v>
      </c>
      <c r="I378" s="40">
        <v>8</v>
      </c>
      <c r="J378" s="40">
        <v>8</v>
      </c>
      <c r="K378" s="40">
        <v>8</v>
      </c>
      <c r="L378" s="35">
        <f t="shared" si="97"/>
        <v>42</v>
      </c>
      <c r="M378" s="35">
        <f t="shared" si="96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12</v>
      </c>
      <c r="H379" s="41"/>
      <c r="I379" s="41">
        <v>13</v>
      </c>
      <c r="J379" s="41">
        <v>17</v>
      </c>
      <c r="K379" s="41">
        <v>20</v>
      </c>
      <c r="L379" s="32">
        <f t="shared" si="97"/>
        <v>62</v>
      </c>
      <c r="M379" s="32">
        <f t="shared" si="96"/>
        <v>12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>
        <v>3</v>
      </c>
      <c r="K380" s="40">
        <v>1</v>
      </c>
      <c r="L380" s="35">
        <f t="shared" si="97"/>
        <v>4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3</v>
      </c>
      <c r="I382" s="40">
        <v>4</v>
      </c>
      <c r="J382" s="40">
        <v>5</v>
      </c>
      <c r="K382" s="40">
        <v>5</v>
      </c>
      <c r="L382" s="35">
        <f t="shared" si="97"/>
        <v>20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144</v>
      </c>
      <c r="H383" s="40">
        <v>108</v>
      </c>
      <c r="I383" s="40">
        <v>36</v>
      </c>
      <c r="J383" s="40">
        <v>72</v>
      </c>
      <c r="K383" s="40">
        <v>108</v>
      </c>
      <c r="L383" s="35">
        <f t="shared" si="97"/>
        <v>468</v>
      </c>
      <c r="M383" s="35">
        <f t="shared" si="96"/>
        <v>94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>
        <v>40</v>
      </c>
      <c r="H384" s="40"/>
      <c r="I384" s="40"/>
      <c r="J384" s="40"/>
      <c r="K384" s="40"/>
      <c r="L384" s="35">
        <f t="shared" si="97"/>
        <v>40</v>
      </c>
      <c r="M384" s="35">
        <f t="shared" si="96"/>
        <v>8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401</v>
      </c>
      <c r="U387" s="46">
        <f>+L392+L393</f>
        <v>136</v>
      </c>
      <c r="V387" s="46">
        <f>+L394+L395</f>
        <v>265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April 2023</v>
      </c>
      <c r="D388" s="24"/>
      <c r="E388" s="24"/>
      <c r="F388" s="24"/>
      <c r="G388" s="10" t="str">
        <f>+$G$4</f>
        <v>Apr</v>
      </c>
      <c r="H388" s="10" t="str">
        <f>+G388</f>
        <v>Apr</v>
      </c>
      <c r="I388" s="10" t="str">
        <f t="shared" si="98"/>
        <v>Apr</v>
      </c>
      <c r="J388" s="10" t="str">
        <f t="shared" si="98"/>
        <v>Apr</v>
      </c>
      <c r="K388" s="10" t="str">
        <f t="shared" si="98"/>
        <v>Apr</v>
      </c>
      <c r="L388" s="10" t="str">
        <f t="shared" si="98"/>
        <v>Apr</v>
      </c>
      <c r="M388" s="10" t="str">
        <f t="shared" si="98"/>
        <v>Apr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2</v>
      </c>
      <c r="H389" s="7">
        <f>+$H$5</f>
        <v>9</v>
      </c>
      <c r="I389" s="7">
        <f>+$I$5</f>
        <v>16</v>
      </c>
      <c r="J389" s="7">
        <f>+$J$5</f>
        <v>23</v>
      </c>
      <c r="K389" s="7">
        <f>+$K$5</f>
        <v>30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54</v>
      </c>
      <c r="H391" s="32">
        <f t="shared" ref="H391:L391" si="99">SUM(H392:H395)</f>
        <v>114</v>
      </c>
      <c r="I391" s="32">
        <f t="shared" si="99"/>
        <v>83</v>
      </c>
      <c r="J391" s="32">
        <f t="shared" si="99"/>
        <v>89</v>
      </c>
      <c r="K391" s="32">
        <f t="shared" si="99"/>
        <v>61</v>
      </c>
      <c r="L391" s="32">
        <f t="shared" si="99"/>
        <v>401</v>
      </c>
      <c r="M391" s="32">
        <f>ROUND((L391/$E$1),0)</f>
        <v>80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6</v>
      </c>
      <c r="H392" s="40">
        <v>8</v>
      </c>
      <c r="I392" s="40">
        <v>3</v>
      </c>
      <c r="J392" s="40">
        <v>6</v>
      </c>
      <c r="K392" s="40">
        <v>4</v>
      </c>
      <c r="L392" s="35">
        <f>SUM(G392:K392)</f>
        <v>27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29</v>
      </c>
      <c r="H393" s="40">
        <v>27</v>
      </c>
      <c r="I393" s="40">
        <v>17</v>
      </c>
      <c r="J393" s="40">
        <v>19</v>
      </c>
      <c r="K393" s="40">
        <v>17</v>
      </c>
      <c r="L393" s="35">
        <f t="shared" ref="L393:L400" si="101">SUM(G393:K393)</f>
        <v>109</v>
      </c>
      <c r="M393" s="35">
        <f t="shared" si="100"/>
        <v>22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19</v>
      </c>
      <c r="H394" s="40">
        <v>22</v>
      </c>
      <c r="I394" s="40">
        <v>14</v>
      </c>
      <c r="J394" s="40">
        <v>17</v>
      </c>
      <c r="K394" s="40">
        <v>11</v>
      </c>
      <c r="L394" s="35">
        <f t="shared" si="101"/>
        <v>83</v>
      </c>
      <c r="M394" s="35">
        <f t="shared" si="100"/>
        <v>17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/>
      <c r="H395" s="41">
        <v>57</v>
      </c>
      <c r="I395" s="41">
        <v>49</v>
      </c>
      <c r="J395" s="41">
        <v>47</v>
      </c>
      <c r="K395" s="41">
        <v>29</v>
      </c>
      <c r="L395" s="32">
        <f t="shared" si="101"/>
        <v>182</v>
      </c>
      <c r="M395" s="32">
        <f t="shared" si="100"/>
        <v>36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412</v>
      </c>
      <c r="U403" s="46">
        <f>+L408+L409</f>
        <v>93</v>
      </c>
      <c r="V403" s="46">
        <f>+L410+L411</f>
        <v>319</v>
      </c>
      <c r="W403" s="46">
        <f>+L414</f>
        <v>17</v>
      </c>
      <c r="X403" s="46">
        <f>+L412</f>
        <v>0</v>
      </c>
    </row>
    <row r="404" spans="1:24" x14ac:dyDescent="0.25">
      <c r="A404" s="21"/>
      <c r="B404" s="22"/>
      <c r="C404" s="8" t="str">
        <f>+$C388</f>
        <v>April 2023</v>
      </c>
      <c r="D404" s="24"/>
      <c r="E404" s="24"/>
      <c r="F404" s="24"/>
      <c r="G404" s="10" t="str">
        <f>+$G$4</f>
        <v>Apr</v>
      </c>
      <c r="H404" s="10" t="str">
        <f>+G404</f>
        <v>Apr</v>
      </c>
      <c r="I404" s="10" t="str">
        <f t="shared" si="102"/>
        <v>Apr</v>
      </c>
      <c r="J404" s="10" t="str">
        <f t="shared" si="102"/>
        <v>Apr</v>
      </c>
      <c r="K404" s="10" t="str">
        <f t="shared" si="102"/>
        <v>Apr</v>
      </c>
      <c r="L404" s="10" t="str">
        <f t="shared" si="102"/>
        <v>Apr</v>
      </c>
      <c r="M404" s="10" t="str">
        <f t="shared" si="102"/>
        <v>Apr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2</v>
      </c>
      <c r="H405" s="7">
        <f>+$H$5</f>
        <v>9</v>
      </c>
      <c r="I405" s="7">
        <f>+$I$5</f>
        <v>16</v>
      </c>
      <c r="J405" s="7">
        <f>+$J$5</f>
        <v>23</v>
      </c>
      <c r="K405" s="7">
        <f>+$K$5</f>
        <v>30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77</v>
      </c>
      <c r="H407" s="32">
        <f t="shared" ref="H407:L407" si="103">SUM(H408:H411)</f>
        <v>79</v>
      </c>
      <c r="I407" s="32">
        <f t="shared" si="103"/>
        <v>78</v>
      </c>
      <c r="J407" s="32">
        <f t="shared" si="103"/>
        <v>78</v>
      </c>
      <c r="K407" s="32">
        <f t="shared" si="103"/>
        <v>100</v>
      </c>
      <c r="L407" s="32">
        <f t="shared" si="103"/>
        <v>412</v>
      </c>
      <c r="M407" s="32">
        <f>ROUND((L407/$E$1),0)</f>
        <v>82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3</v>
      </c>
      <c r="H408" s="40">
        <v>7</v>
      </c>
      <c r="I408" s="40">
        <v>6</v>
      </c>
      <c r="J408" s="40">
        <v>4</v>
      </c>
      <c r="K408" s="40">
        <v>6</v>
      </c>
      <c r="L408" s="35">
        <f>SUM(G408:K408)</f>
        <v>26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13</v>
      </c>
      <c r="H409" s="40">
        <v>16</v>
      </c>
      <c r="I409" s="40">
        <v>13</v>
      </c>
      <c r="J409" s="40">
        <v>11</v>
      </c>
      <c r="K409" s="40">
        <v>14</v>
      </c>
      <c r="L409" s="35">
        <f t="shared" ref="L409:L416" si="105">SUM(G409:K409)</f>
        <v>67</v>
      </c>
      <c r="M409" s="35">
        <f t="shared" si="104"/>
        <v>13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20</v>
      </c>
      <c r="H410" s="40">
        <v>28</v>
      </c>
      <c r="I410" s="40">
        <v>21</v>
      </c>
      <c r="J410" s="40">
        <v>21</v>
      </c>
      <c r="K410" s="40">
        <v>26</v>
      </c>
      <c r="L410" s="35">
        <f t="shared" si="105"/>
        <v>116</v>
      </c>
      <c r="M410" s="35">
        <f t="shared" si="104"/>
        <v>23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41</v>
      </c>
      <c r="H411" s="41">
        <v>28</v>
      </c>
      <c r="I411" s="41">
        <v>38</v>
      </c>
      <c r="J411" s="41">
        <v>42</v>
      </c>
      <c r="K411" s="41">
        <v>54</v>
      </c>
      <c r="L411" s="32">
        <f t="shared" si="105"/>
        <v>203</v>
      </c>
      <c r="M411" s="32">
        <f t="shared" si="104"/>
        <v>41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3</v>
      </c>
      <c r="H414" s="40">
        <v>6</v>
      </c>
      <c r="I414" s="40">
        <v>4</v>
      </c>
      <c r="J414" s="40">
        <v>4</v>
      </c>
      <c r="K414" s="40"/>
      <c r="L414" s="35">
        <f t="shared" si="105"/>
        <v>17</v>
      </c>
      <c r="M414" s="35">
        <f t="shared" si="104"/>
        <v>3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>
        <v>72</v>
      </c>
      <c r="L415" s="35">
        <f t="shared" si="105"/>
        <v>72</v>
      </c>
      <c r="M415" s="35">
        <f t="shared" si="104"/>
        <v>14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April 2023</v>
      </c>
      <c r="D420" s="24"/>
      <c r="E420" s="24"/>
      <c r="F420" s="24"/>
      <c r="G420" s="10" t="str">
        <f>+$G$4</f>
        <v>Apr</v>
      </c>
      <c r="H420" s="10" t="str">
        <f>+G420</f>
        <v>Apr</v>
      </c>
      <c r="I420" s="10" t="str">
        <f t="shared" si="106"/>
        <v>Apr</v>
      </c>
      <c r="J420" s="10" t="str">
        <f t="shared" si="106"/>
        <v>Apr</v>
      </c>
      <c r="K420" s="10" t="str">
        <f t="shared" si="106"/>
        <v>Apr</v>
      </c>
      <c r="L420" s="10" t="str">
        <f t="shared" si="106"/>
        <v>Apr</v>
      </c>
      <c r="M420" s="10" t="str">
        <f t="shared" si="106"/>
        <v>Apr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2</v>
      </c>
      <c r="H421" s="7">
        <f>+$H$5</f>
        <v>9</v>
      </c>
      <c r="I421" s="7">
        <f>+$I$5</f>
        <v>16</v>
      </c>
      <c r="J421" s="7">
        <f>+$J$5</f>
        <v>23</v>
      </c>
      <c r="K421" s="7">
        <f>+$K$5</f>
        <v>30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P423" s="16" t="s">
        <v>133</v>
      </c>
      <c r="AA423" s="50">
        <v>52</v>
      </c>
      <c r="AB423" s="50">
        <v>0</v>
      </c>
      <c r="AC423" s="50">
        <v>45</v>
      </c>
      <c r="AD423" s="50">
        <v>33</v>
      </c>
      <c r="AE423" s="50">
        <v>26</v>
      </c>
      <c r="AF423" s="50">
        <v>156</v>
      </c>
      <c r="AG423" s="50">
        <v>31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3</v>
      </c>
      <c r="AB424" s="50"/>
      <c r="AC424" s="50">
        <v>3</v>
      </c>
      <c r="AD424" s="50">
        <v>2</v>
      </c>
      <c r="AE424" s="50">
        <v>2</v>
      </c>
      <c r="AF424" s="50">
        <v>10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10</v>
      </c>
      <c r="AB425" s="50"/>
      <c r="AC425" s="50">
        <v>8</v>
      </c>
      <c r="AD425" s="50">
        <v>6</v>
      </c>
      <c r="AE425" s="50">
        <v>6</v>
      </c>
      <c r="AF425" s="50">
        <v>30</v>
      </c>
      <c r="AG425" s="50">
        <v>6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19</v>
      </c>
      <c r="AB426" s="50"/>
      <c r="AC426" s="50">
        <v>18</v>
      </c>
      <c r="AD426" s="50">
        <v>12</v>
      </c>
      <c r="AE426" s="50">
        <v>15</v>
      </c>
      <c r="AF426" s="50">
        <v>64</v>
      </c>
      <c r="AG426" s="50">
        <v>13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20</v>
      </c>
      <c r="AB427" s="50"/>
      <c r="AC427" s="50">
        <v>16</v>
      </c>
      <c r="AD427" s="50">
        <v>13</v>
      </c>
      <c r="AE427" s="50">
        <v>3</v>
      </c>
      <c r="AF427" s="50">
        <v>52</v>
      </c>
      <c r="AG427" s="50">
        <v>10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>
        <v>14</v>
      </c>
      <c r="AE428" s="50"/>
      <c r="AF428" s="50">
        <v>14</v>
      </c>
      <c r="AG428" s="50">
        <v>3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>
        <v>3</v>
      </c>
      <c r="AE429" s="50"/>
      <c r="AF429" s="50">
        <v>3</v>
      </c>
      <c r="AG429" s="50">
        <v>1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>
        <v>2</v>
      </c>
      <c r="AE430" s="50"/>
      <c r="AF430" s="50">
        <v>2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171</v>
      </c>
      <c r="U435" s="46">
        <f>+L440+L441</f>
        <v>76</v>
      </c>
      <c r="V435" s="46">
        <f>+L442+L443</f>
        <v>95</v>
      </c>
      <c r="W435" s="46">
        <f>+L446</f>
        <v>5</v>
      </c>
      <c r="X435" s="46">
        <f>+L444</f>
        <v>0</v>
      </c>
    </row>
    <row r="436" spans="1:24" x14ac:dyDescent="0.25">
      <c r="A436" s="21"/>
      <c r="B436" s="22"/>
      <c r="C436" s="8" t="str">
        <f>+$C420</f>
        <v>April 2023</v>
      </c>
      <c r="D436" s="24"/>
      <c r="E436" s="24"/>
      <c r="F436" s="24"/>
      <c r="G436" s="10" t="str">
        <f>+$G$4</f>
        <v>Apr</v>
      </c>
      <c r="H436" s="10" t="str">
        <f>+G436</f>
        <v>Apr</v>
      </c>
      <c r="I436" s="10" t="str">
        <f t="shared" si="110"/>
        <v>Apr</v>
      </c>
      <c r="J436" s="10" t="str">
        <f t="shared" si="110"/>
        <v>Apr</v>
      </c>
      <c r="K436" s="10" t="str">
        <f t="shared" si="110"/>
        <v>Apr</v>
      </c>
      <c r="L436" s="10" t="str">
        <f t="shared" si="110"/>
        <v>Apr</v>
      </c>
      <c r="M436" s="10" t="str">
        <f t="shared" si="110"/>
        <v>Apr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2</v>
      </c>
      <c r="H437" s="7">
        <f>+$H$5</f>
        <v>9</v>
      </c>
      <c r="I437" s="7">
        <f>+$I$5</f>
        <v>16</v>
      </c>
      <c r="J437" s="7">
        <f>+$J$5</f>
        <v>23</v>
      </c>
      <c r="K437" s="7">
        <f>+$K$5</f>
        <v>30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32</v>
      </c>
      <c r="H439" s="32">
        <f t="shared" ref="H439:L439" si="111">SUM(H440:H443)</f>
        <v>60</v>
      </c>
      <c r="I439" s="32">
        <f t="shared" si="111"/>
        <v>30</v>
      </c>
      <c r="J439" s="32">
        <f t="shared" si="111"/>
        <v>27</v>
      </c>
      <c r="K439" s="32">
        <f t="shared" si="111"/>
        <v>22</v>
      </c>
      <c r="L439" s="32">
        <f t="shared" si="111"/>
        <v>171</v>
      </c>
      <c r="M439" s="32">
        <f>ROUND((L439/$E$1),0)</f>
        <v>34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10</v>
      </c>
      <c r="I440" s="40">
        <v>5</v>
      </c>
      <c r="J440" s="40">
        <v>2</v>
      </c>
      <c r="K440" s="40">
        <v>2</v>
      </c>
      <c r="L440" s="35">
        <f>SUM(G440:K440)</f>
        <v>21</v>
      </c>
      <c r="M440" s="35">
        <f t="shared" ref="M440:M448" si="112">ROUND((L440/$E$1),0)</f>
        <v>4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20</v>
      </c>
      <c r="I441" s="40">
        <v>10</v>
      </c>
      <c r="J441" s="40">
        <v>10</v>
      </c>
      <c r="K441" s="40">
        <v>5</v>
      </c>
      <c r="L441" s="35">
        <f t="shared" ref="L441:L448" si="113">SUM(G441:K441)</f>
        <v>55</v>
      </c>
      <c r="M441" s="35">
        <f t="shared" si="112"/>
        <v>11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15</v>
      </c>
      <c r="I442" s="40">
        <v>10</v>
      </c>
      <c r="J442" s="40">
        <v>10</v>
      </c>
      <c r="K442" s="40">
        <v>5</v>
      </c>
      <c r="L442" s="35">
        <f t="shared" si="113"/>
        <v>50</v>
      </c>
      <c r="M442" s="35">
        <f t="shared" si="112"/>
        <v>10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15</v>
      </c>
      <c r="I443" s="41">
        <v>5</v>
      </c>
      <c r="J443" s="41">
        <v>5</v>
      </c>
      <c r="K443" s="41">
        <v>10</v>
      </c>
      <c r="L443" s="32">
        <f t="shared" si="113"/>
        <v>45</v>
      </c>
      <c r="M443" s="32">
        <f t="shared" si="112"/>
        <v>9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>
        <v>10</v>
      </c>
      <c r="I445" s="40"/>
      <c r="J445" s="40"/>
      <c r="K445" s="40"/>
      <c r="L445" s="35">
        <f t="shared" si="113"/>
        <v>10</v>
      </c>
      <c r="M445" s="35">
        <f t="shared" si="112"/>
        <v>2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2</v>
      </c>
      <c r="H446" s="40"/>
      <c r="I446" s="40">
        <v>2</v>
      </c>
      <c r="J446" s="40">
        <v>1</v>
      </c>
      <c r="K446" s="40"/>
      <c r="L446" s="35">
        <f t="shared" si="113"/>
        <v>5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360</v>
      </c>
      <c r="I447" s="40">
        <v>10</v>
      </c>
      <c r="J447" s="40"/>
      <c r="K447" s="40">
        <v>36</v>
      </c>
      <c r="L447" s="35">
        <f t="shared" si="113"/>
        <v>406</v>
      </c>
      <c r="M447" s="35">
        <f t="shared" si="112"/>
        <v>81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139</v>
      </c>
      <c r="U451" s="46">
        <f>+L456+L457</f>
        <v>53</v>
      </c>
      <c r="V451" s="46">
        <f>+L458+L459</f>
        <v>86</v>
      </c>
      <c r="W451" s="46">
        <f>+L462</f>
        <v>20</v>
      </c>
      <c r="X451" s="46">
        <f>+L460</f>
        <v>0</v>
      </c>
    </row>
    <row r="452" spans="1:24" x14ac:dyDescent="0.25">
      <c r="A452" s="21"/>
      <c r="B452" s="22"/>
      <c r="C452" s="8" t="str">
        <f>+$C436</f>
        <v>April 2023</v>
      </c>
      <c r="D452" s="24"/>
      <c r="E452" s="24"/>
      <c r="F452" s="24"/>
      <c r="G452" s="10" t="str">
        <f>+$G$4</f>
        <v>Apr</v>
      </c>
      <c r="H452" s="10" t="str">
        <f>+G452</f>
        <v>Apr</v>
      </c>
      <c r="I452" s="10" t="str">
        <f t="shared" si="114"/>
        <v>Apr</v>
      </c>
      <c r="J452" s="10" t="str">
        <f t="shared" si="114"/>
        <v>Apr</v>
      </c>
      <c r="K452" s="10" t="str">
        <f t="shared" si="114"/>
        <v>Apr</v>
      </c>
      <c r="L452" s="10" t="str">
        <f t="shared" si="114"/>
        <v>Apr</v>
      </c>
      <c r="M452" s="10" t="str">
        <f t="shared" si="114"/>
        <v>Apr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2</v>
      </c>
      <c r="H453" s="7">
        <f>+$H$5</f>
        <v>9</v>
      </c>
      <c r="I453" s="7">
        <f>+$I$5</f>
        <v>16</v>
      </c>
      <c r="J453" s="7">
        <f>+$J$5</f>
        <v>23</v>
      </c>
      <c r="K453" s="7">
        <f>+$K$5</f>
        <v>30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38</v>
      </c>
      <c r="H455" s="32">
        <f t="shared" ref="H455:L455" si="115">SUM(H456:H459)</f>
        <v>23</v>
      </c>
      <c r="I455" s="32">
        <f t="shared" si="115"/>
        <v>29</v>
      </c>
      <c r="J455" s="32">
        <f t="shared" si="115"/>
        <v>29</v>
      </c>
      <c r="K455" s="32">
        <f t="shared" si="115"/>
        <v>20</v>
      </c>
      <c r="L455" s="32">
        <f t="shared" si="115"/>
        <v>139</v>
      </c>
      <c r="M455" s="32">
        <f>ROUND((L455/$E$1),0)</f>
        <v>28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6</v>
      </c>
      <c r="I456" s="40">
        <v>5</v>
      </c>
      <c r="J456" s="40">
        <v>5</v>
      </c>
      <c r="K456" s="40">
        <v>5</v>
      </c>
      <c r="L456" s="35">
        <f>SUM(G456:K456)</f>
        <v>28</v>
      </c>
      <c r="M456" s="35">
        <f t="shared" ref="M456:M464" si="116">ROUND((L456/$E$1),0)</f>
        <v>6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6</v>
      </c>
      <c r="H457" s="40">
        <v>5</v>
      </c>
      <c r="I457" s="40">
        <v>5</v>
      </c>
      <c r="J457" s="40">
        <v>5</v>
      </c>
      <c r="K457" s="40">
        <v>4</v>
      </c>
      <c r="L457" s="35">
        <f t="shared" ref="L457:L464" si="117">SUM(G457:K457)</f>
        <v>25</v>
      </c>
      <c r="M457" s="35">
        <f t="shared" si="116"/>
        <v>5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10</v>
      </c>
      <c r="H458" s="40">
        <v>1</v>
      </c>
      <c r="I458" s="40">
        <v>8</v>
      </c>
      <c r="J458" s="40">
        <v>8</v>
      </c>
      <c r="K458" s="40">
        <v>3</v>
      </c>
      <c r="L458" s="35">
        <f t="shared" si="117"/>
        <v>30</v>
      </c>
      <c r="M458" s="35">
        <f t="shared" si="116"/>
        <v>6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15</v>
      </c>
      <c r="H459" s="41">
        <v>11</v>
      </c>
      <c r="I459" s="41">
        <v>11</v>
      </c>
      <c r="J459" s="41">
        <v>11</v>
      </c>
      <c r="K459" s="41">
        <v>8</v>
      </c>
      <c r="L459" s="32">
        <f t="shared" si="117"/>
        <v>56</v>
      </c>
      <c r="M459" s="32">
        <f t="shared" si="116"/>
        <v>11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9</v>
      </c>
      <c r="H462" s="40">
        <v>3</v>
      </c>
      <c r="I462" s="40">
        <v>4</v>
      </c>
      <c r="J462" s="40">
        <v>4</v>
      </c>
      <c r="K462" s="40"/>
      <c r="L462" s="35">
        <f t="shared" si="117"/>
        <v>20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360</v>
      </c>
      <c r="U467" s="46">
        <f>+L472+L473</f>
        <v>102</v>
      </c>
      <c r="V467" s="46">
        <f>+L474+L475</f>
        <v>258</v>
      </c>
      <c r="W467" s="46">
        <f>+L478</f>
        <v>57</v>
      </c>
      <c r="X467" s="46">
        <f>+L476</f>
        <v>0</v>
      </c>
    </row>
    <row r="468" spans="1:24" x14ac:dyDescent="0.25">
      <c r="A468" s="21"/>
      <c r="B468" s="22"/>
      <c r="C468" s="8" t="str">
        <f>+$C452</f>
        <v>April 2023</v>
      </c>
      <c r="D468" s="24"/>
      <c r="E468" s="24"/>
      <c r="F468" s="24"/>
      <c r="G468" s="10" t="str">
        <f>+$G$4</f>
        <v>Apr</v>
      </c>
      <c r="H468" s="10" t="str">
        <f>+G468</f>
        <v>Apr</v>
      </c>
      <c r="I468" s="10" t="str">
        <f t="shared" si="118"/>
        <v>Apr</v>
      </c>
      <c r="J468" s="10" t="str">
        <f t="shared" si="118"/>
        <v>Apr</v>
      </c>
      <c r="K468" s="10" t="str">
        <f t="shared" si="118"/>
        <v>Apr</v>
      </c>
      <c r="L468" s="10" t="str">
        <f t="shared" si="118"/>
        <v>Apr</v>
      </c>
      <c r="M468" s="10" t="str">
        <f t="shared" si="118"/>
        <v>Apr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2</v>
      </c>
      <c r="H469" s="7">
        <f>+$H$5</f>
        <v>9</v>
      </c>
      <c r="I469" s="7">
        <f>+$I$5</f>
        <v>16</v>
      </c>
      <c r="J469" s="7">
        <f>+$J$5</f>
        <v>23</v>
      </c>
      <c r="K469" s="7">
        <f>+$K$5</f>
        <v>30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82</v>
      </c>
      <c r="H471" s="32">
        <f t="shared" ref="H471:L471" si="119">SUM(H472:H475)</f>
        <v>0</v>
      </c>
      <c r="I471" s="32">
        <f t="shared" si="119"/>
        <v>79</v>
      </c>
      <c r="J471" s="32">
        <f t="shared" si="119"/>
        <v>71</v>
      </c>
      <c r="K471" s="32">
        <f t="shared" si="119"/>
        <v>128</v>
      </c>
      <c r="L471" s="32">
        <f t="shared" si="119"/>
        <v>360</v>
      </c>
      <c r="M471" s="32">
        <f>ROUND((L471/$E$1),0)</f>
        <v>72</v>
      </c>
      <c r="N471" s="33"/>
      <c r="P471" s="16" t="s">
        <v>134</v>
      </c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8</v>
      </c>
      <c r="H472" s="40"/>
      <c r="I472" s="40">
        <v>8</v>
      </c>
      <c r="J472" s="40">
        <v>2</v>
      </c>
      <c r="K472" s="40">
        <v>10</v>
      </c>
      <c r="L472" s="35">
        <f>SUM(G472:K472)</f>
        <v>28</v>
      </c>
      <c r="M472" s="35">
        <f t="shared" ref="M472:M480" si="120">ROUND((L472/$E$1),0)</f>
        <v>6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14</v>
      </c>
      <c r="H473" s="40"/>
      <c r="I473" s="40">
        <v>14</v>
      </c>
      <c r="J473" s="40">
        <v>17</v>
      </c>
      <c r="K473" s="40">
        <v>29</v>
      </c>
      <c r="L473" s="35">
        <f t="shared" ref="L473:L480" si="121">SUM(G473:K473)</f>
        <v>74</v>
      </c>
      <c r="M473" s="35">
        <f t="shared" si="120"/>
        <v>15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20</v>
      </c>
      <c r="H474" s="40"/>
      <c r="I474" s="40">
        <v>20</v>
      </c>
      <c r="J474" s="40">
        <v>19</v>
      </c>
      <c r="K474" s="40">
        <v>53</v>
      </c>
      <c r="L474" s="35">
        <f t="shared" si="121"/>
        <v>112</v>
      </c>
      <c r="M474" s="35">
        <f t="shared" si="120"/>
        <v>22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40</v>
      </c>
      <c r="H475" s="41"/>
      <c r="I475" s="41">
        <v>37</v>
      </c>
      <c r="J475" s="41">
        <v>33</v>
      </c>
      <c r="K475" s="41">
        <v>36</v>
      </c>
      <c r="L475" s="32">
        <f t="shared" si="121"/>
        <v>146</v>
      </c>
      <c r="M475" s="32">
        <f t="shared" si="120"/>
        <v>29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/>
      <c r="I478" s="40">
        <v>12</v>
      </c>
      <c r="J478" s="40">
        <v>10</v>
      </c>
      <c r="K478" s="40">
        <v>20</v>
      </c>
      <c r="L478" s="35">
        <f t="shared" si="121"/>
        <v>57</v>
      </c>
      <c r="M478" s="35">
        <f t="shared" si="120"/>
        <v>11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45</v>
      </c>
      <c r="H479" s="40"/>
      <c r="I479" s="40">
        <v>40</v>
      </c>
      <c r="J479" s="40">
        <v>40</v>
      </c>
      <c r="K479" s="40"/>
      <c r="L479" s="35">
        <f t="shared" si="121"/>
        <v>125</v>
      </c>
      <c r="M479" s="35">
        <f t="shared" si="120"/>
        <v>25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109</v>
      </c>
      <c r="U483" s="46">
        <f>+L488+L489</f>
        <v>48</v>
      </c>
      <c r="V483" s="46">
        <f>+L490+L491</f>
        <v>61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April 2023</v>
      </c>
      <c r="D484" s="24"/>
      <c r="E484" s="24"/>
      <c r="F484" s="24"/>
      <c r="G484" s="10" t="str">
        <f>+$G$4</f>
        <v>Apr</v>
      </c>
      <c r="H484" s="10" t="str">
        <f>+G484</f>
        <v>Apr</v>
      </c>
      <c r="I484" s="10" t="str">
        <f t="shared" si="122"/>
        <v>Apr</v>
      </c>
      <c r="J484" s="10" t="str">
        <f t="shared" si="122"/>
        <v>Apr</v>
      </c>
      <c r="K484" s="10" t="str">
        <f t="shared" si="122"/>
        <v>Apr</v>
      </c>
      <c r="L484" s="10" t="str">
        <f t="shared" si="122"/>
        <v>Apr</v>
      </c>
      <c r="M484" s="10" t="str">
        <f t="shared" si="122"/>
        <v>Apr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2</v>
      </c>
      <c r="H485" s="7">
        <f>+$H$5</f>
        <v>9</v>
      </c>
      <c r="I485" s="7">
        <f>+$I$5</f>
        <v>16</v>
      </c>
      <c r="J485" s="7">
        <f>+$J$5</f>
        <v>23</v>
      </c>
      <c r="K485" s="7">
        <f>+$K$5</f>
        <v>30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18</v>
      </c>
      <c r="H487" s="32">
        <f t="shared" ref="H487:L487" si="123">SUM(H488:H491)</f>
        <v>19</v>
      </c>
      <c r="I487" s="32">
        <f t="shared" si="123"/>
        <v>34</v>
      </c>
      <c r="J487" s="32">
        <f t="shared" si="123"/>
        <v>19</v>
      </c>
      <c r="K487" s="32">
        <f t="shared" si="123"/>
        <v>19</v>
      </c>
      <c r="L487" s="32">
        <f t="shared" si="123"/>
        <v>109</v>
      </c>
      <c r="M487" s="32">
        <f>ROUND((L487/$E$1),0)</f>
        <v>22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3</v>
      </c>
      <c r="I488" s="40">
        <v>3</v>
      </c>
      <c r="J488" s="40">
        <v>2</v>
      </c>
      <c r="K488" s="40">
        <v>3</v>
      </c>
      <c r="L488" s="35">
        <f>SUM(G488:K488)</f>
        <v>12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8</v>
      </c>
      <c r="H489" s="40">
        <v>7</v>
      </c>
      <c r="I489" s="40">
        <v>11</v>
      </c>
      <c r="J489" s="40">
        <v>6</v>
      </c>
      <c r="K489" s="40">
        <v>4</v>
      </c>
      <c r="L489" s="35">
        <f t="shared" ref="L489:L496" si="125">SUM(G489:K489)</f>
        <v>36</v>
      </c>
      <c r="M489" s="35">
        <f t="shared" si="124"/>
        <v>7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3</v>
      </c>
      <c r="H490" s="40">
        <v>4</v>
      </c>
      <c r="I490" s="40">
        <v>6</v>
      </c>
      <c r="J490" s="40">
        <v>3</v>
      </c>
      <c r="K490" s="40">
        <v>4</v>
      </c>
      <c r="L490" s="35">
        <f t="shared" si="125"/>
        <v>20</v>
      </c>
      <c r="M490" s="35">
        <f t="shared" si="124"/>
        <v>4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6</v>
      </c>
      <c r="H491" s="41">
        <v>5</v>
      </c>
      <c r="I491" s="41">
        <v>14</v>
      </c>
      <c r="J491" s="41">
        <v>8</v>
      </c>
      <c r="K491" s="41">
        <v>8</v>
      </c>
      <c r="L491" s="32">
        <f t="shared" si="125"/>
        <v>41</v>
      </c>
      <c r="M491" s="32">
        <f t="shared" si="124"/>
        <v>8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123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108</v>
      </c>
      <c r="U499" s="46">
        <f>+L504+L505</f>
        <v>37</v>
      </c>
      <c r="V499" s="46">
        <f>+L506+L507</f>
        <v>71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April 2023</v>
      </c>
      <c r="D500" s="24"/>
      <c r="E500" s="24"/>
      <c r="F500" s="24"/>
      <c r="G500" s="10" t="str">
        <f>+$G$4</f>
        <v>Apr</v>
      </c>
      <c r="H500" s="10" t="str">
        <f>+G500</f>
        <v>Apr</v>
      </c>
      <c r="I500" s="10" t="str">
        <f t="shared" si="126"/>
        <v>Apr</v>
      </c>
      <c r="J500" s="10" t="str">
        <f t="shared" si="126"/>
        <v>Apr</v>
      </c>
      <c r="K500" s="10" t="str">
        <f t="shared" si="126"/>
        <v>Apr</v>
      </c>
      <c r="L500" s="10" t="str">
        <f t="shared" si="126"/>
        <v>Apr</v>
      </c>
      <c r="M500" s="10" t="str">
        <f t="shared" si="126"/>
        <v>Apr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2</v>
      </c>
      <c r="H501" s="7">
        <f>+$H$5</f>
        <v>9</v>
      </c>
      <c r="I501" s="7">
        <f>+$I$5</f>
        <v>16</v>
      </c>
      <c r="J501" s="7">
        <f>+$J$5</f>
        <v>23</v>
      </c>
      <c r="K501" s="7">
        <f>+$K$5</f>
        <v>30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31</v>
      </c>
      <c r="H503" s="32">
        <f t="shared" ref="H503:L503" si="127">SUM(H504:H507)</f>
        <v>0</v>
      </c>
      <c r="I503" s="32">
        <f t="shared" si="127"/>
        <v>27</v>
      </c>
      <c r="J503" s="32">
        <f t="shared" si="127"/>
        <v>25</v>
      </c>
      <c r="K503" s="32">
        <f t="shared" si="127"/>
        <v>25</v>
      </c>
      <c r="L503" s="32">
        <f t="shared" si="127"/>
        <v>108</v>
      </c>
      <c r="M503" s="32">
        <f>ROUND((L503/$E$1),0)</f>
        <v>22</v>
      </c>
      <c r="N503" s="33"/>
      <c r="P503" s="16" t="s">
        <v>134</v>
      </c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2</v>
      </c>
      <c r="H504" s="40"/>
      <c r="I504" s="40">
        <v>2</v>
      </c>
      <c r="J504" s="40">
        <v>2</v>
      </c>
      <c r="K504" s="40">
        <v>1</v>
      </c>
      <c r="L504" s="35">
        <f>SUM(G504:K504)</f>
        <v>7</v>
      </c>
      <c r="M504" s="35">
        <f t="shared" ref="M504:M512" si="128">ROUND((L504/$E$1),0)</f>
        <v>1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9</v>
      </c>
      <c r="H505" s="40"/>
      <c r="I505" s="40">
        <v>9</v>
      </c>
      <c r="J505" s="40">
        <v>6</v>
      </c>
      <c r="K505" s="40">
        <v>6</v>
      </c>
      <c r="L505" s="35">
        <f t="shared" ref="L505:L512" si="129">SUM(G505:K505)</f>
        <v>30</v>
      </c>
      <c r="M505" s="35">
        <f t="shared" si="128"/>
        <v>6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6</v>
      </c>
      <c r="H506" s="40"/>
      <c r="I506" s="40">
        <v>3</v>
      </c>
      <c r="J506" s="40">
        <v>4</v>
      </c>
      <c r="K506" s="40">
        <v>4</v>
      </c>
      <c r="L506" s="35">
        <f t="shared" si="129"/>
        <v>17</v>
      </c>
      <c r="M506" s="35">
        <f t="shared" si="128"/>
        <v>3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14</v>
      </c>
      <c r="H507" s="41"/>
      <c r="I507" s="41">
        <v>13</v>
      </c>
      <c r="J507" s="41">
        <v>13</v>
      </c>
      <c r="K507" s="41">
        <v>14</v>
      </c>
      <c r="L507" s="32">
        <f t="shared" si="129"/>
        <v>54</v>
      </c>
      <c r="M507" s="32">
        <f t="shared" si="128"/>
        <v>11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April 2023</v>
      </c>
      <c r="D516" s="24"/>
      <c r="E516" s="24"/>
      <c r="F516" s="24"/>
      <c r="G516" s="10" t="str">
        <f>+$G$4</f>
        <v>Apr</v>
      </c>
      <c r="H516" s="10" t="str">
        <f>+G516</f>
        <v>Apr</v>
      </c>
      <c r="I516" s="10" t="str">
        <f t="shared" si="130"/>
        <v>Apr</v>
      </c>
      <c r="J516" s="10" t="str">
        <f t="shared" si="130"/>
        <v>Apr</v>
      </c>
      <c r="K516" s="10" t="str">
        <f t="shared" si="130"/>
        <v>Apr</v>
      </c>
      <c r="L516" s="10" t="str">
        <f t="shared" si="130"/>
        <v>Apr</v>
      </c>
      <c r="M516" s="10" t="str">
        <f t="shared" si="130"/>
        <v>Apr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2</v>
      </c>
      <c r="H517" s="7">
        <f>+$H$5</f>
        <v>9</v>
      </c>
      <c r="I517" s="7">
        <f>+$I$5</f>
        <v>16</v>
      </c>
      <c r="J517" s="7">
        <f>+$J$5</f>
        <v>23</v>
      </c>
      <c r="K517" s="7">
        <f>+$K$5</f>
        <v>30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April 2023</v>
      </c>
      <c r="D532" s="24"/>
      <c r="E532" s="24"/>
      <c r="F532" s="24"/>
      <c r="G532" s="10" t="str">
        <f>+$G$4</f>
        <v>Apr</v>
      </c>
      <c r="H532" s="10" t="str">
        <f>+G532</f>
        <v>Apr</v>
      </c>
      <c r="I532" s="10" t="str">
        <f t="shared" si="134"/>
        <v>Apr</v>
      </c>
      <c r="J532" s="10" t="str">
        <f t="shared" si="134"/>
        <v>Apr</v>
      </c>
      <c r="K532" s="10" t="str">
        <f t="shared" si="134"/>
        <v>Apr</v>
      </c>
      <c r="L532" s="10" t="str">
        <f t="shared" si="134"/>
        <v>Apr</v>
      </c>
      <c r="M532" s="10" t="str">
        <f t="shared" si="134"/>
        <v>Apr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2</v>
      </c>
      <c r="H533" s="7">
        <f>+$H$5</f>
        <v>9</v>
      </c>
      <c r="I533" s="7">
        <f>+$I$5</f>
        <v>16</v>
      </c>
      <c r="J533" s="7">
        <f>+$J$5</f>
        <v>23</v>
      </c>
      <c r="K533" s="7">
        <f>+$K$5</f>
        <v>30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April 2023</v>
      </c>
      <c r="D548" s="24"/>
      <c r="E548" s="24"/>
      <c r="F548" s="24"/>
      <c r="G548" s="10" t="str">
        <f>+$G$4</f>
        <v>Apr</v>
      </c>
      <c r="H548" s="10" t="str">
        <f>+G548</f>
        <v>Apr</v>
      </c>
      <c r="I548" s="10" t="str">
        <f t="shared" si="138"/>
        <v>Apr</v>
      </c>
      <c r="J548" s="10" t="str">
        <f t="shared" si="138"/>
        <v>Apr</v>
      </c>
      <c r="K548" s="10" t="str">
        <f t="shared" si="138"/>
        <v>Apr</v>
      </c>
      <c r="L548" s="10" t="str">
        <f t="shared" si="138"/>
        <v>Apr</v>
      </c>
      <c r="M548" s="10" t="str">
        <f t="shared" si="138"/>
        <v>Apr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2</v>
      </c>
      <c r="H549" s="7">
        <f>+$H$5</f>
        <v>9</v>
      </c>
      <c r="I549" s="7">
        <f>+$I$5</f>
        <v>16</v>
      </c>
      <c r="J549" s="7">
        <f>+$J$5</f>
        <v>23</v>
      </c>
      <c r="K549" s="7">
        <f>+$K$5</f>
        <v>30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April 2023</v>
      </c>
      <c r="D564" s="24"/>
      <c r="E564" s="24"/>
      <c r="F564" s="24"/>
      <c r="G564" s="10" t="str">
        <f>+$G$4</f>
        <v>Apr</v>
      </c>
      <c r="H564" s="10" t="str">
        <f>+G564</f>
        <v>Apr</v>
      </c>
      <c r="I564" s="10" t="str">
        <f t="shared" si="142"/>
        <v>Apr</v>
      </c>
      <c r="J564" s="10" t="str">
        <f t="shared" si="142"/>
        <v>Apr</v>
      </c>
      <c r="K564" s="10" t="str">
        <f t="shared" si="142"/>
        <v>Apr</v>
      </c>
      <c r="L564" s="10" t="str">
        <f t="shared" si="142"/>
        <v>Apr</v>
      </c>
      <c r="M564" s="10" t="str">
        <f t="shared" si="142"/>
        <v>Apr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2</v>
      </c>
      <c r="H565" s="7">
        <f>+$H$5</f>
        <v>9</v>
      </c>
      <c r="I565" s="7">
        <f>+$I$5</f>
        <v>16</v>
      </c>
      <c r="J565" s="7">
        <f>+$J$5</f>
        <v>23</v>
      </c>
      <c r="K565" s="7">
        <f>+$K$5</f>
        <v>30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April 2023</v>
      </c>
      <c r="D580" s="24"/>
      <c r="E580" s="24"/>
      <c r="F580" s="24"/>
      <c r="G580" s="10" t="str">
        <f>+$G$4</f>
        <v>Apr</v>
      </c>
      <c r="H580" s="10" t="str">
        <f>+G580</f>
        <v>Apr</v>
      </c>
      <c r="I580" s="10" t="str">
        <f t="shared" si="146"/>
        <v>Apr</v>
      </c>
      <c r="J580" s="10" t="str">
        <f t="shared" si="146"/>
        <v>Apr</v>
      </c>
      <c r="K580" s="10" t="str">
        <f t="shared" si="146"/>
        <v>Apr</v>
      </c>
      <c r="L580" s="10" t="str">
        <f t="shared" si="146"/>
        <v>Apr</v>
      </c>
      <c r="M580" s="10" t="str">
        <f t="shared" si="146"/>
        <v>Apr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2</v>
      </c>
      <c r="H581" s="7">
        <f>+$H$5</f>
        <v>9</v>
      </c>
      <c r="I581" s="7">
        <f>+$I$5</f>
        <v>16</v>
      </c>
      <c r="J581" s="7">
        <f>+$J$5</f>
        <v>23</v>
      </c>
      <c r="K581" s="7">
        <f>+$K$5</f>
        <v>30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April 2023</v>
      </c>
      <c r="D596" s="24"/>
      <c r="E596" s="24"/>
      <c r="F596" s="24"/>
      <c r="G596" s="10" t="str">
        <f>+$G$4</f>
        <v>Apr</v>
      </c>
      <c r="H596" s="10" t="str">
        <f>+G596</f>
        <v>Apr</v>
      </c>
      <c r="I596" s="10" t="str">
        <f t="shared" si="150"/>
        <v>Apr</v>
      </c>
      <c r="J596" s="10" t="str">
        <f t="shared" si="150"/>
        <v>Apr</v>
      </c>
      <c r="K596" s="10" t="str">
        <f t="shared" si="150"/>
        <v>Apr</v>
      </c>
      <c r="L596" s="10" t="str">
        <f t="shared" si="150"/>
        <v>Apr</v>
      </c>
      <c r="M596" s="10" t="str">
        <f t="shared" si="150"/>
        <v>Apr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2</v>
      </c>
      <c r="H597" s="7">
        <f>+$H$5</f>
        <v>9</v>
      </c>
      <c r="I597" s="7">
        <f>+$I$5</f>
        <v>16</v>
      </c>
      <c r="J597" s="7">
        <f>+$J$5</f>
        <v>23</v>
      </c>
      <c r="K597" s="7">
        <f>+$K$5</f>
        <v>30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April 2023</v>
      </c>
      <c r="D612" s="24"/>
      <c r="E612" s="24"/>
      <c r="F612" s="24"/>
      <c r="G612" s="10" t="str">
        <f>+$G$4</f>
        <v>Apr</v>
      </c>
      <c r="H612" s="10" t="str">
        <f>+G612</f>
        <v>Apr</v>
      </c>
      <c r="I612" s="10" t="str">
        <f t="shared" si="154"/>
        <v>Apr</v>
      </c>
      <c r="J612" s="10" t="str">
        <f t="shared" si="154"/>
        <v>Apr</v>
      </c>
      <c r="K612" s="10" t="str">
        <f t="shared" si="154"/>
        <v>Apr</v>
      </c>
      <c r="L612" s="10" t="str">
        <f t="shared" si="154"/>
        <v>Apr</v>
      </c>
      <c r="M612" s="10" t="str">
        <f t="shared" si="154"/>
        <v>Apr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2</v>
      </c>
      <c r="H613" s="7">
        <f>+$H$5</f>
        <v>9</v>
      </c>
      <c r="I613" s="7">
        <f>+$I$5</f>
        <v>16</v>
      </c>
      <c r="J613" s="7">
        <f>+$J$5</f>
        <v>23</v>
      </c>
      <c r="K613" s="7">
        <f>+$K$5</f>
        <v>30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April 2023</v>
      </c>
      <c r="D628" s="24"/>
      <c r="E628" s="24"/>
      <c r="F628" s="24"/>
      <c r="G628" s="10" t="str">
        <f>+$G$4</f>
        <v>Apr</v>
      </c>
      <c r="H628" s="10" t="str">
        <f>+G628</f>
        <v>Apr</v>
      </c>
      <c r="I628" s="10" t="str">
        <f t="shared" si="158"/>
        <v>Apr</v>
      </c>
      <c r="J628" s="10" t="str">
        <f t="shared" si="158"/>
        <v>Apr</v>
      </c>
      <c r="K628" s="10" t="str">
        <f t="shared" si="158"/>
        <v>Apr</v>
      </c>
      <c r="L628" s="10" t="str">
        <f t="shared" si="158"/>
        <v>Apr</v>
      </c>
      <c r="M628" s="10" t="str">
        <f t="shared" si="158"/>
        <v>Apr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2</v>
      </c>
      <c r="H629" s="7">
        <f>+$H$5</f>
        <v>9</v>
      </c>
      <c r="I629" s="7">
        <f>+$I$5</f>
        <v>16</v>
      </c>
      <c r="J629" s="7">
        <f>+$J$5</f>
        <v>23</v>
      </c>
      <c r="K629" s="7">
        <f>+$K$5</f>
        <v>30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April 2023</v>
      </c>
      <c r="D644" s="24"/>
      <c r="E644" s="24"/>
      <c r="F644" s="24"/>
      <c r="G644" s="10" t="str">
        <f>+$G$4</f>
        <v>Apr</v>
      </c>
      <c r="H644" s="10" t="str">
        <f>+G644</f>
        <v>Apr</v>
      </c>
      <c r="I644" s="10" t="str">
        <f t="shared" si="162"/>
        <v>Apr</v>
      </c>
      <c r="J644" s="10" t="str">
        <f t="shared" si="162"/>
        <v>Apr</v>
      </c>
      <c r="K644" s="10" t="str">
        <f t="shared" si="162"/>
        <v>Apr</v>
      </c>
      <c r="L644" s="10" t="str">
        <f t="shared" si="162"/>
        <v>Apr</v>
      </c>
      <c r="M644" s="10" t="str">
        <f t="shared" si="162"/>
        <v>Apr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2</v>
      </c>
      <c r="H645" s="7">
        <f>+$H$5</f>
        <v>9</v>
      </c>
      <c r="I645" s="7">
        <f>+$I$5</f>
        <v>16</v>
      </c>
      <c r="J645" s="7">
        <f>+$J$5</f>
        <v>23</v>
      </c>
      <c r="K645" s="7">
        <f>+$K$5</f>
        <v>30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657"/>
  <sheetViews>
    <sheetView workbookViewId="0">
      <selection activeCell="AC17" sqref="AC17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7327</v>
      </c>
      <c r="U3" s="46">
        <f>+L8+L9</f>
        <v>1846</v>
      </c>
      <c r="V3" s="46">
        <f>+L10+L11</f>
        <v>5481</v>
      </c>
      <c r="W3" s="46">
        <f>+L14</f>
        <v>341</v>
      </c>
      <c r="X3" s="46">
        <f>+L12</f>
        <v>42</v>
      </c>
    </row>
    <row r="4" spans="1:41" x14ac:dyDescent="0.25">
      <c r="A4" s="21"/>
      <c r="B4" s="22"/>
      <c r="C4" s="13" t="s">
        <v>135</v>
      </c>
      <c r="D4" s="23"/>
      <c r="E4" s="24"/>
      <c r="F4" s="24"/>
      <c r="G4" s="49" t="s">
        <v>60</v>
      </c>
      <c r="H4" s="10" t="str">
        <f>+G4</f>
        <v>May</v>
      </c>
      <c r="I4" s="10" t="str">
        <f t="shared" si="0"/>
        <v>May</v>
      </c>
      <c r="J4" s="10" t="str">
        <f t="shared" si="0"/>
        <v>May</v>
      </c>
      <c r="K4" s="10" t="str">
        <f t="shared" si="0"/>
        <v>May</v>
      </c>
      <c r="L4" s="10" t="str">
        <f t="shared" si="0"/>
        <v>May</v>
      </c>
      <c r="M4" s="10" t="str">
        <f t="shared" si="0"/>
        <v>May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7</v>
      </c>
      <c r="H5" s="4">
        <v>14</v>
      </c>
      <c r="I5" s="4">
        <v>21</v>
      </c>
      <c r="J5" s="4">
        <v>28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1833</v>
      </c>
      <c r="H7" s="32">
        <f t="shared" ref="H7:L7" si="1">SUM(H8:H11)</f>
        <v>1720</v>
      </c>
      <c r="I7" s="32">
        <f t="shared" si="1"/>
        <v>1920</v>
      </c>
      <c r="J7" s="32">
        <f t="shared" si="1"/>
        <v>1854</v>
      </c>
      <c r="K7" s="32">
        <f t="shared" si="1"/>
        <v>0</v>
      </c>
      <c r="L7" s="32">
        <f t="shared" si="1"/>
        <v>7327</v>
      </c>
      <c r="M7" s="32">
        <f>ROUND((L7/$E$1),0)</f>
        <v>1832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123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114</v>
      </c>
      <c r="I8" s="35">
        <f t="shared" si="2"/>
        <v>106</v>
      </c>
      <c r="J8" s="35">
        <f t="shared" si="2"/>
        <v>126</v>
      </c>
      <c r="K8" s="35">
        <f t="shared" si="2"/>
        <v>0</v>
      </c>
      <c r="L8" s="35">
        <f>SUM(G8:K8)</f>
        <v>469</v>
      </c>
      <c r="M8" s="35">
        <f t="shared" ref="M8:M16" si="3">ROUND((L8/$E$1),0)</f>
        <v>117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341</v>
      </c>
      <c r="H9" s="35">
        <f t="shared" si="4"/>
        <v>329</v>
      </c>
      <c r="I9" s="35">
        <f t="shared" si="4"/>
        <v>364</v>
      </c>
      <c r="J9" s="35">
        <f t="shared" si="4"/>
        <v>343</v>
      </c>
      <c r="K9" s="35">
        <f t="shared" si="4"/>
        <v>0</v>
      </c>
      <c r="L9" s="35">
        <f t="shared" ref="L9:L16" si="5">SUM(G9:K9)</f>
        <v>1377</v>
      </c>
      <c r="M9" s="35">
        <f t="shared" si="3"/>
        <v>344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487</v>
      </c>
      <c r="H10" s="35">
        <f t="shared" si="4"/>
        <v>441</v>
      </c>
      <c r="I10" s="35">
        <f t="shared" si="4"/>
        <v>474</v>
      </c>
      <c r="J10" s="35">
        <f t="shared" si="4"/>
        <v>448</v>
      </c>
      <c r="K10" s="35">
        <f t="shared" si="4"/>
        <v>0</v>
      </c>
      <c r="L10" s="35">
        <f t="shared" si="5"/>
        <v>1850</v>
      </c>
      <c r="M10" s="35">
        <f t="shared" si="3"/>
        <v>463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882</v>
      </c>
      <c r="H11" s="32">
        <f t="shared" si="4"/>
        <v>836</v>
      </c>
      <c r="I11" s="32">
        <f t="shared" si="4"/>
        <v>976</v>
      </c>
      <c r="J11" s="32">
        <f t="shared" si="4"/>
        <v>937</v>
      </c>
      <c r="K11" s="32">
        <f t="shared" si="4"/>
        <v>0</v>
      </c>
      <c r="L11" s="32">
        <f t="shared" si="5"/>
        <v>3631</v>
      </c>
      <c r="M11" s="32">
        <f t="shared" si="3"/>
        <v>908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13</v>
      </c>
      <c r="H12" s="35">
        <f t="shared" si="4"/>
        <v>12</v>
      </c>
      <c r="I12" s="35">
        <f t="shared" si="4"/>
        <v>12</v>
      </c>
      <c r="J12" s="35">
        <f t="shared" si="4"/>
        <v>5</v>
      </c>
      <c r="K12" s="35">
        <f t="shared" si="4"/>
        <v>0</v>
      </c>
      <c r="L12" s="35">
        <f t="shared" si="5"/>
        <v>42</v>
      </c>
      <c r="M12" s="35">
        <f t="shared" si="3"/>
        <v>11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12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12</v>
      </c>
      <c r="M13" s="35">
        <f t="shared" si="3"/>
        <v>3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98</v>
      </c>
      <c r="H14" s="35">
        <f t="shared" si="4"/>
        <v>98</v>
      </c>
      <c r="I14" s="35">
        <f t="shared" si="4"/>
        <v>72</v>
      </c>
      <c r="J14" s="35">
        <f t="shared" si="4"/>
        <v>73</v>
      </c>
      <c r="K14" s="35">
        <f t="shared" si="4"/>
        <v>0</v>
      </c>
      <c r="L14" s="35">
        <f t="shared" si="5"/>
        <v>341</v>
      </c>
      <c r="M14" s="35">
        <f t="shared" si="3"/>
        <v>85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2520</v>
      </c>
      <c r="H15" s="35">
        <f t="shared" si="4"/>
        <v>1559</v>
      </c>
      <c r="I15" s="35">
        <f t="shared" si="4"/>
        <v>1754</v>
      </c>
      <c r="J15" s="35">
        <f t="shared" si="4"/>
        <v>1424</v>
      </c>
      <c r="K15" s="35">
        <f t="shared" si="4"/>
        <v>0</v>
      </c>
      <c r="L15" s="35">
        <f t="shared" si="5"/>
        <v>7257</v>
      </c>
      <c r="M15" s="35">
        <f t="shared" si="3"/>
        <v>1814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218</v>
      </c>
      <c r="H16" s="35">
        <f t="shared" si="4"/>
        <v>291</v>
      </c>
      <c r="I16" s="35">
        <f t="shared" si="4"/>
        <v>329</v>
      </c>
      <c r="J16" s="35">
        <f t="shared" si="4"/>
        <v>291</v>
      </c>
      <c r="K16" s="35">
        <f t="shared" si="4"/>
        <v>0</v>
      </c>
      <c r="L16" s="35">
        <f t="shared" si="5"/>
        <v>1129</v>
      </c>
      <c r="M16" s="35">
        <f t="shared" si="3"/>
        <v>282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709</v>
      </c>
      <c r="U19" s="46">
        <f>+L24+L25</f>
        <v>167</v>
      </c>
      <c r="V19" s="46">
        <f>+L26+L27</f>
        <v>542</v>
      </c>
      <c r="W19" s="46">
        <f>+L30</f>
        <v>13</v>
      </c>
      <c r="X19" s="46">
        <f>+L28</f>
        <v>0</v>
      </c>
    </row>
    <row r="20" spans="1:24" x14ac:dyDescent="0.25">
      <c r="A20" s="21"/>
      <c r="B20" s="22"/>
      <c r="C20" s="8" t="str">
        <f>+$C4</f>
        <v>May 2023</v>
      </c>
      <c r="D20" s="24"/>
      <c r="E20" s="24"/>
      <c r="F20" s="24"/>
      <c r="G20" s="10" t="str">
        <f>+$G$4</f>
        <v>May</v>
      </c>
      <c r="H20" s="10" t="str">
        <f>+G20</f>
        <v>May</v>
      </c>
      <c r="I20" s="10" t="str">
        <f t="shared" si="6"/>
        <v>May</v>
      </c>
      <c r="J20" s="10" t="str">
        <f t="shared" si="6"/>
        <v>May</v>
      </c>
      <c r="K20" s="10" t="str">
        <f t="shared" si="6"/>
        <v>May</v>
      </c>
      <c r="L20" s="10" t="str">
        <f t="shared" si="6"/>
        <v>May</v>
      </c>
      <c r="M20" s="10" t="str">
        <f t="shared" si="6"/>
        <v>May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7</v>
      </c>
      <c r="H21" s="7">
        <f>+$H$5</f>
        <v>14</v>
      </c>
      <c r="I21" s="7">
        <f>+$I$5</f>
        <v>21</v>
      </c>
      <c r="J21" s="7">
        <f>+$J$5</f>
        <v>28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180</v>
      </c>
      <c r="H23" s="32">
        <f t="shared" ref="H23:L23" si="7">SUM(H24:H27)</f>
        <v>177</v>
      </c>
      <c r="I23" s="32">
        <f t="shared" si="7"/>
        <v>162</v>
      </c>
      <c r="J23" s="32">
        <f t="shared" si="7"/>
        <v>190</v>
      </c>
      <c r="K23" s="32">
        <f t="shared" si="7"/>
        <v>0</v>
      </c>
      <c r="L23" s="32">
        <f t="shared" si="7"/>
        <v>709</v>
      </c>
      <c r="M23" s="32">
        <f>ROUND((L23/$E$1),0)</f>
        <v>177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14</v>
      </c>
      <c r="H24" s="40">
        <v>15</v>
      </c>
      <c r="I24" s="40">
        <v>7</v>
      </c>
      <c r="J24" s="40">
        <v>13</v>
      </c>
      <c r="K24" s="40"/>
      <c r="L24" s="35">
        <f>SUM(G24:K24)</f>
        <v>49</v>
      </c>
      <c r="M24" s="35">
        <f t="shared" ref="M24:M32" si="8">ROUND((L24/$E$1),0)</f>
        <v>12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31</v>
      </c>
      <c r="H25" s="40">
        <v>32</v>
      </c>
      <c r="I25" s="40">
        <v>27</v>
      </c>
      <c r="J25" s="40">
        <v>28</v>
      </c>
      <c r="K25" s="40"/>
      <c r="L25" s="35">
        <f t="shared" ref="L25:L32" si="9">SUM(G25:K25)</f>
        <v>118</v>
      </c>
      <c r="M25" s="35">
        <f t="shared" si="8"/>
        <v>30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77</v>
      </c>
      <c r="H26" s="40">
        <v>67</v>
      </c>
      <c r="I26" s="40">
        <v>59</v>
      </c>
      <c r="J26" s="40">
        <v>70</v>
      </c>
      <c r="K26" s="40"/>
      <c r="L26" s="35">
        <f t="shared" si="9"/>
        <v>273</v>
      </c>
      <c r="M26" s="35">
        <f t="shared" si="8"/>
        <v>68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58</v>
      </c>
      <c r="H27" s="41">
        <v>63</v>
      </c>
      <c r="I27" s="41">
        <v>69</v>
      </c>
      <c r="J27" s="41">
        <v>79</v>
      </c>
      <c r="K27" s="41"/>
      <c r="L27" s="32">
        <f t="shared" si="9"/>
        <v>269</v>
      </c>
      <c r="M27" s="32">
        <f t="shared" si="8"/>
        <v>67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3</v>
      </c>
      <c r="H30" s="40">
        <v>5</v>
      </c>
      <c r="I30" s="40">
        <v>3</v>
      </c>
      <c r="J30" s="40">
        <v>2</v>
      </c>
      <c r="K30" s="40"/>
      <c r="L30" s="35">
        <f t="shared" si="9"/>
        <v>13</v>
      </c>
      <c r="M30" s="35">
        <f t="shared" si="8"/>
        <v>3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283</v>
      </c>
      <c r="U35" s="46">
        <f>+L40+L41</f>
        <v>70</v>
      </c>
      <c r="V35" s="46">
        <f>+L42+L43</f>
        <v>213</v>
      </c>
      <c r="W35" s="46">
        <f>+L46</f>
        <v>16</v>
      </c>
      <c r="X35" s="46">
        <f>+L44</f>
        <v>8</v>
      </c>
    </row>
    <row r="36" spans="1:24" x14ac:dyDescent="0.25">
      <c r="A36" s="21"/>
      <c r="B36" s="22"/>
      <c r="C36" s="8" t="str">
        <f>+$C20</f>
        <v>May 2023</v>
      </c>
      <c r="D36" s="24"/>
      <c r="E36" s="24"/>
      <c r="F36" s="24"/>
      <c r="G36" s="10" t="str">
        <f>+$G$4</f>
        <v>May</v>
      </c>
      <c r="H36" s="10" t="str">
        <f>+G36</f>
        <v>May</v>
      </c>
      <c r="I36" s="10" t="str">
        <f t="shared" si="10"/>
        <v>May</v>
      </c>
      <c r="J36" s="10" t="str">
        <f t="shared" si="10"/>
        <v>May</v>
      </c>
      <c r="K36" s="10" t="str">
        <f t="shared" si="10"/>
        <v>May</v>
      </c>
      <c r="L36" s="10" t="str">
        <f t="shared" si="10"/>
        <v>May</v>
      </c>
      <c r="M36" s="10" t="str">
        <f t="shared" si="10"/>
        <v>May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7</v>
      </c>
      <c r="H37" s="7">
        <f>+$H$5</f>
        <v>14</v>
      </c>
      <c r="I37" s="7">
        <f>+$I$5</f>
        <v>21</v>
      </c>
      <c r="J37" s="7">
        <f>+$J$5</f>
        <v>28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79</v>
      </c>
      <c r="H39" s="32">
        <f t="shared" ref="H39:L39" si="11">SUM(H40:H43)</f>
        <v>72</v>
      </c>
      <c r="I39" s="32">
        <f t="shared" si="11"/>
        <v>75</v>
      </c>
      <c r="J39" s="32">
        <f t="shared" si="11"/>
        <v>57</v>
      </c>
      <c r="K39" s="32">
        <f t="shared" si="11"/>
        <v>0</v>
      </c>
      <c r="L39" s="32">
        <f t="shared" si="11"/>
        <v>283</v>
      </c>
      <c r="M39" s="32">
        <f>ROUND((L39/$E$1),0)</f>
        <v>71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2</v>
      </c>
      <c r="I40" s="40">
        <v>3</v>
      </c>
      <c r="J40" s="40">
        <v>4</v>
      </c>
      <c r="K40" s="40"/>
      <c r="L40" s="35">
        <f>SUM(G40:K40)</f>
        <v>13</v>
      </c>
      <c r="M40" s="35">
        <f t="shared" ref="M40:M48" si="12">ROUND((L40/$E$1),0)</f>
        <v>3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17</v>
      </c>
      <c r="H41" s="40">
        <v>15</v>
      </c>
      <c r="I41" s="40">
        <v>14</v>
      </c>
      <c r="J41" s="40">
        <v>11</v>
      </c>
      <c r="K41" s="40"/>
      <c r="L41" s="35">
        <f t="shared" ref="L41:L48" si="13">SUM(G41:K41)</f>
        <v>57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23</v>
      </c>
      <c r="H42" s="40">
        <v>23</v>
      </c>
      <c r="I42" s="40">
        <v>23</v>
      </c>
      <c r="J42" s="40">
        <v>15</v>
      </c>
      <c r="K42" s="40"/>
      <c r="L42" s="35">
        <f t="shared" si="13"/>
        <v>84</v>
      </c>
      <c r="M42" s="35">
        <f t="shared" si="12"/>
        <v>21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35</v>
      </c>
      <c r="H43" s="41">
        <v>32</v>
      </c>
      <c r="I43" s="41">
        <v>35</v>
      </c>
      <c r="J43" s="41">
        <v>27</v>
      </c>
      <c r="K43" s="41"/>
      <c r="L43" s="32">
        <f t="shared" si="13"/>
        <v>129</v>
      </c>
      <c r="M43" s="32">
        <f t="shared" si="12"/>
        <v>32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4</v>
      </c>
      <c r="H44" s="40"/>
      <c r="I44" s="40">
        <v>4</v>
      </c>
      <c r="J44" s="40"/>
      <c r="K44" s="40"/>
      <c r="L44" s="35">
        <f t="shared" si="13"/>
        <v>8</v>
      </c>
      <c r="M44" s="35">
        <f t="shared" si="12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5</v>
      </c>
      <c r="H46" s="40">
        <v>3</v>
      </c>
      <c r="I46" s="40">
        <v>5</v>
      </c>
      <c r="J46" s="40">
        <v>3</v>
      </c>
      <c r="K46" s="40"/>
      <c r="L46" s="35">
        <f t="shared" si="13"/>
        <v>16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>
        <v>144</v>
      </c>
      <c r="I47" s="40">
        <v>108</v>
      </c>
      <c r="J47" s="40">
        <v>72</v>
      </c>
      <c r="K47" s="40"/>
      <c r="L47" s="35">
        <f t="shared" si="13"/>
        <v>324</v>
      </c>
      <c r="M47" s="35">
        <f t="shared" si="12"/>
        <v>81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308</v>
      </c>
      <c r="U51" s="46">
        <f>+L56+L57</f>
        <v>58</v>
      </c>
      <c r="V51" s="46">
        <f>+L58+L59</f>
        <v>250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 t="str">
        <f>+$C36</f>
        <v>May 2023</v>
      </c>
      <c r="D52" s="24"/>
      <c r="E52" s="24"/>
      <c r="F52" s="24"/>
      <c r="G52" s="10" t="str">
        <f>+$G$4</f>
        <v>May</v>
      </c>
      <c r="H52" s="10" t="str">
        <f>+G52</f>
        <v>May</v>
      </c>
      <c r="I52" s="10" t="str">
        <f t="shared" si="14"/>
        <v>May</v>
      </c>
      <c r="J52" s="10" t="str">
        <f t="shared" si="14"/>
        <v>May</v>
      </c>
      <c r="K52" s="10" t="str">
        <f t="shared" si="14"/>
        <v>May</v>
      </c>
      <c r="L52" s="10" t="str">
        <f t="shared" si="14"/>
        <v>May</v>
      </c>
      <c r="M52" s="10" t="str">
        <f t="shared" si="14"/>
        <v>May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7</v>
      </c>
      <c r="H53" s="7">
        <f>+$H$5</f>
        <v>14</v>
      </c>
      <c r="I53" s="7">
        <f>+$I$5</f>
        <v>21</v>
      </c>
      <c r="J53" s="7">
        <f>+$J$5</f>
        <v>28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93</v>
      </c>
      <c r="H55" s="32">
        <f t="shared" ref="H55:L55" si="15">SUM(H56:H59)</f>
        <v>59</v>
      </c>
      <c r="I55" s="32">
        <f t="shared" si="15"/>
        <v>75</v>
      </c>
      <c r="J55" s="32">
        <f t="shared" si="15"/>
        <v>81</v>
      </c>
      <c r="K55" s="32">
        <f t="shared" si="15"/>
        <v>0</v>
      </c>
      <c r="L55" s="32">
        <f t="shared" si="15"/>
        <v>308</v>
      </c>
      <c r="M55" s="32">
        <f>ROUND((L55/$E$1),0)</f>
        <v>77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1</v>
      </c>
      <c r="H56" s="40">
        <v>2</v>
      </c>
      <c r="I56" s="40">
        <v>3</v>
      </c>
      <c r="J56" s="40">
        <v>3</v>
      </c>
      <c r="K56" s="40"/>
      <c r="L56" s="35">
        <f>SUM(G56:K56)</f>
        <v>9</v>
      </c>
      <c r="M56" s="35">
        <f t="shared" ref="M56:M64" si="16">ROUND((L56/$E$1),0)</f>
        <v>2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11</v>
      </c>
      <c r="H57" s="40">
        <v>13</v>
      </c>
      <c r="I57" s="40">
        <v>12</v>
      </c>
      <c r="J57" s="40">
        <v>13</v>
      </c>
      <c r="K57" s="40"/>
      <c r="L57" s="35">
        <f t="shared" ref="L57:L64" si="17">SUM(G57:K57)</f>
        <v>49</v>
      </c>
      <c r="M57" s="35">
        <f t="shared" si="16"/>
        <v>12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36</v>
      </c>
      <c r="H58" s="40">
        <v>17</v>
      </c>
      <c r="I58" s="40">
        <v>19</v>
      </c>
      <c r="J58" s="40">
        <v>17</v>
      </c>
      <c r="K58" s="40"/>
      <c r="L58" s="35">
        <f t="shared" si="17"/>
        <v>89</v>
      </c>
      <c r="M58" s="35">
        <f t="shared" si="16"/>
        <v>22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45</v>
      </c>
      <c r="H59" s="41">
        <v>27</v>
      </c>
      <c r="I59" s="41">
        <v>41</v>
      </c>
      <c r="J59" s="41">
        <v>48</v>
      </c>
      <c r="K59" s="41"/>
      <c r="L59" s="32">
        <f t="shared" si="17"/>
        <v>161</v>
      </c>
      <c r="M59" s="32">
        <f t="shared" si="16"/>
        <v>40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>
        <v>22</v>
      </c>
      <c r="H63" s="40">
        <v>72</v>
      </c>
      <c r="I63" s="40">
        <v>216</v>
      </c>
      <c r="J63" s="40"/>
      <c r="K63" s="40"/>
      <c r="L63" s="35">
        <f t="shared" si="17"/>
        <v>310</v>
      </c>
      <c r="M63" s="35">
        <f t="shared" si="16"/>
        <v>78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355</v>
      </c>
      <c r="U67" s="46">
        <f>+L72+L73</f>
        <v>87</v>
      </c>
      <c r="V67" s="46">
        <f>+L74+L75</f>
        <v>268</v>
      </c>
      <c r="W67" s="46">
        <f>+L78</f>
        <v>0</v>
      </c>
      <c r="X67" s="46">
        <f>+L76</f>
        <v>3</v>
      </c>
    </row>
    <row r="68" spans="1:24" x14ac:dyDescent="0.25">
      <c r="A68" s="21"/>
      <c r="B68" s="22"/>
      <c r="C68" s="8" t="str">
        <f>+$C52</f>
        <v>May 2023</v>
      </c>
      <c r="D68" s="24"/>
      <c r="E68" s="24"/>
      <c r="F68" s="24"/>
      <c r="G68" s="10" t="str">
        <f>+$G$4</f>
        <v>May</v>
      </c>
      <c r="H68" s="10" t="str">
        <f>+G68</f>
        <v>May</v>
      </c>
      <c r="I68" s="10" t="str">
        <f t="shared" si="18"/>
        <v>May</v>
      </c>
      <c r="J68" s="10" t="str">
        <f t="shared" si="18"/>
        <v>May</v>
      </c>
      <c r="K68" s="10" t="str">
        <f t="shared" si="18"/>
        <v>May</v>
      </c>
      <c r="L68" s="10" t="str">
        <f t="shared" si="18"/>
        <v>May</v>
      </c>
      <c r="M68" s="10" t="str">
        <f t="shared" si="18"/>
        <v>May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7</v>
      </c>
      <c r="H69" s="7">
        <f>+$H$5</f>
        <v>14</v>
      </c>
      <c r="I69" s="7">
        <f>+$I$5</f>
        <v>21</v>
      </c>
      <c r="J69" s="7">
        <f>+$J$5</f>
        <v>28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98</v>
      </c>
      <c r="H71" s="32">
        <f t="shared" ref="H71:L71" si="19">SUM(H72:H75)</f>
        <v>74</v>
      </c>
      <c r="I71" s="32">
        <f t="shared" si="19"/>
        <v>97</v>
      </c>
      <c r="J71" s="32">
        <f t="shared" si="19"/>
        <v>86</v>
      </c>
      <c r="K71" s="32">
        <f t="shared" si="19"/>
        <v>0</v>
      </c>
      <c r="L71" s="32">
        <f t="shared" si="19"/>
        <v>355</v>
      </c>
      <c r="M71" s="32">
        <f>ROUND((L71/$E$1),0)</f>
        <v>89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9</v>
      </c>
      <c r="H72" s="40">
        <v>10</v>
      </c>
      <c r="I72" s="40">
        <v>8</v>
      </c>
      <c r="J72" s="40">
        <v>13</v>
      </c>
      <c r="K72" s="40"/>
      <c r="L72" s="35">
        <f>SUM(G72:K72)</f>
        <v>40</v>
      </c>
      <c r="M72" s="35">
        <f t="shared" ref="M72:M80" si="20">ROUND((L72/$E$1),0)</f>
        <v>10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11</v>
      </c>
      <c r="H73" s="40">
        <v>12</v>
      </c>
      <c r="I73" s="40">
        <v>15</v>
      </c>
      <c r="J73" s="40">
        <v>9</v>
      </c>
      <c r="K73" s="40"/>
      <c r="L73" s="35">
        <f t="shared" ref="L73:L80" si="21">SUM(G73:K73)</f>
        <v>47</v>
      </c>
      <c r="M73" s="35">
        <f t="shared" si="20"/>
        <v>12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18</v>
      </c>
      <c r="H74" s="40">
        <v>8</v>
      </c>
      <c r="I74" s="40">
        <v>18</v>
      </c>
      <c r="J74" s="40">
        <v>10</v>
      </c>
      <c r="K74" s="40"/>
      <c r="L74" s="35">
        <f t="shared" si="21"/>
        <v>54</v>
      </c>
      <c r="M74" s="35">
        <f t="shared" si="20"/>
        <v>14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60</v>
      </c>
      <c r="H75" s="41">
        <v>44</v>
      </c>
      <c r="I75" s="41">
        <v>56</v>
      </c>
      <c r="J75" s="41">
        <v>54</v>
      </c>
      <c r="K75" s="41"/>
      <c r="L75" s="32">
        <f t="shared" si="21"/>
        <v>214</v>
      </c>
      <c r="M75" s="32">
        <f t="shared" si="20"/>
        <v>54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>
        <v>3</v>
      </c>
      <c r="K76" s="40"/>
      <c r="L76" s="35">
        <f t="shared" si="21"/>
        <v>3</v>
      </c>
      <c r="M76" s="35">
        <f t="shared" si="20"/>
        <v>1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>
        <v>12</v>
      </c>
      <c r="I77" s="40"/>
      <c r="J77" s="40"/>
      <c r="K77" s="40"/>
      <c r="L77" s="35">
        <f t="shared" si="21"/>
        <v>12</v>
      </c>
      <c r="M77" s="35">
        <f t="shared" si="20"/>
        <v>3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396</v>
      </c>
      <c r="H79" s="40">
        <v>144</v>
      </c>
      <c r="I79" s="40">
        <v>180</v>
      </c>
      <c r="J79" s="40">
        <v>144</v>
      </c>
      <c r="K79" s="40"/>
      <c r="L79" s="35">
        <f t="shared" si="21"/>
        <v>864</v>
      </c>
      <c r="M79" s="35">
        <f t="shared" si="20"/>
        <v>216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May 2023</v>
      </c>
      <c r="D84" s="24"/>
      <c r="E84" s="24"/>
      <c r="F84" s="24"/>
      <c r="G84" s="10" t="str">
        <f>+$G$4</f>
        <v>May</v>
      </c>
      <c r="H84" s="10" t="str">
        <f>+G84</f>
        <v>May</v>
      </c>
      <c r="I84" s="10" t="str">
        <f t="shared" si="22"/>
        <v>May</v>
      </c>
      <c r="J84" s="10" t="str">
        <f t="shared" si="22"/>
        <v>May</v>
      </c>
      <c r="K84" s="10" t="str">
        <f t="shared" si="22"/>
        <v>May</v>
      </c>
      <c r="L84" s="10" t="str">
        <f t="shared" si="22"/>
        <v>May</v>
      </c>
      <c r="M84" s="10" t="str">
        <f t="shared" si="22"/>
        <v>May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7</v>
      </c>
      <c r="H85" s="7">
        <f>+$H$5</f>
        <v>14</v>
      </c>
      <c r="I85" s="7">
        <f>+$I$5</f>
        <v>21</v>
      </c>
      <c r="J85" s="7">
        <f>+$J$5</f>
        <v>28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314</v>
      </c>
      <c r="U99" s="46">
        <f>+L104+L105</f>
        <v>99</v>
      </c>
      <c r="V99" s="46">
        <f>+L106+L107</f>
        <v>215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May 2023</v>
      </c>
      <c r="D100" s="24"/>
      <c r="E100" s="24"/>
      <c r="F100" s="24"/>
      <c r="G100" s="10" t="str">
        <f>+$G$4</f>
        <v>May</v>
      </c>
      <c r="H100" s="10" t="str">
        <f>+G100</f>
        <v>May</v>
      </c>
      <c r="I100" s="10" t="str">
        <f t="shared" si="26"/>
        <v>May</v>
      </c>
      <c r="J100" s="10" t="str">
        <f t="shared" si="26"/>
        <v>May</v>
      </c>
      <c r="K100" s="10" t="str">
        <f t="shared" si="26"/>
        <v>May</v>
      </c>
      <c r="L100" s="10" t="str">
        <f t="shared" si="26"/>
        <v>May</v>
      </c>
      <c r="M100" s="10" t="str">
        <f t="shared" si="26"/>
        <v>May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7</v>
      </c>
      <c r="H101" s="7">
        <f>+$H$5</f>
        <v>14</v>
      </c>
      <c r="I101" s="7">
        <f>+$I$5</f>
        <v>21</v>
      </c>
      <c r="J101" s="7">
        <f>+$J$5</f>
        <v>28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75</v>
      </c>
      <c r="H103" s="32">
        <f t="shared" ref="H103:L103" si="27">SUM(H104:H107)</f>
        <v>72</v>
      </c>
      <c r="I103" s="32">
        <f t="shared" si="27"/>
        <v>85</v>
      </c>
      <c r="J103" s="32">
        <f t="shared" si="27"/>
        <v>82</v>
      </c>
      <c r="K103" s="32">
        <f t="shared" si="27"/>
        <v>0</v>
      </c>
      <c r="L103" s="32">
        <f t="shared" si="27"/>
        <v>314</v>
      </c>
      <c r="M103" s="32">
        <f>ROUND((L103/$E$1),0)</f>
        <v>79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1</v>
      </c>
      <c r="H104" s="40">
        <v>2</v>
      </c>
      <c r="I104" s="40">
        <v>3</v>
      </c>
      <c r="J104" s="40">
        <v>3</v>
      </c>
      <c r="K104" s="40"/>
      <c r="L104" s="35">
        <f>SUM(G104:K104)</f>
        <v>9</v>
      </c>
      <c r="M104" s="35">
        <f t="shared" ref="M104:M112" si="28">ROUND((L104/$E$1),0)</f>
        <v>2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20</v>
      </c>
      <c r="H105" s="40">
        <v>23</v>
      </c>
      <c r="I105" s="40">
        <v>23</v>
      </c>
      <c r="J105" s="40">
        <v>24</v>
      </c>
      <c r="K105" s="40"/>
      <c r="L105" s="35">
        <f t="shared" ref="L105:L112" si="29">SUM(G105:K105)</f>
        <v>90</v>
      </c>
      <c r="M105" s="35">
        <f t="shared" si="28"/>
        <v>23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14</v>
      </c>
      <c r="H106" s="40">
        <v>15</v>
      </c>
      <c r="I106" s="40">
        <v>21</v>
      </c>
      <c r="J106" s="40">
        <v>13</v>
      </c>
      <c r="K106" s="40"/>
      <c r="L106" s="35">
        <f t="shared" si="29"/>
        <v>63</v>
      </c>
      <c r="M106" s="35">
        <f t="shared" si="28"/>
        <v>16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40</v>
      </c>
      <c r="H107" s="41">
        <v>32</v>
      </c>
      <c r="I107" s="41">
        <v>38</v>
      </c>
      <c r="J107" s="41">
        <v>42</v>
      </c>
      <c r="K107" s="41"/>
      <c r="L107" s="32">
        <f t="shared" si="29"/>
        <v>152</v>
      </c>
      <c r="M107" s="32">
        <f t="shared" si="28"/>
        <v>38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>
        <v>468</v>
      </c>
      <c r="H111" s="40"/>
      <c r="I111" s="40"/>
      <c r="J111" s="40"/>
      <c r="K111" s="40"/>
      <c r="L111" s="35">
        <f t="shared" si="29"/>
        <v>468</v>
      </c>
      <c r="M111" s="35">
        <f t="shared" si="28"/>
        <v>117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>
        <v>40</v>
      </c>
      <c r="I112" s="40">
        <v>40</v>
      </c>
      <c r="J112" s="40">
        <v>40</v>
      </c>
      <c r="K112" s="40"/>
      <c r="L112" s="35">
        <f t="shared" si="29"/>
        <v>120</v>
      </c>
      <c r="M112" s="35">
        <f t="shared" si="28"/>
        <v>30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243</v>
      </c>
      <c r="U115" s="46">
        <f>+L120+L121</f>
        <v>66</v>
      </c>
      <c r="V115" s="46">
        <f>+L122+L123</f>
        <v>177</v>
      </c>
      <c r="W115" s="46">
        <f>+L126</f>
        <v>13</v>
      </c>
      <c r="X115" s="46">
        <f>+L124</f>
        <v>4</v>
      </c>
    </row>
    <row r="116" spans="1:24" x14ac:dyDescent="0.25">
      <c r="A116" s="21"/>
      <c r="B116" s="22"/>
      <c r="C116" s="8" t="str">
        <f>+$C100</f>
        <v>May 2023</v>
      </c>
      <c r="D116" s="24"/>
      <c r="E116" s="24"/>
      <c r="F116" s="24"/>
      <c r="G116" s="10" t="str">
        <f>+$G$4</f>
        <v>May</v>
      </c>
      <c r="H116" s="10" t="str">
        <f>+G116</f>
        <v>May</v>
      </c>
      <c r="I116" s="10" t="str">
        <f t="shared" si="30"/>
        <v>May</v>
      </c>
      <c r="J116" s="10" t="str">
        <f t="shared" si="30"/>
        <v>May</v>
      </c>
      <c r="K116" s="10" t="str">
        <f t="shared" si="30"/>
        <v>May</v>
      </c>
      <c r="L116" s="10" t="str">
        <f t="shared" si="30"/>
        <v>May</v>
      </c>
      <c r="M116" s="10" t="str">
        <f t="shared" si="30"/>
        <v>May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7</v>
      </c>
      <c r="H117" s="7">
        <f>+$H$5</f>
        <v>14</v>
      </c>
      <c r="I117" s="7">
        <f>+$I$5</f>
        <v>21</v>
      </c>
      <c r="J117" s="7">
        <f>+$J$5</f>
        <v>28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50</v>
      </c>
      <c r="H119" s="32">
        <f t="shared" ref="H119:L119" si="31">SUM(H120:H123)</f>
        <v>68</v>
      </c>
      <c r="I119" s="32">
        <f t="shared" si="31"/>
        <v>66</v>
      </c>
      <c r="J119" s="32">
        <f t="shared" si="31"/>
        <v>59</v>
      </c>
      <c r="K119" s="32">
        <f t="shared" si="31"/>
        <v>0</v>
      </c>
      <c r="L119" s="32">
        <f t="shared" si="31"/>
        <v>243</v>
      </c>
      <c r="M119" s="32">
        <f>ROUND((L119/$E$1),0)</f>
        <v>61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7</v>
      </c>
      <c r="H120" s="40">
        <v>6</v>
      </c>
      <c r="I120" s="40">
        <v>4</v>
      </c>
      <c r="J120" s="40">
        <v>3</v>
      </c>
      <c r="K120" s="40"/>
      <c r="L120" s="35">
        <f>SUM(G120:K120)</f>
        <v>20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14</v>
      </c>
      <c r="I121" s="40">
        <v>10</v>
      </c>
      <c r="J121" s="40">
        <v>13</v>
      </c>
      <c r="K121" s="40"/>
      <c r="L121" s="35">
        <f t="shared" ref="L121:L128" si="33">SUM(G121:K121)</f>
        <v>46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15</v>
      </c>
      <c r="H122" s="40">
        <v>19</v>
      </c>
      <c r="I122" s="40">
        <v>21</v>
      </c>
      <c r="J122" s="40">
        <v>10</v>
      </c>
      <c r="K122" s="40"/>
      <c r="L122" s="35">
        <f t="shared" si="33"/>
        <v>65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19</v>
      </c>
      <c r="H123" s="41">
        <v>29</v>
      </c>
      <c r="I123" s="41">
        <v>31</v>
      </c>
      <c r="J123" s="41">
        <v>33</v>
      </c>
      <c r="K123" s="41"/>
      <c r="L123" s="32">
        <f t="shared" si="33"/>
        <v>112</v>
      </c>
      <c r="M123" s="32">
        <f t="shared" si="32"/>
        <v>28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2</v>
      </c>
      <c r="H124" s="40">
        <v>1</v>
      </c>
      <c r="I124" s="40"/>
      <c r="J124" s="40">
        <v>1</v>
      </c>
      <c r="K124" s="40"/>
      <c r="L124" s="35">
        <f t="shared" si="33"/>
        <v>4</v>
      </c>
      <c r="M124" s="35">
        <f t="shared" si="32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5</v>
      </c>
      <c r="H126" s="40">
        <v>5</v>
      </c>
      <c r="I126" s="40">
        <v>2</v>
      </c>
      <c r="J126" s="40">
        <v>1</v>
      </c>
      <c r="K126" s="40"/>
      <c r="L126" s="35">
        <f t="shared" si="33"/>
        <v>13</v>
      </c>
      <c r="M126" s="35">
        <f t="shared" si="32"/>
        <v>3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>
        <v>252</v>
      </c>
      <c r="K127" s="40"/>
      <c r="L127" s="35">
        <f t="shared" si="33"/>
        <v>252</v>
      </c>
      <c r="M127" s="35">
        <f t="shared" si="32"/>
        <v>63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38</v>
      </c>
      <c r="H128" s="40">
        <v>38</v>
      </c>
      <c r="I128" s="40">
        <v>35</v>
      </c>
      <c r="J128" s="40">
        <v>36</v>
      </c>
      <c r="K128" s="40"/>
      <c r="L128" s="35">
        <f t="shared" si="33"/>
        <v>147</v>
      </c>
      <c r="M128" s="35">
        <f t="shared" si="32"/>
        <v>37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185</v>
      </c>
      <c r="U131" s="46">
        <f>+L136+L137</f>
        <v>62</v>
      </c>
      <c r="V131" s="46">
        <f>+L138+L139</f>
        <v>123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 t="str">
        <f>+$C116</f>
        <v>May 2023</v>
      </c>
      <c r="D132" s="24"/>
      <c r="E132" s="24"/>
      <c r="F132" s="24"/>
      <c r="G132" s="10" t="str">
        <f>+$G$4</f>
        <v>May</v>
      </c>
      <c r="H132" s="10" t="str">
        <f>+G132</f>
        <v>May</v>
      </c>
      <c r="I132" s="10" t="str">
        <f t="shared" si="34"/>
        <v>May</v>
      </c>
      <c r="J132" s="10" t="str">
        <f t="shared" si="34"/>
        <v>May</v>
      </c>
      <c r="K132" s="10" t="str">
        <f t="shared" si="34"/>
        <v>May</v>
      </c>
      <c r="L132" s="10" t="str">
        <f t="shared" si="34"/>
        <v>May</v>
      </c>
      <c r="M132" s="10" t="str">
        <f t="shared" si="34"/>
        <v>May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7</v>
      </c>
      <c r="H133" s="7">
        <f>+$H$5</f>
        <v>14</v>
      </c>
      <c r="I133" s="7">
        <f>+$I$5</f>
        <v>21</v>
      </c>
      <c r="J133" s="7">
        <f>+$J$5</f>
        <v>28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 t="s">
        <v>136</v>
      </c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63</v>
      </c>
      <c r="H135" s="32">
        <f t="shared" ref="H135:L135" si="35">SUM(H136:H139)</f>
        <v>0</v>
      </c>
      <c r="I135" s="32">
        <f t="shared" si="35"/>
        <v>56</v>
      </c>
      <c r="J135" s="32">
        <f t="shared" si="35"/>
        <v>66</v>
      </c>
      <c r="K135" s="32">
        <f t="shared" si="35"/>
        <v>0</v>
      </c>
      <c r="L135" s="32">
        <f t="shared" si="35"/>
        <v>185</v>
      </c>
      <c r="M135" s="32">
        <f>ROUND((L135/$E$1),0)</f>
        <v>46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/>
      <c r="I136" s="40">
        <v>5</v>
      </c>
      <c r="J136" s="40">
        <v>4</v>
      </c>
      <c r="K136" s="40"/>
      <c r="L136" s="35">
        <f>SUM(G136:K136)</f>
        <v>13</v>
      </c>
      <c r="M136" s="35">
        <f t="shared" ref="M136:M144" si="36">ROUND((L136/$E$1),0)</f>
        <v>3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17</v>
      </c>
      <c r="H137" s="40"/>
      <c r="I137" s="40">
        <v>16</v>
      </c>
      <c r="J137" s="40">
        <v>16</v>
      </c>
      <c r="K137" s="40"/>
      <c r="L137" s="35">
        <f t="shared" ref="L137:L144" si="37">SUM(G137:K137)</f>
        <v>49</v>
      </c>
      <c r="M137" s="35">
        <f t="shared" si="36"/>
        <v>12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/>
      <c r="I138" s="40">
        <v>13</v>
      </c>
      <c r="J138" s="40">
        <v>14</v>
      </c>
      <c r="K138" s="40"/>
      <c r="L138" s="35">
        <f t="shared" si="37"/>
        <v>41</v>
      </c>
      <c r="M138" s="35">
        <f t="shared" si="36"/>
        <v>10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28</v>
      </c>
      <c r="H139" s="41"/>
      <c r="I139" s="41">
        <v>22</v>
      </c>
      <c r="J139" s="41">
        <v>32</v>
      </c>
      <c r="K139" s="41"/>
      <c r="L139" s="32">
        <f t="shared" si="37"/>
        <v>82</v>
      </c>
      <c r="M139" s="32">
        <f t="shared" si="36"/>
        <v>21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>
        <v>40</v>
      </c>
      <c r="I143" s="40">
        <v>122</v>
      </c>
      <c r="J143" s="40">
        <v>112</v>
      </c>
      <c r="K143" s="40"/>
      <c r="L143" s="35">
        <f t="shared" si="37"/>
        <v>274</v>
      </c>
      <c r="M143" s="35">
        <f t="shared" si="36"/>
        <v>69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254</v>
      </c>
      <c r="U147" s="46">
        <f>+L152+L153</f>
        <v>81</v>
      </c>
      <c r="V147" s="46">
        <f>+L154+L155</f>
        <v>173</v>
      </c>
      <c r="W147" s="46">
        <f>+L158</f>
        <v>6</v>
      </c>
      <c r="X147" s="46">
        <f>+L156</f>
        <v>8</v>
      </c>
    </row>
    <row r="148" spans="1:24" x14ac:dyDescent="0.25">
      <c r="A148" s="21"/>
      <c r="B148" s="22"/>
      <c r="C148" s="8" t="str">
        <f>+$C132</f>
        <v>May 2023</v>
      </c>
      <c r="D148" s="24"/>
      <c r="E148" s="24"/>
      <c r="F148" s="24"/>
      <c r="G148" s="10" t="str">
        <f>+$G$4</f>
        <v>May</v>
      </c>
      <c r="H148" s="10" t="str">
        <f>+G148</f>
        <v>May</v>
      </c>
      <c r="I148" s="10" t="str">
        <f t="shared" si="38"/>
        <v>May</v>
      </c>
      <c r="J148" s="10" t="str">
        <f t="shared" si="38"/>
        <v>May</v>
      </c>
      <c r="K148" s="10" t="str">
        <f t="shared" si="38"/>
        <v>May</v>
      </c>
      <c r="L148" s="10" t="str">
        <f t="shared" si="38"/>
        <v>May</v>
      </c>
      <c r="M148" s="10" t="str">
        <f t="shared" si="38"/>
        <v>May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7</v>
      </c>
      <c r="H149" s="7">
        <f>+$H$5</f>
        <v>14</v>
      </c>
      <c r="I149" s="7">
        <f>+$I$5</f>
        <v>21</v>
      </c>
      <c r="J149" s="7">
        <f>+$J$5</f>
        <v>28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61</v>
      </c>
      <c r="H151" s="32">
        <f t="shared" ref="H151:L151" si="39">SUM(H152:H155)</f>
        <v>89</v>
      </c>
      <c r="I151" s="32">
        <f t="shared" si="39"/>
        <v>77</v>
      </c>
      <c r="J151" s="32">
        <f t="shared" si="39"/>
        <v>27</v>
      </c>
      <c r="K151" s="32">
        <f t="shared" si="39"/>
        <v>0</v>
      </c>
      <c r="L151" s="32">
        <f t="shared" si="39"/>
        <v>254</v>
      </c>
      <c r="M151" s="32">
        <f>ROUND((L151/$E$1),0)</f>
        <v>64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6</v>
      </c>
      <c r="I152" s="40">
        <v>3</v>
      </c>
      <c r="J152" s="40">
        <v>2</v>
      </c>
      <c r="K152" s="40"/>
      <c r="L152" s="35">
        <f>SUM(G152:K152)</f>
        <v>15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12</v>
      </c>
      <c r="H153" s="40">
        <v>25</v>
      </c>
      <c r="I153" s="40">
        <v>21</v>
      </c>
      <c r="J153" s="40">
        <v>8</v>
      </c>
      <c r="K153" s="40"/>
      <c r="L153" s="35">
        <f t="shared" ref="L153:L160" si="41">SUM(G153:K153)</f>
        <v>66</v>
      </c>
      <c r="M153" s="35">
        <f t="shared" si="40"/>
        <v>17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15</v>
      </c>
      <c r="H154" s="40">
        <v>23</v>
      </c>
      <c r="I154" s="40">
        <v>21</v>
      </c>
      <c r="J154" s="40">
        <v>12</v>
      </c>
      <c r="K154" s="40"/>
      <c r="L154" s="35">
        <f t="shared" si="41"/>
        <v>71</v>
      </c>
      <c r="M154" s="35">
        <f t="shared" si="40"/>
        <v>18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30</v>
      </c>
      <c r="H155" s="41">
        <v>35</v>
      </c>
      <c r="I155" s="41">
        <v>32</v>
      </c>
      <c r="J155" s="41">
        <v>5</v>
      </c>
      <c r="K155" s="41"/>
      <c r="L155" s="32">
        <f t="shared" si="41"/>
        <v>102</v>
      </c>
      <c r="M155" s="32">
        <f t="shared" si="40"/>
        <v>26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8</v>
      </c>
      <c r="I156" s="40"/>
      <c r="J156" s="40"/>
      <c r="K156" s="40"/>
      <c r="L156" s="35">
        <f t="shared" si="41"/>
        <v>8</v>
      </c>
      <c r="M156" s="35">
        <f t="shared" si="40"/>
        <v>2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>
        <v>3</v>
      </c>
      <c r="I158" s="40">
        <v>1</v>
      </c>
      <c r="J158" s="40">
        <v>2</v>
      </c>
      <c r="K158" s="40"/>
      <c r="L158" s="35">
        <f t="shared" si="41"/>
        <v>6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252</v>
      </c>
      <c r="H159" s="40">
        <v>7</v>
      </c>
      <c r="I159" s="40"/>
      <c r="J159" s="40">
        <v>6</v>
      </c>
      <c r="K159" s="40"/>
      <c r="L159" s="35">
        <f t="shared" si="41"/>
        <v>265</v>
      </c>
      <c r="M159" s="35">
        <f t="shared" si="40"/>
        <v>66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176</v>
      </c>
      <c r="U163" s="46">
        <f>+L168+L169</f>
        <v>42</v>
      </c>
      <c r="V163" s="46">
        <f>+L170+L171</f>
        <v>134</v>
      </c>
      <c r="W163" s="46">
        <f>+L174</f>
        <v>9</v>
      </c>
      <c r="X163" s="46">
        <f>+L172</f>
        <v>0</v>
      </c>
    </row>
    <row r="164" spans="1:24" x14ac:dyDescent="0.25">
      <c r="A164" s="21"/>
      <c r="B164" s="22"/>
      <c r="C164" s="8" t="str">
        <f>+$C148</f>
        <v>May 2023</v>
      </c>
      <c r="D164" s="24"/>
      <c r="E164" s="24"/>
      <c r="F164" s="24"/>
      <c r="G164" s="10" t="str">
        <f>+$G$4</f>
        <v>May</v>
      </c>
      <c r="H164" s="10" t="str">
        <f>+G164</f>
        <v>May</v>
      </c>
      <c r="I164" s="10" t="str">
        <f t="shared" si="42"/>
        <v>May</v>
      </c>
      <c r="J164" s="10" t="str">
        <f t="shared" si="42"/>
        <v>May</v>
      </c>
      <c r="K164" s="10" t="str">
        <f t="shared" si="42"/>
        <v>May</v>
      </c>
      <c r="L164" s="10" t="str">
        <f t="shared" si="42"/>
        <v>May</v>
      </c>
      <c r="M164" s="10" t="str">
        <f t="shared" si="42"/>
        <v>May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7</v>
      </c>
      <c r="H165" s="7">
        <f>+$H$5</f>
        <v>14</v>
      </c>
      <c r="I165" s="7">
        <f>+$I$5</f>
        <v>21</v>
      </c>
      <c r="J165" s="7">
        <f>+$J$5</f>
        <v>28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47</v>
      </c>
      <c r="H167" s="32">
        <f t="shared" ref="H167:L167" si="43">SUM(H168:H171)</f>
        <v>37</v>
      </c>
      <c r="I167" s="32">
        <f t="shared" si="43"/>
        <v>58</v>
      </c>
      <c r="J167" s="32">
        <f t="shared" si="43"/>
        <v>34</v>
      </c>
      <c r="K167" s="32">
        <f t="shared" si="43"/>
        <v>0</v>
      </c>
      <c r="L167" s="32">
        <f t="shared" si="43"/>
        <v>176</v>
      </c>
      <c r="M167" s="32">
        <f>ROUND((L167/$E$1),0)</f>
        <v>44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2</v>
      </c>
      <c r="J168" s="40">
        <v>2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10</v>
      </c>
      <c r="H169" s="40">
        <v>9</v>
      </c>
      <c r="I169" s="40">
        <v>11</v>
      </c>
      <c r="J169" s="40">
        <v>6</v>
      </c>
      <c r="K169" s="40"/>
      <c r="L169" s="35">
        <f t="shared" ref="L169:L176" si="45">SUM(G169:K169)</f>
        <v>36</v>
      </c>
      <c r="M169" s="35">
        <f t="shared" si="44"/>
        <v>9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10</v>
      </c>
      <c r="H170" s="40">
        <v>7</v>
      </c>
      <c r="I170" s="40">
        <v>8</v>
      </c>
      <c r="J170" s="40">
        <v>6</v>
      </c>
      <c r="K170" s="40"/>
      <c r="L170" s="35">
        <f t="shared" si="45"/>
        <v>31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26</v>
      </c>
      <c r="H171" s="41">
        <v>20</v>
      </c>
      <c r="I171" s="41">
        <v>37</v>
      </c>
      <c r="J171" s="41">
        <v>20</v>
      </c>
      <c r="K171" s="41"/>
      <c r="L171" s="32">
        <f t="shared" si="45"/>
        <v>103</v>
      </c>
      <c r="M171" s="32">
        <f t="shared" si="44"/>
        <v>26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2</v>
      </c>
      <c r="J174" s="40">
        <v>2</v>
      </c>
      <c r="K174" s="40"/>
      <c r="L174" s="35">
        <f t="shared" si="45"/>
        <v>9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160</v>
      </c>
      <c r="H175" s="40">
        <v>178</v>
      </c>
      <c r="I175" s="40">
        <v>65</v>
      </c>
      <c r="J175" s="40">
        <v>50</v>
      </c>
      <c r="K175" s="40"/>
      <c r="L175" s="35">
        <f t="shared" si="45"/>
        <v>453</v>
      </c>
      <c r="M175" s="35">
        <f t="shared" si="44"/>
        <v>113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242</v>
      </c>
      <c r="U179" s="46">
        <f>+L184+L185</f>
        <v>55</v>
      </c>
      <c r="V179" s="46">
        <f>+L186+L187</f>
        <v>187</v>
      </c>
      <c r="W179" s="46">
        <f>+L190</f>
        <v>56</v>
      </c>
      <c r="X179" s="46">
        <f>+L188</f>
        <v>0</v>
      </c>
    </row>
    <row r="180" spans="1:24" x14ac:dyDescent="0.25">
      <c r="A180" s="21"/>
      <c r="B180" s="22"/>
      <c r="C180" s="8" t="str">
        <f>+$C164</f>
        <v>May 2023</v>
      </c>
      <c r="D180" s="24"/>
      <c r="E180" s="24"/>
      <c r="F180" s="24"/>
      <c r="G180" s="10" t="str">
        <f>+$G$4</f>
        <v>May</v>
      </c>
      <c r="H180" s="10" t="str">
        <f>+G180</f>
        <v>May</v>
      </c>
      <c r="I180" s="10" t="str">
        <f t="shared" si="46"/>
        <v>May</v>
      </c>
      <c r="J180" s="10" t="str">
        <f t="shared" si="46"/>
        <v>May</v>
      </c>
      <c r="K180" s="10" t="str">
        <f t="shared" si="46"/>
        <v>May</v>
      </c>
      <c r="L180" s="10" t="str">
        <f t="shared" si="46"/>
        <v>May</v>
      </c>
      <c r="M180" s="10" t="str">
        <f t="shared" si="46"/>
        <v>May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7</v>
      </c>
      <c r="H181" s="7">
        <f>+$H$5</f>
        <v>14</v>
      </c>
      <c r="I181" s="7">
        <f>+$I$5</f>
        <v>21</v>
      </c>
      <c r="J181" s="7">
        <f>+$J$5</f>
        <v>28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70</v>
      </c>
      <c r="H183" s="32">
        <f t="shared" ref="H183:L183" si="47">SUM(H184:H187)</f>
        <v>51</v>
      </c>
      <c r="I183" s="32">
        <f t="shared" si="47"/>
        <v>55</v>
      </c>
      <c r="J183" s="32">
        <f t="shared" si="47"/>
        <v>66</v>
      </c>
      <c r="K183" s="32">
        <f t="shared" si="47"/>
        <v>0</v>
      </c>
      <c r="L183" s="32">
        <f t="shared" si="47"/>
        <v>242</v>
      </c>
      <c r="M183" s="32">
        <f>ROUND((L183/$E$1),0)</f>
        <v>61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3</v>
      </c>
      <c r="H184" s="40">
        <v>1</v>
      </c>
      <c r="I184" s="40">
        <v>2</v>
      </c>
      <c r="J184" s="40">
        <v>1</v>
      </c>
      <c r="K184" s="40"/>
      <c r="L184" s="35">
        <f>SUM(G184:K184)</f>
        <v>7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10</v>
      </c>
      <c r="I185" s="40">
        <v>12</v>
      </c>
      <c r="J185" s="40">
        <v>14</v>
      </c>
      <c r="K185" s="40"/>
      <c r="L185" s="35">
        <f t="shared" ref="L185:L192" si="49">SUM(G185:K185)</f>
        <v>48</v>
      </c>
      <c r="M185" s="35">
        <f t="shared" si="48"/>
        <v>12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20</v>
      </c>
      <c r="H186" s="40">
        <v>15</v>
      </c>
      <c r="I186" s="40">
        <v>16</v>
      </c>
      <c r="J186" s="40">
        <v>15</v>
      </c>
      <c r="K186" s="40"/>
      <c r="L186" s="35">
        <f t="shared" si="49"/>
        <v>66</v>
      </c>
      <c r="M186" s="35">
        <f t="shared" si="48"/>
        <v>17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35</v>
      </c>
      <c r="H187" s="41">
        <v>25</v>
      </c>
      <c r="I187" s="41">
        <v>25</v>
      </c>
      <c r="J187" s="41">
        <v>36</v>
      </c>
      <c r="K187" s="41"/>
      <c r="L187" s="32">
        <f t="shared" si="49"/>
        <v>121</v>
      </c>
      <c r="M187" s="32">
        <f t="shared" si="48"/>
        <v>30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/>
      <c r="K188" s="40"/>
      <c r="L188" s="35">
        <f t="shared" si="49"/>
        <v>0</v>
      </c>
      <c r="M188" s="35">
        <f t="shared" si="48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13</v>
      </c>
      <c r="H190" s="40">
        <v>15</v>
      </c>
      <c r="I190" s="40">
        <v>16</v>
      </c>
      <c r="J190" s="40">
        <v>12</v>
      </c>
      <c r="K190" s="40"/>
      <c r="L190" s="35">
        <f t="shared" si="49"/>
        <v>56</v>
      </c>
      <c r="M190" s="35">
        <f t="shared" si="48"/>
        <v>14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144</v>
      </c>
      <c r="I191" s="40">
        <v>144</v>
      </c>
      <c r="J191" s="40">
        <v>108</v>
      </c>
      <c r="K191" s="40"/>
      <c r="L191" s="35">
        <f t="shared" si="49"/>
        <v>504</v>
      </c>
      <c r="M191" s="35">
        <f t="shared" si="48"/>
        <v>126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222</v>
      </c>
      <c r="U195" s="46">
        <f>+L200+L201</f>
        <v>45</v>
      </c>
      <c r="V195" s="46">
        <f>+L202+L203</f>
        <v>177</v>
      </c>
      <c r="W195" s="46">
        <f>+L206</f>
        <v>5</v>
      </c>
      <c r="X195" s="46">
        <f>+L204</f>
        <v>4</v>
      </c>
    </row>
    <row r="196" spans="1:24" x14ac:dyDescent="0.25">
      <c r="A196" s="21"/>
      <c r="B196" s="22"/>
      <c r="C196" s="8" t="str">
        <f>+$C180</f>
        <v>May 2023</v>
      </c>
      <c r="D196" s="24"/>
      <c r="E196" s="24"/>
      <c r="F196" s="24"/>
      <c r="G196" s="10" t="str">
        <f>+$G$4</f>
        <v>May</v>
      </c>
      <c r="H196" s="10" t="str">
        <f>+G196</f>
        <v>May</v>
      </c>
      <c r="I196" s="10" t="str">
        <f t="shared" si="50"/>
        <v>May</v>
      </c>
      <c r="J196" s="10" t="str">
        <f t="shared" si="50"/>
        <v>May</v>
      </c>
      <c r="K196" s="10" t="str">
        <f t="shared" si="50"/>
        <v>May</v>
      </c>
      <c r="L196" s="10" t="str">
        <f t="shared" si="50"/>
        <v>May</v>
      </c>
      <c r="M196" s="10" t="str">
        <f t="shared" si="50"/>
        <v>May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7</v>
      </c>
      <c r="H197" s="7">
        <f>+$H$5</f>
        <v>14</v>
      </c>
      <c r="I197" s="7">
        <f>+$I$5</f>
        <v>21</v>
      </c>
      <c r="J197" s="7">
        <f>+$J$5</f>
        <v>28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58</v>
      </c>
      <c r="H199" s="32">
        <f t="shared" ref="H199:L199" si="51">SUM(H200:H203)</f>
        <v>56</v>
      </c>
      <c r="I199" s="32">
        <f t="shared" si="51"/>
        <v>57</v>
      </c>
      <c r="J199" s="32">
        <f t="shared" si="51"/>
        <v>51</v>
      </c>
      <c r="K199" s="32">
        <f t="shared" si="51"/>
        <v>0</v>
      </c>
      <c r="L199" s="32">
        <f t="shared" si="51"/>
        <v>222</v>
      </c>
      <c r="M199" s="32">
        <f>ROUND((L199/$E$1),0)</f>
        <v>56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3</v>
      </c>
      <c r="I200" s="40">
        <v>3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8</v>
      </c>
      <c r="I201" s="40">
        <v>9</v>
      </c>
      <c r="J201" s="40">
        <v>6</v>
      </c>
      <c r="K201" s="40"/>
      <c r="L201" s="35">
        <f t="shared" ref="L201:L208" si="53">SUM(G201:K201)</f>
        <v>32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15</v>
      </c>
      <c r="H202" s="40">
        <v>15</v>
      </c>
      <c r="I202" s="40">
        <v>14</v>
      </c>
      <c r="J202" s="40">
        <v>13</v>
      </c>
      <c r="K202" s="40"/>
      <c r="L202" s="35">
        <f t="shared" si="53"/>
        <v>57</v>
      </c>
      <c r="M202" s="35">
        <f t="shared" si="52"/>
        <v>14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30</v>
      </c>
      <c r="H203" s="41">
        <v>30</v>
      </c>
      <c r="I203" s="41">
        <v>31</v>
      </c>
      <c r="J203" s="41">
        <v>29</v>
      </c>
      <c r="K203" s="41"/>
      <c r="L203" s="32">
        <f t="shared" si="53"/>
        <v>120</v>
      </c>
      <c r="M203" s="32">
        <f t="shared" si="52"/>
        <v>30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4</v>
      </c>
      <c r="J204" s="40"/>
      <c r="K204" s="40"/>
      <c r="L204" s="35">
        <f t="shared" si="53"/>
        <v>4</v>
      </c>
      <c r="M204" s="35">
        <f t="shared" si="52"/>
        <v>1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/>
      <c r="I206" s="40">
        <v>3</v>
      </c>
      <c r="J206" s="40">
        <v>2</v>
      </c>
      <c r="K206" s="40"/>
      <c r="L206" s="35">
        <f t="shared" si="53"/>
        <v>5</v>
      </c>
      <c r="M206" s="35">
        <f t="shared" si="52"/>
        <v>1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108</v>
      </c>
      <c r="H207" s="40">
        <v>180</v>
      </c>
      <c r="I207" s="40">
        <v>108</v>
      </c>
      <c r="J207" s="40">
        <v>108</v>
      </c>
      <c r="K207" s="40"/>
      <c r="L207" s="35">
        <f t="shared" si="53"/>
        <v>504</v>
      </c>
      <c r="M207" s="35">
        <f t="shared" si="52"/>
        <v>126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/>
      <c r="I208" s="40">
        <v>40</v>
      </c>
      <c r="J208" s="40">
        <v>40</v>
      </c>
      <c r="K208" s="40"/>
      <c r="L208" s="35">
        <f t="shared" si="53"/>
        <v>120</v>
      </c>
      <c r="M208" s="35">
        <f t="shared" si="52"/>
        <v>30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288</v>
      </c>
      <c r="U211" s="46">
        <f>+L216+L217</f>
        <v>56</v>
      </c>
      <c r="V211" s="46">
        <f>+L218+L219</f>
        <v>232</v>
      </c>
      <c r="W211" s="46">
        <f>+L222</f>
        <v>10</v>
      </c>
      <c r="X211" s="46">
        <f>+L220</f>
        <v>0</v>
      </c>
    </row>
    <row r="212" spans="1:24" x14ac:dyDescent="0.25">
      <c r="A212" s="21"/>
      <c r="B212" s="22"/>
      <c r="C212" s="8" t="str">
        <f>+$C196</f>
        <v>May 2023</v>
      </c>
      <c r="D212" s="24"/>
      <c r="E212" s="24"/>
      <c r="F212" s="24"/>
      <c r="G212" s="10" t="str">
        <f>+$G$4</f>
        <v>May</v>
      </c>
      <c r="H212" s="10" t="str">
        <f>+G212</f>
        <v>May</v>
      </c>
      <c r="I212" s="10" t="str">
        <f t="shared" si="54"/>
        <v>May</v>
      </c>
      <c r="J212" s="10" t="str">
        <f t="shared" si="54"/>
        <v>May</v>
      </c>
      <c r="K212" s="10" t="str">
        <f t="shared" si="54"/>
        <v>May</v>
      </c>
      <c r="L212" s="10" t="str">
        <f t="shared" si="54"/>
        <v>May</v>
      </c>
      <c r="M212" s="10" t="str">
        <f t="shared" si="54"/>
        <v>May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7</v>
      </c>
      <c r="H213" s="7">
        <f>+$H$5</f>
        <v>14</v>
      </c>
      <c r="I213" s="7">
        <f>+$I$5</f>
        <v>21</v>
      </c>
      <c r="J213" s="7">
        <f>+$J$5</f>
        <v>28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59</v>
      </c>
      <c r="H215" s="32">
        <f t="shared" ref="H215:L215" si="55">SUM(H216:H219)</f>
        <v>79</v>
      </c>
      <c r="I215" s="32">
        <f t="shared" si="55"/>
        <v>70</v>
      </c>
      <c r="J215" s="32">
        <f t="shared" si="55"/>
        <v>80</v>
      </c>
      <c r="K215" s="32">
        <f t="shared" si="55"/>
        <v>0</v>
      </c>
      <c r="L215" s="32">
        <f t="shared" si="55"/>
        <v>288</v>
      </c>
      <c r="M215" s="32">
        <f>ROUND((L215/$E$1),0)</f>
        <v>72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4</v>
      </c>
      <c r="I216" s="40">
        <v>2</v>
      </c>
      <c r="J216" s="40">
        <v>6</v>
      </c>
      <c r="K216" s="40"/>
      <c r="L216" s="35">
        <f>SUM(G216:K216)</f>
        <v>15</v>
      </c>
      <c r="M216" s="35">
        <f t="shared" ref="M216:M224" si="56">ROUND((L216/$E$1),0)</f>
        <v>4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8</v>
      </c>
      <c r="H217" s="40">
        <v>13</v>
      </c>
      <c r="I217" s="40">
        <v>8</v>
      </c>
      <c r="J217" s="40">
        <v>12</v>
      </c>
      <c r="K217" s="40"/>
      <c r="L217" s="35">
        <f t="shared" ref="L217:L224" si="57">SUM(G217:K217)</f>
        <v>41</v>
      </c>
      <c r="M217" s="35">
        <f t="shared" si="56"/>
        <v>10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18</v>
      </c>
      <c r="H218" s="40">
        <v>21</v>
      </c>
      <c r="I218" s="40">
        <v>30</v>
      </c>
      <c r="J218" s="40">
        <v>19</v>
      </c>
      <c r="K218" s="40"/>
      <c r="L218" s="35">
        <f t="shared" si="57"/>
        <v>88</v>
      </c>
      <c r="M218" s="35">
        <f t="shared" si="56"/>
        <v>22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30</v>
      </c>
      <c r="H219" s="41">
        <v>41</v>
      </c>
      <c r="I219" s="41">
        <v>30</v>
      </c>
      <c r="J219" s="41">
        <v>43</v>
      </c>
      <c r="K219" s="41"/>
      <c r="L219" s="32">
        <f t="shared" si="57"/>
        <v>144</v>
      </c>
      <c r="M219" s="32">
        <f t="shared" si="56"/>
        <v>36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>
        <v>4</v>
      </c>
      <c r="I222" s="40"/>
      <c r="J222" s="40"/>
      <c r="K222" s="40"/>
      <c r="L222" s="35">
        <f t="shared" si="57"/>
        <v>10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30</v>
      </c>
      <c r="H223" s="40"/>
      <c r="I223" s="40"/>
      <c r="J223" s="40"/>
      <c r="K223" s="40"/>
      <c r="L223" s="35">
        <f t="shared" si="57"/>
        <v>30</v>
      </c>
      <c r="M223" s="35">
        <f t="shared" si="56"/>
        <v>8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/>
      <c r="K224" s="40"/>
      <c r="L224" s="35">
        <f t="shared" si="57"/>
        <v>120</v>
      </c>
      <c r="M224" s="35">
        <f t="shared" si="56"/>
        <v>30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190</v>
      </c>
      <c r="U227" s="46">
        <f>+L232+L233</f>
        <v>62</v>
      </c>
      <c r="V227" s="46">
        <f>+L234+L235</f>
        <v>128</v>
      </c>
      <c r="W227" s="46">
        <f>+L238</f>
        <v>9</v>
      </c>
      <c r="X227" s="46">
        <f>+L236</f>
        <v>5</v>
      </c>
    </row>
    <row r="228" spans="1:24" x14ac:dyDescent="0.25">
      <c r="A228" s="21"/>
      <c r="B228" s="22"/>
      <c r="C228" s="8" t="str">
        <f>+$C212</f>
        <v>May 2023</v>
      </c>
      <c r="D228" s="24"/>
      <c r="E228" s="24"/>
      <c r="F228" s="24"/>
      <c r="G228" s="10" t="str">
        <f>+$G$4</f>
        <v>May</v>
      </c>
      <c r="H228" s="10" t="str">
        <f>+G228</f>
        <v>May</v>
      </c>
      <c r="I228" s="10" t="str">
        <f t="shared" si="58"/>
        <v>May</v>
      </c>
      <c r="J228" s="10" t="str">
        <f t="shared" si="58"/>
        <v>May</v>
      </c>
      <c r="K228" s="10" t="str">
        <f t="shared" si="58"/>
        <v>May</v>
      </c>
      <c r="L228" s="10" t="str">
        <f t="shared" si="58"/>
        <v>May</v>
      </c>
      <c r="M228" s="10" t="str">
        <f t="shared" si="58"/>
        <v>May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7</v>
      </c>
      <c r="H229" s="7">
        <f>+$H$5</f>
        <v>14</v>
      </c>
      <c r="I229" s="7">
        <f>+$I$5</f>
        <v>21</v>
      </c>
      <c r="J229" s="7">
        <f>+$J$5</f>
        <v>28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53</v>
      </c>
      <c r="H231" s="32">
        <f t="shared" ref="H231:L231" si="59">SUM(H232:H235)</f>
        <v>53</v>
      </c>
      <c r="I231" s="32">
        <f t="shared" si="59"/>
        <v>43</v>
      </c>
      <c r="J231" s="32">
        <f t="shared" si="59"/>
        <v>41</v>
      </c>
      <c r="K231" s="32">
        <f t="shared" si="59"/>
        <v>0</v>
      </c>
      <c r="L231" s="32">
        <f t="shared" si="59"/>
        <v>190</v>
      </c>
      <c r="M231" s="32">
        <f>ROUND((L231/$E$1),0)</f>
        <v>48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6</v>
      </c>
      <c r="I232" s="40">
        <v>5</v>
      </c>
      <c r="J232" s="40">
        <v>5</v>
      </c>
      <c r="K232" s="40"/>
      <c r="L232" s="35">
        <f>SUM(G232:K232)</f>
        <v>22</v>
      </c>
      <c r="M232" s="35">
        <f t="shared" ref="M232:M240" si="60">ROUND((L232/$E$1),0)</f>
        <v>6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10</v>
      </c>
      <c r="H233" s="40">
        <v>10</v>
      </c>
      <c r="I233" s="40">
        <v>13</v>
      </c>
      <c r="J233" s="40">
        <v>7</v>
      </c>
      <c r="K233" s="40"/>
      <c r="L233" s="35">
        <f t="shared" ref="L233:L240" si="61">SUM(G233:K233)</f>
        <v>40</v>
      </c>
      <c r="M233" s="35">
        <f t="shared" si="60"/>
        <v>10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12</v>
      </c>
      <c r="H234" s="40">
        <v>12</v>
      </c>
      <c r="I234" s="40"/>
      <c r="J234" s="40">
        <v>9</v>
      </c>
      <c r="K234" s="40"/>
      <c r="L234" s="35">
        <f t="shared" si="61"/>
        <v>33</v>
      </c>
      <c r="M234" s="35">
        <f t="shared" si="60"/>
        <v>8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25</v>
      </c>
      <c r="I235" s="41">
        <v>25</v>
      </c>
      <c r="J235" s="41">
        <v>20</v>
      </c>
      <c r="K235" s="41"/>
      <c r="L235" s="32">
        <f t="shared" si="61"/>
        <v>95</v>
      </c>
      <c r="M235" s="32">
        <f t="shared" si="60"/>
        <v>24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2</v>
      </c>
      <c r="H236" s="40">
        <v>2</v>
      </c>
      <c r="I236" s="40">
        <v>1</v>
      </c>
      <c r="J236" s="40"/>
      <c r="K236" s="40"/>
      <c r="L236" s="35">
        <f t="shared" si="61"/>
        <v>5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>
        <v>2</v>
      </c>
      <c r="I238" s="40">
        <v>4</v>
      </c>
      <c r="J238" s="40">
        <v>1</v>
      </c>
      <c r="K238" s="40"/>
      <c r="L238" s="35">
        <f t="shared" si="61"/>
        <v>9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410</v>
      </c>
      <c r="U243" s="46">
        <f>+L248+L249</f>
        <v>58</v>
      </c>
      <c r="V243" s="46">
        <f>+L250+L251</f>
        <v>352</v>
      </c>
      <c r="W243" s="46">
        <f>+L254</f>
        <v>33</v>
      </c>
      <c r="X243" s="46">
        <f>+L252</f>
        <v>0</v>
      </c>
    </row>
    <row r="244" spans="1:24" x14ac:dyDescent="0.25">
      <c r="A244" s="21"/>
      <c r="B244" s="22"/>
      <c r="C244" s="8" t="str">
        <f>+$C228</f>
        <v>May 2023</v>
      </c>
      <c r="D244" s="24"/>
      <c r="E244" s="24"/>
      <c r="F244" s="24"/>
      <c r="G244" s="10" t="str">
        <f>+$G$4</f>
        <v>May</v>
      </c>
      <c r="H244" s="10" t="str">
        <f>+G244</f>
        <v>May</v>
      </c>
      <c r="I244" s="10" t="str">
        <f t="shared" si="62"/>
        <v>May</v>
      </c>
      <c r="J244" s="10" t="str">
        <f t="shared" si="62"/>
        <v>May</v>
      </c>
      <c r="K244" s="10" t="str">
        <f t="shared" si="62"/>
        <v>May</v>
      </c>
      <c r="L244" s="10" t="str">
        <f t="shared" si="62"/>
        <v>May</v>
      </c>
      <c r="M244" s="10" t="str">
        <f t="shared" si="62"/>
        <v>May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7</v>
      </c>
      <c r="H245" s="7">
        <f>+$H$5</f>
        <v>14</v>
      </c>
      <c r="I245" s="7">
        <f>+$I$5</f>
        <v>21</v>
      </c>
      <c r="J245" s="7">
        <f>+$J$5</f>
        <v>28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107</v>
      </c>
      <c r="H247" s="32">
        <f t="shared" ref="H247:L247" si="63">SUM(H248:H251)</f>
        <v>94</v>
      </c>
      <c r="I247" s="32">
        <f t="shared" si="63"/>
        <v>103</v>
      </c>
      <c r="J247" s="32">
        <f t="shared" si="63"/>
        <v>106</v>
      </c>
      <c r="K247" s="32">
        <f t="shared" si="63"/>
        <v>0</v>
      </c>
      <c r="L247" s="32">
        <f t="shared" si="63"/>
        <v>410</v>
      </c>
      <c r="M247" s="32">
        <f>ROUND((L247/$E$1),0)</f>
        <v>103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6</v>
      </c>
      <c r="H248" s="40">
        <v>6</v>
      </c>
      <c r="I248" s="40">
        <v>6</v>
      </c>
      <c r="J248" s="40">
        <v>6</v>
      </c>
      <c r="K248" s="40"/>
      <c r="L248" s="35">
        <f>SUM(G248:K248)</f>
        <v>24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8</v>
      </c>
      <c r="I249" s="40">
        <v>7</v>
      </c>
      <c r="J249" s="40">
        <v>11</v>
      </c>
      <c r="K249" s="40"/>
      <c r="L249" s="35">
        <f t="shared" ref="L249:L256" si="65">SUM(G249:K249)</f>
        <v>34</v>
      </c>
      <c r="M249" s="35">
        <f t="shared" si="64"/>
        <v>9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30</v>
      </c>
      <c r="H250" s="40">
        <v>23</v>
      </c>
      <c r="I250" s="40">
        <v>25</v>
      </c>
      <c r="J250" s="40">
        <v>24</v>
      </c>
      <c r="K250" s="40"/>
      <c r="L250" s="35">
        <f t="shared" si="65"/>
        <v>102</v>
      </c>
      <c r="M250" s="35">
        <f t="shared" si="64"/>
        <v>26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63</v>
      </c>
      <c r="H251" s="41">
        <v>57</v>
      </c>
      <c r="I251" s="41">
        <v>65</v>
      </c>
      <c r="J251" s="41">
        <v>65</v>
      </c>
      <c r="K251" s="41"/>
      <c r="L251" s="32">
        <f t="shared" si="65"/>
        <v>250</v>
      </c>
      <c r="M251" s="32">
        <f t="shared" si="64"/>
        <v>63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11</v>
      </c>
      <c r="H254" s="40">
        <v>16</v>
      </c>
      <c r="I254" s="40"/>
      <c r="J254" s="40">
        <v>6</v>
      </c>
      <c r="K254" s="40"/>
      <c r="L254" s="35">
        <f t="shared" si="65"/>
        <v>33</v>
      </c>
      <c r="M254" s="35">
        <f t="shared" si="64"/>
        <v>8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18</v>
      </c>
      <c r="H256" s="40">
        <v>47</v>
      </c>
      <c r="I256" s="40">
        <v>46</v>
      </c>
      <c r="J256" s="40">
        <v>46</v>
      </c>
      <c r="K256" s="40"/>
      <c r="L256" s="35">
        <f t="shared" si="65"/>
        <v>157</v>
      </c>
      <c r="M256" s="35">
        <f t="shared" si="64"/>
        <v>39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164</v>
      </c>
      <c r="U259" s="46">
        <f>+L264+L265</f>
        <v>35</v>
      </c>
      <c r="V259" s="46">
        <f>+L266+L267</f>
        <v>129</v>
      </c>
      <c r="W259" s="46">
        <f>+L270</f>
        <v>20</v>
      </c>
      <c r="X259" s="46">
        <f>+L268</f>
        <v>0</v>
      </c>
    </row>
    <row r="260" spans="1:24" x14ac:dyDescent="0.25">
      <c r="A260" s="21"/>
      <c r="B260" s="22"/>
      <c r="C260" s="8" t="str">
        <f>+$C244</f>
        <v>May 2023</v>
      </c>
      <c r="D260" s="24"/>
      <c r="E260" s="24"/>
      <c r="F260" s="24"/>
      <c r="G260" s="10" t="str">
        <f>+$G$4</f>
        <v>May</v>
      </c>
      <c r="H260" s="10" t="str">
        <f>+G260</f>
        <v>May</v>
      </c>
      <c r="I260" s="10" t="str">
        <f t="shared" si="66"/>
        <v>May</v>
      </c>
      <c r="J260" s="10" t="str">
        <f t="shared" si="66"/>
        <v>May</v>
      </c>
      <c r="K260" s="10" t="str">
        <f t="shared" si="66"/>
        <v>May</v>
      </c>
      <c r="L260" s="10" t="str">
        <f t="shared" si="66"/>
        <v>May</v>
      </c>
      <c r="M260" s="10" t="str">
        <f t="shared" si="66"/>
        <v>May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7</v>
      </c>
      <c r="H261" s="7">
        <f>+$H$5</f>
        <v>14</v>
      </c>
      <c r="I261" s="7">
        <f>+$I$5</f>
        <v>21</v>
      </c>
      <c r="J261" s="7">
        <f>+$J$5</f>
        <v>28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36</v>
      </c>
      <c r="H263" s="32">
        <f t="shared" ref="H263:L263" si="67">SUM(H264:H267)</f>
        <v>41</v>
      </c>
      <c r="I263" s="32">
        <f t="shared" si="67"/>
        <v>37</v>
      </c>
      <c r="J263" s="32">
        <f t="shared" si="67"/>
        <v>50</v>
      </c>
      <c r="K263" s="32">
        <f t="shared" si="67"/>
        <v>0</v>
      </c>
      <c r="L263" s="32">
        <f t="shared" si="67"/>
        <v>164</v>
      </c>
      <c r="M263" s="32">
        <f>ROUND((L263/$E$1),0)</f>
        <v>41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2</v>
      </c>
      <c r="I264" s="40">
        <v>2</v>
      </c>
      <c r="J264" s="40">
        <v>3</v>
      </c>
      <c r="K264" s="40"/>
      <c r="L264" s="35">
        <f>SUM(G264:K264)</f>
        <v>9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3</v>
      </c>
      <c r="I265" s="40">
        <v>5</v>
      </c>
      <c r="J265" s="40">
        <v>14</v>
      </c>
      <c r="K265" s="40"/>
      <c r="L265" s="35">
        <f t="shared" ref="L265:L272" si="69">SUM(G265:K265)</f>
        <v>26</v>
      </c>
      <c r="M265" s="35">
        <f t="shared" si="68"/>
        <v>7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10</v>
      </c>
      <c r="H266" s="40">
        <v>13</v>
      </c>
      <c r="I266" s="40">
        <v>7</v>
      </c>
      <c r="J266" s="40">
        <v>13</v>
      </c>
      <c r="K266" s="40"/>
      <c r="L266" s="35">
        <f t="shared" si="69"/>
        <v>43</v>
      </c>
      <c r="M266" s="35">
        <f t="shared" si="68"/>
        <v>11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20</v>
      </c>
      <c r="H267" s="41">
        <v>23</v>
      </c>
      <c r="I267" s="41">
        <v>23</v>
      </c>
      <c r="J267" s="41">
        <v>20</v>
      </c>
      <c r="K267" s="41"/>
      <c r="L267" s="32">
        <f t="shared" si="69"/>
        <v>86</v>
      </c>
      <c r="M267" s="32">
        <f t="shared" si="68"/>
        <v>22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6</v>
      </c>
      <c r="H270" s="40">
        <v>8</v>
      </c>
      <c r="I270" s="40">
        <v>5</v>
      </c>
      <c r="J270" s="40">
        <v>1</v>
      </c>
      <c r="K270" s="40"/>
      <c r="L270" s="35">
        <f t="shared" si="69"/>
        <v>20</v>
      </c>
      <c r="M270" s="35">
        <f t="shared" si="68"/>
        <v>5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80</v>
      </c>
      <c r="H271" s="40">
        <v>78</v>
      </c>
      <c r="I271" s="40">
        <v>88</v>
      </c>
      <c r="J271" s="40">
        <v>61</v>
      </c>
      <c r="K271" s="40"/>
      <c r="L271" s="35">
        <f t="shared" si="69"/>
        <v>307</v>
      </c>
      <c r="M271" s="35">
        <f t="shared" si="68"/>
        <v>77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286</v>
      </c>
      <c r="U275" s="46">
        <f>+L280+L281</f>
        <v>39</v>
      </c>
      <c r="V275" s="46">
        <f>+L282+L283</f>
        <v>247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May 2023</v>
      </c>
      <c r="D276" s="24"/>
      <c r="E276" s="24"/>
      <c r="F276" s="24"/>
      <c r="G276" s="10" t="str">
        <f>+$G$4</f>
        <v>May</v>
      </c>
      <c r="H276" s="10" t="str">
        <f>+G276</f>
        <v>May</v>
      </c>
      <c r="I276" s="10" t="str">
        <f t="shared" si="70"/>
        <v>May</v>
      </c>
      <c r="J276" s="10" t="str">
        <f t="shared" si="70"/>
        <v>May</v>
      </c>
      <c r="K276" s="10" t="str">
        <f t="shared" si="70"/>
        <v>May</v>
      </c>
      <c r="L276" s="10" t="str">
        <f t="shared" si="70"/>
        <v>May</v>
      </c>
      <c r="M276" s="10" t="str">
        <f t="shared" si="70"/>
        <v>May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7</v>
      </c>
      <c r="H277" s="7">
        <f>+$H$5</f>
        <v>14</v>
      </c>
      <c r="I277" s="7">
        <f>+$I$5</f>
        <v>21</v>
      </c>
      <c r="J277" s="7">
        <f>+$J$5</f>
        <v>28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60</v>
      </c>
      <c r="H279" s="32">
        <f t="shared" ref="H279:L279" si="71">SUM(H280:H283)</f>
        <v>68</v>
      </c>
      <c r="I279" s="32">
        <f t="shared" si="71"/>
        <v>76</v>
      </c>
      <c r="J279" s="32">
        <f t="shared" si="71"/>
        <v>82</v>
      </c>
      <c r="K279" s="32">
        <f t="shared" si="71"/>
        <v>0</v>
      </c>
      <c r="L279" s="32">
        <f t="shared" si="71"/>
        <v>286</v>
      </c>
      <c r="M279" s="32">
        <f>ROUND((L279/$E$1),0)</f>
        <v>72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2</v>
      </c>
      <c r="I280" s="40">
        <v>2</v>
      </c>
      <c r="J280" s="40">
        <v>4</v>
      </c>
      <c r="K280" s="40"/>
      <c r="L280" s="35">
        <f>SUM(G280:K280)</f>
        <v>10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4</v>
      </c>
      <c r="H281" s="40">
        <v>6</v>
      </c>
      <c r="I281" s="40">
        <v>8</v>
      </c>
      <c r="J281" s="40">
        <v>11</v>
      </c>
      <c r="K281" s="40"/>
      <c r="L281" s="35">
        <f t="shared" ref="L281:L288" si="73">SUM(G281:K281)</f>
        <v>29</v>
      </c>
      <c r="M281" s="35">
        <f t="shared" si="72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17</v>
      </c>
      <c r="H282" s="40">
        <v>16</v>
      </c>
      <c r="I282" s="40">
        <v>18</v>
      </c>
      <c r="J282" s="40">
        <v>17</v>
      </c>
      <c r="K282" s="40"/>
      <c r="L282" s="35">
        <f t="shared" si="73"/>
        <v>68</v>
      </c>
      <c r="M282" s="35">
        <f t="shared" si="72"/>
        <v>17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37</v>
      </c>
      <c r="H283" s="41">
        <v>44</v>
      </c>
      <c r="I283" s="41">
        <v>48</v>
      </c>
      <c r="J283" s="41">
        <v>50</v>
      </c>
      <c r="K283" s="41"/>
      <c r="L283" s="32">
        <f t="shared" si="73"/>
        <v>179</v>
      </c>
      <c r="M283" s="32">
        <f t="shared" si="72"/>
        <v>45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/>
      <c r="L287" s="35">
        <f t="shared" si="73"/>
        <v>80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51</v>
      </c>
      <c r="H288" s="40">
        <v>52</v>
      </c>
      <c r="I288" s="40">
        <v>52</v>
      </c>
      <c r="J288" s="40">
        <v>52</v>
      </c>
      <c r="K288" s="40"/>
      <c r="L288" s="35">
        <f t="shared" si="73"/>
        <v>207</v>
      </c>
      <c r="M288" s="35">
        <f t="shared" si="72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82</v>
      </c>
      <c r="U291" s="46">
        <f>+L296+L297</f>
        <v>15</v>
      </c>
      <c r="V291" s="46">
        <f>+L298+L299</f>
        <v>67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May 2023</v>
      </c>
      <c r="D292" s="24"/>
      <c r="E292" s="24"/>
      <c r="F292" s="24"/>
      <c r="G292" s="10" t="str">
        <f>+$G$4</f>
        <v>May</v>
      </c>
      <c r="H292" s="10" t="str">
        <f>+G292</f>
        <v>May</v>
      </c>
      <c r="I292" s="10" t="str">
        <f t="shared" si="74"/>
        <v>May</v>
      </c>
      <c r="J292" s="10" t="str">
        <f t="shared" si="74"/>
        <v>May</v>
      </c>
      <c r="K292" s="10" t="str">
        <f t="shared" si="74"/>
        <v>May</v>
      </c>
      <c r="L292" s="10" t="str">
        <f t="shared" si="74"/>
        <v>May</v>
      </c>
      <c r="M292" s="10" t="str">
        <f t="shared" si="74"/>
        <v>May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7</v>
      </c>
      <c r="H293" s="7">
        <f>+$H$5</f>
        <v>14</v>
      </c>
      <c r="I293" s="7">
        <f>+$I$5</f>
        <v>21</v>
      </c>
      <c r="J293" s="7">
        <f>+$J$5</f>
        <v>28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20</v>
      </c>
      <c r="H295" s="32">
        <f t="shared" ref="H295:L295" si="75">SUM(H296:H299)</f>
        <v>17</v>
      </c>
      <c r="I295" s="32">
        <f t="shared" si="75"/>
        <v>27</v>
      </c>
      <c r="J295" s="32">
        <f t="shared" si="75"/>
        <v>18</v>
      </c>
      <c r="K295" s="32">
        <f t="shared" si="75"/>
        <v>0</v>
      </c>
      <c r="L295" s="32">
        <f t="shared" si="75"/>
        <v>82</v>
      </c>
      <c r="M295" s="32">
        <f>ROUND((L295/$E$1),0)</f>
        <v>21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1</v>
      </c>
      <c r="H296" s="40">
        <v>1</v>
      </c>
      <c r="I296" s="40">
        <v>2</v>
      </c>
      <c r="J296" s="40">
        <v>1</v>
      </c>
      <c r="K296" s="40"/>
      <c r="L296" s="35">
        <f>SUM(G296:K296)</f>
        <v>5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2</v>
      </c>
      <c r="I297" s="40">
        <v>3</v>
      </c>
      <c r="J297" s="40">
        <v>2</v>
      </c>
      <c r="K297" s="40"/>
      <c r="L297" s="35">
        <f t="shared" ref="L297:L304" si="77">SUM(G297:K297)</f>
        <v>10</v>
      </c>
      <c r="M297" s="35">
        <f t="shared" si="76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5</v>
      </c>
      <c r="H298" s="40">
        <v>4</v>
      </c>
      <c r="I298" s="40">
        <v>7</v>
      </c>
      <c r="J298" s="40">
        <v>6</v>
      </c>
      <c r="K298" s="40"/>
      <c r="L298" s="35">
        <f t="shared" si="77"/>
        <v>22</v>
      </c>
      <c r="M298" s="35">
        <f t="shared" si="76"/>
        <v>6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11</v>
      </c>
      <c r="H299" s="41">
        <v>10</v>
      </c>
      <c r="I299" s="41">
        <v>15</v>
      </c>
      <c r="J299" s="41">
        <v>9</v>
      </c>
      <c r="K299" s="41"/>
      <c r="L299" s="32">
        <f t="shared" si="77"/>
        <v>45</v>
      </c>
      <c r="M299" s="32">
        <f t="shared" si="76"/>
        <v>11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214</v>
      </c>
      <c r="U307" s="46">
        <f>+L312+L313</f>
        <v>40</v>
      </c>
      <c r="V307" s="46">
        <f>+L314+L315</f>
        <v>174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May 2023</v>
      </c>
      <c r="D308" s="24"/>
      <c r="E308" s="24"/>
      <c r="F308" s="24"/>
      <c r="G308" s="10" t="str">
        <f>+$G$4</f>
        <v>May</v>
      </c>
      <c r="H308" s="10" t="str">
        <f>+G308</f>
        <v>May</v>
      </c>
      <c r="I308" s="10" t="str">
        <f t="shared" si="78"/>
        <v>May</v>
      </c>
      <c r="J308" s="10" t="str">
        <f t="shared" si="78"/>
        <v>May</v>
      </c>
      <c r="K308" s="10" t="str">
        <f t="shared" si="78"/>
        <v>May</v>
      </c>
      <c r="L308" s="10" t="str">
        <f t="shared" si="78"/>
        <v>May</v>
      </c>
      <c r="M308" s="10" t="str">
        <f t="shared" si="78"/>
        <v>May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7</v>
      </c>
      <c r="H309" s="7">
        <f>+$H$5</f>
        <v>14</v>
      </c>
      <c r="I309" s="7">
        <f>+$I$5</f>
        <v>21</v>
      </c>
      <c r="J309" s="7">
        <f>+$J$5</f>
        <v>28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59</v>
      </c>
      <c r="H311" s="32">
        <f t="shared" ref="H311:L311" si="79">SUM(H312:H315)</f>
        <v>42</v>
      </c>
      <c r="I311" s="32">
        <f t="shared" si="79"/>
        <v>57</v>
      </c>
      <c r="J311" s="32">
        <f t="shared" si="79"/>
        <v>56</v>
      </c>
      <c r="K311" s="32">
        <f t="shared" si="79"/>
        <v>0</v>
      </c>
      <c r="L311" s="32">
        <f t="shared" si="79"/>
        <v>214</v>
      </c>
      <c r="M311" s="32">
        <f>ROUND((L311/$E$1),0)</f>
        <v>54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1</v>
      </c>
      <c r="I312" s="40">
        <v>1</v>
      </c>
      <c r="J312" s="40">
        <v>2</v>
      </c>
      <c r="K312" s="40"/>
      <c r="L312" s="35">
        <f>SUM(G312:K312)</f>
        <v>7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10</v>
      </c>
      <c r="H313" s="40">
        <v>6</v>
      </c>
      <c r="I313" s="40">
        <v>9</v>
      </c>
      <c r="J313" s="40">
        <v>8</v>
      </c>
      <c r="K313" s="40"/>
      <c r="L313" s="35">
        <f t="shared" ref="L313:L320" si="81">SUM(G313:K313)</f>
        <v>33</v>
      </c>
      <c r="M313" s="35">
        <f t="shared" si="80"/>
        <v>8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14</v>
      </c>
      <c r="I314" s="40">
        <v>18</v>
      </c>
      <c r="J314" s="40">
        <v>17</v>
      </c>
      <c r="K314" s="40"/>
      <c r="L314" s="35">
        <f t="shared" si="81"/>
        <v>68</v>
      </c>
      <c r="M314" s="35">
        <f t="shared" si="80"/>
        <v>17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27</v>
      </c>
      <c r="H315" s="41">
        <v>21</v>
      </c>
      <c r="I315" s="41">
        <v>29</v>
      </c>
      <c r="J315" s="41">
        <v>29</v>
      </c>
      <c r="K315" s="41"/>
      <c r="L315" s="32">
        <f t="shared" si="81"/>
        <v>106</v>
      </c>
      <c r="M315" s="32">
        <f t="shared" si="80"/>
        <v>27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106</v>
      </c>
      <c r="H319" s="40">
        <v>39</v>
      </c>
      <c r="I319" s="40">
        <v>54</v>
      </c>
      <c r="J319" s="40">
        <v>67</v>
      </c>
      <c r="K319" s="40"/>
      <c r="L319" s="35">
        <f t="shared" si="81"/>
        <v>266</v>
      </c>
      <c r="M319" s="35">
        <f t="shared" si="80"/>
        <v>67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292</v>
      </c>
      <c r="U323" s="46">
        <f>+L328+L329</f>
        <v>104</v>
      </c>
      <c r="V323" s="46">
        <f>+L330+L331</f>
        <v>188</v>
      </c>
      <c r="W323" s="46">
        <f>+L334</f>
        <v>18</v>
      </c>
      <c r="X323" s="46">
        <f>+L332</f>
        <v>1</v>
      </c>
    </row>
    <row r="324" spans="1:24" x14ac:dyDescent="0.25">
      <c r="A324" s="21"/>
      <c r="B324" s="22"/>
      <c r="C324" s="8" t="str">
        <f>+$C308</f>
        <v>May 2023</v>
      </c>
      <c r="D324" s="24"/>
      <c r="E324" s="24"/>
      <c r="F324" s="24"/>
      <c r="G324" s="10" t="str">
        <f>+$G$4</f>
        <v>May</v>
      </c>
      <c r="H324" s="10" t="str">
        <f>+G324</f>
        <v>May</v>
      </c>
      <c r="I324" s="10" t="str">
        <f t="shared" si="82"/>
        <v>May</v>
      </c>
      <c r="J324" s="10" t="str">
        <f t="shared" si="82"/>
        <v>May</v>
      </c>
      <c r="K324" s="10" t="str">
        <f t="shared" si="82"/>
        <v>May</v>
      </c>
      <c r="L324" s="10" t="str">
        <f t="shared" si="82"/>
        <v>May</v>
      </c>
      <c r="M324" s="10" t="str">
        <f t="shared" si="82"/>
        <v>May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7</v>
      </c>
      <c r="H325" s="7">
        <f>+$H$5</f>
        <v>14</v>
      </c>
      <c r="I325" s="7">
        <f>+$I$5</f>
        <v>21</v>
      </c>
      <c r="J325" s="7">
        <f>+$J$5</f>
        <v>28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76</v>
      </c>
      <c r="H327" s="32">
        <f t="shared" ref="H327:L327" si="83">SUM(H328:H331)</f>
        <v>69</v>
      </c>
      <c r="I327" s="32">
        <f t="shared" si="83"/>
        <v>73</v>
      </c>
      <c r="J327" s="32">
        <f t="shared" si="83"/>
        <v>74</v>
      </c>
      <c r="K327" s="32">
        <f t="shared" si="83"/>
        <v>0</v>
      </c>
      <c r="L327" s="32">
        <f t="shared" si="83"/>
        <v>292</v>
      </c>
      <c r="M327" s="32">
        <f>ROUND((L327/$E$1),0)</f>
        <v>73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5</v>
      </c>
      <c r="I328" s="40">
        <v>7</v>
      </c>
      <c r="J328" s="40">
        <v>8</v>
      </c>
      <c r="K328" s="40"/>
      <c r="L328" s="35">
        <f>SUM(G328:K328)</f>
        <v>27</v>
      </c>
      <c r="M328" s="35">
        <f t="shared" ref="M328:M336" si="84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17</v>
      </c>
      <c r="H329" s="40">
        <v>19</v>
      </c>
      <c r="I329" s="40">
        <v>19</v>
      </c>
      <c r="J329" s="40">
        <v>22</v>
      </c>
      <c r="K329" s="40"/>
      <c r="L329" s="35">
        <f t="shared" ref="L329:L336" si="85">SUM(G329:K329)</f>
        <v>77</v>
      </c>
      <c r="M329" s="35">
        <f t="shared" si="84"/>
        <v>19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21</v>
      </c>
      <c r="H330" s="40">
        <v>14</v>
      </c>
      <c r="I330" s="40">
        <v>12</v>
      </c>
      <c r="J330" s="40">
        <v>17</v>
      </c>
      <c r="K330" s="40"/>
      <c r="L330" s="35">
        <f t="shared" si="85"/>
        <v>64</v>
      </c>
      <c r="M330" s="35">
        <f t="shared" si="84"/>
        <v>16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31</v>
      </c>
      <c r="H331" s="41">
        <v>31</v>
      </c>
      <c r="I331" s="41">
        <v>35</v>
      </c>
      <c r="J331" s="41">
        <v>27</v>
      </c>
      <c r="K331" s="41"/>
      <c r="L331" s="32">
        <f t="shared" si="85"/>
        <v>124</v>
      </c>
      <c r="M331" s="32">
        <f t="shared" si="84"/>
        <v>31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/>
      <c r="I332" s="40"/>
      <c r="J332" s="40"/>
      <c r="K332" s="40"/>
      <c r="L332" s="35">
        <f t="shared" si="85"/>
        <v>1</v>
      </c>
      <c r="M332" s="35">
        <f t="shared" si="84"/>
        <v>0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8</v>
      </c>
      <c r="H334" s="40">
        <v>2</v>
      </c>
      <c r="I334" s="40">
        <v>4</v>
      </c>
      <c r="J334" s="40">
        <v>4</v>
      </c>
      <c r="K334" s="40"/>
      <c r="L334" s="35">
        <f t="shared" si="85"/>
        <v>18</v>
      </c>
      <c r="M334" s="35">
        <f t="shared" si="84"/>
        <v>5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>
        <v>144</v>
      </c>
      <c r="I335" s="40">
        <v>108</v>
      </c>
      <c r="J335" s="40"/>
      <c r="K335" s="40"/>
      <c r="L335" s="35">
        <f t="shared" si="85"/>
        <v>252</v>
      </c>
      <c r="M335" s="35">
        <f t="shared" si="84"/>
        <v>63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325</v>
      </c>
      <c r="U339" s="46">
        <f>+L344+L345</f>
        <v>116</v>
      </c>
      <c r="V339" s="46">
        <f>+L346+L347</f>
        <v>209</v>
      </c>
      <c r="W339" s="46">
        <f>+L350</f>
        <v>16</v>
      </c>
      <c r="X339" s="46">
        <f>+L348</f>
        <v>6</v>
      </c>
    </row>
    <row r="340" spans="1:24" x14ac:dyDescent="0.25">
      <c r="A340" s="21"/>
      <c r="B340" s="22"/>
      <c r="C340" s="8" t="str">
        <f>+$C324</f>
        <v>May 2023</v>
      </c>
      <c r="D340" s="24"/>
      <c r="E340" s="24"/>
      <c r="F340" s="24"/>
      <c r="G340" s="10" t="str">
        <f>+$G$4</f>
        <v>May</v>
      </c>
      <c r="H340" s="10" t="str">
        <f>+G340</f>
        <v>May</v>
      </c>
      <c r="I340" s="10" t="str">
        <f t="shared" si="86"/>
        <v>May</v>
      </c>
      <c r="J340" s="10" t="str">
        <f t="shared" si="86"/>
        <v>May</v>
      </c>
      <c r="K340" s="10" t="str">
        <f t="shared" si="86"/>
        <v>May</v>
      </c>
      <c r="L340" s="10" t="str">
        <f t="shared" si="86"/>
        <v>May</v>
      </c>
      <c r="M340" s="10" t="str">
        <f t="shared" si="86"/>
        <v>May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7</v>
      </c>
      <c r="H341" s="7">
        <f>+$H$5</f>
        <v>14</v>
      </c>
      <c r="I341" s="7">
        <f>+$I$5</f>
        <v>21</v>
      </c>
      <c r="J341" s="7">
        <f>+$J$5</f>
        <v>28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86</v>
      </c>
      <c r="H343" s="32">
        <f t="shared" ref="H343:L343" si="87">SUM(H344:H347)</f>
        <v>81</v>
      </c>
      <c r="I343" s="32">
        <f t="shared" si="87"/>
        <v>73</v>
      </c>
      <c r="J343" s="32">
        <f t="shared" si="87"/>
        <v>85</v>
      </c>
      <c r="K343" s="32">
        <f t="shared" si="87"/>
        <v>0</v>
      </c>
      <c r="L343" s="32">
        <f t="shared" si="87"/>
        <v>325</v>
      </c>
      <c r="M343" s="32">
        <f>ROUND((L343/$E$1),0)</f>
        <v>81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11</v>
      </c>
      <c r="H344" s="40">
        <v>9</v>
      </c>
      <c r="I344" s="40">
        <v>6</v>
      </c>
      <c r="J344" s="40">
        <v>8</v>
      </c>
      <c r="K344" s="40"/>
      <c r="L344" s="35">
        <f>SUM(G344:K344)</f>
        <v>34</v>
      </c>
      <c r="M344" s="35">
        <f t="shared" ref="M344:M352" si="88">ROUND((L344/$E$1),0)</f>
        <v>9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26</v>
      </c>
      <c r="H345" s="40">
        <v>18</v>
      </c>
      <c r="I345" s="40">
        <v>20</v>
      </c>
      <c r="J345" s="40">
        <v>18</v>
      </c>
      <c r="K345" s="40"/>
      <c r="L345" s="35">
        <f t="shared" ref="L345:L352" si="89">SUM(G345:K345)</f>
        <v>82</v>
      </c>
      <c r="M345" s="35">
        <f t="shared" si="88"/>
        <v>21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15</v>
      </c>
      <c r="H346" s="40">
        <v>12</v>
      </c>
      <c r="I346" s="40">
        <v>9</v>
      </c>
      <c r="J346" s="40">
        <v>11</v>
      </c>
      <c r="K346" s="40"/>
      <c r="L346" s="35">
        <f t="shared" si="89"/>
        <v>47</v>
      </c>
      <c r="M346" s="35">
        <f t="shared" si="88"/>
        <v>12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34</v>
      </c>
      <c r="H347" s="41">
        <v>42</v>
      </c>
      <c r="I347" s="41">
        <v>38</v>
      </c>
      <c r="J347" s="41">
        <v>48</v>
      </c>
      <c r="K347" s="41"/>
      <c r="L347" s="32">
        <f t="shared" si="89"/>
        <v>162</v>
      </c>
      <c r="M347" s="32">
        <f t="shared" si="88"/>
        <v>41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1</v>
      </c>
      <c r="I348" s="40"/>
      <c r="J348" s="40">
        <v>1</v>
      </c>
      <c r="K348" s="40"/>
      <c r="L348" s="35">
        <f t="shared" si="89"/>
        <v>6</v>
      </c>
      <c r="M348" s="35">
        <f t="shared" si="88"/>
        <v>2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>
        <v>0</v>
      </c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7</v>
      </c>
      <c r="H350" s="40">
        <v>3</v>
      </c>
      <c r="I350" s="40"/>
      <c r="J350" s="40">
        <v>6</v>
      </c>
      <c r="K350" s="40"/>
      <c r="L350" s="35">
        <f t="shared" si="89"/>
        <v>16</v>
      </c>
      <c r="M350" s="35">
        <f t="shared" si="88"/>
        <v>4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/>
      <c r="K351" s="40"/>
      <c r="L351" s="35">
        <f t="shared" si="89"/>
        <v>0</v>
      </c>
      <c r="M351" s="35">
        <f t="shared" si="88"/>
        <v>0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>
        <v>40</v>
      </c>
      <c r="I352" s="40">
        <v>40</v>
      </c>
      <c r="J352" s="40">
        <v>40</v>
      </c>
      <c r="K352" s="40"/>
      <c r="L352" s="35">
        <f t="shared" si="89"/>
        <v>120</v>
      </c>
      <c r="M352" s="35">
        <f t="shared" si="88"/>
        <v>30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99</v>
      </c>
      <c r="U355" s="46">
        <f>+L360+L361</f>
        <v>15</v>
      </c>
      <c r="V355" s="46">
        <f>+L362+L363</f>
        <v>84</v>
      </c>
      <c r="W355" s="46">
        <f>+L366</f>
        <v>13</v>
      </c>
      <c r="X355" s="46">
        <f>+L364</f>
        <v>0</v>
      </c>
    </row>
    <row r="356" spans="1:24" x14ac:dyDescent="0.25">
      <c r="A356" s="21"/>
      <c r="B356" s="22"/>
      <c r="C356" s="8" t="str">
        <f>+$C340</f>
        <v>May 2023</v>
      </c>
      <c r="D356" s="24"/>
      <c r="E356" s="24"/>
      <c r="F356" s="24"/>
      <c r="G356" s="10" t="str">
        <f>+$G$4</f>
        <v>May</v>
      </c>
      <c r="H356" s="10" t="str">
        <f>+G356</f>
        <v>May</v>
      </c>
      <c r="I356" s="10" t="str">
        <f t="shared" si="90"/>
        <v>May</v>
      </c>
      <c r="J356" s="10" t="str">
        <f t="shared" si="90"/>
        <v>May</v>
      </c>
      <c r="K356" s="10" t="str">
        <f t="shared" si="90"/>
        <v>May</v>
      </c>
      <c r="L356" s="10" t="str">
        <f t="shared" si="90"/>
        <v>May</v>
      </c>
      <c r="M356" s="10" t="str">
        <f t="shared" si="90"/>
        <v>May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7</v>
      </c>
      <c r="H357" s="7">
        <f>+$H$5</f>
        <v>14</v>
      </c>
      <c r="I357" s="7">
        <f>+$I$5</f>
        <v>21</v>
      </c>
      <c r="J357" s="7">
        <f>+$J$5</f>
        <v>28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26</v>
      </c>
      <c r="H359" s="32">
        <f t="shared" ref="H359:L359" si="91">SUM(H360:H363)</f>
        <v>20</v>
      </c>
      <c r="I359" s="32">
        <f t="shared" si="91"/>
        <v>34</v>
      </c>
      <c r="J359" s="32">
        <f t="shared" si="91"/>
        <v>19</v>
      </c>
      <c r="K359" s="32">
        <f t="shared" si="91"/>
        <v>0</v>
      </c>
      <c r="L359" s="32">
        <f t="shared" si="91"/>
        <v>99</v>
      </c>
      <c r="M359" s="32">
        <f>ROUND((L359/$E$1),0)</f>
        <v>25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1</v>
      </c>
      <c r="I360" s="40">
        <v>2</v>
      </c>
      <c r="J360" s="40">
        <v>1</v>
      </c>
      <c r="K360" s="40"/>
      <c r="L360" s="35">
        <f>SUM(G360:K360)</f>
        <v>6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2</v>
      </c>
      <c r="I361" s="40">
        <v>3</v>
      </c>
      <c r="J361" s="40">
        <v>2</v>
      </c>
      <c r="K361" s="40"/>
      <c r="L361" s="35">
        <f t="shared" ref="L361:L368" si="93">SUM(G361:K361)</f>
        <v>9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9</v>
      </c>
      <c r="H362" s="40">
        <v>4</v>
      </c>
      <c r="I362" s="40">
        <v>4</v>
      </c>
      <c r="J362" s="40">
        <v>6</v>
      </c>
      <c r="K362" s="40"/>
      <c r="L362" s="35">
        <f t="shared" si="93"/>
        <v>23</v>
      </c>
      <c r="M362" s="35">
        <f t="shared" si="92"/>
        <v>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13</v>
      </c>
      <c r="H363" s="41">
        <v>13</v>
      </c>
      <c r="I363" s="41">
        <v>25</v>
      </c>
      <c r="J363" s="41">
        <v>10</v>
      </c>
      <c r="K363" s="41"/>
      <c r="L363" s="32">
        <f t="shared" si="93"/>
        <v>61</v>
      </c>
      <c r="M363" s="32">
        <f t="shared" si="92"/>
        <v>15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3</v>
      </c>
      <c r="H366" s="40">
        <v>5</v>
      </c>
      <c r="I366" s="40">
        <v>3</v>
      </c>
      <c r="J366" s="40">
        <v>2</v>
      </c>
      <c r="K366" s="40"/>
      <c r="L366" s="35">
        <f t="shared" si="93"/>
        <v>13</v>
      </c>
      <c r="M366" s="35">
        <f t="shared" si="92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108</v>
      </c>
      <c r="H367" s="40">
        <v>36</v>
      </c>
      <c r="I367" s="40">
        <v>216</v>
      </c>
      <c r="J367" s="40">
        <v>60</v>
      </c>
      <c r="K367" s="40"/>
      <c r="L367" s="35">
        <f t="shared" si="93"/>
        <v>420</v>
      </c>
      <c r="M367" s="35">
        <f t="shared" si="92"/>
        <v>105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31</v>
      </c>
      <c r="H368" s="40">
        <v>34</v>
      </c>
      <c r="I368" s="40">
        <v>36</v>
      </c>
      <c r="J368" s="40">
        <v>37</v>
      </c>
      <c r="K368" s="40"/>
      <c r="L368" s="35">
        <f t="shared" si="93"/>
        <v>138</v>
      </c>
      <c r="M368" s="35">
        <f t="shared" si="92"/>
        <v>35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192</v>
      </c>
      <c r="U371" s="46">
        <f>+L376+L377</f>
        <v>43</v>
      </c>
      <c r="V371" s="46">
        <f>+L378+L379</f>
        <v>149</v>
      </c>
      <c r="W371" s="46">
        <f>+L382</f>
        <v>15</v>
      </c>
      <c r="X371" s="46">
        <f>+L380</f>
        <v>3</v>
      </c>
    </row>
    <row r="372" spans="1:24" x14ac:dyDescent="0.25">
      <c r="A372" s="21"/>
      <c r="B372" s="22"/>
      <c r="C372" s="8" t="str">
        <f>+$C356</f>
        <v>May 2023</v>
      </c>
      <c r="D372" s="24"/>
      <c r="E372" s="24"/>
      <c r="F372" s="24"/>
      <c r="G372" s="10" t="str">
        <f>+$G$4</f>
        <v>May</v>
      </c>
      <c r="H372" s="10" t="str">
        <f>+G372</f>
        <v>May</v>
      </c>
      <c r="I372" s="10" t="str">
        <f t="shared" si="94"/>
        <v>May</v>
      </c>
      <c r="J372" s="10" t="str">
        <f t="shared" si="94"/>
        <v>May</v>
      </c>
      <c r="K372" s="10" t="str">
        <f t="shared" si="94"/>
        <v>May</v>
      </c>
      <c r="L372" s="10" t="str">
        <f t="shared" si="94"/>
        <v>May</v>
      </c>
      <c r="M372" s="10" t="str">
        <f t="shared" si="94"/>
        <v>May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7</v>
      </c>
      <c r="H373" s="7">
        <f>+$H$5</f>
        <v>14</v>
      </c>
      <c r="I373" s="7">
        <f>+$I$5</f>
        <v>21</v>
      </c>
      <c r="J373" s="7">
        <f>+$J$5</f>
        <v>28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38</v>
      </c>
      <c r="H375" s="32">
        <f t="shared" ref="H375:L375" si="95">SUM(H376:H379)</f>
        <v>57</v>
      </c>
      <c r="I375" s="32">
        <f t="shared" si="95"/>
        <v>54</v>
      </c>
      <c r="J375" s="32">
        <f t="shared" si="95"/>
        <v>43</v>
      </c>
      <c r="K375" s="32">
        <f t="shared" si="95"/>
        <v>0</v>
      </c>
      <c r="L375" s="32">
        <f t="shared" si="95"/>
        <v>192</v>
      </c>
      <c r="M375" s="32">
        <f>ROUND((L375/$E$1),0)</f>
        <v>48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2</v>
      </c>
      <c r="I376" s="40">
        <v>2</v>
      </c>
      <c r="J376" s="40">
        <v>1</v>
      </c>
      <c r="K376" s="40"/>
      <c r="L376" s="35">
        <f>SUM(G376:K376)</f>
        <v>6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9</v>
      </c>
      <c r="H377" s="40">
        <v>10</v>
      </c>
      <c r="I377" s="40">
        <v>11</v>
      </c>
      <c r="J377" s="40">
        <v>7</v>
      </c>
      <c r="K377" s="40"/>
      <c r="L377" s="35">
        <f t="shared" ref="L377:L384" si="97">SUM(G377:K377)</f>
        <v>37</v>
      </c>
      <c r="M377" s="35">
        <f t="shared" si="96"/>
        <v>9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11</v>
      </c>
      <c r="H378" s="40">
        <v>20</v>
      </c>
      <c r="I378" s="40">
        <v>18</v>
      </c>
      <c r="J378" s="40">
        <v>15</v>
      </c>
      <c r="K378" s="40"/>
      <c r="L378" s="35">
        <f t="shared" si="97"/>
        <v>64</v>
      </c>
      <c r="M378" s="35">
        <f t="shared" si="96"/>
        <v>16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17</v>
      </c>
      <c r="H379" s="41">
        <v>25</v>
      </c>
      <c r="I379" s="41">
        <v>23</v>
      </c>
      <c r="J379" s="41">
        <v>20</v>
      </c>
      <c r="K379" s="41"/>
      <c r="L379" s="32">
        <f t="shared" si="97"/>
        <v>85</v>
      </c>
      <c r="M379" s="32">
        <f t="shared" si="96"/>
        <v>21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>
        <v>3</v>
      </c>
      <c r="J380" s="40"/>
      <c r="K380" s="40"/>
      <c r="L380" s="35">
        <f t="shared" si="97"/>
        <v>3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4</v>
      </c>
      <c r="H382" s="40">
        <v>2</v>
      </c>
      <c r="I382" s="40">
        <v>5</v>
      </c>
      <c r="J382" s="40">
        <v>4</v>
      </c>
      <c r="K382" s="40"/>
      <c r="L382" s="35">
        <f t="shared" si="97"/>
        <v>15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180</v>
      </c>
      <c r="H383" s="40">
        <v>144</v>
      </c>
      <c r="I383" s="40">
        <v>180</v>
      </c>
      <c r="J383" s="40">
        <v>108</v>
      </c>
      <c r="K383" s="40"/>
      <c r="L383" s="35">
        <f t="shared" si="97"/>
        <v>612</v>
      </c>
      <c r="M383" s="35">
        <f t="shared" si="96"/>
        <v>153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389</v>
      </c>
      <c r="U387" s="46">
        <f>+L392+L393</f>
        <v>110</v>
      </c>
      <c r="V387" s="46">
        <f>+L394+L395</f>
        <v>279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May 2023</v>
      </c>
      <c r="D388" s="24"/>
      <c r="E388" s="24"/>
      <c r="F388" s="24"/>
      <c r="G388" s="10" t="str">
        <f>+$G$4</f>
        <v>May</v>
      </c>
      <c r="H388" s="10" t="str">
        <f>+G388</f>
        <v>May</v>
      </c>
      <c r="I388" s="10" t="str">
        <f t="shared" si="98"/>
        <v>May</v>
      </c>
      <c r="J388" s="10" t="str">
        <f t="shared" si="98"/>
        <v>May</v>
      </c>
      <c r="K388" s="10" t="str">
        <f t="shared" si="98"/>
        <v>May</v>
      </c>
      <c r="L388" s="10" t="str">
        <f t="shared" si="98"/>
        <v>May</v>
      </c>
      <c r="M388" s="10" t="str">
        <f t="shared" si="98"/>
        <v>May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7</v>
      </c>
      <c r="H389" s="7">
        <f>+$H$5</f>
        <v>14</v>
      </c>
      <c r="I389" s="7">
        <f>+$I$5</f>
        <v>21</v>
      </c>
      <c r="J389" s="7">
        <f>+$J$5</f>
        <v>28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93</v>
      </c>
      <c r="H391" s="32">
        <f t="shared" ref="H391:L391" si="99">SUM(H392:H395)</f>
        <v>87</v>
      </c>
      <c r="I391" s="32">
        <f t="shared" si="99"/>
        <v>124</v>
      </c>
      <c r="J391" s="32">
        <f t="shared" si="99"/>
        <v>85</v>
      </c>
      <c r="K391" s="32">
        <f t="shared" si="99"/>
        <v>0</v>
      </c>
      <c r="L391" s="32">
        <f t="shared" si="99"/>
        <v>389</v>
      </c>
      <c r="M391" s="32">
        <f>ROUND((L391/$E$1),0)</f>
        <v>97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4</v>
      </c>
      <c r="I392" s="40">
        <v>6</v>
      </c>
      <c r="J392" s="40">
        <v>5</v>
      </c>
      <c r="K392" s="40"/>
      <c r="L392" s="35">
        <f>SUM(G392:K392)</f>
        <v>19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27</v>
      </c>
      <c r="H393" s="40">
        <v>18</v>
      </c>
      <c r="I393" s="40">
        <v>27</v>
      </c>
      <c r="J393" s="40">
        <v>19</v>
      </c>
      <c r="K393" s="40"/>
      <c r="L393" s="35">
        <f t="shared" ref="L393:L400" si="101">SUM(G393:K393)</f>
        <v>91</v>
      </c>
      <c r="M393" s="35">
        <f t="shared" si="100"/>
        <v>23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15</v>
      </c>
      <c r="H394" s="40">
        <v>21</v>
      </c>
      <c r="I394" s="40">
        <v>27</v>
      </c>
      <c r="J394" s="40">
        <v>17</v>
      </c>
      <c r="K394" s="40"/>
      <c r="L394" s="35">
        <f t="shared" si="101"/>
        <v>80</v>
      </c>
      <c r="M394" s="35">
        <f t="shared" si="100"/>
        <v>20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47</v>
      </c>
      <c r="H395" s="41">
        <v>44</v>
      </c>
      <c r="I395" s="41">
        <v>64</v>
      </c>
      <c r="J395" s="41">
        <v>44</v>
      </c>
      <c r="K395" s="41"/>
      <c r="L395" s="32">
        <f t="shared" si="101"/>
        <v>199</v>
      </c>
      <c r="M395" s="32">
        <f t="shared" si="100"/>
        <v>50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266</v>
      </c>
      <c r="U403" s="46">
        <f>+L408+L409</f>
        <v>62</v>
      </c>
      <c r="V403" s="46">
        <f>+L410+L411</f>
        <v>204</v>
      </c>
      <c r="W403" s="46">
        <f>+L414</f>
        <v>13</v>
      </c>
      <c r="X403" s="46">
        <f>+L412</f>
        <v>0</v>
      </c>
    </row>
    <row r="404" spans="1:24" x14ac:dyDescent="0.25">
      <c r="A404" s="21"/>
      <c r="B404" s="22"/>
      <c r="C404" s="8" t="str">
        <f>+$C388</f>
        <v>May 2023</v>
      </c>
      <c r="D404" s="24"/>
      <c r="E404" s="24"/>
      <c r="F404" s="24"/>
      <c r="G404" s="10" t="str">
        <f>+$G$4</f>
        <v>May</v>
      </c>
      <c r="H404" s="10" t="str">
        <f>+G404</f>
        <v>May</v>
      </c>
      <c r="I404" s="10" t="str">
        <f t="shared" si="102"/>
        <v>May</v>
      </c>
      <c r="J404" s="10" t="str">
        <f t="shared" si="102"/>
        <v>May</v>
      </c>
      <c r="K404" s="10" t="str">
        <f t="shared" si="102"/>
        <v>May</v>
      </c>
      <c r="L404" s="10" t="str">
        <f t="shared" si="102"/>
        <v>May</v>
      </c>
      <c r="M404" s="10" t="str">
        <f t="shared" si="102"/>
        <v>May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7</v>
      </c>
      <c r="H405" s="7">
        <f>+$H$5</f>
        <v>14</v>
      </c>
      <c r="I405" s="7">
        <f>+$I$5</f>
        <v>21</v>
      </c>
      <c r="J405" s="7">
        <f>+$J$5</f>
        <v>28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59</v>
      </c>
      <c r="H407" s="32">
        <f t="shared" ref="H407:L407" si="103">SUM(H408:H411)</f>
        <v>64</v>
      </c>
      <c r="I407" s="32">
        <f t="shared" si="103"/>
        <v>71</v>
      </c>
      <c r="J407" s="32">
        <f t="shared" si="103"/>
        <v>72</v>
      </c>
      <c r="K407" s="32">
        <f t="shared" si="103"/>
        <v>0</v>
      </c>
      <c r="L407" s="32">
        <f t="shared" si="103"/>
        <v>266</v>
      </c>
      <c r="M407" s="32">
        <f>ROUND((L407/$E$1),0)</f>
        <v>67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3</v>
      </c>
      <c r="I408" s="40">
        <v>1</v>
      </c>
      <c r="J408" s="40">
        <v>6</v>
      </c>
      <c r="K408" s="40"/>
      <c r="L408" s="35">
        <f>SUM(G408:K408)</f>
        <v>14</v>
      </c>
      <c r="M408" s="35">
        <f t="shared" ref="M408:M416" si="104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11</v>
      </c>
      <c r="H409" s="40">
        <v>12</v>
      </c>
      <c r="I409" s="40">
        <v>13</v>
      </c>
      <c r="J409" s="40">
        <v>12</v>
      </c>
      <c r="K409" s="40"/>
      <c r="L409" s="35">
        <f t="shared" ref="L409:L416" si="105">SUM(G409:K409)</f>
        <v>48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8</v>
      </c>
      <c r="H410" s="40">
        <v>18</v>
      </c>
      <c r="I410" s="40">
        <v>21</v>
      </c>
      <c r="J410" s="40">
        <v>22</v>
      </c>
      <c r="K410" s="40"/>
      <c r="L410" s="35">
        <f t="shared" si="105"/>
        <v>69</v>
      </c>
      <c r="M410" s="35">
        <f t="shared" si="104"/>
        <v>17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36</v>
      </c>
      <c r="H411" s="41">
        <v>31</v>
      </c>
      <c r="I411" s="41">
        <v>36</v>
      </c>
      <c r="J411" s="41">
        <v>32</v>
      </c>
      <c r="K411" s="41"/>
      <c r="L411" s="32">
        <f t="shared" si="105"/>
        <v>135</v>
      </c>
      <c r="M411" s="32">
        <f t="shared" si="104"/>
        <v>34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>
        <v>5</v>
      </c>
      <c r="I414" s="40">
        <v>3</v>
      </c>
      <c r="J414" s="40">
        <v>5</v>
      </c>
      <c r="K414" s="40"/>
      <c r="L414" s="35">
        <f t="shared" si="105"/>
        <v>13</v>
      </c>
      <c r="M414" s="35">
        <f t="shared" si="104"/>
        <v>3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36</v>
      </c>
      <c r="H415" s="40">
        <v>72</v>
      </c>
      <c r="I415" s="40">
        <v>36</v>
      </c>
      <c r="J415" s="40">
        <v>108</v>
      </c>
      <c r="K415" s="40"/>
      <c r="L415" s="35">
        <f t="shared" si="105"/>
        <v>252</v>
      </c>
      <c r="M415" s="35">
        <f t="shared" si="104"/>
        <v>63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May 2023</v>
      </c>
      <c r="D420" s="24"/>
      <c r="E420" s="24"/>
      <c r="F420" s="24"/>
      <c r="G420" s="10" t="str">
        <f>+$G$4</f>
        <v>May</v>
      </c>
      <c r="H420" s="10" t="str">
        <f>+G420</f>
        <v>May</v>
      </c>
      <c r="I420" s="10" t="str">
        <f t="shared" si="106"/>
        <v>May</v>
      </c>
      <c r="J420" s="10" t="str">
        <f t="shared" si="106"/>
        <v>May</v>
      </c>
      <c r="K420" s="10" t="str">
        <f t="shared" si="106"/>
        <v>May</v>
      </c>
      <c r="L420" s="10" t="str">
        <f t="shared" si="106"/>
        <v>May</v>
      </c>
      <c r="M420" s="10" t="str">
        <f t="shared" si="106"/>
        <v>May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7</v>
      </c>
      <c r="H421" s="7">
        <f>+$H$5</f>
        <v>14</v>
      </c>
      <c r="I421" s="7">
        <f>+$I$5</f>
        <v>21</v>
      </c>
      <c r="J421" s="7">
        <f>+$J$5</f>
        <v>28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36</v>
      </c>
      <c r="AB423" s="50">
        <v>46</v>
      </c>
      <c r="AC423" s="50">
        <v>48</v>
      </c>
      <c r="AD423" s="50">
        <v>73</v>
      </c>
      <c r="AE423" s="50">
        <v>0</v>
      </c>
      <c r="AF423" s="50">
        <v>203</v>
      </c>
      <c r="AG423" s="50">
        <v>51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2</v>
      </c>
      <c r="AE424" s="50"/>
      <c r="AF424" s="50">
        <v>8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6</v>
      </c>
      <c r="AB425" s="50">
        <v>10</v>
      </c>
      <c r="AC425" s="50">
        <v>11</v>
      </c>
      <c r="AD425" s="50">
        <v>16</v>
      </c>
      <c r="AE425" s="50"/>
      <c r="AF425" s="50">
        <v>43</v>
      </c>
      <c r="AG425" s="50">
        <v>11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15</v>
      </c>
      <c r="AB426" s="50">
        <v>14</v>
      </c>
      <c r="AC426" s="50">
        <v>8</v>
      </c>
      <c r="AD426" s="50">
        <v>25</v>
      </c>
      <c r="AE426" s="50"/>
      <c r="AF426" s="50">
        <v>62</v>
      </c>
      <c r="AG426" s="50">
        <v>16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13</v>
      </c>
      <c r="AB427" s="50">
        <v>20</v>
      </c>
      <c r="AC427" s="50">
        <v>27</v>
      </c>
      <c r="AD427" s="50">
        <v>30</v>
      </c>
      <c r="AE427" s="50"/>
      <c r="AF427" s="50">
        <v>90</v>
      </c>
      <c r="AG427" s="50">
        <v>23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>
        <v>13</v>
      </c>
      <c r="AD430" s="50"/>
      <c r="AE430" s="50"/>
      <c r="AF430" s="50">
        <v>13</v>
      </c>
      <c r="AG430" s="50">
        <v>3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>
        <v>537</v>
      </c>
      <c r="AD431" s="50"/>
      <c r="AE431" s="50"/>
      <c r="AF431" s="50">
        <v>537</v>
      </c>
      <c r="AG431" s="50">
        <v>134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129</v>
      </c>
      <c r="U435" s="46">
        <f>+L440+L441</f>
        <v>45</v>
      </c>
      <c r="V435" s="46">
        <f>+L442+L443</f>
        <v>84</v>
      </c>
      <c r="W435" s="46">
        <f>+L446</f>
        <v>2</v>
      </c>
      <c r="X435" s="46">
        <f>+L444</f>
        <v>0</v>
      </c>
    </row>
    <row r="436" spans="1:24" x14ac:dyDescent="0.25">
      <c r="A436" s="21"/>
      <c r="B436" s="22"/>
      <c r="C436" s="8" t="str">
        <f>+$C420</f>
        <v>May 2023</v>
      </c>
      <c r="D436" s="24"/>
      <c r="E436" s="24"/>
      <c r="F436" s="24"/>
      <c r="G436" s="10" t="str">
        <f>+$G$4</f>
        <v>May</v>
      </c>
      <c r="H436" s="10" t="str">
        <f>+G436</f>
        <v>May</v>
      </c>
      <c r="I436" s="10" t="str">
        <f t="shared" si="110"/>
        <v>May</v>
      </c>
      <c r="J436" s="10" t="str">
        <f t="shared" si="110"/>
        <v>May</v>
      </c>
      <c r="K436" s="10" t="str">
        <f t="shared" si="110"/>
        <v>May</v>
      </c>
      <c r="L436" s="10" t="str">
        <f t="shared" si="110"/>
        <v>May</v>
      </c>
      <c r="M436" s="10" t="str">
        <f t="shared" si="110"/>
        <v>May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7</v>
      </c>
      <c r="H437" s="7">
        <f>+$H$5</f>
        <v>14</v>
      </c>
      <c r="I437" s="7">
        <f>+$I$5</f>
        <v>21</v>
      </c>
      <c r="J437" s="7">
        <f>+$J$5</f>
        <v>28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28</v>
      </c>
      <c r="H439" s="32">
        <f t="shared" ref="H439:L439" si="111">SUM(H440:H443)</f>
        <v>33</v>
      </c>
      <c r="I439" s="32">
        <f t="shared" si="111"/>
        <v>40</v>
      </c>
      <c r="J439" s="32">
        <f t="shared" si="111"/>
        <v>28</v>
      </c>
      <c r="K439" s="32">
        <f t="shared" si="111"/>
        <v>0</v>
      </c>
      <c r="L439" s="32">
        <f t="shared" si="111"/>
        <v>129</v>
      </c>
      <c r="M439" s="32">
        <f>ROUND((L439/$E$1),0)</f>
        <v>32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3</v>
      </c>
      <c r="I440" s="40">
        <v>2</v>
      </c>
      <c r="J440" s="40">
        <v>2</v>
      </c>
      <c r="K440" s="40"/>
      <c r="L440" s="35">
        <f>SUM(G440:K440)</f>
        <v>9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6</v>
      </c>
      <c r="H441" s="40">
        <v>10</v>
      </c>
      <c r="I441" s="40">
        <v>10</v>
      </c>
      <c r="J441" s="40">
        <v>10</v>
      </c>
      <c r="K441" s="40"/>
      <c r="L441" s="35">
        <f t="shared" ref="L441:L448" si="113">SUM(G441:K441)</f>
        <v>36</v>
      </c>
      <c r="M441" s="35">
        <f t="shared" si="112"/>
        <v>9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10</v>
      </c>
      <c r="I442" s="40">
        <v>8</v>
      </c>
      <c r="J442" s="40">
        <v>6</v>
      </c>
      <c r="K442" s="40"/>
      <c r="L442" s="35">
        <f t="shared" si="113"/>
        <v>34</v>
      </c>
      <c r="M442" s="35">
        <f t="shared" si="112"/>
        <v>9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20</v>
      </c>
      <c r="J443" s="41">
        <v>10</v>
      </c>
      <c r="K443" s="41"/>
      <c r="L443" s="32">
        <f t="shared" si="113"/>
        <v>50</v>
      </c>
      <c r="M443" s="32">
        <f t="shared" si="112"/>
        <v>13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2</v>
      </c>
      <c r="H446" s="40"/>
      <c r="I446" s="40"/>
      <c r="J446" s="40"/>
      <c r="K446" s="40"/>
      <c r="L446" s="35">
        <f t="shared" si="113"/>
        <v>2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>
        <v>108</v>
      </c>
      <c r="K447" s="40"/>
      <c r="L447" s="35">
        <f t="shared" si="113"/>
        <v>108</v>
      </c>
      <c r="M447" s="35">
        <f t="shared" si="112"/>
        <v>27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182</v>
      </c>
      <c r="U451" s="46">
        <f>+L456+L457</f>
        <v>50</v>
      </c>
      <c r="V451" s="46">
        <f>+L458+L459</f>
        <v>132</v>
      </c>
      <c r="W451" s="46">
        <f>+L462</f>
        <v>14</v>
      </c>
      <c r="X451" s="46">
        <f>+L460</f>
        <v>0</v>
      </c>
    </row>
    <row r="452" spans="1:24" x14ac:dyDescent="0.25">
      <c r="A452" s="21"/>
      <c r="B452" s="22"/>
      <c r="C452" s="8" t="str">
        <f>+$C436</f>
        <v>May 2023</v>
      </c>
      <c r="D452" s="24"/>
      <c r="E452" s="24"/>
      <c r="F452" s="24"/>
      <c r="G452" s="10" t="str">
        <f>+$G$4</f>
        <v>May</v>
      </c>
      <c r="H452" s="10" t="str">
        <f>+G452</f>
        <v>May</v>
      </c>
      <c r="I452" s="10" t="str">
        <f t="shared" si="114"/>
        <v>May</v>
      </c>
      <c r="J452" s="10" t="str">
        <f t="shared" si="114"/>
        <v>May</v>
      </c>
      <c r="K452" s="10" t="str">
        <f t="shared" si="114"/>
        <v>May</v>
      </c>
      <c r="L452" s="10" t="str">
        <f t="shared" si="114"/>
        <v>May</v>
      </c>
      <c r="M452" s="10" t="str">
        <f t="shared" si="114"/>
        <v>May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7</v>
      </c>
      <c r="H453" s="7">
        <f>+$H$5</f>
        <v>14</v>
      </c>
      <c r="I453" s="7">
        <f>+$I$5</f>
        <v>21</v>
      </c>
      <c r="J453" s="7">
        <f>+$J$5</f>
        <v>28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33</v>
      </c>
      <c r="H455" s="32">
        <f t="shared" ref="H455:L455" si="115">SUM(H456:H459)</f>
        <v>43</v>
      </c>
      <c r="I455" s="32">
        <f t="shared" si="115"/>
        <v>45</v>
      </c>
      <c r="J455" s="32">
        <f t="shared" si="115"/>
        <v>61</v>
      </c>
      <c r="K455" s="32">
        <f t="shared" si="115"/>
        <v>0</v>
      </c>
      <c r="L455" s="32">
        <f t="shared" si="115"/>
        <v>182</v>
      </c>
      <c r="M455" s="32">
        <f>ROUND((L455/$E$1),0)</f>
        <v>46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6</v>
      </c>
      <c r="H456" s="40">
        <v>8</v>
      </c>
      <c r="I456" s="40">
        <v>5</v>
      </c>
      <c r="J456" s="40">
        <v>7</v>
      </c>
      <c r="K456" s="40"/>
      <c r="L456" s="35">
        <f>SUM(G456:K456)</f>
        <v>26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7</v>
      </c>
      <c r="H457" s="40">
        <v>4</v>
      </c>
      <c r="I457" s="40">
        <v>5</v>
      </c>
      <c r="J457" s="40">
        <v>8</v>
      </c>
      <c r="K457" s="40"/>
      <c r="L457" s="35">
        <f t="shared" ref="L457:L464" si="117">SUM(G457:K457)</f>
        <v>24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5</v>
      </c>
      <c r="H458" s="40">
        <v>7</v>
      </c>
      <c r="I458" s="40">
        <v>10</v>
      </c>
      <c r="J458" s="40">
        <v>14</v>
      </c>
      <c r="K458" s="40"/>
      <c r="L458" s="35">
        <f t="shared" si="117"/>
        <v>36</v>
      </c>
      <c r="M458" s="35">
        <f t="shared" si="116"/>
        <v>9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15</v>
      </c>
      <c r="H459" s="41">
        <v>24</v>
      </c>
      <c r="I459" s="41">
        <v>25</v>
      </c>
      <c r="J459" s="41">
        <v>32</v>
      </c>
      <c r="K459" s="41"/>
      <c r="L459" s="32">
        <f t="shared" si="117"/>
        <v>96</v>
      </c>
      <c r="M459" s="32">
        <f t="shared" si="116"/>
        <v>24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>
        <v>3</v>
      </c>
      <c r="I462" s="40">
        <v>6</v>
      </c>
      <c r="J462" s="40">
        <v>5</v>
      </c>
      <c r="K462" s="40"/>
      <c r="L462" s="35">
        <f t="shared" si="117"/>
        <v>14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306</v>
      </c>
      <c r="U467" s="46">
        <f>+L472+L473</f>
        <v>82</v>
      </c>
      <c r="V467" s="46">
        <f>+L474+L475</f>
        <v>224</v>
      </c>
      <c r="W467" s="46">
        <f>+L478</f>
        <v>60</v>
      </c>
      <c r="X467" s="46">
        <f>+L476</f>
        <v>0</v>
      </c>
    </row>
    <row r="468" spans="1:24" x14ac:dyDescent="0.25">
      <c r="A468" s="21"/>
      <c r="B468" s="22"/>
      <c r="C468" s="8" t="str">
        <f>+$C452</f>
        <v>May 2023</v>
      </c>
      <c r="D468" s="24"/>
      <c r="E468" s="24"/>
      <c r="F468" s="24"/>
      <c r="G468" s="10" t="str">
        <f>+$G$4</f>
        <v>May</v>
      </c>
      <c r="H468" s="10" t="str">
        <f>+G468</f>
        <v>May</v>
      </c>
      <c r="I468" s="10" t="str">
        <f t="shared" si="118"/>
        <v>May</v>
      </c>
      <c r="J468" s="10" t="str">
        <f t="shared" si="118"/>
        <v>May</v>
      </c>
      <c r="K468" s="10" t="str">
        <f t="shared" si="118"/>
        <v>May</v>
      </c>
      <c r="L468" s="10" t="str">
        <f t="shared" si="118"/>
        <v>May</v>
      </c>
      <c r="M468" s="10" t="str">
        <f t="shared" si="118"/>
        <v>May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7</v>
      </c>
      <c r="H469" s="7">
        <f>+$H$5</f>
        <v>14</v>
      </c>
      <c r="I469" s="7">
        <f>+$I$5</f>
        <v>21</v>
      </c>
      <c r="J469" s="7">
        <f>+$J$5</f>
        <v>28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87</v>
      </c>
      <c r="H471" s="32">
        <f t="shared" ref="H471:L471" si="119">SUM(H472:H475)</f>
        <v>77</v>
      </c>
      <c r="I471" s="32">
        <f t="shared" si="119"/>
        <v>73</v>
      </c>
      <c r="J471" s="32">
        <f t="shared" si="119"/>
        <v>69</v>
      </c>
      <c r="K471" s="32">
        <f t="shared" si="119"/>
        <v>0</v>
      </c>
      <c r="L471" s="32">
        <f t="shared" si="119"/>
        <v>306</v>
      </c>
      <c r="M471" s="32">
        <f>ROUND((L471/$E$1),0)</f>
        <v>77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6</v>
      </c>
      <c r="H472" s="40">
        <v>7</v>
      </c>
      <c r="I472" s="40">
        <v>7</v>
      </c>
      <c r="J472" s="40">
        <v>5</v>
      </c>
      <c r="K472" s="40"/>
      <c r="L472" s="35">
        <f>SUM(G472:K472)</f>
        <v>25</v>
      </c>
      <c r="M472" s="35">
        <f t="shared" ref="M472:M480" si="120">ROUND((L472/$E$1),0)</f>
        <v>6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17</v>
      </c>
      <c r="H473" s="40">
        <v>13</v>
      </c>
      <c r="I473" s="40">
        <v>15</v>
      </c>
      <c r="J473" s="40">
        <v>12</v>
      </c>
      <c r="K473" s="40"/>
      <c r="L473" s="35">
        <f t="shared" ref="L473:L480" si="121">SUM(G473:K473)</f>
        <v>57</v>
      </c>
      <c r="M473" s="35">
        <f t="shared" si="120"/>
        <v>14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20</v>
      </c>
      <c r="H474" s="40">
        <v>17</v>
      </c>
      <c r="I474" s="40">
        <v>19</v>
      </c>
      <c r="J474" s="40">
        <v>16</v>
      </c>
      <c r="K474" s="40"/>
      <c r="L474" s="35">
        <f t="shared" si="121"/>
        <v>72</v>
      </c>
      <c r="M474" s="35">
        <f t="shared" si="120"/>
        <v>18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44</v>
      </c>
      <c r="H475" s="41">
        <v>40</v>
      </c>
      <c r="I475" s="41">
        <v>32</v>
      </c>
      <c r="J475" s="41">
        <v>36</v>
      </c>
      <c r="K475" s="41"/>
      <c r="L475" s="32">
        <f t="shared" si="121"/>
        <v>152</v>
      </c>
      <c r="M475" s="32">
        <f t="shared" si="120"/>
        <v>38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20</v>
      </c>
      <c r="H478" s="40">
        <v>15</v>
      </c>
      <c r="I478" s="40">
        <v>10</v>
      </c>
      <c r="J478" s="40">
        <v>15</v>
      </c>
      <c r="K478" s="40"/>
      <c r="L478" s="35">
        <f t="shared" si="121"/>
        <v>60</v>
      </c>
      <c r="M478" s="35">
        <f t="shared" si="120"/>
        <v>15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50</v>
      </c>
      <c r="H479" s="40">
        <v>45</v>
      </c>
      <c r="I479" s="40">
        <v>37</v>
      </c>
      <c r="J479" s="40">
        <v>40</v>
      </c>
      <c r="K479" s="40"/>
      <c r="L479" s="35">
        <f t="shared" si="121"/>
        <v>172</v>
      </c>
      <c r="M479" s="35">
        <f t="shared" si="120"/>
        <v>43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101</v>
      </c>
      <c r="U483" s="46">
        <f>+L488+L489</f>
        <v>41</v>
      </c>
      <c r="V483" s="46">
        <f>+L490+L491</f>
        <v>60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May 2023</v>
      </c>
      <c r="D484" s="24"/>
      <c r="E484" s="24"/>
      <c r="F484" s="24"/>
      <c r="G484" s="10" t="str">
        <f>+$G$4</f>
        <v>May</v>
      </c>
      <c r="H484" s="10" t="str">
        <f>+G484</f>
        <v>May</v>
      </c>
      <c r="I484" s="10" t="str">
        <f t="shared" si="122"/>
        <v>May</v>
      </c>
      <c r="J484" s="10" t="str">
        <f t="shared" si="122"/>
        <v>May</v>
      </c>
      <c r="K484" s="10" t="str">
        <f t="shared" si="122"/>
        <v>May</v>
      </c>
      <c r="L484" s="10" t="str">
        <f t="shared" si="122"/>
        <v>May</v>
      </c>
      <c r="M484" s="10" t="str">
        <f t="shared" si="122"/>
        <v>May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7</v>
      </c>
      <c r="H485" s="7">
        <f>+$H$5</f>
        <v>14</v>
      </c>
      <c r="I485" s="7">
        <f>+$I$5</f>
        <v>21</v>
      </c>
      <c r="J485" s="7">
        <f>+$J$5</f>
        <v>28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18</v>
      </c>
      <c r="H487" s="32">
        <f t="shared" ref="H487:L487" si="123">SUM(H488:H491)</f>
        <v>19</v>
      </c>
      <c r="I487" s="32">
        <f t="shared" si="123"/>
        <v>28</v>
      </c>
      <c r="J487" s="32">
        <f t="shared" si="123"/>
        <v>36</v>
      </c>
      <c r="K487" s="32">
        <f t="shared" si="123"/>
        <v>0</v>
      </c>
      <c r="L487" s="32">
        <f t="shared" si="123"/>
        <v>101</v>
      </c>
      <c r="M487" s="32">
        <f>ROUND((L487/$E$1),0)</f>
        <v>25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3</v>
      </c>
      <c r="H488" s="40">
        <v>1</v>
      </c>
      <c r="I488" s="40">
        <v>4</v>
      </c>
      <c r="J488" s="40">
        <v>2</v>
      </c>
      <c r="K488" s="40"/>
      <c r="L488" s="35">
        <f>SUM(G488:K488)</f>
        <v>10</v>
      </c>
      <c r="M488" s="35">
        <f t="shared" ref="M488:M496" si="124">ROUND((L488/$E$1),0)</f>
        <v>3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6</v>
      </c>
      <c r="H489" s="40">
        <v>7</v>
      </c>
      <c r="I489" s="40">
        <v>10</v>
      </c>
      <c r="J489" s="40">
        <v>8</v>
      </c>
      <c r="K489" s="40"/>
      <c r="L489" s="35">
        <f t="shared" ref="L489:L496" si="125">SUM(G489:K489)</f>
        <v>31</v>
      </c>
      <c r="M489" s="35">
        <f t="shared" si="124"/>
        <v>8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2</v>
      </c>
      <c r="H490" s="40">
        <v>3</v>
      </c>
      <c r="I490" s="40">
        <v>4</v>
      </c>
      <c r="J490" s="40">
        <v>8</v>
      </c>
      <c r="K490" s="40"/>
      <c r="L490" s="35">
        <f t="shared" si="125"/>
        <v>17</v>
      </c>
      <c r="M490" s="35">
        <f t="shared" si="124"/>
        <v>4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7</v>
      </c>
      <c r="H491" s="41">
        <v>8</v>
      </c>
      <c r="I491" s="41">
        <v>10</v>
      </c>
      <c r="J491" s="41">
        <v>18</v>
      </c>
      <c r="K491" s="41"/>
      <c r="L491" s="32">
        <f t="shared" si="125"/>
        <v>43</v>
      </c>
      <c r="M491" s="32">
        <f t="shared" si="124"/>
        <v>11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396</v>
      </c>
      <c r="H495" s="40">
        <v>72</v>
      </c>
      <c r="I495" s="40">
        <v>72</v>
      </c>
      <c r="J495" s="40"/>
      <c r="K495" s="40"/>
      <c r="L495" s="35">
        <f t="shared" si="125"/>
        <v>540</v>
      </c>
      <c r="M495" s="35">
        <f t="shared" si="124"/>
        <v>135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123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121</v>
      </c>
      <c r="U499" s="46">
        <f>+L504+L505</f>
        <v>41</v>
      </c>
      <c r="V499" s="46">
        <f>+L506+L507</f>
        <v>80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May 2023</v>
      </c>
      <c r="D500" s="24"/>
      <c r="E500" s="24"/>
      <c r="F500" s="24"/>
      <c r="G500" s="10" t="str">
        <f>+$G$4</f>
        <v>May</v>
      </c>
      <c r="H500" s="10" t="str">
        <f>+G500</f>
        <v>May</v>
      </c>
      <c r="I500" s="10" t="str">
        <f t="shared" si="126"/>
        <v>May</v>
      </c>
      <c r="J500" s="10" t="str">
        <f t="shared" si="126"/>
        <v>May</v>
      </c>
      <c r="K500" s="10" t="str">
        <f t="shared" si="126"/>
        <v>May</v>
      </c>
      <c r="L500" s="10" t="str">
        <f t="shared" si="126"/>
        <v>May</v>
      </c>
      <c r="M500" s="10" t="str">
        <f t="shared" si="126"/>
        <v>May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7</v>
      </c>
      <c r="H501" s="7">
        <f>+$H$5</f>
        <v>14</v>
      </c>
      <c r="I501" s="7">
        <f>+$I$5</f>
        <v>21</v>
      </c>
      <c r="J501" s="7">
        <f>+$J$5</f>
        <v>28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21</v>
      </c>
      <c r="H503" s="32">
        <f t="shared" ref="H503:L503" si="127">SUM(H504:H507)</f>
        <v>21</v>
      </c>
      <c r="I503" s="32">
        <f t="shared" si="127"/>
        <v>29</v>
      </c>
      <c r="J503" s="32">
        <f t="shared" si="127"/>
        <v>50</v>
      </c>
      <c r="K503" s="32">
        <f t="shared" si="127"/>
        <v>0</v>
      </c>
      <c r="L503" s="32">
        <f t="shared" si="127"/>
        <v>121</v>
      </c>
      <c r="M503" s="32">
        <f>ROUND((L503/$E$1),0)</f>
        <v>30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2</v>
      </c>
      <c r="H504" s="40">
        <v>1</v>
      </c>
      <c r="I504" s="40">
        <v>1</v>
      </c>
      <c r="J504" s="40">
        <v>3</v>
      </c>
      <c r="K504" s="40"/>
      <c r="L504" s="35">
        <f>SUM(G504:K504)</f>
        <v>7</v>
      </c>
      <c r="M504" s="35">
        <f t="shared" ref="M504:M512" si="128">ROUND((L504/$E$1),0)</f>
        <v>2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7</v>
      </c>
      <c r="H505" s="40">
        <v>7</v>
      </c>
      <c r="I505" s="40">
        <v>8</v>
      </c>
      <c r="J505" s="40">
        <v>12</v>
      </c>
      <c r="K505" s="40"/>
      <c r="L505" s="35">
        <f t="shared" ref="L505:L512" si="129">SUM(G505:K505)</f>
        <v>34</v>
      </c>
      <c r="M505" s="35">
        <f t="shared" si="128"/>
        <v>9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3</v>
      </c>
      <c r="H506" s="40">
        <v>3</v>
      </c>
      <c r="I506" s="40">
        <v>4</v>
      </c>
      <c r="J506" s="40">
        <v>16</v>
      </c>
      <c r="K506" s="40"/>
      <c r="L506" s="35">
        <f t="shared" si="129"/>
        <v>26</v>
      </c>
      <c r="M506" s="35">
        <f t="shared" si="128"/>
        <v>7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9</v>
      </c>
      <c r="H507" s="41">
        <v>10</v>
      </c>
      <c r="I507" s="41">
        <v>16</v>
      </c>
      <c r="J507" s="41">
        <v>19</v>
      </c>
      <c r="K507" s="41"/>
      <c r="L507" s="32">
        <f t="shared" si="129"/>
        <v>54</v>
      </c>
      <c r="M507" s="32">
        <f t="shared" si="128"/>
        <v>14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May 2023</v>
      </c>
      <c r="D516" s="24"/>
      <c r="E516" s="24"/>
      <c r="F516" s="24"/>
      <c r="G516" s="10" t="str">
        <f>+$G$4</f>
        <v>May</v>
      </c>
      <c r="H516" s="10" t="str">
        <f>+G516</f>
        <v>May</v>
      </c>
      <c r="I516" s="10" t="str">
        <f t="shared" si="130"/>
        <v>May</v>
      </c>
      <c r="J516" s="10" t="str">
        <f t="shared" si="130"/>
        <v>May</v>
      </c>
      <c r="K516" s="10" t="str">
        <f t="shared" si="130"/>
        <v>May</v>
      </c>
      <c r="L516" s="10" t="str">
        <f t="shared" si="130"/>
        <v>May</v>
      </c>
      <c r="M516" s="10" t="str">
        <f t="shared" si="130"/>
        <v>May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7</v>
      </c>
      <c r="H517" s="7">
        <f>+$H$5</f>
        <v>14</v>
      </c>
      <c r="I517" s="7">
        <f>+$I$5</f>
        <v>21</v>
      </c>
      <c r="J517" s="7">
        <f>+$J$5</f>
        <v>28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May 2023</v>
      </c>
      <c r="D532" s="24"/>
      <c r="E532" s="24"/>
      <c r="F532" s="24"/>
      <c r="G532" s="10" t="str">
        <f>+$G$4</f>
        <v>May</v>
      </c>
      <c r="H532" s="10" t="str">
        <f>+G532</f>
        <v>May</v>
      </c>
      <c r="I532" s="10" t="str">
        <f t="shared" si="134"/>
        <v>May</v>
      </c>
      <c r="J532" s="10" t="str">
        <f t="shared" si="134"/>
        <v>May</v>
      </c>
      <c r="K532" s="10" t="str">
        <f t="shared" si="134"/>
        <v>May</v>
      </c>
      <c r="L532" s="10" t="str">
        <f t="shared" si="134"/>
        <v>May</v>
      </c>
      <c r="M532" s="10" t="str">
        <f t="shared" si="134"/>
        <v>May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7</v>
      </c>
      <c r="H533" s="7">
        <f>+$H$5</f>
        <v>14</v>
      </c>
      <c r="I533" s="7">
        <f>+$I$5</f>
        <v>21</v>
      </c>
      <c r="J533" s="7">
        <f>+$J$5</f>
        <v>28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May 2023</v>
      </c>
      <c r="D548" s="24"/>
      <c r="E548" s="24"/>
      <c r="F548" s="24"/>
      <c r="G548" s="10" t="str">
        <f>+$G$4</f>
        <v>May</v>
      </c>
      <c r="H548" s="10" t="str">
        <f>+G548</f>
        <v>May</v>
      </c>
      <c r="I548" s="10" t="str">
        <f t="shared" si="138"/>
        <v>May</v>
      </c>
      <c r="J548" s="10" t="str">
        <f t="shared" si="138"/>
        <v>May</v>
      </c>
      <c r="K548" s="10" t="str">
        <f t="shared" si="138"/>
        <v>May</v>
      </c>
      <c r="L548" s="10" t="str">
        <f t="shared" si="138"/>
        <v>May</v>
      </c>
      <c r="M548" s="10" t="str">
        <f t="shared" si="138"/>
        <v>May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7</v>
      </c>
      <c r="H549" s="7">
        <f>+$H$5</f>
        <v>14</v>
      </c>
      <c r="I549" s="7">
        <f>+$I$5</f>
        <v>21</v>
      </c>
      <c r="J549" s="7">
        <f>+$J$5</f>
        <v>28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May 2023</v>
      </c>
      <c r="D564" s="24"/>
      <c r="E564" s="24"/>
      <c r="F564" s="24"/>
      <c r="G564" s="10" t="str">
        <f>+$G$4</f>
        <v>May</v>
      </c>
      <c r="H564" s="10" t="str">
        <f>+G564</f>
        <v>May</v>
      </c>
      <c r="I564" s="10" t="str">
        <f t="shared" si="142"/>
        <v>May</v>
      </c>
      <c r="J564" s="10" t="str">
        <f t="shared" si="142"/>
        <v>May</v>
      </c>
      <c r="K564" s="10" t="str">
        <f t="shared" si="142"/>
        <v>May</v>
      </c>
      <c r="L564" s="10" t="str">
        <f t="shared" si="142"/>
        <v>May</v>
      </c>
      <c r="M564" s="10" t="str">
        <f t="shared" si="142"/>
        <v>May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7</v>
      </c>
      <c r="H565" s="7">
        <f>+$H$5</f>
        <v>14</v>
      </c>
      <c r="I565" s="7">
        <f>+$I$5</f>
        <v>21</v>
      </c>
      <c r="J565" s="7">
        <f>+$J$5</f>
        <v>28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May 2023</v>
      </c>
      <c r="D580" s="24"/>
      <c r="E580" s="24"/>
      <c r="F580" s="24"/>
      <c r="G580" s="10" t="str">
        <f>+$G$4</f>
        <v>May</v>
      </c>
      <c r="H580" s="10" t="str">
        <f>+G580</f>
        <v>May</v>
      </c>
      <c r="I580" s="10" t="str">
        <f t="shared" si="146"/>
        <v>May</v>
      </c>
      <c r="J580" s="10" t="str">
        <f t="shared" si="146"/>
        <v>May</v>
      </c>
      <c r="K580" s="10" t="str">
        <f t="shared" si="146"/>
        <v>May</v>
      </c>
      <c r="L580" s="10" t="str">
        <f t="shared" si="146"/>
        <v>May</v>
      </c>
      <c r="M580" s="10" t="str">
        <f t="shared" si="146"/>
        <v>May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7</v>
      </c>
      <c r="H581" s="7">
        <f>+$H$5</f>
        <v>14</v>
      </c>
      <c r="I581" s="7">
        <f>+$I$5</f>
        <v>21</v>
      </c>
      <c r="J581" s="7">
        <f>+$J$5</f>
        <v>28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May 2023</v>
      </c>
      <c r="D596" s="24"/>
      <c r="E596" s="24"/>
      <c r="F596" s="24"/>
      <c r="G596" s="10" t="str">
        <f>+$G$4</f>
        <v>May</v>
      </c>
      <c r="H596" s="10" t="str">
        <f>+G596</f>
        <v>May</v>
      </c>
      <c r="I596" s="10" t="str">
        <f t="shared" si="150"/>
        <v>May</v>
      </c>
      <c r="J596" s="10" t="str">
        <f t="shared" si="150"/>
        <v>May</v>
      </c>
      <c r="K596" s="10" t="str">
        <f t="shared" si="150"/>
        <v>May</v>
      </c>
      <c r="L596" s="10" t="str">
        <f t="shared" si="150"/>
        <v>May</v>
      </c>
      <c r="M596" s="10" t="str">
        <f t="shared" si="150"/>
        <v>May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7</v>
      </c>
      <c r="H597" s="7">
        <f>+$H$5</f>
        <v>14</v>
      </c>
      <c r="I597" s="7">
        <f>+$I$5</f>
        <v>21</v>
      </c>
      <c r="J597" s="7">
        <f>+$J$5</f>
        <v>28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May 2023</v>
      </c>
      <c r="D612" s="24"/>
      <c r="E612" s="24"/>
      <c r="F612" s="24"/>
      <c r="G612" s="10" t="str">
        <f>+$G$4</f>
        <v>May</v>
      </c>
      <c r="H612" s="10" t="str">
        <f>+G612</f>
        <v>May</v>
      </c>
      <c r="I612" s="10" t="str">
        <f t="shared" si="154"/>
        <v>May</v>
      </c>
      <c r="J612" s="10" t="str">
        <f t="shared" si="154"/>
        <v>May</v>
      </c>
      <c r="K612" s="10" t="str">
        <f t="shared" si="154"/>
        <v>May</v>
      </c>
      <c r="L612" s="10" t="str">
        <f t="shared" si="154"/>
        <v>May</v>
      </c>
      <c r="M612" s="10" t="str">
        <f t="shared" si="154"/>
        <v>May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7</v>
      </c>
      <c r="H613" s="7">
        <f>+$H$5</f>
        <v>14</v>
      </c>
      <c r="I613" s="7">
        <f>+$I$5</f>
        <v>21</v>
      </c>
      <c r="J613" s="7">
        <f>+$J$5</f>
        <v>28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May 2023</v>
      </c>
      <c r="D628" s="24"/>
      <c r="E628" s="24"/>
      <c r="F628" s="24"/>
      <c r="G628" s="10" t="str">
        <f>+$G$4</f>
        <v>May</v>
      </c>
      <c r="H628" s="10" t="str">
        <f>+G628</f>
        <v>May</v>
      </c>
      <c r="I628" s="10" t="str">
        <f t="shared" si="158"/>
        <v>May</v>
      </c>
      <c r="J628" s="10" t="str">
        <f t="shared" si="158"/>
        <v>May</v>
      </c>
      <c r="K628" s="10" t="str">
        <f t="shared" si="158"/>
        <v>May</v>
      </c>
      <c r="L628" s="10" t="str">
        <f t="shared" si="158"/>
        <v>May</v>
      </c>
      <c r="M628" s="10" t="str">
        <f t="shared" si="158"/>
        <v>May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7</v>
      </c>
      <c r="H629" s="7">
        <f>+$H$5</f>
        <v>14</v>
      </c>
      <c r="I629" s="7">
        <f>+$I$5</f>
        <v>21</v>
      </c>
      <c r="J629" s="7">
        <f>+$J$5</f>
        <v>28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May 2023</v>
      </c>
      <c r="D644" s="24"/>
      <c r="E644" s="24"/>
      <c r="F644" s="24"/>
      <c r="G644" s="10" t="str">
        <f>+$G$4</f>
        <v>May</v>
      </c>
      <c r="H644" s="10" t="str">
        <f>+G644</f>
        <v>May</v>
      </c>
      <c r="I644" s="10" t="str">
        <f t="shared" si="162"/>
        <v>May</v>
      </c>
      <c r="J644" s="10" t="str">
        <f t="shared" si="162"/>
        <v>May</v>
      </c>
      <c r="K644" s="10" t="str">
        <f t="shared" si="162"/>
        <v>May</v>
      </c>
      <c r="L644" s="10" t="str">
        <f t="shared" si="162"/>
        <v>May</v>
      </c>
      <c r="M644" s="10" t="str">
        <f t="shared" si="162"/>
        <v>May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7</v>
      </c>
      <c r="H645" s="7">
        <f>+$H$5</f>
        <v>14</v>
      </c>
      <c r="I645" s="7">
        <f>+$I$5</f>
        <v>21</v>
      </c>
      <c r="J645" s="7">
        <f>+$J$5</f>
        <v>28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O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7473</v>
      </c>
      <c r="U3" s="46">
        <f>+L8+L9</f>
        <v>1879</v>
      </c>
      <c r="V3" s="46">
        <f>+L10+L11</f>
        <v>5594</v>
      </c>
      <c r="W3" s="46">
        <f>+L14</f>
        <v>275</v>
      </c>
      <c r="X3" s="46">
        <f>+L12</f>
        <v>28</v>
      </c>
    </row>
    <row r="4" spans="1:41" x14ac:dyDescent="0.25">
      <c r="A4" s="21"/>
      <c r="B4" s="22"/>
      <c r="C4" s="13" t="s">
        <v>137</v>
      </c>
      <c r="D4" s="23"/>
      <c r="E4" s="24"/>
      <c r="F4" s="24"/>
      <c r="G4" s="49" t="s">
        <v>138</v>
      </c>
      <c r="H4" s="10" t="str">
        <f>+G4</f>
        <v>June</v>
      </c>
      <c r="I4" s="10" t="str">
        <f t="shared" si="0"/>
        <v>June</v>
      </c>
      <c r="J4" s="10" t="str">
        <f t="shared" si="0"/>
        <v>June</v>
      </c>
      <c r="K4" s="10" t="str">
        <f t="shared" si="0"/>
        <v>June</v>
      </c>
      <c r="L4" s="10" t="str">
        <f t="shared" si="0"/>
        <v>June</v>
      </c>
      <c r="M4" s="10" t="str">
        <f t="shared" si="0"/>
        <v>June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4</v>
      </c>
      <c r="H5" s="4">
        <v>11</v>
      </c>
      <c r="I5" s="4">
        <v>18</v>
      </c>
      <c r="J5" s="4">
        <v>25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1739</v>
      </c>
      <c r="H7" s="32">
        <f t="shared" ref="H7:L7" si="1">SUM(H8:H11)</f>
        <v>1857</v>
      </c>
      <c r="I7" s="32">
        <f t="shared" si="1"/>
        <v>1961</v>
      </c>
      <c r="J7" s="32">
        <f t="shared" si="1"/>
        <v>1916</v>
      </c>
      <c r="K7" s="32">
        <f t="shared" si="1"/>
        <v>0</v>
      </c>
      <c r="L7" s="32">
        <f t="shared" si="1"/>
        <v>7473</v>
      </c>
      <c r="M7" s="32">
        <f>ROUND((L7/$E$1),0)</f>
        <v>1868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108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124</v>
      </c>
      <c r="I8" s="35">
        <f t="shared" si="2"/>
        <v>133</v>
      </c>
      <c r="J8" s="35">
        <f t="shared" si="2"/>
        <v>127</v>
      </c>
      <c r="K8" s="35">
        <f t="shared" si="2"/>
        <v>0</v>
      </c>
      <c r="L8" s="35">
        <f>SUM(G8:K8)</f>
        <v>492</v>
      </c>
      <c r="M8" s="35">
        <f t="shared" ref="M8:M16" si="3">ROUND((L8/$E$1),0)</f>
        <v>123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317</v>
      </c>
      <c r="H9" s="35">
        <f t="shared" si="4"/>
        <v>369</v>
      </c>
      <c r="I9" s="35">
        <f t="shared" si="4"/>
        <v>355</v>
      </c>
      <c r="J9" s="35">
        <f t="shared" si="4"/>
        <v>346</v>
      </c>
      <c r="K9" s="35">
        <f t="shared" si="4"/>
        <v>0</v>
      </c>
      <c r="L9" s="35">
        <f t="shared" ref="L9:L16" si="5">SUM(G9:K9)</f>
        <v>1387</v>
      </c>
      <c r="M9" s="35">
        <f t="shared" si="3"/>
        <v>347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483</v>
      </c>
      <c r="H10" s="35">
        <f t="shared" si="4"/>
        <v>433</v>
      </c>
      <c r="I10" s="35">
        <f t="shared" si="4"/>
        <v>457</v>
      </c>
      <c r="J10" s="35">
        <f t="shared" si="4"/>
        <v>432</v>
      </c>
      <c r="K10" s="35">
        <f t="shared" si="4"/>
        <v>0</v>
      </c>
      <c r="L10" s="35">
        <f t="shared" si="5"/>
        <v>1805</v>
      </c>
      <c r="M10" s="35">
        <f t="shared" si="3"/>
        <v>451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831</v>
      </c>
      <c r="H11" s="32">
        <f t="shared" si="4"/>
        <v>931</v>
      </c>
      <c r="I11" s="32">
        <f t="shared" si="4"/>
        <v>1016</v>
      </c>
      <c r="J11" s="32">
        <f t="shared" si="4"/>
        <v>1011</v>
      </c>
      <c r="K11" s="32">
        <f t="shared" si="4"/>
        <v>0</v>
      </c>
      <c r="L11" s="32">
        <f t="shared" si="5"/>
        <v>3789</v>
      </c>
      <c r="M11" s="32">
        <f t="shared" si="3"/>
        <v>947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8</v>
      </c>
      <c r="H12" s="35">
        <f t="shared" si="4"/>
        <v>12</v>
      </c>
      <c r="I12" s="35">
        <f t="shared" si="4"/>
        <v>2</v>
      </c>
      <c r="J12" s="35">
        <f t="shared" si="4"/>
        <v>6</v>
      </c>
      <c r="K12" s="35">
        <f t="shared" si="4"/>
        <v>0</v>
      </c>
      <c r="L12" s="35">
        <f t="shared" si="5"/>
        <v>28</v>
      </c>
      <c r="M12" s="35">
        <f t="shared" si="3"/>
        <v>7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56</v>
      </c>
      <c r="H14" s="35">
        <f t="shared" si="4"/>
        <v>59</v>
      </c>
      <c r="I14" s="35">
        <f t="shared" si="4"/>
        <v>68</v>
      </c>
      <c r="J14" s="35">
        <f t="shared" si="4"/>
        <v>92</v>
      </c>
      <c r="K14" s="35">
        <f t="shared" si="4"/>
        <v>0</v>
      </c>
      <c r="L14" s="35">
        <f t="shared" si="5"/>
        <v>275</v>
      </c>
      <c r="M14" s="35">
        <f t="shared" si="3"/>
        <v>69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2461</v>
      </c>
      <c r="H15" s="35">
        <f t="shared" si="4"/>
        <v>1837</v>
      </c>
      <c r="I15" s="35">
        <f t="shared" si="4"/>
        <v>2203</v>
      </c>
      <c r="J15" s="35">
        <f t="shared" si="4"/>
        <v>1829</v>
      </c>
      <c r="K15" s="35">
        <f t="shared" si="4"/>
        <v>0</v>
      </c>
      <c r="L15" s="35">
        <f t="shared" si="5"/>
        <v>8330</v>
      </c>
      <c r="M15" s="35">
        <f t="shared" si="3"/>
        <v>2083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334</v>
      </c>
      <c r="H16" s="35">
        <f t="shared" si="4"/>
        <v>285</v>
      </c>
      <c r="I16" s="35">
        <f t="shared" si="4"/>
        <v>300</v>
      </c>
      <c r="J16" s="35">
        <f t="shared" si="4"/>
        <v>196</v>
      </c>
      <c r="K16" s="35">
        <f t="shared" si="4"/>
        <v>0</v>
      </c>
      <c r="L16" s="35">
        <f t="shared" si="5"/>
        <v>1115</v>
      </c>
      <c r="M16" s="35">
        <f t="shared" si="3"/>
        <v>279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777</v>
      </c>
      <c r="U19" s="46">
        <f>+L24+L25</f>
        <v>210</v>
      </c>
      <c r="V19" s="46">
        <f>+L26+L27</f>
        <v>567</v>
      </c>
      <c r="W19" s="46">
        <f>+L30</f>
        <v>8</v>
      </c>
      <c r="X19" s="46">
        <f>+L28</f>
        <v>0</v>
      </c>
    </row>
    <row r="20" spans="1:24" x14ac:dyDescent="0.25">
      <c r="A20" s="21"/>
      <c r="B20" s="22"/>
      <c r="C20" s="8" t="str">
        <f>+$C4</f>
        <v>June 2023</v>
      </c>
      <c r="D20" s="24"/>
      <c r="E20" s="24"/>
      <c r="F20" s="24"/>
      <c r="G20" s="10" t="str">
        <f>+$G$4</f>
        <v>June</v>
      </c>
      <c r="H20" s="10" t="str">
        <f>+G20</f>
        <v>June</v>
      </c>
      <c r="I20" s="10" t="str">
        <f t="shared" si="6"/>
        <v>June</v>
      </c>
      <c r="J20" s="10" t="str">
        <f t="shared" si="6"/>
        <v>June</v>
      </c>
      <c r="K20" s="10" t="str">
        <f t="shared" si="6"/>
        <v>June</v>
      </c>
      <c r="L20" s="10" t="str">
        <f t="shared" si="6"/>
        <v>June</v>
      </c>
      <c r="M20" s="10" t="str">
        <f t="shared" si="6"/>
        <v>June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4</v>
      </c>
      <c r="H21" s="7">
        <f>+$H$5</f>
        <v>11</v>
      </c>
      <c r="I21" s="7">
        <f>+$I$5</f>
        <v>18</v>
      </c>
      <c r="J21" s="7">
        <f>+$J$5</f>
        <v>25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194</v>
      </c>
      <c r="H23" s="32">
        <f t="shared" ref="H23:L23" si="7">SUM(H24:H27)</f>
        <v>199</v>
      </c>
      <c r="I23" s="32">
        <f t="shared" si="7"/>
        <v>188</v>
      </c>
      <c r="J23" s="32">
        <f t="shared" si="7"/>
        <v>196</v>
      </c>
      <c r="K23" s="32">
        <f t="shared" si="7"/>
        <v>0</v>
      </c>
      <c r="L23" s="32">
        <f t="shared" si="7"/>
        <v>777</v>
      </c>
      <c r="M23" s="32">
        <f>ROUND((L23/$E$1),0)</f>
        <v>194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16</v>
      </c>
      <c r="H24" s="40">
        <v>15</v>
      </c>
      <c r="I24" s="40">
        <v>11</v>
      </c>
      <c r="J24" s="40">
        <v>10</v>
      </c>
      <c r="K24" s="40"/>
      <c r="L24" s="35">
        <f>SUM(G24:K24)</f>
        <v>52</v>
      </c>
      <c r="M24" s="35">
        <f t="shared" ref="M24:M32" si="8">ROUND((L24/$E$1),0)</f>
        <v>13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35</v>
      </c>
      <c r="H25" s="40">
        <v>48</v>
      </c>
      <c r="I25" s="40">
        <v>30</v>
      </c>
      <c r="J25" s="40">
        <v>45</v>
      </c>
      <c r="K25" s="40"/>
      <c r="L25" s="35">
        <f t="shared" ref="L25:L32" si="9">SUM(G25:K25)</f>
        <v>158</v>
      </c>
      <c r="M25" s="35">
        <f t="shared" si="8"/>
        <v>40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72</v>
      </c>
      <c r="H26" s="40">
        <v>62</v>
      </c>
      <c r="I26" s="40">
        <v>69</v>
      </c>
      <c r="J26" s="40">
        <v>52</v>
      </c>
      <c r="K26" s="40"/>
      <c r="L26" s="35">
        <f t="shared" si="9"/>
        <v>255</v>
      </c>
      <c r="M26" s="35">
        <f t="shared" si="8"/>
        <v>64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71</v>
      </c>
      <c r="H27" s="41">
        <v>74</v>
      </c>
      <c r="I27" s="41">
        <v>78</v>
      </c>
      <c r="J27" s="41">
        <v>89</v>
      </c>
      <c r="K27" s="41"/>
      <c r="L27" s="32">
        <f t="shared" si="9"/>
        <v>312</v>
      </c>
      <c r="M27" s="32">
        <f t="shared" si="8"/>
        <v>78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>
        <v>4</v>
      </c>
      <c r="I30" s="40">
        <v>4</v>
      </c>
      <c r="J30" s="40"/>
      <c r="K30" s="40"/>
      <c r="L30" s="35">
        <f t="shared" si="9"/>
        <v>8</v>
      </c>
      <c r="M30" s="35">
        <f t="shared" si="8"/>
        <v>2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263</v>
      </c>
      <c r="U35" s="46">
        <f>+L40+L41</f>
        <v>51</v>
      </c>
      <c r="V35" s="46">
        <f>+L42+L43</f>
        <v>212</v>
      </c>
      <c r="W35" s="46">
        <f>+L46</f>
        <v>16</v>
      </c>
      <c r="X35" s="46">
        <f>+L44</f>
        <v>1</v>
      </c>
    </row>
    <row r="36" spans="1:24" x14ac:dyDescent="0.25">
      <c r="A36" s="21"/>
      <c r="B36" s="22"/>
      <c r="C36" s="8" t="str">
        <f>+$C20</f>
        <v>June 2023</v>
      </c>
      <c r="D36" s="24"/>
      <c r="E36" s="24"/>
      <c r="F36" s="24"/>
      <c r="G36" s="10" t="str">
        <f>+$G$4</f>
        <v>June</v>
      </c>
      <c r="H36" s="10" t="str">
        <f>+G36</f>
        <v>June</v>
      </c>
      <c r="I36" s="10" t="str">
        <f t="shared" si="10"/>
        <v>June</v>
      </c>
      <c r="J36" s="10" t="str">
        <f t="shared" si="10"/>
        <v>June</v>
      </c>
      <c r="K36" s="10" t="str">
        <f t="shared" si="10"/>
        <v>June</v>
      </c>
      <c r="L36" s="10" t="str">
        <f t="shared" si="10"/>
        <v>June</v>
      </c>
      <c r="M36" s="10" t="str">
        <f t="shared" si="10"/>
        <v>June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4</v>
      </c>
      <c r="H37" s="7">
        <f>+$H$5</f>
        <v>11</v>
      </c>
      <c r="I37" s="7">
        <f>+$I$5</f>
        <v>18</v>
      </c>
      <c r="J37" s="7">
        <f>+$J$5</f>
        <v>25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46</v>
      </c>
      <c r="H39" s="32">
        <f t="shared" ref="H39:L39" si="11">SUM(H40:H43)</f>
        <v>70</v>
      </c>
      <c r="I39" s="32">
        <f t="shared" si="11"/>
        <v>75</v>
      </c>
      <c r="J39" s="32">
        <f t="shared" si="11"/>
        <v>72</v>
      </c>
      <c r="K39" s="32">
        <f t="shared" si="11"/>
        <v>0</v>
      </c>
      <c r="L39" s="32">
        <f t="shared" si="11"/>
        <v>263</v>
      </c>
      <c r="M39" s="32">
        <f>ROUND((L39/$E$1),0)</f>
        <v>66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1</v>
      </c>
      <c r="H40" s="40">
        <v>4</v>
      </c>
      <c r="I40" s="40">
        <v>4</v>
      </c>
      <c r="J40" s="40">
        <v>1</v>
      </c>
      <c r="K40" s="40"/>
      <c r="L40" s="35">
        <f>SUM(G40:K40)</f>
        <v>10</v>
      </c>
      <c r="M40" s="35">
        <f t="shared" ref="M40:M48" si="12">ROUND((L40/$E$1),0)</f>
        <v>3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6</v>
      </c>
      <c r="H41" s="40">
        <v>11</v>
      </c>
      <c r="I41" s="40">
        <v>11</v>
      </c>
      <c r="J41" s="40">
        <v>13</v>
      </c>
      <c r="K41" s="40"/>
      <c r="L41" s="35">
        <f t="shared" ref="L41:L48" si="13">SUM(G41:K41)</f>
        <v>41</v>
      </c>
      <c r="M41" s="35">
        <f t="shared" si="12"/>
        <v>10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18</v>
      </c>
      <c r="H42" s="40">
        <v>23</v>
      </c>
      <c r="I42" s="40">
        <v>20</v>
      </c>
      <c r="J42" s="40">
        <v>19</v>
      </c>
      <c r="K42" s="40"/>
      <c r="L42" s="35">
        <f t="shared" si="13"/>
        <v>80</v>
      </c>
      <c r="M42" s="35">
        <f t="shared" si="12"/>
        <v>20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21</v>
      </c>
      <c r="H43" s="41">
        <v>32</v>
      </c>
      <c r="I43" s="41">
        <v>40</v>
      </c>
      <c r="J43" s="41">
        <v>39</v>
      </c>
      <c r="K43" s="41"/>
      <c r="L43" s="32">
        <f t="shared" si="13"/>
        <v>132</v>
      </c>
      <c r="M43" s="32">
        <f t="shared" si="12"/>
        <v>33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1</v>
      </c>
      <c r="I44" s="40"/>
      <c r="J44" s="40"/>
      <c r="K44" s="40"/>
      <c r="L44" s="35">
        <f t="shared" si="13"/>
        <v>1</v>
      </c>
      <c r="M44" s="35">
        <f t="shared" si="12"/>
        <v>0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5</v>
      </c>
      <c r="I46" s="40">
        <v>3</v>
      </c>
      <c r="J46" s="40">
        <v>4</v>
      </c>
      <c r="K46" s="40"/>
      <c r="L46" s="35">
        <f t="shared" si="13"/>
        <v>16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/>
      <c r="I47" s="40">
        <v>144</v>
      </c>
      <c r="J47" s="40">
        <v>144</v>
      </c>
      <c r="K47" s="40"/>
      <c r="L47" s="35">
        <f t="shared" si="13"/>
        <v>288</v>
      </c>
      <c r="M47" s="35">
        <f t="shared" si="12"/>
        <v>72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273</v>
      </c>
      <c r="U51" s="46">
        <f>+L56+L57</f>
        <v>59</v>
      </c>
      <c r="V51" s="46">
        <f>+L58+L59</f>
        <v>214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 t="str">
        <f>+$C36</f>
        <v>June 2023</v>
      </c>
      <c r="D52" s="24"/>
      <c r="E52" s="24"/>
      <c r="F52" s="24"/>
      <c r="G52" s="10" t="str">
        <f>+$G$4</f>
        <v>June</v>
      </c>
      <c r="H52" s="10" t="str">
        <f>+G52</f>
        <v>June</v>
      </c>
      <c r="I52" s="10" t="str">
        <f t="shared" si="14"/>
        <v>June</v>
      </c>
      <c r="J52" s="10" t="str">
        <f t="shared" si="14"/>
        <v>June</v>
      </c>
      <c r="K52" s="10" t="str">
        <f t="shared" si="14"/>
        <v>June</v>
      </c>
      <c r="L52" s="10" t="str">
        <f t="shared" si="14"/>
        <v>June</v>
      </c>
      <c r="M52" s="10" t="str">
        <f t="shared" si="14"/>
        <v>June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4</v>
      </c>
      <c r="H53" s="7">
        <f>+$H$5</f>
        <v>11</v>
      </c>
      <c r="I53" s="7">
        <f>+$I$5</f>
        <v>18</v>
      </c>
      <c r="J53" s="7">
        <f>+$J$5</f>
        <v>25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54</v>
      </c>
      <c r="H55" s="32">
        <f t="shared" ref="H55:L55" si="15">SUM(H56:H59)</f>
        <v>63</v>
      </c>
      <c r="I55" s="32">
        <f t="shared" si="15"/>
        <v>96</v>
      </c>
      <c r="J55" s="32">
        <f t="shared" si="15"/>
        <v>60</v>
      </c>
      <c r="K55" s="32">
        <f t="shared" si="15"/>
        <v>0</v>
      </c>
      <c r="L55" s="32">
        <f t="shared" si="15"/>
        <v>273</v>
      </c>
      <c r="M55" s="32">
        <f>ROUND((L55/$E$1),0)</f>
        <v>68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2</v>
      </c>
      <c r="H56" s="40">
        <v>2</v>
      </c>
      <c r="I56" s="40">
        <v>6</v>
      </c>
      <c r="J56" s="40">
        <v>3</v>
      </c>
      <c r="K56" s="40"/>
      <c r="L56" s="35">
        <f>SUM(G56:K56)</f>
        <v>13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8</v>
      </c>
      <c r="H57" s="40">
        <v>10</v>
      </c>
      <c r="I57" s="40">
        <v>16</v>
      </c>
      <c r="J57" s="40">
        <v>12</v>
      </c>
      <c r="K57" s="40"/>
      <c r="L57" s="35">
        <f t="shared" ref="L57:L64" si="17">SUM(G57:K57)</f>
        <v>46</v>
      </c>
      <c r="M57" s="35">
        <f t="shared" si="16"/>
        <v>12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16</v>
      </c>
      <c r="H58" s="40">
        <v>23</v>
      </c>
      <c r="I58" s="40">
        <v>23</v>
      </c>
      <c r="J58" s="40">
        <v>18</v>
      </c>
      <c r="K58" s="40"/>
      <c r="L58" s="35">
        <f t="shared" si="17"/>
        <v>80</v>
      </c>
      <c r="M58" s="35">
        <f t="shared" si="16"/>
        <v>20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28</v>
      </c>
      <c r="H59" s="41">
        <v>28</v>
      </c>
      <c r="I59" s="41">
        <v>51</v>
      </c>
      <c r="J59" s="41">
        <v>27</v>
      </c>
      <c r="K59" s="41"/>
      <c r="L59" s="32">
        <f t="shared" si="17"/>
        <v>134</v>
      </c>
      <c r="M59" s="32">
        <f t="shared" si="16"/>
        <v>34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>
        <v>396</v>
      </c>
      <c r="H63" s="40">
        <v>108</v>
      </c>
      <c r="I63" s="40"/>
      <c r="J63" s="40">
        <v>252</v>
      </c>
      <c r="K63" s="40"/>
      <c r="L63" s="35">
        <f t="shared" si="17"/>
        <v>756</v>
      </c>
      <c r="M63" s="35">
        <f t="shared" si="16"/>
        <v>189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224</v>
      </c>
      <c r="U67" s="46">
        <f>+L72+L73</f>
        <v>56</v>
      </c>
      <c r="V67" s="46">
        <f>+L74+L75</f>
        <v>168</v>
      </c>
      <c r="W67" s="46">
        <f>+L78</f>
        <v>0</v>
      </c>
      <c r="X67" s="46">
        <f>+L76</f>
        <v>5</v>
      </c>
    </row>
    <row r="68" spans="1:24" x14ac:dyDescent="0.25">
      <c r="A68" s="21"/>
      <c r="B68" s="22"/>
      <c r="C68" s="8" t="str">
        <f>+$C52</f>
        <v>June 2023</v>
      </c>
      <c r="D68" s="24"/>
      <c r="E68" s="24"/>
      <c r="F68" s="24"/>
      <c r="G68" s="10" t="str">
        <f>+$G$4</f>
        <v>June</v>
      </c>
      <c r="H68" s="10" t="str">
        <f>+G68</f>
        <v>June</v>
      </c>
      <c r="I68" s="10" t="str">
        <f t="shared" si="18"/>
        <v>June</v>
      </c>
      <c r="J68" s="10" t="str">
        <f t="shared" si="18"/>
        <v>June</v>
      </c>
      <c r="K68" s="10" t="str">
        <f t="shared" si="18"/>
        <v>June</v>
      </c>
      <c r="L68" s="10" t="str">
        <f t="shared" si="18"/>
        <v>June</v>
      </c>
      <c r="M68" s="10" t="str">
        <f t="shared" si="18"/>
        <v>June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4</v>
      </c>
      <c r="H69" s="7">
        <f>+$H$5</f>
        <v>11</v>
      </c>
      <c r="I69" s="7">
        <f>+$I$5</f>
        <v>18</v>
      </c>
      <c r="J69" s="7">
        <f>+$J$5</f>
        <v>25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64</v>
      </c>
      <c r="I71" s="32">
        <f t="shared" si="19"/>
        <v>74</v>
      </c>
      <c r="J71" s="32">
        <f t="shared" si="19"/>
        <v>86</v>
      </c>
      <c r="K71" s="32">
        <f t="shared" si="19"/>
        <v>0</v>
      </c>
      <c r="L71" s="32">
        <f t="shared" si="19"/>
        <v>224</v>
      </c>
      <c r="M71" s="32">
        <f>ROUND((L71/$E$1),0)</f>
        <v>56</v>
      </c>
      <c r="N71" s="33"/>
      <c r="O71" s="42"/>
      <c r="P71" s="42" t="s">
        <v>139</v>
      </c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>
        <v>9</v>
      </c>
      <c r="I72" s="40">
        <v>11</v>
      </c>
      <c r="J72" s="40">
        <v>7</v>
      </c>
      <c r="K72" s="40"/>
      <c r="L72" s="35">
        <f>SUM(G72:K72)</f>
        <v>27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>
        <v>8</v>
      </c>
      <c r="I73" s="40">
        <v>13</v>
      </c>
      <c r="J73" s="40">
        <v>8</v>
      </c>
      <c r="K73" s="40"/>
      <c r="L73" s="35">
        <f t="shared" ref="L73:L80" si="21">SUM(G73:K73)</f>
        <v>29</v>
      </c>
      <c r="M73" s="35">
        <f t="shared" si="20"/>
        <v>7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>
        <v>8</v>
      </c>
      <c r="I74" s="40">
        <v>7</v>
      </c>
      <c r="J74" s="40">
        <v>15</v>
      </c>
      <c r="K74" s="40"/>
      <c r="L74" s="35">
        <f t="shared" si="21"/>
        <v>30</v>
      </c>
      <c r="M74" s="35">
        <f t="shared" si="20"/>
        <v>8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>
        <v>39</v>
      </c>
      <c r="I75" s="41">
        <v>43</v>
      </c>
      <c r="J75" s="41">
        <v>56</v>
      </c>
      <c r="K75" s="41"/>
      <c r="L75" s="32">
        <f t="shared" si="21"/>
        <v>138</v>
      </c>
      <c r="M75" s="32">
        <f t="shared" si="20"/>
        <v>35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>
        <v>5</v>
      </c>
      <c r="I76" s="40"/>
      <c r="J76" s="40"/>
      <c r="K76" s="40"/>
      <c r="L76" s="35">
        <f t="shared" si="21"/>
        <v>5</v>
      </c>
      <c r="M76" s="35">
        <f t="shared" si="20"/>
        <v>1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324</v>
      </c>
      <c r="I79" s="40">
        <v>144</v>
      </c>
      <c r="J79" s="40"/>
      <c r="K79" s="40"/>
      <c r="L79" s="35">
        <f t="shared" si="21"/>
        <v>468</v>
      </c>
      <c r="M79" s="35">
        <f t="shared" si="20"/>
        <v>117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June 2023</v>
      </c>
      <c r="D84" s="24"/>
      <c r="E84" s="24"/>
      <c r="F84" s="24"/>
      <c r="G84" s="10" t="str">
        <f>+$G$4</f>
        <v>June</v>
      </c>
      <c r="H84" s="10" t="str">
        <f>+G84</f>
        <v>June</v>
      </c>
      <c r="I84" s="10" t="str">
        <f t="shared" si="22"/>
        <v>June</v>
      </c>
      <c r="J84" s="10" t="str">
        <f t="shared" si="22"/>
        <v>June</v>
      </c>
      <c r="K84" s="10" t="str">
        <f t="shared" si="22"/>
        <v>June</v>
      </c>
      <c r="L84" s="10" t="str">
        <f t="shared" si="22"/>
        <v>June</v>
      </c>
      <c r="M84" s="10" t="str">
        <f t="shared" si="22"/>
        <v>June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4</v>
      </c>
      <c r="H85" s="7">
        <f>+$H$5</f>
        <v>11</v>
      </c>
      <c r="I85" s="7">
        <f>+$I$5</f>
        <v>18</v>
      </c>
      <c r="J85" s="7">
        <f>+$J$5</f>
        <v>25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290</v>
      </c>
      <c r="U99" s="46">
        <f>+L104+L105</f>
        <v>95</v>
      </c>
      <c r="V99" s="46">
        <f>+L106+L107</f>
        <v>195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June 2023</v>
      </c>
      <c r="D100" s="24"/>
      <c r="E100" s="24"/>
      <c r="F100" s="24"/>
      <c r="G100" s="10" t="str">
        <f>+$G$4</f>
        <v>June</v>
      </c>
      <c r="H100" s="10" t="str">
        <f>+G100</f>
        <v>June</v>
      </c>
      <c r="I100" s="10" t="str">
        <f t="shared" si="26"/>
        <v>June</v>
      </c>
      <c r="J100" s="10" t="str">
        <f t="shared" si="26"/>
        <v>June</v>
      </c>
      <c r="K100" s="10" t="str">
        <f t="shared" si="26"/>
        <v>June</v>
      </c>
      <c r="L100" s="10" t="str">
        <f t="shared" si="26"/>
        <v>June</v>
      </c>
      <c r="M100" s="10" t="str">
        <f t="shared" si="26"/>
        <v>June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4</v>
      </c>
      <c r="H101" s="7">
        <f>+$H$5</f>
        <v>11</v>
      </c>
      <c r="I101" s="7">
        <f>+$I$5</f>
        <v>18</v>
      </c>
      <c r="J101" s="7">
        <f>+$J$5</f>
        <v>25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81</v>
      </c>
      <c r="H103" s="32">
        <f t="shared" ref="H103:L103" si="27">SUM(H104:H107)</f>
        <v>79</v>
      </c>
      <c r="I103" s="32">
        <f t="shared" si="27"/>
        <v>79</v>
      </c>
      <c r="J103" s="32">
        <f t="shared" si="27"/>
        <v>51</v>
      </c>
      <c r="K103" s="32">
        <f t="shared" si="27"/>
        <v>0</v>
      </c>
      <c r="L103" s="32">
        <f t="shared" si="27"/>
        <v>290</v>
      </c>
      <c r="M103" s="32">
        <f>ROUND((L103/$E$1),0)</f>
        <v>73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3</v>
      </c>
      <c r="I104" s="40">
        <v>3</v>
      </c>
      <c r="J104" s="40">
        <v>2</v>
      </c>
      <c r="K104" s="40"/>
      <c r="L104" s="35">
        <f>SUM(G104:K104)</f>
        <v>10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26</v>
      </c>
      <c r="H105" s="40">
        <v>23</v>
      </c>
      <c r="I105" s="40">
        <v>21</v>
      </c>
      <c r="J105" s="40">
        <v>15</v>
      </c>
      <c r="K105" s="40"/>
      <c r="L105" s="35">
        <f t="shared" ref="L105:L112" si="29">SUM(G105:K105)</f>
        <v>85</v>
      </c>
      <c r="M105" s="35">
        <f t="shared" si="28"/>
        <v>21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18</v>
      </c>
      <c r="I106" s="40">
        <v>18</v>
      </c>
      <c r="J106" s="40">
        <v>10</v>
      </c>
      <c r="K106" s="40"/>
      <c r="L106" s="35">
        <f t="shared" si="29"/>
        <v>62</v>
      </c>
      <c r="M106" s="35">
        <f t="shared" si="28"/>
        <v>16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37</v>
      </c>
      <c r="H107" s="41">
        <v>35</v>
      </c>
      <c r="I107" s="41">
        <v>37</v>
      </c>
      <c r="J107" s="41">
        <v>24</v>
      </c>
      <c r="K107" s="41"/>
      <c r="L107" s="32">
        <f t="shared" si="29"/>
        <v>133</v>
      </c>
      <c r="M107" s="32">
        <f t="shared" si="28"/>
        <v>33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>
        <v>40</v>
      </c>
      <c r="K112" s="40"/>
      <c r="L112" s="35">
        <f t="shared" si="29"/>
        <v>160</v>
      </c>
      <c r="M112" s="35">
        <f t="shared" si="28"/>
        <v>40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256</v>
      </c>
      <c r="U115" s="46">
        <f>+L120+L121</f>
        <v>61</v>
      </c>
      <c r="V115" s="46">
        <f>+L122+L123</f>
        <v>195</v>
      </c>
      <c r="W115" s="46">
        <f>+L126</f>
        <v>15</v>
      </c>
      <c r="X115" s="46">
        <f>+L124</f>
        <v>4</v>
      </c>
    </row>
    <row r="116" spans="1:24" x14ac:dyDescent="0.25">
      <c r="A116" s="21"/>
      <c r="B116" s="22"/>
      <c r="C116" s="8" t="str">
        <f>+$C100</f>
        <v>June 2023</v>
      </c>
      <c r="D116" s="24"/>
      <c r="E116" s="24"/>
      <c r="F116" s="24"/>
      <c r="G116" s="10" t="str">
        <f>+$G$4</f>
        <v>June</v>
      </c>
      <c r="H116" s="10" t="str">
        <f>+G116</f>
        <v>June</v>
      </c>
      <c r="I116" s="10" t="str">
        <f t="shared" si="30"/>
        <v>June</v>
      </c>
      <c r="J116" s="10" t="str">
        <f t="shared" si="30"/>
        <v>June</v>
      </c>
      <c r="K116" s="10" t="str">
        <f t="shared" si="30"/>
        <v>June</v>
      </c>
      <c r="L116" s="10" t="str">
        <f t="shared" si="30"/>
        <v>June</v>
      </c>
      <c r="M116" s="10" t="str">
        <f t="shared" si="30"/>
        <v>June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4</v>
      </c>
      <c r="H117" s="7">
        <f>+$H$5</f>
        <v>11</v>
      </c>
      <c r="I117" s="7">
        <f>+$I$5</f>
        <v>18</v>
      </c>
      <c r="J117" s="7">
        <f>+$J$5</f>
        <v>25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69</v>
      </c>
      <c r="H119" s="32">
        <f t="shared" ref="H119:L119" si="31">SUM(H120:H123)</f>
        <v>58</v>
      </c>
      <c r="I119" s="32">
        <f t="shared" si="31"/>
        <v>63</v>
      </c>
      <c r="J119" s="32">
        <f t="shared" si="31"/>
        <v>66</v>
      </c>
      <c r="K119" s="32">
        <f t="shared" si="31"/>
        <v>0</v>
      </c>
      <c r="L119" s="32">
        <f t="shared" si="31"/>
        <v>256</v>
      </c>
      <c r="M119" s="32">
        <f>ROUND((L119/$E$1),0)</f>
        <v>64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5</v>
      </c>
      <c r="I120" s="40">
        <v>4</v>
      </c>
      <c r="J120" s="40">
        <v>7</v>
      </c>
      <c r="K120" s="40"/>
      <c r="L120" s="35">
        <f>SUM(G120:K120)</f>
        <v>19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11</v>
      </c>
      <c r="I121" s="40">
        <v>9</v>
      </c>
      <c r="J121" s="40">
        <v>13</v>
      </c>
      <c r="K121" s="40"/>
      <c r="L121" s="35">
        <f t="shared" ref="L121:L128" si="33">SUM(G121:K121)</f>
        <v>42</v>
      </c>
      <c r="M121" s="35">
        <f t="shared" si="32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17</v>
      </c>
      <c r="H122" s="40">
        <v>16</v>
      </c>
      <c r="I122" s="40">
        <v>13</v>
      </c>
      <c r="J122" s="40">
        <v>19</v>
      </c>
      <c r="K122" s="40"/>
      <c r="L122" s="35">
        <f t="shared" si="33"/>
        <v>65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40</v>
      </c>
      <c r="H123" s="41">
        <v>26</v>
      </c>
      <c r="I123" s="41">
        <v>37</v>
      </c>
      <c r="J123" s="41">
        <v>27</v>
      </c>
      <c r="K123" s="41"/>
      <c r="L123" s="32">
        <f t="shared" si="33"/>
        <v>130</v>
      </c>
      <c r="M123" s="32">
        <f t="shared" si="32"/>
        <v>33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>
        <v>2</v>
      </c>
      <c r="I124" s="40">
        <v>1</v>
      </c>
      <c r="J124" s="40">
        <v>1</v>
      </c>
      <c r="K124" s="40"/>
      <c r="L124" s="35">
        <f t="shared" si="33"/>
        <v>4</v>
      </c>
      <c r="M124" s="35">
        <f t="shared" si="32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4</v>
      </c>
      <c r="H126" s="40"/>
      <c r="I126" s="40">
        <v>4</v>
      </c>
      <c r="J126" s="40">
        <v>7</v>
      </c>
      <c r="K126" s="40"/>
      <c r="L126" s="35">
        <f t="shared" si="33"/>
        <v>15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>
        <v>12</v>
      </c>
      <c r="I127" s="40">
        <v>108</v>
      </c>
      <c r="J127" s="40">
        <v>5</v>
      </c>
      <c r="K127" s="40"/>
      <c r="L127" s="35">
        <f t="shared" si="33"/>
        <v>125</v>
      </c>
      <c r="M127" s="35">
        <f t="shared" si="32"/>
        <v>31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36</v>
      </c>
      <c r="H128" s="40">
        <v>36</v>
      </c>
      <c r="I128" s="40">
        <v>36</v>
      </c>
      <c r="J128" s="40">
        <v>36</v>
      </c>
      <c r="K128" s="40"/>
      <c r="L128" s="35">
        <f t="shared" si="33"/>
        <v>144</v>
      </c>
      <c r="M128" s="35">
        <f t="shared" si="32"/>
        <v>36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281</v>
      </c>
      <c r="U131" s="46">
        <f>+L136+L137</f>
        <v>90</v>
      </c>
      <c r="V131" s="46">
        <f>+L138+L139</f>
        <v>191</v>
      </c>
      <c r="W131" s="46">
        <f>+L142</f>
        <v>4</v>
      </c>
      <c r="X131" s="46">
        <f>+L140</f>
        <v>0</v>
      </c>
    </row>
    <row r="132" spans="1:24" x14ac:dyDescent="0.25">
      <c r="A132" s="21"/>
      <c r="B132" s="22"/>
      <c r="C132" s="8" t="str">
        <f>+$C116</f>
        <v>June 2023</v>
      </c>
      <c r="D132" s="24"/>
      <c r="E132" s="24"/>
      <c r="F132" s="24"/>
      <c r="G132" s="10" t="str">
        <f>+$G$4</f>
        <v>June</v>
      </c>
      <c r="H132" s="10" t="str">
        <f>+G132</f>
        <v>June</v>
      </c>
      <c r="I132" s="10" t="str">
        <f t="shared" si="34"/>
        <v>June</v>
      </c>
      <c r="J132" s="10" t="str">
        <f t="shared" si="34"/>
        <v>June</v>
      </c>
      <c r="K132" s="10" t="str">
        <f t="shared" si="34"/>
        <v>June</v>
      </c>
      <c r="L132" s="10" t="str">
        <f t="shared" si="34"/>
        <v>June</v>
      </c>
      <c r="M132" s="10" t="str">
        <f t="shared" si="34"/>
        <v>June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4</v>
      </c>
      <c r="H133" s="7">
        <f>+$H$5</f>
        <v>11</v>
      </c>
      <c r="I133" s="7">
        <f>+$I$5</f>
        <v>18</v>
      </c>
      <c r="J133" s="7">
        <f>+$J$5</f>
        <v>25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72</v>
      </c>
      <c r="H135" s="32">
        <f t="shared" ref="H135:L135" si="35">SUM(H136:H139)</f>
        <v>69</v>
      </c>
      <c r="I135" s="32">
        <f t="shared" si="35"/>
        <v>67</v>
      </c>
      <c r="J135" s="32">
        <f t="shared" si="35"/>
        <v>73</v>
      </c>
      <c r="K135" s="32">
        <f t="shared" si="35"/>
        <v>0</v>
      </c>
      <c r="L135" s="32">
        <f t="shared" si="35"/>
        <v>281</v>
      </c>
      <c r="M135" s="32">
        <f>ROUND((L135/$E$1),0)</f>
        <v>70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4</v>
      </c>
      <c r="I136" s="40">
        <v>6</v>
      </c>
      <c r="J136" s="40">
        <v>6</v>
      </c>
      <c r="K136" s="40"/>
      <c r="L136" s="35">
        <f>SUM(G136:K136)</f>
        <v>21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17</v>
      </c>
      <c r="H137" s="40">
        <v>18</v>
      </c>
      <c r="I137" s="40">
        <v>17</v>
      </c>
      <c r="J137" s="40">
        <v>17</v>
      </c>
      <c r="K137" s="40"/>
      <c r="L137" s="35">
        <f t="shared" ref="L137:L144" si="37">SUM(G137:K137)</f>
        <v>69</v>
      </c>
      <c r="M137" s="35">
        <f t="shared" si="36"/>
        <v>17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16</v>
      </c>
      <c r="H138" s="40">
        <v>14</v>
      </c>
      <c r="I138" s="40">
        <v>15</v>
      </c>
      <c r="J138" s="40">
        <v>16</v>
      </c>
      <c r="K138" s="40"/>
      <c r="L138" s="35">
        <f t="shared" si="37"/>
        <v>61</v>
      </c>
      <c r="M138" s="35">
        <f t="shared" si="36"/>
        <v>15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34</v>
      </c>
      <c r="H139" s="41">
        <v>33</v>
      </c>
      <c r="I139" s="41">
        <v>29</v>
      </c>
      <c r="J139" s="41">
        <v>34</v>
      </c>
      <c r="K139" s="41"/>
      <c r="L139" s="32">
        <f t="shared" si="37"/>
        <v>130</v>
      </c>
      <c r="M139" s="32">
        <f t="shared" si="36"/>
        <v>33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2</v>
      </c>
      <c r="J142" s="40">
        <v>2</v>
      </c>
      <c r="K142" s="40"/>
      <c r="L142" s="35">
        <f t="shared" si="37"/>
        <v>4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148</v>
      </c>
      <c r="H143" s="40">
        <v>40</v>
      </c>
      <c r="I143" s="40">
        <v>114</v>
      </c>
      <c r="J143" s="40">
        <v>158</v>
      </c>
      <c r="K143" s="40"/>
      <c r="L143" s="35">
        <f t="shared" si="37"/>
        <v>460</v>
      </c>
      <c r="M143" s="35">
        <f t="shared" si="36"/>
        <v>115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218</v>
      </c>
      <c r="U147" s="46">
        <f>+L152+L153</f>
        <v>73</v>
      </c>
      <c r="V147" s="46">
        <f>+L154+L155</f>
        <v>145</v>
      </c>
      <c r="W147" s="46">
        <f>+L158</f>
        <v>4</v>
      </c>
      <c r="X147" s="46">
        <f>+L156</f>
        <v>0</v>
      </c>
    </row>
    <row r="148" spans="1:24" x14ac:dyDescent="0.25">
      <c r="A148" s="21"/>
      <c r="B148" s="22"/>
      <c r="C148" s="8" t="str">
        <f>+$C132</f>
        <v>June 2023</v>
      </c>
      <c r="D148" s="24"/>
      <c r="E148" s="24"/>
      <c r="F148" s="24"/>
      <c r="G148" s="10" t="str">
        <f>+$G$4</f>
        <v>June</v>
      </c>
      <c r="H148" s="10" t="str">
        <f>+G148</f>
        <v>June</v>
      </c>
      <c r="I148" s="10" t="str">
        <f t="shared" si="38"/>
        <v>June</v>
      </c>
      <c r="J148" s="10" t="str">
        <f t="shared" si="38"/>
        <v>June</v>
      </c>
      <c r="K148" s="10" t="str">
        <f t="shared" si="38"/>
        <v>June</v>
      </c>
      <c r="L148" s="10" t="str">
        <f t="shared" si="38"/>
        <v>June</v>
      </c>
      <c r="M148" s="10" t="str">
        <f t="shared" si="38"/>
        <v>June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4</v>
      </c>
      <c r="H149" s="7">
        <f>+$H$5</f>
        <v>11</v>
      </c>
      <c r="I149" s="7">
        <f>+$I$5</f>
        <v>18</v>
      </c>
      <c r="J149" s="7">
        <f>+$J$5</f>
        <v>25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65</v>
      </c>
      <c r="H151" s="32">
        <f t="shared" ref="H151:L151" si="39">SUM(H152:H155)</f>
        <v>68</v>
      </c>
      <c r="I151" s="32">
        <f t="shared" si="39"/>
        <v>54</v>
      </c>
      <c r="J151" s="32">
        <f t="shared" si="39"/>
        <v>31</v>
      </c>
      <c r="K151" s="32">
        <f t="shared" si="39"/>
        <v>0</v>
      </c>
      <c r="L151" s="32">
        <f t="shared" si="39"/>
        <v>218</v>
      </c>
      <c r="M151" s="32">
        <f>ROUND((L151/$E$1),0)</f>
        <v>55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1</v>
      </c>
      <c r="I152" s="40">
        <v>5</v>
      </c>
      <c r="J152" s="40">
        <v>2</v>
      </c>
      <c r="K152" s="40"/>
      <c r="L152" s="35">
        <f>SUM(G152:K152)</f>
        <v>12</v>
      </c>
      <c r="M152" s="35">
        <f t="shared" ref="M152:M160" si="40">ROUND((L152/$E$1),0)</f>
        <v>3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16</v>
      </c>
      <c r="H153" s="40">
        <v>26</v>
      </c>
      <c r="I153" s="40">
        <v>15</v>
      </c>
      <c r="J153" s="40">
        <v>4</v>
      </c>
      <c r="K153" s="40"/>
      <c r="L153" s="35">
        <f t="shared" ref="L153:L160" si="41">SUM(G153:K153)</f>
        <v>61</v>
      </c>
      <c r="M153" s="35">
        <f t="shared" si="40"/>
        <v>15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25</v>
      </c>
      <c r="H154" s="40">
        <v>9</v>
      </c>
      <c r="I154" s="40">
        <v>8</v>
      </c>
      <c r="J154" s="40">
        <v>5</v>
      </c>
      <c r="K154" s="40"/>
      <c r="L154" s="35">
        <f t="shared" si="41"/>
        <v>47</v>
      </c>
      <c r="M154" s="35">
        <f t="shared" si="40"/>
        <v>12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20</v>
      </c>
      <c r="H155" s="41">
        <v>32</v>
      </c>
      <c r="I155" s="41">
        <v>26</v>
      </c>
      <c r="J155" s="41">
        <v>20</v>
      </c>
      <c r="K155" s="41"/>
      <c r="L155" s="32">
        <f t="shared" si="41"/>
        <v>98</v>
      </c>
      <c r="M155" s="32">
        <f t="shared" si="40"/>
        <v>25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/>
      <c r="I158" s="40">
        <v>2</v>
      </c>
      <c r="J158" s="40">
        <v>1</v>
      </c>
      <c r="K158" s="40"/>
      <c r="L158" s="35">
        <f t="shared" si="41"/>
        <v>4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180</v>
      </c>
      <c r="H159" s="40"/>
      <c r="I159" s="40">
        <v>216</v>
      </c>
      <c r="J159" s="40">
        <v>8</v>
      </c>
      <c r="K159" s="40"/>
      <c r="L159" s="35">
        <f t="shared" si="41"/>
        <v>404</v>
      </c>
      <c r="M159" s="35">
        <f t="shared" si="40"/>
        <v>101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115</v>
      </c>
      <c r="U163" s="46">
        <f>+L168+L169</f>
        <v>29</v>
      </c>
      <c r="V163" s="46">
        <f>+L170+L171</f>
        <v>86</v>
      </c>
      <c r="W163" s="46">
        <f>+L174</f>
        <v>8</v>
      </c>
      <c r="X163" s="46">
        <f>+L172</f>
        <v>0</v>
      </c>
    </row>
    <row r="164" spans="1:24" x14ac:dyDescent="0.25">
      <c r="A164" s="21"/>
      <c r="B164" s="22"/>
      <c r="C164" s="8" t="str">
        <f>+$C148</f>
        <v>June 2023</v>
      </c>
      <c r="D164" s="24"/>
      <c r="E164" s="24"/>
      <c r="F164" s="24"/>
      <c r="G164" s="10" t="str">
        <f>+$G$4</f>
        <v>June</v>
      </c>
      <c r="H164" s="10" t="str">
        <f>+G164</f>
        <v>June</v>
      </c>
      <c r="I164" s="10" t="str">
        <f t="shared" si="42"/>
        <v>June</v>
      </c>
      <c r="J164" s="10" t="str">
        <f t="shared" si="42"/>
        <v>June</v>
      </c>
      <c r="K164" s="10" t="str">
        <f t="shared" si="42"/>
        <v>June</v>
      </c>
      <c r="L164" s="10" t="str">
        <f t="shared" si="42"/>
        <v>June</v>
      </c>
      <c r="M164" s="10" t="str">
        <f t="shared" si="42"/>
        <v>June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4</v>
      </c>
      <c r="H165" s="7">
        <f>+$H$5</f>
        <v>11</v>
      </c>
      <c r="I165" s="7">
        <f>+$I$5</f>
        <v>18</v>
      </c>
      <c r="J165" s="7">
        <f>+$J$5</f>
        <v>25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31</v>
      </c>
      <c r="H167" s="32">
        <f t="shared" ref="H167:L167" si="43">SUM(H168:H171)</f>
        <v>32</v>
      </c>
      <c r="I167" s="32">
        <f t="shared" si="43"/>
        <v>23</v>
      </c>
      <c r="J167" s="32">
        <f t="shared" si="43"/>
        <v>29</v>
      </c>
      <c r="K167" s="32">
        <f t="shared" si="43"/>
        <v>0</v>
      </c>
      <c r="L167" s="32">
        <f t="shared" si="43"/>
        <v>115</v>
      </c>
      <c r="M167" s="32">
        <f>ROUND((L167/$E$1),0)</f>
        <v>29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1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6</v>
      </c>
      <c r="I169" s="40">
        <v>6</v>
      </c>
      <c r="J169" s="40">
        <v>4</v>
      </c>
      <c r="K169" s="40"/>
      <c r="L169" s="35">
        <f t="shared" ref="L169:L176" si="45">SUM(G169:K169)</f>
        <v>23</v>
      </c>
      <c r="M169" s="35">
        <f t="shared" si="44"/>
        <v>6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7</v>
      </c>
      <c r="H170" s="40">
        <v>8</v>
      </c>
      <c r="I170" s="40">
        <v>4</v>
      </c>
      <c r="J170" s="40">
        <v>7</v>
      </c>
      <c r="K170" s="40"/>
      <c r="L170" s="35">
        <f t="shared" si="45"/>
        <v>26</v>
      </c>
      <c r="M170" s="35">
        <f t="shared" si="44"/>
        <v>7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15</v>
      </c>
      <c r="H171" s="41">
        <v>17</v>
      </c>
      <c r="I171" s="41">
        <v>11</v>
      </c>
      <c r="J171" s="41">
        <v>17</v>
      </c>
      <c r="K171" s="41"/>
      <c r="L171" s="32">
        <f t="shared" si="45"/>
        <v>60</v>
      </c>
      <c r="M171" s="32">
        <f t="shared" si="44"/>
        <v>15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3</v>
      </c>
      <c r="I174" s="40">
        <v>1</v>
      </c>
      <c r="J174" s="40">
        <v>2</v>
      </c>
      <c r="K174" s="40"/>
      <c r="L174" s="35">
        <f t="shared" si="45"/>
        <v>8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80</v>
      </c>
      <c r="H175" s="40">
        <v>95</v>
      </c>
      <c r="I175" s="40">
        <v>102</v>
      </c>
      <c r="J175" s="40">
        <v>150</v>
      </c>
      <c r="K175" s="40"/>
      <c r="L175" s="35">
        <f t="shared" si="45"/>
        <v>427</v>
      </c>
      <c r="M175" s="35">
        <f t="shared" si="44"/>
        <v>107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>
        <v>39</v>
      </c>
      <c r="H176" s="40"/>
      <c r="I176" s="40"/>
      <c r="J176" s="40"/>
      <c r="K176" s="40"/>
      <c r="L176" s="35">
        <f t="shared" si="45"/>
        <v>39</v>
      </c>
      <c r="M176" s="35">
        <f t="shared" si="44"/>
        <v>10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273</v>
      </c>
      <c r="U179" s="46">
        <f>+L184+L185</f>
        <v>60</v>
      </c>
      <c r="V179" s="46">
        <f>+L186+L187</f>
        <v>213</v>
      </c>
      <c r="W179" s="46">
        <f>+L190</f>
        <v>47</v>
      </c>
      <c r="X179" s="46">
        <f>+L188</f>
        <v>1</v>
      </c>
    </row>
    <row r="180" spans="1:24" x14ac:dyDescent="0.25">
      <c r="A180" s="21"/>
      <c r="B180" s="22"/>
      <c r="C180" s="8" t="str">
        <f>+$C164</f>
        <v>June 2023</v>
      </c>
      <c r="D180" s="24"/>
      <c r="E180" s="24"/>
      <c r="F180" s="24"/>
      <c r="G180" s="10" t="str">
        <f>+$G$4</f>
        <v>June</v>
      </c>
      <c r="H180" s="10" t="str">
        <f>+G180</f>
        <v>June</v>
      </c>
      <c r="I180" s="10" t="str">
        <f t="shared" si="46"/>
        <v>June</v>
      </c>
      <c r="J180" s="10" t="str">
        <f t="shared" si="46"/>
        <v>June</v>
      </c>
      <c r="K180" s="10" t="str">
        <f t="shared" si="46"/>
        <v>June</v>
      </c>
      <c r="L180" s="10" t="str">
        <f t="shared" si="46"/>
        <v>June</v>
      </c>
      <c r="M180" s="10" t="str">
        <f t="shared" si="46"/>
        <v>June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4</v>
      </c>
      <c r="H181" s="7">
        <f>+$H$5</f>
        <v>11</v>
      </c>
      <c r="I181" s="7">
        <f>+$I$5</f>
        <v>18</v>
      </c>
      <c r="J181" s="7">
        <f>+$J$5</f>
        <v>25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67</v>
      </c>
      <c r="H183" s="32">
        <f t="shared" ref="H183:L183" si="47">SUM(H184:H187)</f>
        <v>62</v>
      </c>
      <c r="I183" s="32">
        <f t="shared" si="47"/>
        <v>71</v>
      </c>
      <c r="J183" s="32">
        <f t="shared" si="47"/>
        <v>73</v>
      </c>
      <c r="K183" s="32">
        <f t="shared" si="47"/>
        <v>0</v>
      </c>
      <c r="L183" s="32">
        <f t="shared" si="47"/>
        <v>273</v>
      </c>
      <c r="M183" s="32">
        <f>ROUND((L183/$E$1),0)</f>
        <v>68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1</v>
      </c>
      <c r="I184" s="40">
        <v>1</v>
      </c>
      <c r="J184" s="40">
        <v>1</v>
      </c>
      <c r="K184" s="40"/>
      <c r="L184" s="35">
        <f>SUM(G184:K184)</f>
        <v>4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15</v>
      </c>
      <c r="H185" s="40">
        <v>12</v>
      </c>
      <c r="I185" s="40">
        <v>14</v>
      </c>
      <c r="J185" s="40">
        <v>15</v>
      </c>
      <c r="K185" s="40"/>
      <c r="L185" s="35">
        <f t="shared" ref="L185:L192" si="49">SUM(G185:K185)</f>
        <v>56</v>
      </c>
      <c r="M185" s="35">
        <f t="shared" si="48"/>
        <v>14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16</v>
      </c>
      <c r="H186" s="40">
        <v>14</v>
      </c>
      <c r="I186" s="40">
        <v>16</v>
      </c>
      <c r="J186" s="40">
        <v>16</v>
      </c>
      <c r="K186" s="40"/>
      <c r="L186" s="35">
        <f t="shared" si="49"/>
        <v>62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35</v>
      </c>
      <c r="H187" s="41">
        <v>35</v>
      </c>
      <c r="I187" s="41">
        <v>40</v>
      </c>
      <c r="J187" s="41">
        <v>41</v>
      </c>
      <c r="K187" s="41"/>
      <c r="L187" s="32">
        <f t="shared" si="49"/>
        <v>151</v>
      </c>
      <c r="M187" s="32">
        <f t="shared" si="48"/>
        <v>38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>
        <v>1</v>
      </c>
      <c r="J188" s="40"/>
      <c r="K188" s="40"/>
      <c r="L188" s="35">
        <f t="shared" si="49"/>
        <v>1</v>
      </c>
      <c r="M188" s="35">
        <f t="shared" si="48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9</v>
      </c>
      <c r="H190" s="40">
        <v>14</v>
      </c>
      <c r="I190" s="40">
        <v>10</v>
      </c>
      <c r="J190" s="40">
        <v>14</v>
      </c>
      <c r="K190" s="40"/>
      <c r="L190" s="35">
        <f t="shared" si="49"/>
        <v>47</v>
      </c>
      <c r="M190" s="35">
        <f t="shared" si="48"/>
        <v>12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72</v>
      </c>
      <c r="H191" s="40">
        <v>108</v>
      </c>
      <c r="I191" s="40">
        <v>72</v>
      </c>
      <c r="J191" s="40">
        <v>108</v>
      </c>
      <c r="K191" s="40"/>
      <c r="L191" s="35">
        <f t="shared" si="49"/>
        <v>360</v>
      </c>
      <c r="M191" s="35">
        <f t="shared" si="48"/>
        <v>90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218</v>
      </c>
      <c r="U195" s="46">
        <f>+L200+L201</f>
        <v>43</v>
      </c>
      <c r="V195" s="46">
        <f>+L202+L203</f>
        <v>175</v>
      </c>
      <c r="W195" s="46">
        <f>+L206</f>
        <v>8</v>
      </c>
      <c r="X195" s="46">
        <f>+L204</f>
        <v>0</v>
      </c>
    </row>
    <row r="196" spans="1:24" x14ac:dyDescent="0.25">
      <c r="A196" s="21"/>
      <c r="B196" s="22"/>
      <c r="C196" s="8" t="str">
        <f>+$C180</f>
        <v>June 2023</v>
      </c>
      <c r="D196" s="24"/>
      <c r="E196" s="24"/>
      <c r="F196" s="24"/>
      <c r="G196" s="10" t="str">
        <f>+$G$4</f>
        <v>June</v>
      </c>
      <c r="H196" s="10" t="str">
        <f>+G196</f>
        <v>June</v>
      </c>
      <c r="I196" s="10" t="str">
        <f t="shared" si="50"/>
        <v>June</v>
      </c>
      <c r="J196" s="10" t="str">
        <f t="shared" si="50"/>
        <v>June</v>
      </c>
      <c r="K196" s="10" t="str">
        <f t="shared" si="50"/>
        <v>June</v>
      </c>
      <c r="L196" s="10" t="str">
        <f t="shared" si="50"/>
        <v>June</v>
      </c>
      <c r="M196" s="10" t="str">
        <f t="shared" si="50"/>
        <v>June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4</v>
      </c>
      <c r="H197" s="7">
        <f>+$H$5</f>
        <v>11</v>
      </c>
      <c r="I197" s="7">
        <f>+$I$5</f>
        <v>18</v>
      </c>
      <c r="J197" s="7">
        <f>+$J$5</f>
        <v>25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55</v>
      </c>
      <c r="H199" s="32">
        <f t="shared" ref="H199:L199" si="51">SUM(H200:H203)</f>
        <v>55</v>
      </c>
      <c r="I199" s="32">
        <f t="shared" si="51"/>
        <v>55</v>
      </c>
      <c r="J199" s="32">
        <f t="shared" si="51"/>
        <v>53</v>
      </c>
      <c r="K199" s="32">
        <f t="shared" si="51"/>
        <v>0</v>
      </c>
      <c r="L199" s="32">
        <f t="shared" si="51"/>
        <v>218</v>
      </c>
      <c r="M199" s="32">
        <f>ROUND((L199/$E$1),0)</f>
        <v>55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2</v>
      </c>
      <c r="H200" s="40">
        <v>2</v>
      </c>
      <c r="I200" s="40">
        <v>2</v>
      </c>
      <c r="J200" s="40">
        <v>2</v>
      </c>
      <c r="K200" s="40"/>
      <c r="L200" s="35">
        <f>SUM(G200:K200)</f>
        <v>8</v>
      </c>
      <c r="M200" s="35">
        <f t="shared" ref="M200:M208" si="52">ROUND((L200/$E$1),0)</f>
        <v>2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9</v>
      </c>
      <c r="I201" s="40">
        <v>9</v>
      </c>
      <c r="J201" s="40">
        <v>9</v>
      </c>
      <c r="K201" s="40"/>
      <c r="L201" s="35">
        <f t="shared" ref="L201:L208" si="53">SUM(G201:K201)</f>
        <v>35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12</v>
      </c>
      <c r="H202" s="40">
        <v>13</v>
      </c>
      <c r="I202" s="40">
        <v>14</v>
      </c>
      <c r="J202" s="40">
        <v>12</v>
      </c>
      <c r="K202" s="40"/>
      <c r="L202" s="35">
        <f t="shared" si="53"/>
        <v>51</v>
      </c>
      <c r="M202" s="35">
        <f t="shared" si="52"/>
        <v>13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33</v>
      </c>
      <c r="H203" s="41">
        <v>31</v>
      </c>
      <c r="I203" s="41">
        <v>30</v>
      </c>
      <c r="J203" s="41">
        <v>30</v>
      </c>
      <c r="K203" s="41"/>
      <c r="L203" s="32">
        <f t="shared" si="53"/>
        <v>124</v>
      </c>
      <c r="M203" s="32">
        <f t="shared" si="52"/>
        <v>31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/>
      <c r="I206" s="40">
        <v>2</v>
      </c>
      <c r="J206" s="40">
        <v>3</v>
      </c>
      <c r="K206" s="40"/>
      <c r="L206" s="35">
        <f t="shared" si="53"/>
        <v>8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72</v>
      </c>
      <c r="H207" s="40">
        <v>108</v>
      </c>
      <c r="I207" s="40">
        <v>108</v>
      </c>
      <c r="J207" s="40">
        <v>72</v>
      </c>
      <c r="K207" s="40"/>
      <c r="L207" s="35">
        <f t="shared" si="53"/>
        <v>360</v>
      </c>
      <c r="M207" s="35">
        <f t="shared" si="52"/>
        <v>90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>
        <v>40</v>
      </c>
      <c r="I208" s="40"/>
      <c r="J208" s="40"/>
      <c r="K208" s="40"/>
      <c r="L208" s="35">
        <f t="shared" si="53"/>
        <v>40</v>
      </c>
      <c r="M208" s="35">
        <f t="shared" si="52"/>
        <v>10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243</v>
      </c>
      <c r="U211" s="46">
        <f>+L216+L217</f>
        <v>43</v>
      </c>
      <c r="V211" s="46">
        <f>+L218+L219</f>
        <v>200</v>
      </c>
      <c r="W211" s="46">
        <f>+L222</f>
        <v>9</v>
      </c>
      <c r="X211" s="46">
        <f>+L220</f>
        <v>0</v>
      </c>
    </row>
    <row r="212" spans="1:24" x14ac:dyDescent="0.25">
      <c r="A212" s="21"/>
      <c r="B212" s="22"/>
      <c r="C212" s="8" t="str">
        <f>+$C196</f>
        <v>June 2023</v>
      </c>
      <c r="D212" s="24"/>
      <c r="E212" s="24"/>
      <c r="F212" s="24"/>
      <c r="G212" s="10" t="str">
        <f>+$G$4</f>
        <v>June</v>
      </c>
      <c r="H212" s="10" t="str">
        <f>+G212</f>
        <v>June</v>
      </c>
      <c r="I212" s="10" t="str">
        <f t="shared" si="54"/>
        <v>June</v>
      </c>
      <c r="J212" s="10" t="str">
        <f t="shared" si="54"/>
        <v>June</v>
      </c>
      <c r="K212" s="10" t="str">
        <f t="shared" si="54"/>
        <v>June</v>
      </c>
      <c r="L212" s="10" t="str">
        <f t="shared" si="54"/>
        <v>June</v>
      </c>
      <c r="M212" s="10" t="str">
        <f t="shared" si="54"/>
        <v>June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4</v>
      </c>
      <c r="H213" s="7">
        <f>+$H$5</f>
        <v>11</v>
      </c>
      <c r="I213" s="7">
        <f>+$I$5</f>
        <v>18</v>
      </c>
      <c r="J213" s="7">
        <f>+$J$5</f>
        <v>25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67</v>
      </c>
      <c r="H215" s="32">
        <f t="shared" ref="H215:L215" si="55">SUM(H216:H219)</f>
        <v>67</v>
      </c>
      <c r="I215" s="32">
        <f t="shared" si="55"/>
        <v>61</v>
      </c>
      <c r="J215" s="32">
        <f t="shared" si="55"/>
        <v>48</v>
      </c>
      <c r="K215" s="32">
        <f t="shared" si="55"/>
        <v>0</v>
      </c>
      <c r="L215" s="32">
        <f t="shared" si="55"/>
        <v>243</v>
      </c>
      <c r="M215" s="32">
        <f>ROUND((L215/$E$1),0)</f>
        <v>61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2</v>
      </c>
      <c r="H216" s="40">
        <v>3</v>
      </c>
      <c r="I216" s="40">
        <v>4</v>
      </c>
      <c r="J216" s="40">
        <v>2</v>
      </c>
      <c r="K216" s="40"/>
      <c r="L216" s="35">
        <f>SUM(G216:K216)</f>
        <v>11</v>
      </c>
      <c r="M216" s="35">
        <f t="shared" ref="M216:M224" si="56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7</v>
      </c>
      <c r="H217" s="40">
        <v>11</v>
      </c>
      <c r="I217" s="40">
        <v>7</v>
      </c>
      <c r="J217" s="40">
        <v>7</v>
      </c>
      <c r="K217" s="40"/>
      <c r="L217" s="35">
        <f t="shared" ref="L217:L224" si="57">SUM(G217:K217)</f>
        <v>32</v>
      </c>
      <c r="M217" s="35">
        <f t="shared" si="56"/>
        <v>8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25</v>
      </c>
      <c r="H218" s="40">
        <v>18</v>
      </c>
      <c r="I218" s="40">
        <v>19</v>
      </c>
      <c r="J218" s="40">
        <v>12</v>
      </c>
      <c r="K218" s="40"/>
      <c r="L218" s="35">
        <f t="shared" si="57"/>
        <v>74</v>
      </c>
      <c r="M218" s="35">
        <f t="shared" si="56"/>
        <v>19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33</v>
      </c>
      <c r="H219" s="41">
        <v>35</v>
      </c>
      <c r="I219" s="41">
        <v>31</v>
      </c>
      <c r="J219" s="41">
        <v>27</v>
      </c>
      <c r="K219" s="41"/>
      <c r="L219" s="32">
        <f t="shared" si="57"/>
        <v>126</v>
      </c>
      <c r="M219" s="32">
        <f t="shared" si="56"/>
        <v>32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3</v>
      </c>
      <c r="H222" s="40"/>
      <c r="I222" s="40"/>
      <c r="J222" s="40">
        <v>6</v>
      </c>
      <c r="K222" s="40"/>
      <c r="L222" s="35">
        <f t="shared" si="57"/>
        <v>9</v>
      </c>
      <c r="M222" s="35">
        <f t="shared" si="56"/>
        <v>2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45</v>
      </c>
      <c r="H223" s="40">
        <v>185</v>
      </c>
      <c r="I223" s="40">
        <v>180</v>
      </c>
      <c r="J223" s="40">
        <v>72</v>
      </c>
      <c r="K223" s="40"/>
      <c r="L223" s="35">
        <f t="shared" si="57"/>
        <v>482</v>
      </c>
      <c r="M223" s="35">
        <f t="shared" si="56"/>
        <v>121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/>
      <c r="L224" s="35">
        <f t="shared" si="57"/>
        <v>160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185</v>
      </c>
      <c r="U227" s="46">
        <f>+L232+L233</f>
        <v>59</v>
      </c>
      <c r="V227" s="46">
        <f>+L234+L235</f>
        <v>126</v>
      </c>
      <c r="W227" s="46">
        <f>+L238</f>
        <v>11</v>
      </c>
      <c r="X227" s="46">
        <f>+L236</f>
        <v>2</v>
      </c>
    </row>
    <row r="228" spans="1:24" x14ac:dyDescent="0.25">
      <c r="A228" s="21"/>
      <c r="B228" s="22"/>
      <c r="C228" s="8" t="str">
        <f>+$C212</f>
        <v>June 2023</v>
      </c>
      <c r="D228" s="24"/>
      <c r="E228" s="24"/>
      <c r="F228" s="24"/>
      <c r="G228" s="10" t="str">
        <f>+$G$4</f>
        <v>June</v>
      </c>
      <c r="H228" s="10" t="str">
        <f>+G228</f>
        <v>June</v>
      </c>
      <c r="I228" s="10" t="str">
        <f t="shared" si="58"/>
        <v>June</v>
      </c>
      <c r="J228" s="10" t="str">
        <f t="shared" si="58"/>
        <v>June</v>
      </c>
      <c r="K228" s="10" t="str">
        <f t="shared" si="58"/>
        <v>June</v>
      </c>
      <c r="L228" s="10" t="str">
        <f t="shared" si="58"/>
        <v>June</v>
      </c>
      <c r="M228" s="10" t="str">
        <f t="shared" si="58"/>
        <v>June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4</v>
      </c>
      <c r="H229" s="7">
        <f>+$H$5</f>
        <v>11</v>
      </c>
      <c r="I229" s="7">
        <f>+$I$5</f>
        <v>18</v>
      </c>
      <c r="J229" s="7">
        <f>+$J$5</f>
        <v>25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36</v>
      </c>
      <c r="H231" s="32">
        <f t="shared" ref="H231:L231" si="59">SUM(H232:H235)</f>
        <v>34</v>
      </c>
      <c r="I231" s="32">
        <f t="shared" si="59"/>
        <v>56</v>
      </c>
      <c r="J231" s="32">
        <f t="shared" si="59"/>
        <v>59</v>
      </c>
      <c r="K231" s="32">
        <f t="shared" si="59"/>
        <v>0</v>
      </c>
      <c r="L231" s="32">
        <f t="shared" si="59"/>
        <v>185</v>
      </c>
      <c r="M231" s="32">
        <f>ROUND((L231/$E$1),0)</f>
        <v>46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4</v>
      </c>
      <c r="H232" s="40">
        <v>5</v>
      </c>
      <c r="I232" s="40">
        <v>7</v>
      </c>
      <c r="J232" s="40">
        <v>7</v>
      </c>
      <c r="K232" s="40"/>
      <c r="L232" s="35">
        <f>SUM(G232:K232)</f>
        <v>23</v>
      </c>
      <c r="M232" s="35">
        <f t="shared" ref="M232:M240" si="60">ROUND((L232/$E$1),0)</f>
        <v>6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8</v>
      </c>
      <c r="H233" s="40">
        <v>6</v>
      </c>
      <c r="I233" s="40">
        <v>10</v>
      </c>
      <c r="J233" s="40">
        <v>12</v>
      </c>
      <c r="K233" s="40"/>
      <c r="L233" s="35">
        <f t="shared" ref="L233:L240" si="61">SUM(G233:K233)</f>
        <v>36</v>
      </c>
      <c r="M233" s="35">
        <f t="shared" si="60"/>
        <v>9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9</v>
      </c>
      <c r="H234" s="40">
        <v>8</v>
      </c>
      <c r="I234" s="40">
        <v>13</v>
      </c>
      <c r="J234" s="40">
        <v>14</v>
      </c>
      <c r="K234" s="40"/>
      <c r="L234" s="35">
        <f t="shared" si="61"/>
        <v>44</v>
      </c>
      <c r="M234" s="35">
        <f t="shared" si="60"/>
        <v>11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15</v>
      </c>
      <c r="H235" s="41">
        <v>15</v>
      </c>
      <c r="I235" s="41">
        <v>26</v>
      </c>
      <c r="J235" s="41">
        <v>26</v>
      </c>
      <c r="K235" s="41"/>
      <c r="L235" s="32">
        <f t="shared" si="61"/>
        <v>82</v>
      </c>
      <c r="M235" s="32">
        <f t="shared" si="60"/>
        <v>21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>
        <v>2</v>
      </c>
      <c r="K236" s="40"/>
      <c r="L236" s="35">
        <f t="shared" si="61"/>
        <v>2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3</v>
      </c>
      <c r="H238" s="40">
        <v>3</v>
      </c>
      <c r="I238" s="40">
        <v>1</v>
      </c>
      <c r="J238" s="40">
        <v>4</v>
      </c>
      <c r="K238" s="40"/>
      <c r="L238" s="35">
        <f t="shared" si="61"/>
        <v>11</v>
      </c>
      <c r="M238" s="35">
        <f t="shared" si="60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>
        <v>360</v>
      </c>
      <c r="H239" s="40">
        <v>216</v>
      </c>
      <c r="I239" s="40"/>
      <c r="J239" s="40">
        <v>180</v>
      </c>
      <c r="K239" s="40"/>
      <c r="L239" s="35">
        <f t="shared" si="61"/>
        <v>756</v>
      </c>
      <c r="M239" s="35">
        <f t="shared" si="60"/>
        <v>189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391</v>
      </c>
      <c r="U243" s="46">
        <f>+L248+L249</f>
        <v>53</v>
      </c>
      <c r="V243" s="46">
        <f>+L250+L251</f>
        <v>338</v>
      </c>
      <c r="W243" s="46">
        <f>+L254</f>
        <v>14</v>
      </c>
      <c r="X243" s="46">
        <f>+L252</f>
        <v>0</v>
      </c>
    </row>
    <row r="244" spans="1:24" x14ac:dyDescent="0.25">
      <c r="A244" s="21"/>
      <c r="B244" s="22"/>
      <c r="C244" s="8" t="str">
        <f>+$C228</f>
        <v>June 2023</v>
      </c>
      <c r="D244" s="24"/>
      <c r="E244" s="24"/>
      <c r="F244" s="24"/>
      <c r="G244" s="10" t="str">
        <f>+$G$4</f>
        <v>June</v>
      </c>
      <c r="H244" s="10" t="str">
        <f>+G244</f>
        <v>June</v>
      </c>
      <c r="I244" s="10" t="str">
        <f t="shared" si="62"/>
        <v>June</v>
      </c>
      <c r="J244" s="10" t="str">
        <f t="shared" si="62"/>
        <v>June</v>
      </c>
      <c r="K244" s="10" t="str">
        <f t="shared" si="62"/>
        <v>June</v>
      </c>
      <c r="L244" s="10" t="str">
        <f t="shared" si="62"/>
        <v>June</v>
      </c>
      <c r="M244" s="10" t="str">
        <f t="shared" si="62"/>
        <v>June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4</v>
      </c>
      <c r="H245" s="7">
        <f>+$H$5</f>
        <v>11</v>
      </c>
      <c r="I245" s="7">
        <f>+$I$5</f>
        <v>18</v>
      </c>
      <c r="J245" s="7">
        <f>+$J$5</f>
        <v>25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88</v>
      </c>
      <c r="H247" s="32">
        <f t="shared" ref="H247:L247" si="63">SUM(H248:H251)</f>
        <v>112</v>
      </c>
      <c r="I247" s="32">
        <f t="shared" si="63"/>
        <v>90</v>
      </c>
      <c r="J247" s="32">
        <f t="shared" si="63"/>
        <v>101</v>
      </c>
      <c r="K247" s="32">
        <f t="shared" si="63"/>
        <v>0</v>
      </c>
      <c r="L247" s="32">
        <f t="shared" si="63"/>
        <v>391</v>
      </c>
      <c r="M247" s="32">
        <f>ROUND((L247/$E$1),0)</f>
        <v>98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6</v>
      </c>
      <c r="H248" s="40">
        <v>6</v>
      </c>
      <c r="I248" s="40">
        <v>6</v>
      </c>
      <c r="J248" s="40">
        <v>6</v>
      </c>
      <c r="K248" s="40"/>
      <c r="L248" s="35">
        <f>SUM(G248:K248)</f>
        <v>24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6</v>
      </c>
      <c r="H249" s="40">
        <v>7</v>
      </c>
      <c r="I249" s="40">
        <v>9</v>
      </c>
      <c r="J249" s="40">
        <v>7</v>
      </c>
      <c r="K249" s="40"/>
      <c r="L249" s="35">
        <f t="shared" ref="L249:L256" si="65">SUM(G249:K249)</f>
        <v>29</v>
      </c>
      <c r="M249" s="35">
        <f t="shared" si="64"/>
        <v>7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29</v>
      </c>
      <c r="H250" s="40">
        <v>33</v>
      </c>
      <c r="I250" s="40">
        <v>18</v>
      </c>
      <c r="J250" s="40">
        <v>28</v>
      </c>
      <c r="K250" s="40"/>
      <c r="L250" s="35">
        <f t="shared" si="65"/>
        <v>108</v>
      </c>
      <c r="M250" s="35">
        <f t="shared" si="64"/>
        <v>27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47</v>
      </c>
      <c r="H251" s="41">
        <v>66</v>
      </c>
      <c r="I251" s="41">
        <v>57</v>
      </c>
      <c r="J251" s="41">
        <v>60</v>
      </c>
      <c r="K251" s="41"/>
      <c r="L251" s="32">
        <f t="shared" si="65"/>
        <v>230</v>
      </c>
      <c r="M251" s="32">
        <f t="shared" si="64"/>
        <v>58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2</v>
      </c>
      <c r="H254" s="40">
        <v>2</v>
      </c>
      <c r="I254" s="40"/>
      <c r="J254" s="40">
        <v>10</v>
      </c>
      <c r="K254" s="40"/>
      <c r="L254" s="35">
        <f t="shared" si="65"/>
        <v>14</v>
      </c>
      <c r="M254" s="35">
        <f t="shared" si="64"/>
        <v>4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47</v>
      </c>
      <c r="H256" s="40">
        <v>47</v>
      </c>
      <c r="I256" s="40">
        <v>47</v>
      </c>
      <c r="J256" s="40">
        <v>48</v>
      </c>
      <c r="K256" s="40"/>
      <c r="L256" s="35">
        <f t="shared" si="65"/>
        <v>189</v>
      </c>
      <c r="M256" s="35">
        <f t="shared" si="64"/>
        <v>47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103</v>
      </c>
      <c r="U259" s="46">
        <f>+L264+L265</f>
        <v>16</v>
      </c>
      <c r="V259" s="46">
        <f>+L266+L267</f>
        <v>87</v>
      </c>
      <c r="W259" s="46">
        <f>+L270</f>
        <v>6</v>
      </c>
      <c r="X259" s="46">
        <f>+L268</f>
        <v>0</v>
      </c>
    </row>
    <row r="260" spans="1:24" x14ac:dyDescent="0.25">
      <c r="A260" s="21"/>
      <c r="B260" s="22"/>
      <c r="C260" s="8" t="str">
        <f>+$C244</f>
        <v>June 2023</v>
      </c>
      <c r="D260" s="24"/>
      <c r="E260" s="24"/>
      <c r="F260" s="24"/>
      <c r="G260" s="10" t="str">
        <f>+$G$4</f>
        <v>June</v>
      </c>
      <c r="H260" s="10" t="str">
        <f>+G260</f>
        <v>June</v>
      </c>
      <c r="I260" s="10" t="str">
        <f t="shared" si="66"/>
        <v>June</v>
      </c>
      <c r="J260" s="10" t="str">
        <f t="shared" si="66"/>
        <v>June</v>
      </c>
      <c r="K260" s="10" t="str">
        <f t="shared" si="66"/>
        <v>June</v>
      </c>
      <c r="L260" s="10" t="str">
        <f t="shared" si="66"/>
        <v>June</v>
      </c>
      <c r="M260" s="10" t="str">
        <f t="shared" si="66"/>
        <v>June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4</v>
      </c>
      <c r="H261" s="7">
        <f>+$H$5</f>
        <v>11</v>
      </c>
      <c r="I261" s="7">
        <f>+$I$5</f>
        <v>18</v>
      </c>
      <c r="J261" s="7">
        <f>+$J$5</f>
        <v>25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29</v>
      </c>
      <c r="H263" s="32">
        <f t="shared" ref="H263:L263" si="67">SUM(H264:H267)</f>
        <v>32</v>
      </c>
      <c r="I263" s="32">
        <f t="shared" si="67"/>
        <v>22</v>
      </c>
      <c r="J263" s="32">
        <f t="shared" si="67"/>
        <v>20</v>
      </c>
      <c r="K263" s="32">
        <f t="shared" si="67"/>
        <v>0</v>
      </c>
      <c r="L263" s="32">
        <f t="shared" si="67"/>
        <v>103</v>
      </c>
      <c r="M263" s="32">
        <f>ROUND((L263/$E$1),0)</f>
        <v>26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1</v>
      </c>
      <c r="J264" s="40">
        <v>2</v>
      </c>
      <c r="K264" s="40"/>
      <c r="L264" s="35">
        <f>SUM(G264:K264)</f>
        <v>5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2</v>
      </c>
      <c r="I265" s="40">
        <v>3</v>
      </c>
      <c r="J265" s="40">
        <v>3</v>
      </c>
      <c r="K265" s="40"/>
      <c r="L265" s="35">
        <f t="shared" ref="L265:L272" si="69">SUM(G265:K265)</f>
        <v>11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10</v>
      </c>
      <c r="H266" s="40">
        <v>11</v>
      </c>
      <c r="I266" s="40">
        <v>5</v>
      </c>
      <c r="J266" s="40">
        <v>4</v>
      </c>
      <c r="K266" s="40"/>
      <c r="L266" s="35">
        <f t="shared" si="69"/>
        <v>30</v>
      </c>
      <c r="M266" s="35">
        <f t="shared" si="68"/>
        <v>8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15</v>
      </c>
      <c r="H267" s="41">
        <v>18</v>
      </c>
      <c r="I267" s="41">
        <v>13</v>
      </c>
      <c r="J267" s="41">
        <v>11</v>
      </c>
      <c r="K267" s="41"/>
      <c r="L267" s="32">
        <f t="shared" si="69"/>
        <v>57</v>
      </c>
      <c r="M267" s="32">
        <f t="shared" si="68"/>
        <v>14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4</v>
      </c>
      <c r="H270" s="40">
        <v>1</v>
      </c>
      <c r="I270" s="40">
        <v>1</v>
      </c>
      <c r="J270" s="40"/>
      <c r="K270" s="40"/>
      <c r="L270" s="35">
        <f t="shared" si="69"/>
        <v>6</v>
      </c>
      <c r="M270" s="35">
        <f t="shared" si="68"/>
        <v>2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118</v>
      </c>
      <c r="H271" s="40">
        <v>85</v>
      </c>
      <c r="I271" s="40">
        <v>100</v>
      </c>
      <c r="J271" s="40">
        <v>72</v>
      </c>
      <c r="K271" s="40"/>
      <c r="L271" s="35">
        <f t="shared" si="69"/>
        <v>375</v>
      </c>
      <c r="M271" s="35">
        <f t="shared" si="68"/>
        <v>94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222</v>
      </c>
      <c r="U275" s="46">
        <f>+L280+L281</f>
        <v>33</v>
      </c>
      <c r="V275" s="46">
        <f>+L282+L283</f>
        <v>189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June 2023</v>
      </c>
      <c r="D276" s="24"/>
      <c r="E276" s="24"/>
      <c r="F276" s="24"/>
      <c r="G276" s="10" t="str">
        <f>+$G$4</f>
        <v>June</v>
      </c>
      <c r="H276" s="10" t="str">
        <f>+G276</f>
        <v>June</v>
      </c>
      <c r="I276" s="10" t="str">
        <f t="shared" si="70"/>
        <v>June</v>
      </c>
      <c r="J276" s="10" t="str">
        <f t="shared" si="70"/>
        <v>June</v>
      </c>
      <c r="K276" s="10" t="str">
        <f t="shared" si="70"/>
        <v>June</v>
      </c>
      <c r="L276" s="10" t="str">
        <f t="shared" si="70"/>
        <v>June</v>
      </c>
      <c r="M276" s="10" t="str">
        <f t="shared" si="70"/>
        <v>June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4</v>
      </c>
      <c r="H277" s="7">
        <f>+$H$5</f>
        <v>11</v>
      </c>
      <c r="I277" s="7">
        <f>+$I$5</f>
        <v>18</v>
      </c>
      <c r="J277" s="7">
        <f>+$J$5</f>
        <v>25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60</v>
      </c>
      <c r="H279" s="32">
        <f t="shared" ref="H279:L279" si="71">SUM(H280:H283)</f>
        <v>73</v>
      </c>
      <c r="I279" s="32">
        <f t="shared" si="71"/>
        <v>89</v>
      </c>
      <c r="J279" s="32">
        <f t="shared" si="71"/>
        <v>0</v>
      </c>
      <c r="K279" s="32">
        <f t="shared" si="71"/>
        <v>0</v>
      </c>
      <c r="L279" s="32">
        <f t="shared" si="71"/>
        <v>222</v>
      </c>
      <c r="M279" s="32">
        <f>ROUND((L279/$E$1),0)</f>
        <v>56</v>
      </c>
      <c r="N279" s="33"/>
      <c r="P279" s="16" t="s">
        <v>140</v>
      </c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2</v>
      </c>
      <c r="I280" s="40">
        <v>5</v>
      </c>
      <c r="J280" s="40"/>
      <c r="K280" s="40"/>
      <c r="L280" s="35">
        <f>SUM(G280:K280)</f>
        <v>10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4</v>
      </c>
      <c r="H281" s="40">
        <v>10</v>
      </c>
      <c r="I281" s="40">
        <v>9</v>
      </c>
      <c r="J281" s="40"/>
      <c r="K281" s="40"/>
      <c r="L281" s="35">
        <f t="shared" ref="L281:L288" si="73">SUM(G281:K281)</f>
        <v>23</v>
      </c>
      <c r="M281" s="35">
        <f t="shared" si="72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9</v>
      </c>
      <c r="H282" s="40">
        <v>18</v>
      </c>
      <c r="I282" s="40">
        <v>22</v>
      </c>
      <c r="J282" s="40"/>
      <c r="K282" s="40"/>
      <c r="L282" s="35">
        <f t="shared" si="73"/>
        <v>49</v>
      </c>
      <c r="M282" s="35">
        <f t="shared" si="72"/>
        <v>12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44</v>
      </c>
      <c r="H283" s="41">
        <v>43</v>
      </c>
      <c r="I283" s="41">
        <v>53</v>
      </c>
      <c r="J283" s="41"/>
      <c r="K283" s="41"/>
      <c r="L283" s="32">
        <f t="shared" si="73"/>
        <v>140</v>
      </c>
      <c r="M283" s="32">
        <f t="shared" si="72"/>
        <v>35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/>
      <c r="K287" s="40"/>
      <c r="L287" s="35">
        <f t="shared" si="73"/>
        <v>60</v>
      </c>
      <c r="M287" s="35">
        <f t="shared" si="72"/>
        <v>15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53</v>
      </c>
      <c r="H288" s="40">
        <v>52</v>
      </c>
      <c r="I288" s="40">
        <v>52</v>
      </c>
      <c r="J288" s="40"/>
      <c r="K288" s="40"/>
      <c r="L288" s="35">
        <f t="shared" si="73"/>
        <v>157</v>
      </c>
      <c r="M288" s="35">
        <f t="shared" si="72"/>
        <v>39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73</v>
      </c>
      <c r="U291" s="46">
        <f>+L296+L297</f>
        <v>12</v>
      </c>
      <c r="V291" s="46">
        <f>+L298+L299</f>
        <v>61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June 2023</v>
      </c>
      <c r="D292" s="24"/>
      <c r="E292" s="24"/>
      <c r="F292" s="24"/>
      <c r="G292" s="10" t="str">
        <f>+$G$4</f>
        <v>June</v>
      </c>
      <c r="H292" s="10" t="str">
        <f>+G292</f>
        <v>June</v>
      </c>
      <c r="I292" s="10" t="str">
        <f t="shared" si="74"/>
        <v>June</v>
      </c>
      <c r="J292" s="10" t="str">
        <f t="shared" si="74"/>
        <v>June</v>
      </c>
      <c r="K292" s="10" t="str">
        <f t="shared" si="74"/>
        <v>June</v>
      </c>
      <c r="L292" s="10" t="str">
        <f t="shared" si="74"/>
        <v>June</v>
      </c>
      <c r="M292" s="10" t="str">
        <f t="shared" si="74"/>
        <v>June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4</v>
      </c>
      <c r="H293" s="7">
        <f>+$H$5</f>
        <v>11</v>
      </c>
      <c r="I293" s="7">
        <f>+$I$5</f>
        <v>18</v>
      </c>
      <c r="J293" s="7">
        <f>+$J$5</f>
        <v>25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22</v>
      </c>
      <c r="H295" s="32">
        <f t="shared" ref="H295:L295" si="75">SUM(H296:H299)</f>
        <v>0</v>
      </c>
      <c r="I295" s="32">
        <f t="shared" si="75"/>
        <v>26</v>
      </c>
      <c r="J295" s="32">
        <f t="shared" si="75"/>
        <v>25</v>
      </c>
      <c r="K295" s="32">
        <f t="shared" si="75"/>
        <v>0</v>
      </c>
      <c r="L295" s="32">
        <f t="shared" si="75"/>
        <v>73</v>
      </c>
      <c r="M295" s="32">
        <f>ROUND((L295/$E$1),0)</f>
        <v>18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/>
      <c r="I296" s="40">
        <v>1</v>
      </c>
      <c r="J296" s="40">
        <v>1</v>
      </c>
      <c r="K296" s="40"/>
      <c r="L296" s="35">
        <f>SUM(G296:K296)</f>
        <v>4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/>
      <c r="I297" s="40">
        <v>3</v>
      </c>
      <c r="J297" s="40">
        <v>2</v>
      </c>
      <c r="K297" s="40"/>
      <c r="L297" s="35">
        <f t="shared" ref="L297:L304" si="77">SUM(G297:K297)</f>
        <v>8</v>
      </c>
      <c r="M297" s="35">
        <f t="shared" si="76"/>
        <v>2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7</v>
      </c>
      <c r="H298" s="40"/>
      <c r="I298" s="40">
        <v>9</v>
      </c>
      <c r="J298" s="40">
        <v>8</v>
      </c>
      <c r="K298" s="40"/>
      <c r="L298" s="35">
        <f t="shared" si="77"/>
        <v>24</v>
      </c>
      <c r="M298" s="35">
        <f t="shared" si="76"/>
        <v>6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10</v>
      </c>
      <c r="H299" s="41"/>
      <c r="I299" s="41">
        <v>13</v>
      </c>
      <c r="J299" s="41">
        <v>14</v>
      </c>
      <c r="K299" s="41"/>
      <c r="L299" s="32">
        <f t="shared" si="77"/>
        <v>37</v>
      </c>
      <c r="M299" s="32">
        <f t="shared" si="76"/>
        <v>9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235</v>
      </c>
      <c r="U307" s="46">
        <f>+L312+L313</f>
        <v>55</v>
      </c>
      <c r="V307" s="46">
        <f>+L314+L315</f>
        <v>180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June 2023</v>
      </c>
      <c r="D308" s="24"/>
      <c r="E308" s="24"/>
      <c r="F308" s="24"/>
      <c r="G308" s="10" t="str">
        <f>+$G$4</f>
        <v>June</v>
      </c>
      <c r="H308" s="10" t="str">
        <f>+G308</f>
        <v>June</v>
      </c>
      <c r="I308" s="10" t="str">
        <f t="shared" si="78"/>
        <v>June</v>
      </c>
      <c r="J308" s="10" t="str">
        <f t="shared" si="78"/>
        <v>June</v>
      </c>
      <c r="K308" s="10" t="str">
        <f t="shared" si="78"/>
        <v>June</v>
      </c>
      <c r="L308" s="10" t="str">
        <f t="shared" si="78"/>
        <v>June</v>
      </c>
      <c r="M308" s="10" t="str">
        <f t="shared" si="78"/>
        <v>June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4</v>
      </c>
      <c r="H309" s="7">
        <f>+$H$5</f>
        <v>11</v>
      </c>
      <c r="I309" s="7">
        <f>+$I$5</f>
        <v>18</v>
      </c>
      <c r="J309" s="7">
        <f>+$J$5</f>
        <v>25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61</v>
      </c>
      <c r="H311" s="32">
        <f t="shared" ref="H311:L311" si="79">SUM(H312:H315)</f>
        <v>53</v>
      </c>
      <c r="I311" s="32">
        <f t="shared" si="79"/>
        <v>58</v>
      </c>
      <c r="J311" s="32">
        <f t="shared" si="79"/>
        <v>63</v>
      </c>
      <c r="K311" s="32">
        <f t="shared" si="79"/>
        <v>0</v>
      </c>
      <c r="L311" s="32">
        <f t="shared" si="79"/>
        <v>235</v>
      </c>
      <c r="M311" s="32">
        <f>ROUND((L311/$E$1),0)</f>
        <v>59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2</v>
      </c>
      <c r="I312" s="40">
        <v>2</v>
      </c>
      <c r="J312" s="40">
        <v>2</v>
      </c>
      <c r="K312" s="40"/>
      <c r="L312" s="35">
        <f>SUM(G312:K312)</f>
        <v>8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10</v>
      </c>
      <c r="H313" s="40">
        <v>9</v>
      </c>
      <c r="I313" s="40">
        <v>14</v>
      </c>
      <c r="J313" s="40">
        <v>14</v>
      </c>
      <c r="K313" s="40"/>
      <c r="L313" s="35">
        <f t="shared" ref="L313:L320" si="81">SUM(G313:K313)</f>
        <v>47</v>
      </c>
      <c r="M313" s="35">
        <f t="shared" si="80"/>
        <v>12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18</v>
      </c>
      <c r="H314" s="40">
        <v>16</v>
      </c>
      <c r="I314" s="40">
        <v>18</v>
      </c>
      <c r="J314" s="40">
        <v>20</v>
      </c>
      <c r="K314" s="40"/>
      <c r="L314" s="35">
        <f t="shared" si="81"/>
        <v>72</v>
      </c>
      <c r="M314" s="35">
        <f t="shared" si="80"/>
        <v>18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31</v>
      </c>
      <c r="H315" s="41">
        <v>26</v>
      </c>
      <c r="I315" s="41">
        <v>24</v>
      </c>
      <c r="J315" s="41">
        <v>27</v>
      </c>
      <c r="K315" s="41"/>
      <c r="L315" s="32">
        <f t="shared" si="81"/>
        <v>108</v>
      </c>
      <c r="M315" s="32">
        <f t="shared" si="80"/>
        <v>27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106</v>
      </c>
      <c r="H319" s="40">
        <v>64</v>
      </c>
      <c r="I319" s="40">
        <v>63</v>
      </c>
      <c r="J319" s="40">
        <v>74</v>
      </c>
      <c r="K319" s="40"/>
      <c r="L319" s="35">
        <f t="shared" si="81"/>
        <v>307</v>
      </c>
      <c r="M319" s="35">
        <f t="shared" si="80"/>
        <v>77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455</v>
      </c>
      <c r="U323" s="46">
        <f>+L328+L329</f>
        <v>144</v>
      </c>
      <c r="V323" s="46">
        <f>+L330+L331</f>
        <v>311</v>
      </c>
      <c r="W323" s="46">
        <f>+L334</f>
        <v>18</v>
      </c>
      <c r="X323" s="46">
        <f>+L332</f>
        <v>8</v>
      </c>
    </row>
    <row r="324" spans="1:24" x14ac:dyDescent="0.25">
      <c r="A324" s="21"/>
      <c r="B324" s="22"/>
      <c r="C324" s="8" t="str">
        <f>+$C308</f>
        <v>June 2023</v>
      </c>
      <c r="D324" s="24"/>
      <c r="E324" s="24"/>
      <c r="F324" s="24"/>
      <c r="G324" s="10" t="str">
        <f>+$G$4</f>
        <v>June</v>
      </c>
      <c r="H324" s="10" t="str">
        <f>+G324</f>
        <v>June</v>
      </c>
      <c r="I324" s="10" t="str">
        <f t="shared" si="82"/>
        <v>June</v>
      </c>
      <c r="J324" s="10" t="str">
        <f t="shared" si="82"/>
        <v>June</v>
      </c>
      <c r="K324" s="10" t="str">
        <f t="shared" si="82"/>
        <v>June</v>
      </c>
      <c r="L324" s="10" t="str">
        <f t="shared" si="82"/>
        <v>June</v>
      </c>
      <c r="M324" s="10" t="str">
        <f t="shared" si="82"/>
        <v>June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4</v>
      </c>
      <c r="H325" s="7">
        <f>+$H$5</f>
        <v>11</v>
      </c>
      <c r="I325" s="7">
        <f>+$I$5</f>
        <v>18</v>
      </c>
      <c r="J325" s="7">
        <f>+$J$5</f>
        <v>25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80</v>
      </c>
      <c r="H327" s="32">
        <f t="shared" ref="H327:L327" si="83">SUM(H328:H331)</f>
        <v>78</v>
      </c>
      <c r="I327" s="32">
        <f t="shared" si="83"/>
        <v>82</v>
      </c>
      <c r="J327" s="32">
        <f t="shared" si="83"/>
        <v>215</v>
      </c>
      <c r="K327" s="32">
        <f t="shared" si="83"/>
        <v>0</v>
      </c>
      <c r="L327" s="32">
        <f t="shared" si="83"/>
        <v>455</v>
      </c>
      <c r="M327" s="32">
        <f>ROUND((L327/$E$1),0)</f>
        <v>114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10</v>
      </c>
      <c r="H328" s="40">
        <v>12</v>
      </c>
      <c r="I328" s="40">
        <v>9</v>
      </c>
      <c r="J328" s="40">
        <v>18</v>
      </c>
      <c r="K328" s="40"/>
      <c r="L328" s="35">
        <f>SUM(G328:K328)</f>
        <v>49</v>
      </c>
      <c r="M328" s="35">
        <f t="shared" ref="M328:M336" si="84">ROUND((L328/$E$1),0)</f>
        <v>12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17</v>
      </c>
      <c r="H329" s="40">
        <v>22</v>
      </c>
      <c r="I329" s="40">
        <v>21</v>
      </c>
      <c r="J329" s="40">
        <v>35</v>
      </c>
      <c r="K329" s="40"/>
      <c r="L329" s="35">
        <f t="shared" ref="L329:L336" si="85">SUM(G329:K329)</f>
        <v>95</v>
      </c>
      <c r="M329" s="35">
        <f t="shared" si="84"/>
        <v>24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21</v>
      </c>
      <c r="H330" s="40">
        <v>16</v>
      </c>
      <c r="I330" s="40">
        <v>19</v>
      </c>
      <c r="J330" s="40">
        <v>32</v>
      </c>
      <c r="K330" s="40"/>
      <c r="L330" s="35">
        <f t="shared" si="85"/>
        <v>88</v>
      </c>
      <c r="M330" s="35">
        <f t="shared" si="84"/>
        <v>22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32</v>
      </c>
      <c r="H331" s="41">
        <v>28</v>
      </c>
      <c r="I331" s="41">
        <v>33</v>
      </c>
      <c r="J331" s="41">
        <v>130</v>
      </c>
      <c r="K331" s="41"/>
      <c r="L331" s="32">
        <f t="shared" si="85"/>
        <v>223</v>
      </c>
      <c r="M331" s="32">
        <f t="shared" si="84"/>
        <v>56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2</v>
      </c>
      <c r="H332" s="40">
        <v>3</v>
      </c>
      <c r="I332" s="40"/>
      <c r="J332" s="40">
        <v>3</v>
      </c>
      <c r="K332" s="40"/>
      <c r="L332" s="35">
        <f t="shared" si="85"/>
        <v>8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>
        <v>5</v>
      </c>
      <c r="I334" s="40">
        <v>6</v>
      </c>
      <c r="J334" s="40">
        <v>7</v>
      </c>
      <c r="K334" s="40"/>
      <c r="L334" s="35">
        <f t="shared" si="85"/>
        <v>18</v>
      </c>
      <c r="M334" s="35">
        <f t="shared" si="84"/>
        <v>5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180</v>
      </c>
      <c r="H335" s="40">
        <v>72</v>
      </c>
      <c r="I335" s="40">
        <v>216</v>
      </c>
      <c r="J335" s="40">
        <v>108</v>
      </c>
      <c r="K335" s="40"/>
      <c r="L335" s="35">
        <f t="shared" si="85"/>
        <v>576</v>
      </c>
      <c r="M335" s="35">
        <f t="shared" si="84"/>
        <v>144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380</v>
      </c>
      <c r="U339" s="46">
        <f>+L344+L345</f>
        <v>122</v>
      </c>
      <c r="V339" s="46">
        <f>+L346+L347</f>
        <v>258</v>
      </c>
      <c r="W339" s="46">
        <f>+L350</f>
        <v>11</v>
      </c>
      <c r="X339" s="46">
        <f>+L348</f>
        <v>3</v>
      </c>
    </row>
    <row r="340" spans="1:24" x14ac:dyDescent="0.25">
      <c r="A340" s="21"/>
      <c r="B340" s="22"/>
      <c r="C340" s="8" t="str">
        <f>+$C324</f>
        <v>June 2023</v>
      </c>
      <c r="D340" s="24"/>
      <c r="E340" s="24"/>
      <c r="F340" s="24"/>
      <c r="G340" s="10" t="str">
        <f>+$G$4</f>
        <v>June</v>
      </c>
      <c r="H340" s="10" t="str">
        <f>+G340</f>
        <v>June</v>
      </c>
      <c r="I340" s="10" t="str">
        <f t="shared" si="86"/>
        <v>June</v>
      </c>
      <c r="J340" s="10" t="str">
        <f t="shared" si="86"/>
        <v>June</v>
      </c>
      <c r="K340" s="10" t="str">
        <f t="shared" si="86"/>
        <v>June</v>
      </c>
      <c r="L340" s="10" t="str">
        <f t="shared" si="86"/>
        <v>June</v>
      </c>
      <c r="M340" s="10" t="str">
        <f t="shared" si="86"/>
        <v>June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4</v>
      </c>
      <c r="H341" s="7">
        <f>+$H$5</f>
        <v>11</v>
      </c>
      <c r="I341" s="7">
        <f>+$I$5</f>
        <v>18</v>
      </c>
      <c r="J341" s="7">
        <f>+$J$5</f>
        <v>25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99</v>
      </c>
      <c r="H343" s="32">
        <f t="shared" ref="H343:L343" si="87">SUM(H344:H347)</f>
        <v>90</v>
      </c>
      <c r="I343" s="32">
        <f t="shared" si="87"/>
        <v>94</v>
      </c>
      <c r="J343" s="32">
        <f t="shared" si="87"/>
        <v>97</v>
      </c>
      <c r="K343" s="32">
        <f t="shared" si="87"/>
        <v>0</v>
      </c>
      <c r="L343" s="32">
        <f t="shared" si="87"/>
        <v>380</v>
      </c>
      <c r="M343" s="32">
        <f>ROUND((L343/$E$1),0)</f>
        <v>95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9</v>
      </c>
      <c r="H344" s="40">
        <v>11</v>
      </c>
      <c r="I344" s="40">
        <v>9</v>
      </c>
      <c r="J344" s="40">
        <v>11</v>
      </c>
      <c r="K344" s="40"/>
      <c r="L344" s="35">
        <f>SUM(G344:K344)</f>
        <v>40</v>
      </c>
      <c r="M344" s="35">
        <f t="shared" ref="M344:M352" si="88">ROUND((L344/$E$1),0)</f>
        <v>10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21</v>
      </c>
      <c r="H345" s="40">
        <v>22</v>
      </c>
      <c r="I345" s="40">
        <v>17</v>
      </c>
      <c r="J345" s="40">
        <v>22</v>
      </c>
      <c r="K345" s="40"/>
      <c r="L345" s="35">
        <f t="shared" ref="L345:L352" si="89">SUM(G345:K345)</f>
        <v>82</v>
      </c>
      <c r="M345" s="35">
        <f t="shared" si="88"/>
        <v>21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15</v>
      </c>
      <c r="H346" s="40"/>
      <c r="I346" s="40">
        <v>2</v>
      </c>
      <c r="J346" s="40">
        <v>5</v>
      </c>
      <c r="K346" s="40"/>
      <c r="L346" s="35">
        <f t="shared" si="89"/>
        <v>22</v>
      </c>
      <c r="M346" s="35">
        <f t="shared" si="88"/>
        <v>6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54</v>
      </c>
      <c r="H347" s="41">
        <v>57</v>
      </c>
      <c r="I347" s="41">
        <v>66</v>
      </c>
      <c r="J347" s="41">
        <v>59</v>
      </c>
      <c r="K347" s="41"/>
      <c r="L347" s="32">
        <f t="shared" si="89"/>
        <v>236</v>
      </c>
      <c r="M347" s="32">
        <f t="shared" si="88"/>
        <v>59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2</v>
      </c>
      <c r="H348" s="40">
        <v>1</v>
      </c>
      <c r="I348" s="40"/>
      <c r="J348" s="40"/>
      <c r="K348" s="40"/>
      <c r="L348" s="35">
        <f t="shared" si="89"/>
        <v>3</v>
      </c>
      <c r="M348" s="35">
        <f t="shared" si="88"/>
        <v>1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4</v>
      </c>
      <c r="H350" s="40">
        <v>6</v>
      </c>
      <c r="I350" s="40">
        <v>1</v>
      </c>
      <c r="J350" s="40"/>
      <c r="K350" s="40"/>
      <c r="L350" s="35">
        <f t="shared" si="89"/>
        <v>11</v>
      </c>
      <c r="M350" s="35">
        <f t="shared" si="88"/>
        <v>3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180</v>
      </c>
      <c r="H351" s="40"/>
      <c r="I351" s="40"/>
      <c r="J351" s="40"/>
      <c r="K351" s="40"/>
      <c r="L351" s="35">
        <f t="shared" si="89"/>
        <v>180</v>
      </c>
      <c r="M351" s="35">
        <f t="shared" si="88"/>
        <v>45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/>
      <c r="I352" s="40">
        <v>40</v>
      </c>
      <c r="J352" s="40"/>
      <c r="K352" s="40"/>
      <c r="L352" s="35">
        <f t="shared" si="89"/>
        <v>80</v>
      </c>
      <c r="M352" s="35">
        <f t="shared" si="88"/>
        <v>20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155</v>
      </c>
      <c r="U355" s="46">
        <f>+L360+L361</f>
        <v>21</v>
      </c>
      <c r="V355" s="46">
        <f>+L362+L363</f>
        <v>134</v>
      </c>
      <c r="W355" s="46">
        <f>+L366</f>
        <v>10</v>
      </c>
      <c r="X355" s="46">
        <f>+L364</f>
        <v>4</v>
      </c>
    </row>
    <row r="356" spans="1:24" x14ac:dyDescent="0.25">
      <c r="A356" s="21"/>
      <c r="B356" s="22"/>
      <c r="C356" s="8" t="str">
        <f>+$C340</f>
        <v>June 2023</v>
      </c>
      <c r="D356" s="24"/>
      <c r="E356" s="24"/>
      <c r="F356" s="24"/>
      <c r="G356" s="10" t="str">
        <f>+$G$4</f>
        <v>June</v>
      </c>
      <c r="H356" s="10" t="str">
        <f>+G356</f>
        <v>June</v>
      </c>
      <c r="I356" s="10" t="str">
        <f t="shared" si="90"/>
        <v>June</v>
      </c>
      <c r="J356" s="10" t="str">
        <f t="shared" si="90"/>
        <v>June</v>
      </c>
      <c r="K356" s="10" t="str">
        <f t="shared" si="90"/>
        <v>June</v>
      </c>
      <c r="L356" s="10" t="str">
        <f t="shared" si="90"/>
        <v>June</v>
      </c>
      <c r="M356" s="10" t="str">
        <f t="shared" si="90"/>
        <v>June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4</v>
      </c>
      <c r="H357" s="7">
        <f>+$H$5</f>
        <v>11</v>
      </c>
      <c r="I357" s="7">
        <f>+$I$5</f>
        <v>18</v>
      </c>
      <c r="J357" s="7">
        <f>+$J$5</f>
        <v>25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35</v>
      </c>
      <c r="H359" s="32">
        <f t="shared" ref="H359:L359" si="91">SUM(H360:H363)</f>
        <v>49</v>
      </c>
      <c r="I359" s="32">
        <f t="shared" si="91"/>
        <v>38</v>
      </c>
      <c r="J359" s="32">
        <f t="shared" si="91"/>
        <v>33</v>
      </c>
      <c r="K359" s="32">
        <f t="shared" si="91"/>
        <v>0</v>
      </c>
      <c r="L359" s="32">
        <f t="shared" si="91"/>
        <v>155</v>
      </c>
      <c r="M359" s="32">
        <f>ROUND((L359/$E$1),0)</f>
        <v>39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3</v>
      </c>
      <c r="H360" s="40">
        <v>3</v>
      </c>
      <c r="I360" s="40">
        <v>2</v>
      </c>
      <c r="J360" s="40">
        <v>2</v>
      </c>
      <c r="K360" s="40"/>
      <c r="L360" s="35">
        <f>SUM(G360:K360)</f>
        <v>10</v>
      </c>
      <c r="M360" s="35">
        <f t="shared" ref="M360:M368" si="92">ROUND((L360/$E$1),0)</f>
        <v>3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4</v>
      </c>
      <c r="I361" s="40">
        <v>3</v>
      </c>
      <c r="J361" s="40">
        <v>2</v>
      </c>
      <c r="K361" s="40"/>
      <c r="L361" s="35">
        <f t="shared" ref="L361:L368" si="93">SUM(G361:K361)</f>
        <v>11</v>
      </c>
      <c r="M361" s="35">
        <f t="shared" si="92"/>
        <v>3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8</v>
      </c>
      <c r="H362" s="40"/>
      <c r="I362" s="40">
        <v>9</v>
      </c>
      <c r="J362" s="40">
        <v>5</v>
      </c>
      <c r="K362" s="40"/>
      <c r="L362" s="35">
        <f t="shared" si="93"/>
        <v>22</v>
      </c>
      <c r="M362" s="35">
        <f t="shared" si="92"/>
        <v>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22</v>
      </c>
      <c r="H363" s="41">
        <v>42</v>
      </c>
      <c r="I363" s="41">
        <v>24</v>
      </c>
      <c r="J363" s="41">
        <v>24</v>
      </c>
      <c r="K363" s="41"/>
      <c r="L363" s="32">
        <f t="shared" si="93"/>
        <v>112</v>
      </c>
      <c r="M363" s="32">
        <f t="shared" si="92"/>
        <v>28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4</v>
      </c>
      <c r="H364" s="40"/>
      <c r="I364" s="40"/>
      <c r="J364" s="40"/>
      <c r="K364" s="40"/>
      <c r="L364" s="35">
        <f t="shared" si="93"/>
        <v>4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3</v>
      </c>
      <c r="H366" s="40"/>
      <c r="I366" s="40">
        <v>4</v>
      </c>
      <c r="J366" s="40">
        <v>3</v>
      </c>
      <c r="K366" s="40"/>
      <c r="L366" s="35">
        <f t="shared" si="93"/>
        <v>10</v>
      </c>
      <c r="M366" s="35">
        <f t="shared" si="92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72</v>
      </c>
      <c r="H367" s="40">
        <v>108</v>
      </c>
      <c r="I367" s="40">
        <v>288</v>
      </c>
      <c r="J367" s="40">
        <v>144</v>
      </c>
      <c r="K367" s="40"/>
      <c r="L367" s="35">
        <f t="shared" si="93"/>
        <v>612</v>
      </c>
      <c r="M367" s="35">
        <f t="shared" si="92"/>
        <v>153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39</v>
      </c>
      <c r="H368" s="40">
        <v>30</v>
      </c>
      <c r="I368" s="40">
        <v>45</v>
      </c>
      <c r="J368" s="40">
        <v>32</v>
      </c>
      <c r="K368" s="40"/>
      <c r="L368" s="35">
        <f t="shared" si="93"/>
        <v>146</v>
      </c>
      <c r="M368" s="35">
        <f t="shared" si="92"/>
        <v>37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168</v>
      </c>
      <c r="U371" s="46">
        <f>+L376+L377</f>
        <v>33</v>
      </c>
      <c r="V371" s="46">
        <f>+L378+L379</f>
        <v>135</v>
      </c>
      <c r="W371" s="46">
        <f>+L382</f>
        <v>14</v>
      </c>
      <c r="X371" s="46">
        <f>+L380</f>
        <v>0</v>
      </c>
    </row>
    <row r="372" spans="1:24" x14ac:dyDescent="0.25">
      <c r="A372" s="21"/>
      <c r="B372" s="22"/>
      <c r="C372" s="8" t="str">
        <f>+$C356</f>
        <v>June 2023</v>
      </c>
      <c r="D372" s="24"/>
      <c r="E372" s="24"/>
      <c r="F372" s="24"/>
      <c r="G372" s="10" t="str">
        <f>+$G$4</f>
        <v>June</v>
      </c>
      <c r="H372" s="10" t="str">
        <f>+G372</f>
        <v>June</v>
      </c>
      <c r="I372" s="10" t="str">
        <f t="shared" si="94"/>
        <v>June</v>
      </c>
      <c r="J372" s="10" t="str">
        <f t="shared" si="94"/>
        <v>June</v>
      </c>
      <c r="K372" s="10" t="str">
        <f t="shared" si="94"/>
        <v>June</v>
      </c>
      <c r="L372" s="10" t="str">
        <f t="shared" si="94"/>
        <v>June</v>
      </c>
      <c r="M372" s="10" t="str">
        <f t="shared" si="94"/>
        <v>June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4</v>
      </c>
      <c r="H373" s="7">
        <f>+$H$5</f>
        <v>11</v>
      </c>
      <c r="I373" s="7">
        <f>+$I$5</f>
        <v>18</v>
      </c>
      <c r="J373" s="7">
        <f>+$J$5</f>
        <v>25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49</v>
      </c>
      <c r="H375" s="32">
        <f t="shared" ref="H375:L375" si="95">SUM(H376:H379)</f>
        <v>45</v>
      </c>
      <c r="I375" s="32">
        <f t="shared" si="95"/>
        <v>39</v>
      </c>
      <c r="J375" s="32">
        <f t="shared" si="95"/>
        <v>35</v>
      </c>
      <c r="K375" s="32">
        <f t="shared" si="95"/>
        <v>0</v>
      </c>
      <c r="L375" s="32">
        <f t="shared" si="95"/>
        <v>168</v>
      </c>
      <c r="M375" s="32">
        <f>ROUND((L375/$E$1),0)</f>
        <v>42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2</v>
      </c>
      <c r="K376" s="40"/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10</v>
      </c>
      <c r="H377" s="40">
        <v>7</v>
      </c>
      <c r="I377" s="40">
        <v>7</v>
      </c>
      <c r="J377" s="40">
        <v>4</v>
      </c>
      <c r="K377" s="40"/>
      <c r="L377" s="35">
        <f t="shared" ref="L377:L384" si="97">SUM(G377:K377)</f>
        <v>28</v>
      </c>
      <c r="M377" s="35">
        <f t="shared" si="96"/>
        <v>7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17</v>
      </c>
      <c r="H378" s="40">
        <v>18</v>
      </c>
      <c r="I378" s="40">
        <v>15</v>
      </c>
      <c r="J378" s="40">
        <v>13</v>
      </c>
      <c r="K378" s="40"/>
      <c r="L378" s="35">
        <f t="shared" si="97"/>
        <v>63</v>
      </c>
      <c r="M378" s="35">
        <f t="shared" si="96"/>
        <v>16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21</v>
      </c>
      <c r="H379" s="41">
        <v>19</v>
      </c>
      <c r="I379" s="41">
        <v>16</v>
      </c>
      <c r="J379" s="41">
        <v>16</v>
      </c>
      <c r="K379" s="41"/>
      <c r="L379" s="32">
        <f t="shared" si="97"/>
        <v>72</v>
      </c>
      <c r="M379" s="32">
        <f t="shared" si="96"/>
        <v>18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4</v>
      </c>
      <c r="I382" s="40">
        <v>3</v>
      </c>
      <c r="J382" s="40">
        <v>4</v>
      </c>
      <c r="K382" s="40"/>
      <c r="L382" s="35">
        <f t="shared" si="97"/>
        <v>14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72</v>
      </c>
      <c r="H383" s="40">
        <v>72</v>
      </c>
      <c r="I383" s="40">
        <v>108</v>
      </c>
      <c r="J383" s="40">
        <v>144</v>
      </c>
      <c r="K383" s="40"/>
      <c r="L383" s="35">
        <f t="shared" si="97"/>
        <v>396</v>
      </c>
      <c r="M383" s="35">
        <f t="shared" si="96"/>
        <v>99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362</v>
      </c>
      <c r="U387" s="46">
        <f>+L392+L393</f>
        <v>106</v>
      </c>
      <c r="V387" s="46">
        <f>+L394+L395</f>
        <v>256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June 2023</v>
      </c>
      <c r="D388" s="24"/>
      <c r="E388" s="24"/>
      <c r="F388" s="24"/>
      <c r="G388" s="10" t="str">
        <f>+$G$4</f>
        <v>June</v>
      </c>
      <c r="H388" s="10" t="str">
        <f>+G388</f>
        <v>June</v>
      </c>
      <c r="I388" s="10" t="str">
        <f t="shared" si="98"/>
        <v>June</v>
      </c>
      <c r="J388" s="10" t="str">
        <f t="shared" si="98"/>
        <v>June</v>
      </c>
      <c r="K388" s="10" t="str">
        <f t="shared" si="98"/>
        <v>June</v>
      </c>
      <c r="L388" s="10" t="str">
        <f t="shared" si="98"/>
        <v>June</v>
      </c>
      <c r="M388" s="10" t="str">
        <f t="shared" si="98"/>
        <v>June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4</v>
      </c>
      <c r="H389" s="7">
        <f>+$H$5</f>
        <v>11</v>
      </c>
      <c r="I389" s="7">
        <f>+$I$5</f>
        <v>18</v>
      </c>
      <c r="J389" s="7">
        <f>+$J$5</f>
        <v>25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98</v>
      </c>
      <c r="H391" s="32">
        <f t="shared" ref="H391:L391" si="99">SUM(H392:H395)</f>
        <v>89</v>
      </c>
      <c r="I391" s="32">
        <f t="shared" si="99"/>
        <v>92</v>
      </c>
      <c r="J391" s="32">
        <f t="shared" si="99"/>
        <v>83</v>
      </c>
      <c r="K391" s="32">
        <f t="shared" si="99"/>
        <v>0</v>
      </c>
      <c r="L391" s="32">
        <f t="shared" si="99"/>
        <v>362</v>
      </c>
      <c r="M391" s="32">
        <f>ROUND((L391/$E$1),0)</f>
        <v>91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5</v>
      </c>
      <c r="I392" s="40">
        <v>5</v>
      </c>
      <c r="J392" s="40">
        <v>5</v>
      </c>
      <c r="K392" s="40"/>
      <c r="L392" s="35">
        <f>SUM(G392:K392)</f>
        <v>18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27</v>
      </c>
      <c r="H393" s="40">
        <v>19</v>
      </c>
      <c r="I393" s="40">
        <v>22</v>
      </c>
      <c r="J393" s="40">
        <v>20</v>
      </c>
      <c r="K393" s="40"/>
      <c r="L393" s="35">
        <f t="shared" ref="L393:L400" si="101">SUM(G393:K393)</f>
        <v>88</v>
      </c>
      <c r="M393" s="35">
        <f t="shared" si="100"/>
        <v>22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19</v>
      </c>
      <c r="H394" s="40">
        <v>20</v>
      </c>
      <c r="I394" s="40">
        <v>17</v>
      </c>
      <c r="J394" s="40">
        <v>13</v>
      </c>
      <c r="K394" s="40"/>
      <c r="L394" s="35">
        <f t="shared" si="101"/>
        <v>69</v>
      </c>
      <c r="M394" s="35">
        <f t="shared" si="100"/>
        <v>17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49</v>
      </c>
      <c r="H395" s="41">
        <v>45</v>
      </c>
      <c r="I395" s="41">
        <v>48</v>
      </c>
      <c r="J395" s="41">
        <v>45</v>
      </c>
      <c r="K395" s="41"/>
      <c r="L395" s="32">
        <f t="shared" si="101"/>
        <v>187</v>
      </c>
      <c r="M395" s="32">
        <f t="shared" si="100"/>
        <v>47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288</v>
      </c>
      <c r="U403" s="46">
        <f>+L408+L409</f>
        <v>67</v>
      </c>
      <c r="V403" s="46">
        <f>+L410+L411</f>
        <v>221</v>
      </c>
      <c r="W403" s="46">
        <f>+L414</f>
        <v>13</v>
      </c>
      <c r="X403" s="46">
        <f>+L412</f>
        <v>0</v>
      </c>
    </row>
    <row r="404" spans="1:24" x14ac:dyDescent="0.25">
      <c r="A404" s="21"/>
      <c r="B404" s="22"/>
      <c r="C404" s="8" t="str">
        <f>+$C388</f>
        <v>June 2023</v>
      </c>
      <c r="D404" s="24"/>
      <c r="E404" s="24"/>
      <c r="F404" s="24"/>
      <c r="G404" s="10" t="str">
        <f>+$G$4</f>
        <v>June</v>
      </c>
      <c r="H404" s="10" t="str">
        <f>+G404</f>
        <v>June</v>
      </c>
      <c r="I404" s="10" t="str">
        <f t="shared" si="102"/>
        <v>June</v>
      </c>
      <c r="J404" s="10" t="str">
        <f t="shared" si="102"/>
        <v>June</v>
      </c>
      <c r="K404" s="10" t="str">
        <f t="shared" si="102"/>
        <v>June</v>
      </c>
      <c r="L404" s="10" t="str">
        <f t="shared" si="102"/>
        <v>June</v>
      </c>
      <c r="M404" s="10" t="str">
        <f t="shared" si="102"/>
        <v>June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4</v>
      </c>
      <c r="H405" s="7">
        <f>+$H$5</f>
        <v>11</v>
      </c>
      <c r="I405" s="7">
        <f>+$I$5</f>
        <v>18</v>
      </c>
      <c r="J405" s="7">
        <f>+$J$5</f>
        <v>25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72</v>
      </c>
      <c r="H407" s="32">
        <f t="shared" ref="H407:L407" si="103">SUM(H408:H411)</f>
        <v>62</v>
      </c>
      <c r="I407" s="32">
        <f t="shared" si="103"/>
        <v>78</v>
      </c>
      <c r="J407" s="32">
        <f t="shared" si="103"/>
        <v>76</v>
      </c>
      <c r="K407" s="32">
        <f t="shared" si="103"/>
        <v>0</v>
      </c>
      <c r="L407" s="32">
        <f t="shared" si="103"/>
        <v>288</v>
      </c>
      <c r="M407" s="32">
        <f>ROUND((L407/$E$1),0)</f>
        <v>72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5</v>
      </c>
      <c r="H408" s="40">
        <v>3</v>
      </c>
      <c r="I408" s="40">
        <v>7</v>
      </c>
      <c r="J408" s="40">
        <v>5</v>
      </c>
      <c r="K408" s="40"/>
      <c r="L408" s="35">
        <f>SUM(G408:K408)</f>
        <v>20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12</v>
      </c>
      <c r="H409" s="40">
        <v>13</v>
      </c>
      <c r="I409" s="40">
        <v>11</v>
      </c>
      <c r="J409" s="40">
        <v>11</v>
      </c>
      <c r="K409" s="40"/>
      <c r="L409" s="35">
        <f t="shared" ref="L409:L416" si="105">SUM(G409:K409)</f>
        <v>47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23</v>
      </c>
      <c r="H410" s="40">
        <v>13</v>
      </c>
      <c r="I410" s="40">
        <v>22</v>
      </c>
      <c r="J410" s="40">
        <v>20</v>
      </c>
      <c r="K410" s="40"/>
      <c r="L410" s="35">
        <f t="shared" si="105"/>
        <v>78</v>
      </c>
      <c r="M410" s="35">
        <f t="shared" si="104"/>
        <v>20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32</v>
      </c>
      <c r="H411" s="41">
        <v>33</v>
      </c>
      <c r="I411" s="41">
        <v>38</v>
      </c>
      <c r="J411" s="41">
        <v>40</v>
      </c>
      <c r="K411" s="41"/>
      <c r="L411" s="32">
        <f t="shared" si="105"/>
        <v>143</v>
      </c>
      <c r="M411" s="32">
        <f t="shared" si="104"/>
        <v>36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>
        <v>4</v>
      </c>
      <c r="I414" s="40">
        <v>5</v>
      </c>
      <c r="J414" s="40">
        <v>4</v>
      </c>
      <c r="K414" s="40"/>
      <c r="L414" s="35">
        <f t="shared" si="105"/>
        <v>13</v>
      </c>
      <c r="M414" s="35">
        <f t="shared" si="104"/>
        <v>3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6</v>
      </c>
      <c r="H415" s="40">
        <v>36</v>
      </c>
      <c r="I415" s="40">
        <v>72</v>
      </c>
      <c r="J415" s="40">
        <v>36</v>
      </c>
      <c r="K415" s="40"/>
      <c r="L415" s="35">
        <f t="shared" si="105"/>
        <v>150</v>
      </c>
      <c r="M415" s="35">
        <f t="shared" si="104"/>
        <v>38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June 2023</v>
      </c>
      <c r="D420" s="24"/>
      <c r="E420" s="24"/>
      <c r="F420" s="24"/>
      <c r="G420" s="10" t="str">
        <f>+$G$4</f>
        <v>June</v>
      </c>
      <c r="H420" s="10" t="str">
        <f>+G420</f>
        <v>June</v>
      </c>
      <c r="I420" s="10" t="str">
        <f t="shared" si="106"/>
        <v>June</v>
      </c>
      <c r="J420" s="10" t="str">
        <f t="shared" si="106"/>
        <v>June</v>
      </c>
      <c r="K420" s="10" t="str">
        <f t="shared" si="106"/>
        <v>June</v>
      </c>
      <c r="L420" s="10" t="str">
        <f t="shared" si="106"/>
        <v>June</v>
      </c>
      <c r="M420" s="10" t="str">
        <f t="shared" si="106"/>
        <v>June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4</v>
      </c>
      <c r="H421" s="7">
        <f>+$H$5</f>
        <v>11</v>
      </c>
      <c r="I421" s="7">
        <f>+$I$5</f>
        <v>18</v>
      </c>
      <c r="J421" s="7">
        <f>+$J$5</f>
        <v>25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52</v>
      </c>
      <c r="AB423" s="50">
        <v>62</v>
      </c>
      <c r="AC423" s="50">
        <v>39</v>
      </c>
      <c r="AD423" s="50">
        <v>50</v>
      </c>
      <c r="AE423" s="50">
        <v>0</v>
      </c>
      <c r="AF423" s="50">
        <v>203</v>
      </c>
      <c r="AG423" s="50">
        <v>51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4</v>
      </c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11</v>
      </c>
      <c r="AB425" s="50">
        <v>12</v>
      </c>
      <c r="AC425" s="50">
        <v>3</v>
      </c>
      <c r="AD425" s="50">
        <v>11</v>
      </c>
      <c r="AE425" s="50"/>
      <c r="AF425" s="50">
        <v>37</v>
      </c>
      <c r="AG425" s="50">
        <v>9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23</v>
      </c>
      <c r="AB426" s="50">
        <v>31</v>
      </c>
      <c r="AC426" s="50">
        <v>23</v>
      </c>
      <c r="AD426" s="50">
        <v>24</v>
      </c>
      <c r="AE426" s="50"/>
      <c r="AF426" s="50">
        <v>101</v>
      </c>
      <c r="AG426" s="50">
        <v>25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16</v>
      </c>
      <c r="AB427" s="50">
        <v>17</v>
      </c>
      <c r="AC427" s="50">
        <v>11</v>
      </c>
      <c r="AD427" s="50">
        <v>11</v>
      </c>
      <c r="AE427" s="50"/>
      <c r="AF427" s="50">
        <v>55</v>
      </c>
      <c r="AG427" s="50">
        <v>14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105</v>
      </c>
      <c r="U435" s="46">
        <f>+L440+L441</f>
        <v>37</v>
      </c>
      <c r="V435" s="46">
        <f>+L442+L443</f>
        <v>68</v>
      </c>
      <c r="W435" s="46">
        <f>+L446</f>
        <v>4</v>
      </c>
      <c r="X435" s="46">
        <f>+L444</f>
        <v>0</v>
      </c>
    </row>
    <row r="436" spans="1:24" x14ac:dyDescent="0.25">
      <c r="A436" s="21"/>
      <c r="B436" s="22"/>
      <c r="C436" s="8" t="str">
        <f>+$C420</f>
        <v>June 2023</v>
      </c>
      <c r="D436" s="24"/>
      <c r="E436" s="24"/>
      <c r="F436" s="24"/>
      <c r="G436" s="10" t="str">
        <f>+$G$4</f>
        <v>June</v>
      </c>
      <c r="H436" s="10" t="str">
        <f>+G436</f>
        <v>June</v>
      </c>
      <c r="I436" s="10" t="str">
        <f t="shared" si="110"/>
        <v>June</v>
      </c>
      <c r="J436" s="10" t="str">
        <f t="shared" si="110"/>
        <v>June</v>
      </c>
      <c r="K436" s="10" t="str">
        <f t="shared" si="110"/>
        <v>June</v>
      </c>
      <c r="L436" s="10" t="str">
        <f t="shared" si="110"/>
        <v>June</v>
      </c>
      <c r="M436" s="10" t="str">
        <f t="shared" si="110"/>
        <v>June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4</v>
      </c>
      <c r="H437" s="7">
        <f>+$H$5</f>
        <v>11</v>
      </c>
      <c r="I437" s="7">
        <f>+$I$5</f>
        <v>18</v>
      </c>
      <c r="J437" s="7">
        <f>+$J$5</f>
        <v>25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25</v>
      </c>
      <c r="H439" s="32">
        <f t="shared" ref="H439:L439" si="111">SUM(H440:H443)</f>
        <v>31</v>
      </c>
      <c r="I439" s="32">
        <f t="shared" si="111"/>
        <v>32</v>
      </c>
      <c r="J439" s="32">
        <f t="shared" si="111"/>
        <v>17</v>
      </c>
      <c r="K439" s="32">
        <f t="shared" si="111"/>
        <v>0</v>
      </c>
      <c r="L439" s="32">
        <f t="shared" si="111"/>
        <v>105</v>
      </c>
      <c r="M439" s="32">
        <f>ROUND((L439/$E$1),0)</f>
        <v>26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2</v>
      </c>
      <c r="I440" s="40">
        <v>2</v>
      </c>
      <c r="J440" s="40">
        <v>2</v>
      </c>
      <c r="K440" s="40"/>
      <c r="L440" s="35">
        <f>SUM(G440:K440)</f>
        <v>7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4</v>
      </c>
      <c r="H441" s="40">
        <v>11</v>
      </c>
      <c r="I441" s="40">
        <v>10</v>
      </c>
      <c r="J441" s="40">
        <v>5</v>
      </c>
      <c r="K441" s="40"/>
      <c r="L441" s="35">
        <f t="shared" ref="L441:L448" si="113">SUM(G441:K441)</f>
        <v>30</v>
      </c>
      <c r="M441" s="35">
        <f t="shared" si="112"/>
        <v>8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8</v>
      </c>
      <c r="I442" s="40">
        <v>10</v>
      </c>
      <c r="J442" s="40">
        <v>5</v>
      </c>
      <c r="K442" s="40"/>
      <c r="L442" s="35">
        <f t="shared" si="113"/>
        <v>33</v>
      </c>
      <c r="M442" s="35">
        <f t="shared" si="112"/>
        <v>8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10</v>
      </c>
      <c r="J443" s="41">
        <v>5</v>
      </c>
      <c r="K443" s="41"/>
      <c r="L443" s="32">
        <f t="shared" si="113"/>
        <v>35</v>
      </c>
      <c r="M443" s="32">
        <f t="shared" si="112"/>
        <v>9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>
        <v>2</v>
      </c>
      <c r="J446" s="40">
        <v>2</v>
      </c>
      <c r="K446" s="40"/>
      <c r="L446" s="35">
        <f t="shared" si="113"/>
        <v>4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72</v>
      </c>
      <c r="I447" s="40">
        <v>72</v>
      </c>
      <c r="J447" s="40">
        <v>72</v>
      </c>
      <c r="K447" s="40"/>
      <c r="L447" s="35">
        <f t="shared" si="113"/>
        <v>216</v>
      </c>
      <c r="M447" s="35">
        <f t="shared" si="112"/>
        <v>54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191</v>
      </c>
      <c r="U451" s="46">
        <f>+L456+L457</f>
        <v>45</v>
      </c>
      <c r="V451" s="46">
        <f>+L458+L459</f>
        <v>146</v>
      </c>
      <c r="W451" s="46">
        <f>+L462</f>
        <v>17</v>
      </c>
      <c r="X451" s="46">
        <f>+L460</f>
        <v>0</v>
      </c>
    </row>
    <row r="452" spans="1:24" x14ac:dyDescent="0.25">
      <c r="A452" s="21"/>
      <c r="B452" s="22"/>
      <c r="C452" s="8" t="str">
        <f>+$C436</f>
        <v>June 2023</v>
      </c>
      <c r="D452" s="24"/>
      <c r="E452" s="24"/>
      <c r="F452" s="24"/>
      <c r="G452" s="10" t="str">
        <f>+$G$4</f>
        <v>June</v>
      </c>
      <c r="H452" s="10" t="str">
        <f>+G452</f>
        <v>June</v>
      </c>
      <c r="I452" s="10" t="str">
        <f t="shared" si="114"/>
        <v>June</v>
      </c>
      <c r="J452" s="10" t="str">
        <f t="shared" si="114"/>
        <v>June</v>
      </c>
      <c r="K452" s="10" t="str">
        <f t="shared" si="114"/>
        <v>June</v>
      </c>
      <c r="L452" s="10" t="str">
        <f t="shared" si="114"/>
        <v>June</v>
      </c>
      <c r="M452" s="10" t="str">
        <f t="shared" si="114"/>
        <v>June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4</v>
      </c>
      <c r="H453" s="7">
        <f>+$H$5</f>
        <v>11</v>
      </c>
      <c r="I453" s="7">
        <f>+$I$5</f>
        <v>18</v>
      </c>
      <c r="J453" s="7">
        <f>+$J$5</f>
        <v>25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39</v>
      </c>
      <c r="H455" s="32">
        <f t="shared" ref="H455:L455" si="115">SUM(H456:H459)</f>
        <v>47</v>
      </c>
      <c r="I455" s="32">
        <f t="shared" si="115"/>
        <v>54</v>
      </c>
      <c r="J455" s="32">
        <f t="shared" si="115"/>
        <v>51</v>
      </c>
      <c r="K455" s="32">
        <f t="shared" si="115"/>
        <v>0</v>
      </c>
      <c r="L455" s="32">
        <f t="shared" si="115"/>
        <v>191</v>
      </c>
      <c r="M455" s="32">
        <f>ROUND((L455/$E$1),0)</f>
        <v>48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4</v>
      </c>
      <c r="I456" s="40">
        <v>6</v>
      </c>
      <c r="J456" s="40">
        <v>5</v>
      </c>
      <c r="K456" s="40"/>
      <c r="L456" s="35">
        <f>SUM(G456:K456)</f>
        <v>22</v>
      </c>
      <c r="M456" s="35">
        <f t="shared" ref="M456:M464" si="116">ROUND((L456/$E$1),0)</f>
        <v>6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3</v>
      </c>
      <c r="H457" s="40">
        <v>7</v>
      </c>
      <c r="I457" s="40">
        <v>5</v>
      </c>
      <c r="J457" s="40">
        <v>8</v>
      </c>
      <c r="K457" s="40"/>
      <c r="L457" s="35">
        <f t="shared" ref="L457:L464" si="117">SUM(G457:K457)</f>
        <v>23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11</v>
      </c>
      <c r="H458" s="40">
        <v>10</v>
      </c>
      <c r="I458" s="40">
        <v>10</v>
      </c>
      <c r="J458" s="40">
        <v>11</v>
      </c>
      <c r="K458" s="40"/>
      <c r="L458" s="35">
        <f t="shared" si="117"/>
        <v>42</v>
      </c>
      <c r="M458" s="35">
        <f t="shared" si="116"/>
        <v>11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18</v>
      </c>
      <c r="H459" s="41">
        <v>26</v>
      </c>
      <c r="I459" s="41">
        <v>33</v>
      </c>
      <c r="J459" s="41">
        <v>27</v>
      </c>
      <c r="K459" s="41"/>
      <c r="L459" s="32">
        <f t="shared" si="117"/>
        <v>104</v>
      </c>
      <c r="M459" s="32">
        <f t="shared" si="116"/>
        <v>26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1</v>
      </c>
      <c r="H462" s="40">
        <v>6</v>
      </c>
      <c r="I462" s="40">
        <v>6</v>
      </c>
      <c r="J462" s="40">
        <v>4</v>
      </c>
      <c r="K462" s="40"/>
      <c r="L462" s="35">
        <f t="shared" si="117"/>
        <v>17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310</v>
      </c>
      <c r="U467" s="46">
        <f>+L472+L473</f>
        <v>97</v>
      </c>
      <c r="V467" s="46">
        <f>+L474+L475</f>
        <v>213</v>
      </c>
      <c r="W467" s="46">
        <f>+L478</f>
        <v>35</v>
      </c>
      <c r="X467" s="46">
        <f>+L476</f>
        <v>0</v>
      </c>
    </row>
    <row r="468" spans="1:24" x14ac:dyDescent="0.25">
      <c r="A468" s="21"/>
      <c r="B468" s="22"/>
      <c r="C468" s="8" t="str">
        <f>+$C452</f>
        <v>June 2023</v>
      </c>
      <c r="D468" s="24"/>
      <c r="E468" s="24"/>
      <c r="F468" s="24"/>
      <c r="G468" s="10" t="str">
        <f>+$G$4</f>
        <v>June</v>
      </c>
      <c r="H468" s="10" t="str">
        <f>+G468</f>
        <v>June</v>
      </c>
      <c r="I468" s="10" t="str">
        <f t="shared" si="118"/>
        <v>June</v>
      </c>
      <c r="J468" s="10" t="str">
        <f t="shared" si="118"/>
        <v>June</v>
      </c>
      <c r="K468" s="10" t="str">
        <f t="shared" si="118"/>
        <v>June</v>
      </c>
      <c r="L468" s="10" t="str">
        <f t="shared" si="118"/>
        <v>June</v>
      </c>
      <c r="M468" s="10" t="str">
        <f t="shared" si="118"/>
        <v>June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4</v>
      </c>
      <c r="H469" s="7">
        <f>+$H$5</f>
        <v>11</v>
      </c>
      <c r="I469" s="7">
        <f>+$I$5</f>
        <v>18</v>
      </c>
      <c r="J469" s="7">
        <f>+$J$5</f>
        <v>25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71</v>
      </c>
      <c r="H471" s="32">
        <f t="shared" ref="H471:L471" si="119">SUM(H472:H475)</f>
        <v>80</v>
      </c>
      <c r="I471" s="32">
        <f t="shared" si="119"/>
        <v>78</v>
      </c>
      <c r="J471" s="32">
        <f t="shared" si="119"/>
        <v>81</v>
      </c>
      <c r="K471" s="32">
        <f t="shared" si="119"/>
        <v>0</v>
      </c>
      <c r="L471" s="32">
        <f t="shared" si="119"/>
        <v>310</v>
      </c>
      <c r="M471" s="32">
        <f>ROUND((L471/$E$1),0)</f>
        <v>78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7</v>
      </c>
      <c r="H472" s="40">
        <v>12</v>
      </c>
      <c r="I472" s="40">
        <v>5</v>
      </c>
      <c r="J472" s="40">
        <v>9</v>
      </c>
      <c r="K472" s="40"/>
      <c r="L472" s="35">
        <f>SUM(G472:K472)</f>
        <v>33</v>
      </c>
      <c r="M472" s="35">
        <f t="shared" ref="M472:M480" si="120">ROUND((L472/$E$1),0)</f>
        <v>8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16</v>
      </c>
      <c r="H473" s="40">
        <v>17</v>
      </c>
      <c r="I473" s="40">
        <v>16</v>
      </c>
      <c r="J473" s="40">
        <v>15</v>
      </c>
      <c r="K473" s="40"/>
      <c r="L473" s="35">
        <f t="shared" ref="L473:L480" si="121">SUM(G473:K473)</f>
        <v>64</v>
      </c>
      <c r="M473" s="35">
        <f t="shared" si="120"/>
        <v>16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20</v>
      </c>
      <c r="H474" s="40">
        <v>21</v>
      </c>
      <c r="I474" s="40">
        <v>23</v>
      </c>
      <c r="J474" s="40">
        <v>32</v>
      </c>
      <c r="K474" s="40"/>
      <c r="L474" s="35">
        <f t="shared" si="121"/>
        <v>96</v>
      </c>
      <c r="M474" s="35">
        <f t="shared" si="120"/>
        <v>24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28</v>
      </c>
      <c r="H475" s="41">
        <v>30</v>
      </c>
      <c r="I475" s="41">
        <v>34</v>
      </c>
      <c r="J475" s="41">
        <v>25</v>
      </c>
      <c r="K475" s="41"/>
      <c r="L475" s="32">
        <f t="shared" si="121"/>
        <v>117</v>
      </c>
      <c r="M475" s="32">
        <f t="shared" si="120"/>
        <v>29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10</v>
      </c>
      <c r="H478" s="40"/>
      <c r="I478" s="40">
        <v>10</v>
      </c>
      <c r="J478" s="40">
        <v>15</v>
      </c>
      <c r="K478" s="40"/>
      <c r="L478" s="35">
        <f t="shared" si="121"/>
        <v>35</v>
      </c>
      <c r="M478" s="35">
        <f t="shared" si="120"/>
        <v>9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30</v>
      </c>
      <c r="H479" s="40">
        <v>40</v>
      </c>
      <c r="I479" s="40">
        <v>40</v>
      </c>
      <c r="J479" s="40">
        <v>30</v>
      </c>
      <c r="K479" s="40"/>
      <c r="L479" s="35">
        <f t="shared" si="121"/>
        <v>140</v>
      </c>
      <c r="M479" s="35">
        <f t="shared" si="120"/>
        <v>35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121</v>
      </c>
      <c r="U483" s="46">
        <f>+L488+L489</f>
        <v>48</v>
      </c>
      <c r="V483" s="46">
        <f>+L490+L491</f>
        <v>73</v>
      </c>
      <c r="W483" s="46">
        <f>+L494</f>
        <v>3</v>
      </c>
      <c r="X483" s="46">
        <f>+L492</f>
        <v>0</v>
      </c>
    </row>
    <row r="484" spans="1:24" x14ac:dyDescent="0.25">
      <c r="A484" s="21"/>
      <c r="B484" s="22"/>
      <c r="C484" s="8" t="str">
        <f>+$C468</f>
        <v>June 2023</v>
      </c>
      <c r="D484" s="24"/>
      <c r="E484" s="24"/>
      <c r="F484" s="24"/>
      <c r="G484" s="10" t="str">
        <f>+$G$4</f>
        <v>June</v>
      </c>
      <c r="H484" s="10" t="str">
        <f>+G484</f>
        <v>June</v>
      </c>
      <c r="I484" s="10" t="str">
        <f t="shared" si="122"/>
        <v>June</v>
      </c>
      <c r="J484" s="10" t="str">
        <f t="shared" si="122"/>
        <v>June</v>
      </c>
      <c r="K484" s="10" t="str">
        <f t="shared" si="122"/>
        <v>June</v>
      </c>
      <c r="L484" s="10" t="str">
        <f t="shared" si="122"/>
        <v>June</v>
      </c>
      <c r="M484" s="10" t="str">
        <f t="shared" si="122"/>
        <v>June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4</v>
      </c>
      <c r="H485" s="7">
        <f>+$H$5</f>
        <v>11</v>
      </c>
      <c r="I485" s="7">
        <f>+$I$5</f>
        <v>18</v>
      </c>
      <c r="J485" s="7">
        <f>+$J$5</f>
        <v>25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31</v>
      </c>
      <c r="H487" s="32">
        <f t="shared" ref="H487:L487" si="123">SUM(H488:H491)</f>
        <v>21</v>
      </c>
      <c r="I487" s="32">
        <f t="shared" si="123"/>
        <v>38</v>
      </c>
      <c r="J487" s="32">
        <f t="shared" si="123"/>
        <v>31</v>
      </c>
      <c r="K487" s="32">
        <f t="shared" si="123"/>
        <v>0</v>
      </c>
      <c r="L487" s="32">
        <f t="shared" si="123"/>
        <v>121</v>
      </c>
      <c r="M487" s="32">
        <f>ROUND((L487/$E$1),0)</f>
        <v>30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3</v>
      </c>
      <c r="H488" s="40">
        <v>3</v>
      </c>
      <c r="I488" s="40">
        <v>4</v>
      </c>
      <c r="J488" s="40">
        <v>3</v>
      </c>
      <c r="K488" s="40"/>
      <c r="L488" s="35">
        <f>SUM(G488:K488)</f>
        <v>13</v>
      </c>
      <c r="M488" s="35">
        <f t="shared" ref="M488:M496" si="124">ROUND((L488/$E$1),0)</f>
        <v>3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9</v>
      </c>
      <c r="H489" s="40">
        <v>7</v>
      </c>
      <c r="I489" s="40">
        <v>11</v>
      </c>
      <c r="J489" s="40">
        <v>8</v>
      </c>
      <c r="K489" s="40"/>
      <c r="L489" s="35">
        <f t="shared" ref="L489:L496" si="125">SUM(G489:K489)</f>
        <v>35</v>
      </c>
      <c r="M489" s="35">
        <f t="shared" si="124"/>
        <v>9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6</v>
      </c>
      <c r="H490" s="40">
        <v>3</v>
      </c>
      <c r="I490" s="40">
        <v>5</v>
      </c>
      <c r="J490" s="40">
        <v>7</v>
      </c>
      <c r="K490" s="40"/>
      <c r="L490" s="35">
        <f t="shared" si="125"/>
        <v>21</v>
      </c>
      <c r="M490" s="35">
        <f t="shared" si="124"/>
        <v>5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13</v>
      </c>
      <c r="H491" s="41">
        <v>8</v>
      </c>
      <c r="I491" s="41">
        <v>18</v>
      </c>
      <c r="J491" s="41">
        <v>13</v>
      </c>
      <c r="K491" s="41"/>
      <c r="L491" s="32">
        <f t="shared" si="125"/>
        <v>52</v>
      </c>
      <c r="M491" s="32">
        <f t="shared" si="124"/>
        <v>13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>
        <v>2</v>
      </c>
      <c r="I494" s="40">
        <v>1</v>
      </c>
      <c r="J494" s="40"/>
      <c r="K494" s="40"/>
      <c r="L494" s="35">
        <f t="shared" si="125"/>
        <v>3</v>
      </c>
      <c r="M494" s="35">
        <f t="shared" si="124"/>
        <v>1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324</v>
      </c>
      <c r="H495" s="40">
        <v>72</v>
      </c>
      <c r="I495" s="40">
        <v>36</v>
      </c>
      <c r="J495" s="40"/>
      <c r="K495" s="40"/>
      <c r="L495" s="35">
        <f t="shared" si="125"/>
        <v>432</v>
      </c>
      <c r="M495" s="35">
        <f t="shared" si="124"/>
        <v>108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123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298</v>
      </c>
      <c r="U499" s="46">
        <f>+L504+L505</f>
        <v>61</v>
      </c>
      <c r="V499" s="46">
        <f>+L506+L507</f>
        <v>237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June 2023</v>
      </c>
      <c r="D500" s="24"/>
      <c r="E500" s="24"/>
      <c r="F500" s="24"/>
      <c r="G500" s="10" t="str">
        <f>+$G$4</f>
        <v>June</v>
      </c>
      <c r="H500" s="10" t="str">
        <f>+G500</f>
        <v>June</v>
      </c>
      <c r="I500" s="10" t="str">
        <f t="shared" si="126"/>
        <v>June</v>
      </c>
      <c r="J500" s="10" t="str">
        <f t="shared" si="126"/>
        <v>June</v>
      </c>
      <c r="K500" s="10" t="str">
        <f t="shared" si="126"/>
        <v>June</v>
      </c>
      <c r="L500" s="10" t="str">
        <f t="shared" si="126"/>
        <v>June</v>
      </c>
      <c r="M500" s="10" t="str">
        <f t="shared" si="126"/>
        <v>June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4</v>
      </c>
      <c r="H501" s="7">
        <f>+$H$5</f>
        <v>11</v>
      </c>
      <c r="I501" s="7">
        <f>+$I$5</f>
        <v>18</v>
      </c>
      <c r="J501" s="7">
        <f>+$J$5</f>
        <v>25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43</v>
      </c>
      <c r="H503" s="32">
        <f t="shared" ref="H503:L503" si="127">SUM(H504:H507)</f>
        <v>75</v>
      </c>
      <c r="I503" s="32">
        <f t="shared" si="127"/>
        <v>89</v>
      </c>
      <c r="J503" s="32">
        <f t="shared" si="127"/>
        <v>91</v>
      </c>
      <c r="K503" s="32">
        <f t="shared" si="127"/>
        <v>0</v>
      </c>
      <c r="L503" s="32">
        <f t="shared" si="127"/>
        <v>298</v>
      </c>
      <c r="M503" s="32">
        <f>ROUND((L503/$E$1),0)</f>
        <v>75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1</v>
      </c>
      <c r="H504" s="40">
        <v>2</v>
      </c>
      <c r="I504" s="40">
        <v>2</v>
      </c>
      <c r="J504" s="40">
        <v>3</v>
      </c>
      <c r="K504" s="40"/>
      <c r="L504" s="35">
        <f>SUM(G504:K504)</f>
        <v>8</v>
      </c>
      <c r="M504" s="35">
        <f t="shared" ref="M504:M512" si="128">ROUND((L504/$E$1),0)</f>
        <v>2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8</v>
      </c>
      <c r="H505" s="40">
        <v>13</v>
      </c>
      <c r="I505" s="40">
        <v>16</v>
      </c>
      <c r="J505" s="40">
        <v>16</v>
      </c>
      <c r="K505" s="40"/>
      <c r="L505" s="35">
        <f t="shared" ref="L505:L512" si="129">SUM(G505:K505)</f>
        <v>53</v>
      </c>
      <c r="M505" s="35">
        <f t="shared" si="128"/>
        <v>13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11</v>
      </c>
      <c r="H506" s="40">
        <v>12</v>
      </c>
      <c r="I506" s="40">
        <v>14</v>
      </c>
      <c r="J506" s="40">
        <v>14</v>
      </c>
      <c r="K506" s="40"/>
      <c r="L506" s="35">
        <f t="shared" si="129"/>
        <v>51</v>
      </c>
      <c r="M506" s="35">
        <f t="shared" si="128"/>
        <v>13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23</v>
      </c>
      <c r="H507" s="41">
        <v>48</v>
      </c>
      <c r="I507" s="41">
        <v>57</v>
      </c>
      <c r="J507" s="41">
        <v>58</v>
      </c>
      <c r="K507" s="41"/>
      <c r="L507" s="32">
        <f t="shared" si="129"/>
        <v>186</v>
      </c>
      <c r="M507" s="32">
        <f t="shared" si="128"/>
        <v>47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June 2023</v>
      </c>
      <c r="D516" s="24"/>
      <c r="E516" s="24"/>
      <c r="F516" s="24"/>
      <c r="G516" s="10" t="str">
        <f>+$G$4</f>
        <v>June</v>
      </c>
      <c r="H516" s="10" t="str">
        <f>+G516</f>
        <v>June</v>
      </c>
      <c r="I516" s="10" t="str">
        <f t="shared" si="130"/>
        <v>June</v>
      </c>
      <c r="J516" s="10" t="str">
        <f t="shared" si="130"/>
        <v>June</v>
      </c>
      <c r="K516" s="10" t="str">
        <f t="shared" si="130"/>
        <v>June</v>
      </c>
      <c r="L516" s="10" t="str">
        <f t="shared" si="130"/>
        <v>June</v>
      </c>
      <c r="M516" s="10" t="str">
        <f t="shared" si="130"/>
        <v>June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4</v>
      </c>
      <c r="H517" s="7">
        <f>+$H$5</f>
        <v>11</v>
      </c>
      <c r="I517" s="7">
        <f>+$I$5</f>
        <v>18</v>
      </c>
      <c r="J517" s="7">
        <f>+$J$5</f>
        <v>25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June 2023</v>
      </c>
      <c r="D532" s="24"/>
      <c r="E532" s="24"/>
      <c r="F532" s="24"/>
      <c r="G532" s="10" t="str">
        <f>+$G$4</f>
        <v>June</v>
      </c>
      <c r="H532" s="10" t="str">
        <f>+G532</f>
        <v>June</v>
      </c>
      <c r="I532" s="10" t="str">
        <f t="shared" si="134"/>
        <v>June</v>
      </c>
      <c r="J532" s="10" t="str">
        <f t="shared" si="134"/>
        <v>June</v>
      </c>
      <c r="K532" s="10" t="str">
        <f t="shared" si="134"/>
        <v>June</v>
      </c>
      <c r="L532" s="10" t="str">
        <f t="shared" si="134"/>
        <v>June</v>
      </c>
      <c r="M532" s="10" t="str">
        <f t="shared" si="134"/>
        <v>June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4</v>
      </c>
      <c r="H533" s="7">
        <f>+$H$5</f>
        <v>11</v>
      </c>
      <c r="I533" s="7">
        <f>+$I$5</f>
        <v>18</v>
      </c>
      <c r="J533" s="7">
        <f>+$J$5</f>
        <v>25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June 2023</v>
      </c>
      <c r="D548" s="24"/>
      <c r="E548" s="24"/>
      <c r="F548" s="24"/>
      <c r="G548" s="10" t="str">
        <f>+$G$4</f>
        <v>June</v>
      </c>
      <c r="H548" s="10" t="str">
        <f>+G548</f>
        <v>June</v>
      </c>
      <c r="I548" s="10" t="str">
        <f t="shared" si="138"/>
        <v>June</v>
      </c>
      <c r="J548" s="10" t="str">
        <f t="shared" si="138"/>
        <v>June</v>
      </c>
      <c r="K548" s="10" t="str">
        <f t="shared" si="138"/>
        <v>June</v>
      </c>
      <c r="L548" s="10" t="str">
        <f t="shared" si="138"/>
        <v>June</v>
      </c>
      <c r="M548" s="10" t="str">
        <f t="shared" si="138"/>
        <v>June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4</v>
      </c>
      <c r="H549" s="7">
        <f>+$H$5</f>
        <v>11</v>
      </c>
      <c r="I549" s="7">
        <f>+$I$5</f>
        <v>18</v>
      </c>
      <c r="J549" s="7">
        <f>+$J$5</f>
        <v>25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June 2023</v>
      </c>
      <c r="D564" s="24"/>
      <c r="E564" s="24"/>
      <c r="F564" s="24"/>
      <c r="G564" s="10" t="str">
        <f>+$G$4</f>
        <v>June</v>
      </c>
      <c r="H564" s="10" t="str">
        <f>+G564</f>
        <v>June</v>
      </c>
      <c r="I564" s="10" t="str">
        <f t="shared" si="142"/>
        <v>June</v>
      </c>
      <c r="J564" s="10" t="str">
        <f t="shared" si="142"/>
        <v>June</v>
      </c>
      <c r="K564" s="10" t="str">
        <f t="shared" si="142"/>
        <v>June</v>
      </c>
      <c r="L564" s="10" t="str">
        <f t="shared" si="142"/>
        <v>June</v>
      </c>
      <c r="M564" s="10" t="str">
        <f t="shared" si="142"/>
        <v>June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4</v>
      </c>
      <c r="H565" s="7">
        <f>+$H$5</f>
        <v>11</v>
      </c>
      <c r="I565" s="7">
        <f>+$I$5</f>
        <v>18</v>
      </c>
      <c r="J565" s="7">
        <f>+$J$5</f>
        <v>25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June 2023</v>
      </c>
      <c r="D580" s="24"/>
      <c r="E580" s="24"/>
      <c r="F580" s="24"/>
      <c r="G580" s="10" t="str">
        <f>+$G$4</f>
        <v>June</v>
      </c>
      <c r="H580" s="10" t="str">
        <f>+G580</f>
        <v>June</v>
      </c>
      <c r="I580" s="10" t="str">
        <f t="shared" si="146"/>
        <v>June</v>
      </c>
      <c r="J580" s="10" t="str">
        <f t="shared" si="146"/>
        <v>June</v>
      </c>
      <c r="K580" s="10" t="str">
        <f t="shared" si="146"/>
        <v>June</v>
      </c>
      <c r="L580" s="10" t="str">
        <f t="shared" si="146"/>
        <v>June</v>
      </c>
      <c r="M580" s="10" t="str">
        <f t="shared" si="146"/>
        <v>June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4</v>
      </c>
      <c r="H581" s="7">
        <f>+$H$5</f>
        <v>11</v>
      </c>
      <c r="I581" s="7">
        <f>+$I$5</f>
        <v>18</v>
      </c>
      <c r="J581" s="7">
        <f>+$J$5</f>
        <v>25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June 2023</v>
      </c>
      <c r="D596" s="24"/>
      <c r="E596" s="24"/>
      <c r="F596" s="24"/>
      <c r="G596" s="10" t="str">
        <f>+$G$4</f>
        <v>June</v>
      </c>
      <c r="H596" s="10" t="str">
        <f>+G596</f>
        <v>June</v>
      </c>
      <c r="I596" s="10" t="str">
        <f t="shared" si="150"/>
        <v>June</v>
      </c>
      <c r="J596" s="10" t="str">
        <f t="shared" si="150"/>
        <v>June</v>
      </c>
      <c r="K596" s="10" t="str">
        <f t="shared" si="150"/>
        <v>June</v>
      </c>
      <c r="L596" s="10" t="str">
        <f t="shared" si="150"/>
        <v>June</v>
      </c>
      <c r="M596" s="10" t="str">
        <f t="shared" si="150"/>
        <v>June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4</v>
      </c>
      <c r="H597" s="7">
        <f>+$H$5</f>
        <v>11</v>
      </c>
      <c r="I597" s="7">
        <f>+$I$5</f>
        <v>18</v>
      </c>
      <c r="J597" s="7">
        <f>+$J$5</f>
        <v>25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June 2023</v>
      </c>
      <c r="D612" s="24"/>
      <c r="E612" s="24"/>
      <c r="F612" s="24"/>
      <c r="G612" s="10" t="str">
        <f>+$G$4</f>
        <v>June</v>
      </c>
      <c r="H612" s="10" t="str">
        <f>+G612</f>
        <v>June</v>
      </c>
      <c r="I612" s="10" t="str">
        <f t="shared" si="154"/>
        <v>June</v>
      </c>
      <c r="J612" s="10" t="str">
        <f t="shared" si="154"/>
        <v>June</v>
      </c>
      <c r="K612" s="10" t="str">
        <f t="shared" si="154"/>
        <v>June</v>
      </c>
      <c r="L612" s="10" t="str">
        <f t="shared" si="154"/>
        <v>June</v>
      </c>
      <c r="M612" s="10" t="str">
        <f t="shared" si="154"/>
        <v>June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4</v>
      </c>
      <c r="H613" s="7">
        <f>+$H$5</f>
        <v>11</v>
      </c>
      <c r="I613" s="7">
        <f>+$I$5</f>
        <v>18</v>
      </c>
      <c r="J613" s="7">
        <f>+$J$5</f>
        <v>25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June 2023</v>
      </c>
      <c r="D628" s="24"/>
      <c r="E628" s="24"/>
      <c r="F628" s="24"/>
      <c r="G628" s="10" t="str">
        <f>+$G$4</f>
        <v>June</v>
      </c>
      <c r="H628" s="10" t="str">
        <f>+G628</f>
        <v>June</v>
      </c>
      <c r="I628" s="10" t="str">
        <f t="shared" si="158"/>
        <v>June</v>
      </c>
      <c r="J628" s="10" t="str">
        <f t="shared" si="158"/>
        <v>June</v>
      </c>
      <c r="K628" s="10" t="str">
        <f t="shared" si="158"/>
        <v>June</v>
      </c>
      <c r="L628" s="10" t="str">
        <f t="shared" si="158"/>
        <v>June</v>
      </c>
      <c r="M628" s="10" t="str">
        <f t="shared" si="158"/>
        <v>June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4</v>
      </c>
      <c r="H629" s="7">
        <f>+$H$5</f>
        <v>11</v>
      </c>
      <c r="I629" s="7">
        <f>+$I$5</f>
        <v>18</v>
      </c>
      <c r="J629" s="7">
        <f>+$J$5</f>
        <v>25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June 2023</v>
      </c>
      <c r="D644" s="24"/>
      <c r="E644" s="24"/>
      <c r="F644" s="24"/>
      <c r="G644" s="10" t="str">
        <f>+$G$4</f>
        <v>June</v>
      </c>
      <c r="H644" s="10" t="str">
        <f>+G644</f>
        <v>June</v>
      </c>
      <c r="I644" s="10" t="str">
        <f t="shared" si="162"/>
        <v>June</v>
      </c>
      <c r="J644" s="10" t="str">
        <f t="shared" si="162"/>
        <v>June</v>
      </c>
      <c r="K644" s="10" t="str">
        <f t="shared" si="162"/>
        <v>June</v>
      </c>
      <c r="L644" s="10" t="str">
        <f t="shared" si="162"/>
        <v>June</v>
      </c>
      <c r="M644" s="10" t="str">
        <f t="shared" si="162"/>
        <v>June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4</v>
      </c>
      <c r="H645" s="7">
        <f>+$H$5</f>
        <v>11</v>
      </c>
      <c r="I645" s="7">
        <f>+$I$5</f>
        <v>18</v>
      </c>
      <c r="J645" s="7">
        <f>+$J$5</f>
        <v>25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24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24" ht="15.75" thickBot="1" x14ac:dyDescent="0.3">
      <c r="D2" s="1"/>
    </row>
    <row r="3" spans="1:24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9500</v>
      </c>
      <c r="U3" s="46">
        <f>+L8+L9</f>
        <v>2306</v>
      </c>
      <c r="V3" s="46">
        <f>+L10+L11</f>
        <v>7194</v>
      </c>
      <c r="W3" s="46">
        <f>+L14</f>
        <v>353</v>
      </c>
      <c r="X3" s="46">
        <f>+L12</f>
        <v>110</v>
      </c>
    </row>
    <row r="4" spans="1:24" x14ac:dyDescent="0.25">
      <c r="A4" s="21"/>
      <c r="B4" s="22"/>
      <c r="C4" s="13" t="s">
        <v>150</v>
      </c>
      <c r="D4" s="23"/>
      <c r="E4" s="24"/>
      <c r="F4" s="24"/>
      <c r="G4" s="49" t="s">
        <v>73</v>
      </c>
      <c r="H4" s="10" t="str">
        <f>+G4</f>
        <v>Jul</v>
      </c>
      <c r="I4" s="10" t="str">
        <f t="shared" si="0"/>
        <v>Jul</v>
      </c>
      <c r="J4" s="10" t="str">
        <f t="shared" si="0"/>
        <v>Jul</v>
      </c>
      <c r="K4" s="10" t="str">
        <f t="shared" si="0"/>
        <v>Jul</v>
      </c>
      <c r="L4" s="10" t="str">
        <f t="shared" si="0"/>
        <v>Jul</v>
      </c>
      <c r="M4" s="10" t="str">
        <f t="shared" si="0"/>
        <v>Jul</v>
      </c>
      <c r="N4" s="25"/>
    </row>
    <row r="5" spans="1:24" ht="15.75" thickBot="1" x14ac:dyDescent="0.3">
      <c r="A5" s="21"/>
      <c r="B5" s="26"/>
      <c r="C5" s="27"/>
      <c r="D5" s="27"/>
      <c r="E5" s="27"/>
      <c r="F5" s="27"/>
      <c r="G5" s="4">
        <v>2</v>
      </c>
      <c r="H5" s="4">
        <v>9</v>
      </c>
      <c r="I5" s="4">
        <v>16</v>
      </c>
      <c r="J5" s="4">
        <v>23</v>
      </c>
      <c r="K5" s="4">
        <v>30</v>
      </c>
      <c r="L5" s="7" t="s">
        <v>11</v>
      </c>
      <c r="M5" s="7" t="s">
        <v>12</v>
      </c>
      <c r="N5" s="28"/>
    </row>
    <row r="6" spans="1:24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4" x14ac:dyDescent="0.25">
      <c r="A7" s="21"/>
      <c r="B7" s="29"/>
      <c r="C7" s="30" t="s">
        <v>0</v>
      </c>
      <c r="D7" s="30"/>
      <c r="E7" s="30"/>
      <c r="F7" s="30"/>
      <c r="G7" s="32">
        <f>SUM(G8:G11)</f>
        <v>1958</v>
      </c>
      <c r="H7" s="32">
        <f t="shared" ref="H7:L7" si="1">SUM(H8:H11)</f>
        <v>1925</v>
      </c>
      <c r="I7" s="32">
        <f t="shared" si="1"/>
        <v>1984</v>
      </c>
      <c r="J7" s="32">
        <f t="shared" si="1"/>
        <v>1773</v>
      </c>
      <c r="K7" s="32">
        <f t="shared" si="1"/>
        <v>1860</v>
      </c>
      <c r="L7" s="32">
        <f t="shared" si="1"/>
        <v>9500</v>
      </c>
      <c r="M7" s="32">
        <f>ROUND((L7/$E$1),0)</f>
        <v>1900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</row>
    <row r="8" spans="1:24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133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143</v>
      </c>
      <c r="I8" s="35">
        <f t="shared" si="2"/>
        <v>122</v>
      </c>
      <c r="J8" s="35">
        <f t="shared" si="2"/>
        <v>104</v>
      </c>
      <c r="K8" s="35">
        <f t="shared" si="2"/>
        <v>124</v>
      </c>
      <c r="L8" s="35">
        <f>SUM(G8:K8)</f>
        <v>626</v>
      </c>
      <c r="M8" s="35">
        <f t="shared" ref="M8:M16" si="3">ROUND((L8/$E$1),0)</f>
        <v>125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</row>
    <row r="9" spans="1:24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351</v>
      </c>
      <c r="H9" s="35">
        <f t="shared" si="4"/>
        <v>365</v>
      </c>
      <c r="I9" s="35">
        <f t="shared" si="4"/>
        <v>350</v>
      </c>
      <c r="J9" s="35">
        <f t="shared" si="4"/>
        <v>295</v>
      </c>
      <c r="K9" s="35">
        <f t="shared" si="4"/>
        <v>319</v>
      </c>
      <c r="L9" s="35">
        <f t="shared" ref="L9:L16" si="5">SUM(G9:K9)</f>
        <v>1680</v>
      </c>
      <c r="M9" s="35">
        <f t="shared" si="3"/>
        <v>336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</row>
    <row r="10" spans="1:24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509</v>
      </c>
      <c r="H10" s="35">
        <f t="shared" si="4"/>
        <v>483</v>
      </c>
      <c r="I10" s="35">
        <f t="shared" si="4"/>
        <v>495</v>
      </c>
      <c r="J10" s="35">
        <f t="shared" si="4"/>
        <v>414</v>
      </c>
      <c r="K10" s="35">
        <f t="shared" si="4"/>
        <v>450</v>
      </c>
      <c r="L10" s="35">
        <f t="shared" si="5"/>
        <v>2351</v>
      </c>
      <c r="M10" s="35">
        <f t="shared" si="3"/>
        <v>470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</row>
    <row r="11" spans="1:24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965</v>
      </c>
      <c r="H11" s="32">
        <f t="shared" si="4"/>
        <v>934</v>
      </c>
      <c r="I11" s="32">
        <f t="shared" si="4"/>
        <v>1017</v>
      </c>
      <c r="J11" s="32">
        <f t="shared" si="4"/>
        <v>960</v>
      </c>
      <c r="K11" s="32">
        <f t="shared" si="4"/>
        <v>967</v>
      </c>
      <c r="L11" s="32">
        <f t="shared" si="5"/>
        <v>4843</v>
      </c>
      <c r="M11" s="32">
        <f t="shared" si="3"/>
        <v>969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</row>
    <row r="12" spans="1:24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40</v>
      </c>
      <c r="H12" s="35">
        <f t="shared" si="4"/>
        <v>14</v>
      </c>
      <c r="I12" s="35">
        <f t="shared" si="4"/>
        <v>28</v>
      </c>
      <c r="J12" s="35">
        <f t="shared" si="4"/>
        <v>14</v>
      </c>
      <c r="K12" s="35">
        <f t="shared" si="4"/>
        <v>14</v>
      </c>
      <c r="L12" s="35">
        <f t="shared" si="5"/>
        <v>110</v>
      </c>
      <c r="M12" s="35">
        <f t="shared" si="3"/>
        <v>22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</row>
    <row r="13" spans="1:24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4</v>
      </c>
      <c r="L13" s="35">
        <f t="shared" si="5"/>
        <v>4</v>
      </c>
      <c r="M13" s="35">
        <f t="shared" si="3"/>
        <v>1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</row>
    <row r="14" spans="1:24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67</v>
      </c>
      <c r="H14" s="35">
        <f t="shared" si="4"/>
        <v>82</v>
      </c>
      <c r="I14" s="35">
        <f t="shared" si="4"/>
        <v>74</v>
      </c>
      <c r="J14" s="35">
        <f t="shared" si="4"/>
        <v>67</v>
      </c>
      <c r="K14" s="35">
        <f t="shared" si="4"/>
        <v>63</v>
      </c>
      <c r="L14" s="35">
        <f t="shared" si="5"/>
        <v>353</v>
      </c>
      <c r="M14" s="35">
        <f t="shared" si="3"/>
        <v>71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</row>
    <row r="15" spans="1:24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1667</v>
      </c>
      <c r="H15" s="35">
        <f t="shared" si="4"/>
        <v>1517</v>
      </c>
      <c r="I15" s="35">
        <f t="shared" si="4"/>
        <v>1919</v>
      </c>
      <c r="J15" s="35">
        <f t="shared" si="4"/>
        <v>1449</v>
      </c>
      <c r="K15" s="35">
        <f t="shared" si="4"/>
        <v>1055</v>
      </c>
      <c r="L15" s="35">
        <f t="shared" si="5"/>
        <v>7607</v>
      </c>
      <c r="M15" s="35">
        <f t="shared" si="3"/>
        <v>1521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</row>
    <row r="16" spans="1:24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294</v>
      </c>
      <c r="H16" s="35">
        <f t="shared" si="4"/>
        <v>248</v>
      </c>
      <c r="I16" s="35">
        <f t="shared" si="4"/>
        <v>292</v>
      </c>
      <c r="J16" s="35">
        <f t="shared" si="4"/>
        <v>333</v>
      </c>
      <c r="K16" s="35">
        <f t="shared" si="4"/>
        <v>182</v>
      </c>
      <c r="L16" s="35">
        <f t="shared" si="5"/>
        <v>1349</v>
      </c>
      <c r="M16" s="35">
        <f t="shared" si="3"/>
        <v>270</v>
      </c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43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851</v>
      </c>
      <c r="U19" s="46">
        <f>+L24+L25</f>
        <v>209</v>
      </c>
      <c r="V19" s="46">
        <f>+L26+L27</f>
        <v>642</v>
      </c>
      <c r="W19" s="46">
        <f>+L30</f>
        <v>8</v>
      </c>
      <c r="X19" s="46">
        <f>+L28</f>
        <v>0</v>
      </c>
    </row>
    <row r="20" spans="1:24" x14ac:dyDescent="0.25">
      <c r="A20" s="21"/>
      <c r="B20" s="22"/>
      <c r="C20" s="8" t="str">
        <f>+$C4</f>
        <v>July 2023</v>
      </c>
      <c r="D20" s="24"/>
      <c r="E20" s="24"/>
      <c r="F20" s="24"/>
      <c r="G20" s="10" t="str">
        <f>+$G$4</f>
        <v>Jul</v>
      </c>
      <c r="H20" s="10" t="str">
        <f>+G20</f>
        <v>Jul</v>
      </c>
      <c r="I20" s="10" t="str">
        <f t="shared" si="6"/>
        <v>Jul</v>
      </c>
      <c r="J20" s="10" t="str">
        <f t="shared" si="6"/>
        <v>Jul</v>
      </c>
      <c r="K20" s="10" t="str">
        <f t="shared" si="6"/>
        <v>Jul</v>
      </c>
      <c r="L20" s="10" t="str">
        <f t="shared" si="6"/>
        <v>Jul</v>
      </c>
      <c r="M20" s="10" t="str">
        <f t="shared" si="6"/>
        <v>Jul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2</v>
      </c>
      <c r="H21" s="7">
        <f>+$H$5</f>
        <v>9</v>
      </c>
      <c r="I21" s="7">
        <f>+$I$5</f>
        <v>16</v>
      </c>
      <c r="J21" s="7">
        <f>+$J$5</f>
        <v>23</v>
      </c>
      <c r="K21" s="7">
        <f>+$K$5</f>
        <v>30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175</v>
      </c>
      <c r="H23" s="32">
        <f t="shared" ref="H23:L23" si="7">SUM(H24:H27)</f>
        <v>165</v>
      </c>
      <c r="I23" s="32">
        <f t="shared" si="7"/>
        <v>189</v>
      </c>
      <c r="J23" s="32">
        <f t="shared" si="7"/>
        <v>183</v>
      </c>
      <c r="K23" s="32">
        <f t="shared" si="7"/>
        <v>139</v>
      </c>
      <c r="L23" s="32">
        <f t="shared" si="7"/>
        <v>851</v>
      </c>
      <c r="M23" s="32">
        <f>ROUND((L23/$E$1),0)</f>
        <v>170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9</v>
      </c>
      <c r="H24" s="40">
        <v>13</v>
      </c>
      <c r="I24" s="40">
        <v>11</v>
      </c>
      <c r="J24" s="40">
        <v>12</v>
      </c>
      <c r="K24" s="40">
        <v>11</v>
      </c>
      <c r="L24" s="35">
        <f>SUM(G24:K24)</f>
        <v>56</v>
      </c>
      <c r="M24" s="35">
        <f t="shared" ref="M24:M32" si="8">ROUND((L24/$E$1),0)</f>
        <v>11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33</v>
      </c>
      <c r="H25" s="40">
        <v>21</v>
      </c>
      <c r="I25" s="40">
        <v>34</v>
      </c>
      <c r="J25" s="40">
        <v>34</v>
      </c>
      <c r="K25" s="40">
        <v>31</v>
      </c>
      <c r="L25" s="35">
        <f t="shared" ref="L25:L32" si="9">SUM(G25:K25)</f>
        <v>153</v>
      </c>
      <c r="M25" s="35">
        <f t="shared" si="8"/>
        <v>31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50</v>
      </c>
      <c r="H26" s="40">
        <v>60</v>
      </c>
      <c r="I26" s="40">
        <v>71</v>
      </c>
      <c r="J26" s="40">
        <v>64</v>
      </c>
      <c r="K26" s="40">
        <v>51</v>
      </c>
      <c r="L26" s="35">
        <f t="shared" si="9"/>
        <v>296</v>
      </c>
      <c r="M26" s="35">
        <f t="shared" si="8"/>
        <v>59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83</v>
      </c>
      <c r="H27" s="41">
        <v>71</v>
      </c>
      <c r="I27" s="41">
        <v>73</v>
      </c>
      <c r="J27" s="41">
        <v>73</v>
      </c>
      <c r="K27" s="41">
        <v>46</v>
      </c>
      <c r="L27" s="32">
        <f t="shared" si="9"/>
        <v>346</v>
      </c>
      <c r="M27" s="32">
        <f t="shared" si="8"/>
        <v>69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>
        <v>4</v>
      </c>
      <c r="J30" s="40">
        <v>4</v>
      </c>
      <c r="K30" s="40"/>
      <c r="L30" s="35">
        <f t="shared" si="9"/>
        <v>8</v>
      </c>
      <c r="M30" s="35">
        <f t="shared" si="8"/>
        <v>2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428</v>
      </c>
      <c r="U35" s="46">
        <f>+L40+L41</f>
        <v>106</v>
      </c>
      <c r="V35" s="46">
        <f>+L42+L43</f>
        <v>322</v>
      </c>
      <c r="W35" s="46">
        <f>+L46</f>
        <v>21</v>
      </c>
      <c r="X35" s="46">
        <f>+L44</f>
        <v>36</v>
      </c>
    </row>
    <row r="36" spans="1:24" x14ac:dyDescent="0.25">
      <c r="A36" s="21"/>
      <c r="B36" s="22"/>
      <c r="C36" s="8" t="str">
        <f>+$C20</f>
        <v>July 2023</v>
      </c>
      <c r="D36" s="24"/>
      <c r="E36" s="24"/>
      <c r="F36" s="24"/>
      <c r="G36" s="10" t="str">
        <f>+$G$4</f>
        <v>Jul</v>
      </c>
      <c r="H36" s="10" t="str">
        <f>+G36</f>
        <v>Jul</v>
      </c>
      <c r="I36" s="10" t="str">
        <f t="shared" si="10"/>
        <v>Jul</v>
      </c>
      <c r="J36" s="10" t="str">
        <f t="shared" si="10"/>
        <v>Jul</v>
      </c>
      <c r="K36" s="10" t="str">
        <f t="shared" si="10"/>
        <v>Jul</v>
      </c>
      <c r="L36" s="10" t="str">
        <f t="shared" si="10"/>
        <v>Jul</v>
      </c>
      <c r="M36" s="10" t="str">
        <f t="shared" si="10"/>
        <v>Jul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2</v>
      </c>
      <c r="H37" s="7">
        <f>+$H$5</f>
        <v>9</v>
      </c>
      <c r="I37" s="7">
        <f>+$I$5</f>
        <v>16</v>
      </c>
      <c r="J37" s="7">
        <f>+$J$5</f>
        <v>23</v>
      </c>
      <c r="K37" s="7">
        <f>+$K$5</f>
        <v>30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118</v>
      </c>
      <c r="H39" s="32">
        <f t="shared" ref="H39:L39" si="11">SUM(H40:H43)</f>
        <v>82</v>
      </c>
      <c r="I39" s="32">
        <f t="shared" si="11"/>
        <v>70</v>
      </c>
      <c r="J39" s="32">
        <f t="shared" si="11"/>
        <v>74</v>
      </c>
      <c r="K39" s="32">
        <f t="shared" si="11"/>
        <v>84</v>
      </c>
      <c r="L39" s="32">
        <f t="shared" si="11"/>
        <v>428</v>
      </c>
      <c r="M39" s="32">
        <f>ROUND((L39/$E$1),0)</f>
        <v>86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13</v>
      </c>
      <c r="H40" s="40">
        <v>4</v>
      </c>
      <c r="I40" s="40">
        <v>4</v>
      </c>
      <c r="J40" s="40">
        <v>4</v>
      </c>
      <c r="K40" s="40">
        <v>6</v>
      </c>
      <c r="L40" s="35">
        <f>SUM(G40:K40)</f>
        <v>31</v>
      </c>
      <c r="M40" s="35">
        <f t="shared" ref="M40:M48" si="12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20</v>
      </c>
      <c r="H41" s="40">
        <v>15</v>
      </c>
      <c r="I41" s="40">
        <v>11</v>
      </c>
      <c r="J41" s="40">
        <v>15</v>
      </c>
      <c r="K41" s="40">
        <v>14</v>
      </c>
      <c r="L41" s="35">
        <f t="shared" ref="L41:L48" si="13">SUM(G41:K41)</f>
        <v>75</v>
      </c>
      <c r="M41" s="35">
        <f t="shared" si="12"/>
        <v>15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30</v>
      </c>
      <c r="H42" s="40">
        <v>23</v>
      </c>
      <c r="I42" s="40">
        <v>20</v>
      </c>
      <c r="J42" s="40">
        <v>20</v>
      </c>
      <c r="K42" s="40">
        <v>24</v>
      </c>
      <c r="L42" s="35">
        <f t="shared" si="13"/>
        <v>117</v>
      </c>
      <c r="M42" s="35">
        <f t="shared" si="12"/>
        <v>23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55</v>
      </c>
      <c r="H43" s="41">
        <v>40</v>
      </c>
      <c r="I43" s="41">
        <v>35</v>
      </c>
      <c r="J43" s="41">
        <v>35</v>
      </c>
      <c r="K43" s="41">
        <v>40</v>
      </c>
      <c r="L43" s="32">
        <f t="shared" si="13"/>
        <v>205</v>
      </c>
      <c r="M43" s="32">
        <f t="shared" si="12"/>
        <v>41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35</v>
      </c>
      <c r="H44" s="40">
        <v>1</v>
      </c>
      <c r="I44" s="40"/>
      <c r="J44" s="40"/>
      <c r="K44" s="40"/>
      <c r="L44" s="35">
        <f t="shared" si="13"/>
        <v>36</v>
      </c>
      <c r="M44" s="35">
        <f t="shared" si="12"/>
        <v>7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7</v>
      </c>
      <c r="H46" s="40">
        <v>4</v>
      </c>
      <c r="I46" s="40">
        <v>3</v>
      </c>
      <c r="J46" s="40">
        <v>4</v>
      </c>
      <c r="K46" s="40">
        <v>3</v>
      </c>
      <c r="L46" s="35">
        <f t="shared" si="13"/>
        <v>21</v>
      </c>
      <c r="M46" s="35">
        <f t="shared" si="12"/>
        <v>4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144</v>
      </c>
      <c r="H47" s="40">
        <v>144</v>
      </c>
      <c r="I47" s="40"/>
      <c r="J47" s="40">
        <v>144</v>
      </c>
      <c r="K47" s="40">
        <v>144</v>
      </c>
      <c r="L47" s="35">
        <f t="shared" si="13"/>
        <v>576</v>
      </c>
      <c r="M47" s="35">
        <f t="shared" si="12"/>
        <v>115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384</v>
      </c>
      <c r="U51" s="46">
        <f>+L56+L57</f>
        <v>74</v>
      </c>
      <c r="V51" s="46">
        <f>+L58+L59</f>
        <v>310</v>
      </c>
      <c r="W51" s="46">
        <f>+L62</f>
        <v>0</v>
      </c>
      <c r="X51" s="46">
        <f>+L60</f>
        <v>12</v>
      </c>
    </row>
    <row r="52" spans="1:24" x14ac:dyDescent="0.25">
      <c r="A52" s="21"/>
      <c r="B52" s="22"/>
      <c r="C52" s="8" t="str">
        <f>+$C36</f>
        <v>July 2023</v>
      </c>
      <c r="D52" s="24"/>
      <c r="E52" s="24"/>
      <c r="F52" s="24"/>
      <c r="G52" s="10" t="str">
        <f>+$G$4</f>
        <v>Jul</v>
      </c>
      <c r="H52" s="10" t="str">
        <f>+G52</f>
        <v>Jul</v>
      </c>
      <c r="I52" s="10" t="str">
        <f t="shared" si="14"/>
        <v>Jul</v>
      </c>
      <c r="J52" s="10" t="str">
        <f t="shared" si="14"/>
        <v>Jul</v>
      </c>
      <c r="K52" s="10" t="str">
        <f t="shared" si="14"/>
        <v>Jul</v>
      </c>
      <c r="L52" s="10" t="str">
        <f t="shared" si="14"/>
        <v>Jul</v>
      </c>
      <c r="M52" s="10" t="str">
        <f t="shared" si="14"/>
        <v>Jul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2</v>
      </c>
      <c r="H53" s="7">
        <f>+$H$5</f>
        <v>9</v>
      </c>
      <c r="I53" s="7">
        <f>+$I$5</f>
        <v>16</v>
      </c>
      <c r="J53" s="7">
        <f>+$J$5</f>
        <v>23</v>
      </c>
      <c r="K53" s="7">
        <f>+$K$5</f>
        <v>30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83</v>
      </c>
      <c r="H55" s="32">
        <f t="shared" ref="H55:L55" si="15">SUM(H56:H59)</f>
        <v>40</v>
      </c>
      <c r="I55" s="32">
        <f t="shared" si="15"/>
        <v>139</v>
      </c>
      <c r="J55" s="32">
        <f t="shared" si="15"/>
        <v>60</v>
      </c>
      <c r="K55" s="32">
        <f t="shared" si="15"/>
        <v>62</v>
      </c>
      <c r="L55" s="32">
        <f t="shared" si="15"/>
        <v>384</v>
      </c>
      <c r="M55" s="32">
        <f>ROUND((L55/$E$1),0)</f>
        <v>77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2</v>
      </c>
      <c r="I56" s="40">
        <v>6</v>
      </c>
      <c r="J56" s="40">
        <v>2</v>
      </c>
      <c r="K56" s="40">
        <v>4</v>
      </c>
      <c r="L56" s="35">
        <f>SUM(G56:K56)</f>
        <v>18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13</v>
      </c>
      <c r="H57" s="40">
        <v>8</v>
      </c>
      <c r="I57" s="40">
        <v>21</v>
      </c>
      <c r="J57" s="40">
        <v>7</v>
      </c>
      <c r="K57" s="40">
        <v>7</v>
      </c>
      <c r="L57" s="35">
        <f t="shared" ref="L57:L64" si="17">SUM(G57:K57)</f>
        <v>56</v>
      </c>
      <c r="M57" s="35">
        <f t="shared" si="16"/>
        <v>11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18</v>
      </c>
      <c r="H58" s="40">
        <v>18</v>
      </c>
      <c r="I58" s="40">
        <v>34</v>
      </c>
      <c r="J58" s="40">
        <v>18</v>
      </c>
      <c r="K58" s="40">
        <v>15</v>
      </c>
      <c r="L58" s="35">
        <f t="shared" si="17"/>
        <v>103</v>
      </c>
      <c r="M58" s="35">
        <f t="shared" si="16"/>
        <v>21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48</v>
      </c>
      <c r="H59" s="41">
        <v>12</v>
      </c>
      <c r="I59" s="41">
        <v>78</v>
      </c>
      <c r="J59" s="41">
        <v>33</v>
      </c>
      <c r="K59" s="41">
        <v>36</v>
      </c>
      <c r="L59" s="32">
        <f t="shared" si="17"/>
        <v>207</v>
      </c>
      <c r="M59" s="32">
        <f t="shared" si="16"/>
        <v>41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>
        <v>8</v>
      </c>
      <c r="J60" s="40">
        <v>3</v>
      </c>
      <c r="K60" s="40">
        <v>1</v>
      </c>
      <c r="L60" s="35">
        <f t="shared" si="17"/>
        <v>12</v>
      </c>
      <c r="M60" s="35">
        <f t="shared" si="16"/>
        <v>2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>
        <f t="shared" si="16"/>
        <v>0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>
        <v>72</v>
      </c>
      <c r="I63" s="40"/>
      <c r="J63" s="40"/>
      <c r="K63" s="40"/>
      <c r="L63" s="35">
        <f t="shared" si="17"/>
        <v>72</v>
      </c>
      <c r="M63" s="35">
        <f t="shared" si="16"/>
        <v>14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525</v>
      </c>
      <c r="U67" s="46">
        <f>+L72+L73</f>
        <v>145</v>
      </c>
      <c r="V67" s="46">
        <f>+L74+L75</f>
        <v>380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July 2023</v>
      </c>
      <c r="D68" s="24"/>
      <c r="E68" s="24"/>
      <c r="F68" s="24"/>
      <c r="G68" s="10" t="str">
        <f>+$G$4</f>
        <v>Jul</v>
      </c>
      <c r="H68" s="10" t="str">
        <f>+G68</f>
        <v>Jul</v>
      </c>
      <c r="I68" s="10" t="str">
        <f t="shared" si="18"/>
        <v>Jul</v>
      </c>
      <c r="J68" s="10" t="str">
        <f t="shared" si="18"/>
        <v>Jul</v>
      </c>
      <c r="K68" s="10" t="str">
        <f t="shared" si="18"/>
        <v>Jul</v>
      </c>
      <c r="L68" s="10" t="str">
        <f t="shared" si="18"/>
        <v>Jul</v>
      </c>
      <c r="M68" s="10" t="str">
        <f t="shared" si="18"/>
        <v>Jul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2</v>
      </c>
      <c r="H69" s="7">
        <f>+$H$5</f>
        <v>9</v>
      </c>
      <c r="I69" s="7">
        <f>+$I$5</f>
        <v>16</v>
      </c>
      <c r="J69" s="7">
        <f>+$J$5</f>
        <v>23</v>
      </c>
      <c r="K69" s="7">
        <f>+$K$5</f>
        <v>30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81</v>
      </c>
      <c r="H71" s="32">
        <f t="shared" ref="H71:L71" si="19">SUM(H72:H75)</f>
        <v>148</v>
      </c>
      <c r="I71" s="32">
        <f t="shared" si="19"/>
        <v>81</v>
      </c>
      <c r="J71" s="32">
        <f t="shared" si="19"/>
        <v>108</v>
      </c>
      <c r="K71" s="32">
        <f t="shared" si="19"/>
        <v>107</v>
      </c>
      <c r="L71" s="32">
        <f t="shared" si="19"/>
        <v>525</v>
      </c>
      <c r="M71" s="32">
        <f>ROUND((L71/$E$1),0)</f>
        <v>105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12</v>
      </c>
      <c r="H72" s="40">
        <v>23</v>
      </c>
      <c r="I72" s="40">
        <v>15</v>
      </c>
      <c r="J72" s="40">
        <v>12</v>
      </c>
      <c r="K72" s="40">
        <v>11</v>
      </c>
      <c r="L72" s="35">
        <f>SUM(G72:K72)</f>
        <v>73</v>
      </c>
      <c r="M72" s="35">
        <f t="shared" ref="M72:M80" si="20">ROUND((L72/$E$1),0)</f>
        <v>15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14</v>
      </c>
      <c r="H73" s="40">
        <v>28</v>
      </c>
      <c r="I73" s="40">
        <v>11</v>
      </c>
      <c r="J73" s="40">
        <v>9</v>
      </c>
      <c r="K73" s="40">
        <v>10</v>
      </c>
      <c r="L73" s="35">
        <f t="shared" ref="L73:L80" si="21">SUM(G73:K73)</f>
        <v>72</v>
      </c>
      <c r="M73" s="35">
        <f t="shared" si="20"/>
        <v>14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11</v>
      </c>
      <c r="H74" s="40">
        <v>36</v>
      </c>
      <c r="I74" s="40">
        <v>9</v>
      </c>
      <c r="J74" s="40">
        <v>11</v>
      </c>
      <c r="K74" s="40">
        <v>7</v>
      </c>
      <c r="L74" s="35">
        <f t="shared" si="21"/>
        <v>74</v>
      </c>
      <c r="M74" s="35">
        <f t="shared" si="20"/>
        <v>15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44</v>
      </c>
      <c r="H75" s="41">
        <v>61</v>
      </c>
      <c r="I75" s="41">
        <v>46</v>
      </c>
      <c r="J75" s="41">
        <v>76</v>
      </c>
      <c r="K75" s="41">
        <v>79</v>
      </c>
      <c r="L75" s="32">
        <f t="shared" si="21"/>
        <v>306</v>
      </c>
      <c r="M75" s="32">
        <f t="shared" si="20"/>
        <v>61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>
        <v>144</v>
      </c>
      <c r="J79" s="40">
        <v>144</v>
      </c>
      <c r="K79" s="40">
        <v>30</v>
      </c>
      <c r="L79" s="35">
        <f t="shared" si="21"/>
        <v>318</v>
      </c>
      <c r="M79" s="35">
        <f t="shared" si="20"/>
        <v>64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July 2023</v>
      </c>
      <c r="D84" s="24"/>
      <c r="E84" s="24"/>
      <c r="F84" s="24"/>
      <c r="G84" s="10" t="str">
        <f>+$G$4</f>
        <v>Jul</v>
      </c>
      <c r="H84" s="10" t="str">
        <f>+G84</f>
        <v>Jul</v>
      </c>
      <c r="I84" s="10" t="str">
        <f t="shared" si="22"/>
        <v>Jul</v>
      </c>
      <c r="J84" s="10" t="str">
        <f t="shared" si="22"/>
        <v>Jul</v>
      </c>
      <c r="K84" s="10" t="str">
        <f t="shared" si="22"/>
        <v>Jul</v>
      </c>
      <c r="L84" s="10" t="str">
        <f t="shared" si="22"/>
        <v>Jul</v>
      </c>
      <c r="M84" s="10" t="str">
        <f t="shared" si="22"/>
        <v>Jul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2</v>
      </c>
      <c r="H85" s="7">
        <f>+$H$5</f>
        <v>9</v>
      </c>
      <c r="I85" s="7">
        <f>+$I$5</f>
        <v>16</v>
      </c>
      <c r="J85" s="7">
        <f>+$J$5</f>
        <v>23</v>
      </c>
      <c r="K85" s="7">
        <f>+$K$5</f>
        <v>30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387</v>
      </c>
      <c r="U99" s="46">
        <f>+L104+L105</f>
        <v>134</v>
      </c>
      <c r="V99" s="46">
        <f>+L106+L107</f>
        <v>253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July 2023</v>
      </c>
      <c r="D100" s="24"/>
      <c r="E100" s="24"/>
      <c r="F100" s="24"/>
      <c r="G100" s="10" t="str">
        <f>+$G$4</f>
        <v>Jul</v>
      </c>
      <c r="H100" s="10" t="str">
        <f>+G100</f>
        <v>Jul</v>
      </c>
      <c r="I100" s="10" t="str">
        <f t="shared" si="26"/>
        <v>Jul</v>
      </c>
      <c r="J100" s="10" t="str">
        <f t="shared" si="26"/>
        <v>Jul</v>
      </c>
      <c r="K100" s="10" t="str">
        <f t="shared" si="26"/>
        <v>Jul</v>
      </c>
      <c r="L100" s="10" t="str">
        <f t="shared" si="26"/>
        <v>Jul</v>
      </c>
      <c r="M100" s="10" t="str">
        <f t="shared" si="26"/>
        <v>Jul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2</v>
      </c>
      <c r="H101" s="7">
        <f>+$H$5</f>
        <v>9</v>
      </c>
      <c r="I101" s="7">
        <f>+$I$5</f>
        <v>16</v>
      </c>
      <c r="J101" s="7">
        <f>+$J$5</f>
        <v>23</v>
      </c>
      <c r="K101" s="7">
        <f>+$K$5</f>
        <v>30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73</v>
      </c>
      <c r="H103" s="32">
        <f t="shared" ref="H103:L103" si="27">SUM(H104:H107)</f>
        <v>80</v>
      </c>
      <c r="I103" s="32">
        <f t="shared" si="27"/>
        <v>77</v>
      </c>
      <c r="J103" s="32">
        <f t="shared" si="27"/>
        <v>77</v>
      </c>
      <c r="K103" s="32">
        <f t="shared" si="27"/>
        <v>80</v>
      </c>
      <c r="L103" s="32">
        <f t="shared" si="27"/>
        <v>387</v>
      </c>
      <c r="M103" s="32">
        <f>ROUND((L103/$E$1),0)</f>
        <v>77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5</v>
      </c>
      <c r="I104" s="40">
        <v>3</v>
      </c>
      <c r="J104" s="40">
        <v>3</v>
      </c>
      <c r="K104" s="40">
        <v>6</v>
      </c>
      <c r="L104" s="35">
        <f>SUM(G104:K104)</f>
        <v>19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23</v>
      </c>
      <c r="H105" s="40">
        <v>24</v>
      </c>
      <c r="I105" s="40">
        <v>24</v>
      </c>
      <c r="J105" s="40">
        <v>23</v>
      </c>
      <c r="K105" s="40">
        <v>21</v>
      </c>
      <c r="L105" s="35">
        <f t="shared" ref="L105:L112" si="29">SUM(G105:K105)</f>
        <v>115</v>
      </c>
      <c r="M105" s="35">
        <f t="shared" si="28"/>
        <v>23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21</v>
      </c>
      <c r="I106" s="40">
        <v>14</v>
      </c>
      <c r="J106" s="40">
        <v>15</v>
      </c>
      <c r="K106" s="40">
        <v>18</v>
      </c>
      <c r="L106" s="35">
        <f t="shared" si="29"/>
        <v>84</v>
      </c>
      <c r="M106" s="35">
        <f t="shared" si="28"/>
        <v>17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32</v>
      </c>
      <c r="H107" s="41">
        <v>30</v>
      </c>
      <c r="I107" s="41">
        <v>36</v>
      </c>
      <c r="J107" s="41">
        <v>36</v>
      </c>
      <c r="K107" s="41">
        <v>35</v>
      </c>
      <c r="L107" s="32">
        <f t="shared" si="29"/>
        <v>169</v>
      </c>
      <c r="M107" s="32">
        <f t="shared" si="28"/>
        <v>34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>
        <v>40</v>
      </c>
      <c r="I112" s="40"/>
      <c r="J112" s="40">
        <v>40</v>
      </c>
      <c r="K112" s="40"/>
      <c r="L112" s="35">
        <f t="shared" si="29"/>
        <v>80</v>
      </c>
      <c r="M112" s="35">
        <f t="shared" si="28"/>
        <v>16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239</v>
      </c>
      <c r="U115" s="46">
        <f>+L120+L121</f>
        <v>64</v>
      </c>
      <c r="V115" s="46">
        <f>+L122+L123</f>
        <v>175</v>
      </c>
      <c r="W115" s="46">
        <f>+L126</f>
        <v>21</v>
      </c>
      <c r="X115" s="46">
        <f>+L124</f>
        <v>3</v>
      </c>
    </row>
    <row r="116" spans="1:24" x14ac:dyDescent="0.25">
      <c r="A116" s="21"/>
      <c r="B116" s="22"/>
      <c r="C116" s="8" t="str">
        <f>+$C100</f>
        <v>July 2023</v>
      </c>
      <c r="D116" s="24"/>
      <c r="E116" s="24"/>
      <c r="F116" s="24"/>
      <c r="G116" s="10" t="str">
        <f>+$G$4</f>
        <v>Jul</v>
      </c>
      <c r="H116" s="10" t="str">
        <f>+G116</f>
        <v>Jul</v>
      </c>
      <c r="I116" s="10" t="str">
        <f t="shared" si="30"/>
        <v>Jul</v>
      </c>
      <c r="J116" s="10" t="str">
        <f t="shared" si="30"/>
        <v>Jul</v>
      </c>
      <c r="K116" s="10" t="str">
        <f t="shared" si="30"/>
        <v>Jul</v>
      </c>
      <c r="L116" s="10" t="str">
        <f t="shared" si="30"/>
        <v>Jul</v>
      </c>
      <c r="M116" s="10" t="str">
        <f t="shared" si="30"/>
        <v>Jul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2</v>
      </c>
      <c r="H117" s="7">
        <f>+$H$5</f>
        <v>9</v>
      </c>
      <c r="I117" s="7">
        <f>+$I$5</f>
        <v>16</v>
      </c>
      <c r="J117" s="7">
        <f>+$J$5</f>
        <v>23</v>
      </c>
      <c r="K117" s="7">
        <f>+$K$5</f>
        <v>30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48</v>
      </c>
      <c r="H119" s="32">
        <f t="shared" ref="H119:L119" si="31">SUM(H120:H123)</f>
        <v>24</v>
      </c>
      <c r="I119" s="32">
        <f t="shared" si="31"/>
        <v>65</v>
      </c>
      <c r="J119" s="32">
        <f t="shared" si="31"/>
        <v>39</v>
      </c>
      <c r="K119" s="32">
        <f t="shared" si="31"/>
        <v>63</v>
      </c>
      <c r="L119" s="32">
        <f t="shared" si="31"/>
        <v>239</v>
      </c>
      <c r="M119" s="32">
        <f>ROUND((L119/$E$1),0)</f>
        <v>48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1</v>
      </c>
      <c r="I120" s="40">
        <v>3</v>
      </c>
      <c r="J120" s="40">
        <v>2</v>
      </c>
      <c r="K120" s="40">
        <v>5</v>
      </c>
      <c r="L120" s="35">
        <f>SUM(G120:K120)</f>
        <v>14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7</v>
      </c>
      <c r="I121" s="40">
        <v>12</v>
      </c>
      <c r="J121" s="40">
        <v>11</v>
      </c>
      <c r="K121" s="40">
        <v>11</v>
      </c>
      <c r="L121" s="35">
        <f t="shared" ref="L121:L128" si="33">SUM(G121:K121)</f>
        <v>50</v>
      </c>
      <c r="M121" s="35">
        <f t="shared" si="32"/>
        <v>10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16</v>
      </c>
      <c r="H122" s="40">
        <v>5</v>
      </c>
      <c r="I122" s="40">
        <v>25</v>
      </c>
      <c r="J122" s="40">
        <v>10</v>
      </c>
      <c r="K122" s="40">
        <v>18</v>
      </c>
      <c r="L122" s="35">
        <f t="shared" si="33"/>
        <v>74</v>
      </c>
      <c r="M122" s="35">
        <f t="shared" si="32"/>
        <v>15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20</v>
      </c>
      <c r="H123" s="41">
        <v>11</v>
      </c>
      <c r="I123" s="41">
        <v>25</v>
      </c>
      <c r="J123" s="41">
        <v>16</v>
      </c>
      <c r="K123" s="41">
        <v>29</v>
      </c>
      <c r="L123" s="32">
        <f t="shared" si="33"/>
        <v>101</v>
      </c>
      <c r="M123" s="32">
        <f t="shared" si="32"/>
        <v>20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2</v>
      </c>
      <c r="H124" s="40"/>
      <c r="I124" s="40"/>
      <c r="J124" s="40"/>
      <c r="K124" s="40">
        <v>1</v>
      </c>
      <c r="L124" s="35">
        <f t="shared" si="33"/>
        <v>3</v>
      </c>
      <c r="M124" s="35">
        <f t="shared" si="32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3</v>
      </c>
      <c r="H126" s="40">
        <v>6</v>
      </c>
      <c r="I126" s="40">
        <v>2</v>
      </c>
      <c r="J126" s="40">
        <v>5</v>
      </c>
      <c r="K126" s="40">
        <v>5</v>
      </c>
      <c r="L126" s="35">
        <f t="shared" si="33"/>
        <v>21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12</v>
      </c>
      <c r="H127" s="40">
        <v>8</v>
      </c>
      <c r="I127" s="40">
        <v>24</v>
      </c>
      <c r="J127" s="40">
        <v>12</v>
      </c>
      <c r="K127" s="40">
        <v>12</v>
      </c>
      <c r="L127" s="35">
        <f t="shared" si="33"/>
        <v>68</v>
      </c>
      <c r="M127" s="35">
        <f t="shared" si="32"/>
        <v>14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36</v>
      </c>
      <c r="H128" s="40">
        <v>36</v>
      </c>
      <c r="I128" s="40">
        <v>36</v>
      </c>
      <c r="J128" s="40">
        <v>36</v>
      </c>
      <c r="K128" s="40"/>
      <c r="L128" s="35">
        <f t="shared" si="33"/>
        <v>144</v>
      </c>
      <c r="M128" s="35">
        <f t="shared" si="32"/>
        <v>29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339</v>
      </c>
      <c r="U131" s="46">
        <f>+L136+L137</f>
        <v>107</v>
      </c>
      <c r="V131" s="46">
        <f>+L138+L139</f>
        <v>232</v>
      </c>
      <c r="W131" s="46">
        <f>+L142</f>
        <v>2</v>
      </c>
      <c r="X131" s="46">
        <f>+L140</f>
        <v>0</v>
      </c>
    </row>
    <row r="132" spans="1:24" x14ac:dyDescent="0.25">
      <c r="A132" s="21"/>
      <c r="B132" s="22"/>
      <c r="C132" s="8" t="str">
        <f>+$C116</f>
        <v>July 2023</v>
      </c>
      <c r="D132" s="24"/>
      <c r="E132" s="24"/>
      <c r="F132" s="24"/>
      <c r="G132" s="10" t="str">
        <f>+$G$4</f>
        <v>Jul</v>
      </c>
      <c r="H132" s="10" t="str">
        <f>+G132</f>
        <v>Jul</v>
      </c>
      <c r="I132" s="10" t="str">
        <f t="shared" si="34"/>
        <v>Jul</v>
      </c>
      <c r="J132" s="10" t="str">
        <f t="shared" si="34"/>
        <v>Jul</v>
      </c>
      <c r="K132" s="10" t="str">
        <f t="shared" si="34"/>
        <v>Jul</v>
      </c>
      <c r="L132" s="10" t="str">
        <f t="shared" si="34"/>
        <v>Jul</v>
      </c>
      <c r="M132" s="10" t="str">
        <f t="shared" si="34"/>
        <v>Jul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2</v>
      </c>
      <c r="H133" s="7">
        <f>+$H$5</f>
        <v>9</v>
      </c>
      <c r="I133" s="7">
        <f>+$I$5</f>
        <v>16</v>
      </c>
      <c r="J133" s="7">
        <f>+$J$5</f>
        <v>23</v>
      </c>
      <c r="K133" s="7">
        <f>+$K$5</f>
        <v>30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69</v>
      </c>
      <c r="H135" s="32">
        <f t="shared" ref="H135:L135" si="35">SUM(H136:H139)</f>
        <v>84</v>
      </c>
      <c r="I135" s="32">
        <f t="shared" si="35"/>
        <v>66</v>
      </c>
      <c r="J135" s="32">
        <f t="shared" si="35"/>
        <v>66</v>
      </c>
      <c r="K135" s="32">
        <f t="shared" si="35"/>
        <v>54</v>
      </c>
      <c r="L135" s="32">
        <f t="shared" si="35"/>
        <v>339</v>
      </c>
      <c r="M135" s="32">
        <f>ROUND((L135/$E$1),0)</f>
        <v>68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>
        <v>6</v>
      </c>
      <c r="I136" s="40">
        <v>4</v>
      </c>
      <c r="J136" s="40">
        <v>6</v>
      </c>
      <c r="K136" s="40">
        <v>4</v>
      </c>
      <c r="L136" s="35">
        <f>SUM(G136:K136)</f>
        <v>24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17</v>
      </c>
      <c r="H137" s="40">
        <v>19</v>
      </c>
      <c r="I137" s="40">
        <v>15</v>
      </c>
      <c r="J137" s="40">
        <v>17</v>
      </c>
      <c r="K137" s="40">
        <v>15</v>
      </c>
      <c r="L137" s="35">
        <f t="shared" ref="L137:L144" si="37">SUM(G137:K137)</f>
        <v>83</v>
      </c>
      <c r="M137" s="35">
        <f t="shared" si="36"/>
        <v>17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16</v>
      </c>
      <c r="H138" s="40">
        <v>18</v>
      </c>
      <c r="I138" s="40">
        <v>14</v>
      </c>
      <c r="J138" s="40">
        <v>13</v>
      </c>
      <c r="K138" s="40">
        <v>13</v>
      </c>
      <c r="L138" s="35">
        <f t="shared" si="37"/>
        <v>74</v>
      </c>
      <c r="M138" s="35">
        <f t="shared" si="36"/>
        <v>15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32</v>
      </c>
      <c r="H139" s="41">
        <v>41</v>
      </c>
      <c r="I139" s="41">
        <v>33</v>
      </c>
      <c r="J139" s="41">
        <v>30</v>
      </c>
      <c r="K139" s="41">
        <v>22</v>
      </c>
      <c r="L139" s="32">
        <f t="shared" si="37"/>
        <v>158</v>
      </c>
      <c r="M139" s="32">
        <f t="shared" si="36"/>
        <v>32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2</v>
      </c>
      <c r="H142" s="40"/>
      <c r="I142" s="40"/>
      <c r="J142" s="40"/>
      <c r="K142" s="40"/>
      <c r="L142" s="35">
        <f t="shared" si="37"/>
        <v>2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60</v>
      </c>
      <c r="H143" s="40">
        <v>50</v>
      </c>
      <c r="I143" s="40">
        <v>158</v>
      </c>
      <c r="J143" s="40">
        <v>266</v>
      </c>
      <c r="K143" s="40">
        <v>72</v>
      </c>
      <c r="L143" s="35">
        <f t="shared" si="37"/>
        <v>606</v>
      </c>
      <c r="M143" s="35">
        <f t="shared" si="36"/>
        <v>121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435</v>
      </c>
      <c r="U147" s="46">
        <f>+L152+L153</f>
        <v>123</v>
      </c>
      <c r="V147" s="46">
        <f>+L154+L155</f>
        <v>312</v>
      </c>
      <c r="W147" s="46">
        <f>+L158</f>
        <v>4</v>
      </c>
      <c r="X147" s="46">
        <f>+L156</f>
        <v>0</v>
      </c>
    </row>
    <row r="148" spans="1:24" x14ac:dyDescent="0.25">
      <c r="A148" s="21"/>
      <c r="B148" s="22"/>
      <c r="C148" s="8" t="str">
        <f>+$C132</f>
        <v>July 2023</v>
      </c>
      <c r="D148" s="24"/>
      <c r="E148" s="24"/>
      <c r="F148" s="24"/>
      <c r="G148" s="10" t="str">
        <f>+$G$4</f>
        <v>Jul</v>
      </c>
      <c r="H148" s="10" t="str">
        <f>+G148</f>
        <v>Jul</v>
      </c>
      <c r="I148" s="10" t="str">
        <f t="shared" si="38"/>
        <v>Jul</v>
      </c>
      <c r="J148" s="10" t="str">
        <f t="shared" si="38"/>
        <v>Jul</v>
      </c>
      <c r="K148" s="10" t="str">
        <f t="shared" si="38"/>
        <v>Jul</v>
      </c>
      <c r="L148" s="10" t="str">
        <f t="shared" si="38"/>
        <v>Jul</v>
      </c>
      <c r="M148" s="10" t="str">
        <f t="shared" si="38"/>
        <v>Jul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2</v>
      </c>
      <c r="H149" s="7">
        <f>+$H$5</f>
        <v>9</v>
      </c>
      <c r="I149" s="7">
        <f>+$I$5</f>
        <v>16</v>
      </c>
      <c r="J149" s="7">
        <f>+$J$5</f>
        <v>23</v>
      </c>
      <c r="K149" s="7">
        <f>+$K$5</f>
        <v>30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82</v>
      </c>
      <c r="H151" s="32">
        <f t="shared" ref="H151:L151" si="39">SUM(H152:H155)</f>
        <v>87</v>
      </c>
      <c r="I151" s="32">
        <f t="shared" si="39"/>
        <v>83</v>
      </c>
      <c r="J151" s="32">
        <f t="shared" si="39"/>
        <v>92</v>
      </c>
      <c r="K151" s="32">
        <f t="shared" si="39"/>
        <v>91</v>
      </c>
      <c r="L151" s="32">
        <f t="shared" si="39"/>
        <v>435</v>
      </c>
      <c r="M151" s="32">
        <f>ROUND((L151/$E$1),0)</f>
        <v>87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5</v>
      </c>
      <c r="H152" s="40">
        <v>6</v>
      </c>
      <c r="I152" s="40">
        <v>4</v>
      </c>
      <c r="J152" s="40">
        <v>3</v>
      </c>
      <c r="K152" s="40">
        <v>4</v>
      </c>
      <c r="L152" s="35">
        <f>SUM(G152:K152)</f>
        <v>22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16</v>
      </c>
      <c r="H153" s="40">
        <v>31</v>
      </c>
      <c r="I153" s="40">
        <v>20</v>
      </c>
      <c r="J153" s="40">
        <v>18</v>
      </c>
      <c r="K153" s="40">
        <v>16</v>
      </c>
      <c r="L153" s="35">
        <f t="shared" ref="L153:L160" si="41">SUM(G153:K153)</f>
        <v>101</v>
      </c>
      <c r="M153" s="35">
        <f t="shared" si="40"/>
        <v>20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25</v>
      </c>
      <c r="H154" s="40">
        <v>23</v>
      </c>
      <c r="I154" s="40">
        <v>24</v>
      </c>
      <c r="J154" s="40">
        <v>27</v>
      </c>
      <c r="K154" s="40">
        <v>25</v>
      </c>
      <c r="L154" s="35">
        <f t="shared" si="41"/>
        <v>124</v>
      </c>
      <c r="M154" s="35">
        <f t="shared" si="40"/>
        <v>25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36</v>
      </c>
      <c r="H155" s="41">
        <v>27</v>
      </c>
      <c r="I155" s="41">
        <v>35</v>
      </c>
      <c r="J155" s="41">
        <v>44</v>
      </c>
      <c r="K155" s="41">
        <v>46</v>
      </c>
      <c r="L155" s="32">
        <f t="shared" si="41"/>
        <v>188</v>
      </c>
      <c r="M155" s="32">
        <f t="shared" si="40"/>
        <v>38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/>
      <c r="I158" s="40"/>
      <c r="J158" s="40">
        <v>1</v>
      </c>
      <c r="K158" s="40">
        <v>1</v>
      </c>
      <c r="L158" s="35">
        <f t="shared" si="41"/>
        <v>4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180</v>
      </c>
      <c r="H159" s="40"/>
      <c r="I159" s="40">
        <v>15</v>
      </c>
      <c r="J159" s="40">
        <v>10</v>
      </c>
      <c r="K159" s="40">
        <v>6</v>
      </c>
      <c r="L159" s="35">
        <f t="shared" si="41"/>
        <v>211</v>
      </c>
      <c r="M159" s="35">
        <f t="shared" si="40"/>
        <v>42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147</v>
      </c>
      <c r="U163" s="46">
        <f>+L168+L169</f>
        <v>36</v>
      </c>
      <c r="V163" s="46">
        <f>+L170+L171</f>
        <v>111</v>
      </c>
      <c r="W163" s="46">
        <f>+L174</f>
        <v>6</v>
      </c>
      <c r="X163" s="46">
        <f>+L172</f>
        <v>0</v>
      </c>
    </row>
    <row r="164" spans="1:24" x14ac:dyDescent="0.25">
      <c r="A164" s="21"/>
      <c r="B164" s="22"/>
      <c r="C164" s="8" t="str">
        <f>+$C148</f>
        <v>July 2023</v>
      </c>
      <c r="D164" s="24"/>
      <c r="E164" s="24"/>
      <c r="F164" s="24"/>
      <c r="G164" s="10" t="str">
        <f>+$G$4</f>
        <v>Jul</v>
      </c>
      <c r="H164" s="10" t="str">
        <f>+G164</f>
        <v>Jul</v>
      </c>
      <c r="I164" s="10" t="str">
        <f t="shared" si="42"/>
        <v>Jul</v>
      </c>
      <c r="J164" s="10" t="str">
        <f t="shared" si="42"/>
        <v>Jul</v>
      </c>
      <c r="K164" s="10" t="str">
        <f t="shared" si="42"/>
        <v>Jul</v>
      </c>
      <c r="L164" s="10" t="str">
        <f t="shared" si="42"/>
        <v>Jul</v>
      </c>
      <c r="M164" s="10" t="str">
        <f t="shared" si="42"/>
        <v>Jul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2</v>
      </c>
      <c r="H165" s="7">
        <f>+$H$5</f>
        <v>9</v>
      </c>
      <c r="I165" s="7">
        <f>+$I$5</f>
        <v>16</v>
      </c>
      <c r="J165" s="7">
        <f>+$J$5</f>
        <v>23</v>
      </c>
      <c r="K165" s="7">
        <f>+$K$5</f>
        <v>30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29</v>
      </c>
      <c r="H167" s="32">
        <f t="shared" ref="H167:L167" si="43">SUM(H168:H171)</f>
        <v>20</v>
      </c>
      <c r="I167" s="32">
        <f t="shared" si="43"/>
        <v>36</v>
      </c>
      <c r="J167" s="32">
        <f t="shared" si="43"/>
        <v>30</v>
      </c>
      <c r="K167" s="32">
        <f t="shared" si="43"/>
        <v>32</v>
      </c>
      <c r="L167" s="32">
        <f t="shared" si="43"/>
        <v>147</v>
      </c>
      <c r="M167" s="32">
        <f>ROUND((L167/$E$1),0)</f>
        <v>29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1</v>
      </c>
      <c r="J168" s="40">
        <v>2</v>
      </c>
      <c r="K168" s="40">
        <v>1</v>
      </c>
      <c r="L168" s="35">
        <f>SUM(G168:K168)</f>
        <v>6</v>
      </c>
      <c r="M168" s="35">
        <f t="shared" ref="M168:M176" si="44">ROUND((L168/$E$1),0)</f>
        <v>1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3</v>
      </c>
      <c r="I169" s="40">
        <v>5</v>
      </c>
      <c r="J169" s="40">
        <v>7</v>
      </c>
      <c r="K169" s="40">
        <v>8</v>
      </c>
      <c r="L169" s="35">
        <f t="shared" ref="L169:L176" si="45">SUM(G169:K169)</f>
        <v>30</v>
      </c>
      <c r="M169" s="35">
        <f t="shared" si="44"/>
        <v>6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5</v>
      </c>
      <c r="H170" s="40">
        <v>4</v>
      </c>
      <c r="I170" s="40">
        <v>6</v>
      </c>
      <c r="J170" s="40">
        <v>4</v>
      </c>
      <c r="K170" s="40">
        <v>5</v>
      </c>
      <c r="L170" s="35">
        <f t="shared" si="45"/>
        <v>24</v>
      </c>
      <c r="M170" s="35">
        <f t="shared" si="44"/>
        <v>5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16</v>
      </c>
      <c r="H171" s="41">
        <v>12</v>
      </c>
      <c r="I171" s="41">
        <v>24</v>
      </c>
      <c r="J171" s="41">
        <v>17</v>
      </c>
      <c r="K171" s="41">
        <v>18</v>
      </c>
      <c r="L171" s="32">
        <f t="shared" si="45"/>
        <v>87</v>
      </c>
      <c r="M171" s="32">
        <f t="shared" si="44"/>
        <v>17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/>
      <c r="H174" s="40">
        <v>1</v>
      </c>
      <c r="I174" s="40">
        <v>2</v>
      </c>
      <c r="J174" s="40">
        <v>1</v>
      </c>
      <c r="K174" s="40">
        <v>2</v>
      </c>
      <c r="L174" s="35">
        <f t="shared" si="45"/>
        <v>6</v>
      </c>
      <c r="M174" s="35">
        <f t="shared" si="44"/>
        <v>1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65</v>
      </c>
      <c r="H175" s="40">
        <v>176</v>
      </c>
      <c r="I175" s="40">
        <v>120</v>
      </c>
      <c r="J175" s="40">
        <v>25</v>
      </c>
      <c r="K175" s="40">
        <v>15</v>
      </c>
      <c r="L175" s="35">
        <f t="shared" si="45"/>
        <v>401</v>
      </c>
      <c r="M175" s="35">
        <f t="shared" si="44"/>
        <v>80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325</v>
      </c>
      <c r="U179" s="46">
        <f>+L184+L185</f>
        <v>68</v>
      </c>
      <c r="V179" s="46">
        <f>+L186+L187</f>
        <v>257</v>
      </c>
      <c r="W179" s="46">
        <f>+L190</f>
        <v>52</v>
      </c>
      <c r="X179" s="46">
        <f>+L188</f>
        <v>4</v>
      </c>
    </row>
    <row r="180" spans="1:24" x14ac:dyDescent="0.25">
      <c r="A180" s="21"/>
      <c r="B180" s="22"/>
      <c r="C180" s="8" t="str">
        <f>+$C164</f>
        <v>July 2023</v>
      </c>
      <c r="D180" s="24"/>
      <c r="E180" s="24"/>
      <c r="F180" s="24"/>
      <c r="G180" s="10" t="str">
        <f>+$G$4</f>
        <v>Jul</v>
      </c>
      <c r="H180" s="10" t="str">
        <f>+G180</f>
        <v>Jul</v>
      </c>
      <c r="I180" s="10" t="str">
        <f t="shared" si="46"/>
        <v>Jul</v>
      </c>
      <c r="J180" s="10" t="str">
        <f t="shared" si="46"/>
        <v>Jul</v>
      </c>
      <c r="K180" s="10" t="str">
        <f t="shared" si="46"/>
        <v>Jul</v>
      </c>
      <c r="L180" s="10" t="str">
        <f t="shared" si="46"/>
        <v>Jul</v>
      </c>
      <c r="M180" s="10" t="str">
        <f t="shared" si="46"/>
        <v>Jul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2</v>
      </c>
      <c r="H181" s="7">
        <f>+$H$5</f>
        <v>9</v>
      </c>
      <c r="I181" s="7">
        <f>+$I$5</f>
        <v>16</v>
      </c>
      <c r="J181" s="7">
        <f>+$J$5</f>
        <v>23</v>
      </c>
      <c r="K181" s="7">
        <f>+$K$5</f>
        <v>30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72</v>
      </c>
      <c r="H183" s="32">
        <f t="shared" ref="H183:L183" si="47">SUM(H184:H187)</f>
        <v>56</v>
      </c>
      <c r="I183" s="32">
        <f t="shared" si="47"/>
        <v>57</v>
      </c>
      <c r="J183" s="32">
        <f t="shared" si="47"/>
        <v>71</v>
      </c>
      <c r="K183" s="32">
        <f t="shared" si="47"/>
        <v>69</v>
      </c>
      <c r="L183" s="32">
        <f t="shared" si="47"/>
        <v>325</v>
      </c>
      <c r="M183" s="32">
        <f>ROUND((L183/$E$1),0)</f>
        <v>65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1</v>
      </c>
      <c r="I184" s="40">
        <v>2</v>
      </c>
      <c r="J184" s="40">
        <v>2</v>
      </c>
      <c r="K184" s="40">
        <v>1</v>
      </c>
      <c r="L184" s="35">
        <f>SUM(G184:K184)</f>
        <v>7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10</v>
      </c>
      <c r="I185" s="40">
        <v>10</v>
      </c>
      <c r="J185" s="40">
        <v>14</v>
      </c>
      <c r="K185" s="40">
        <v>15</v>
      </c>
      <c r="L185" s="35">
        <f t="shared" ref="L185:L192" si="49">SUM(G185:K185)</f>
        <v>61</v>
      </c>
      <c r="M185" s="35">
        <f t="shared" si="48"/>
        <v>12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17</v>
      </c>
      <c r="H186" s="40">
        <v>15</v>
      </c>
      <c r="I186" s="40">
        <v>14</v>
      </c>
      <c r="J186" s="40">
        <v>15</v>
      </c>
      <c r="K186" s="40">
        <v>14</v>
      </c>
      <c r="L186" s="35">
        <f t="shared" si="49"/>
        <v>75</v>
      </c>
      <c r="M186" s="35">
        <f t="shared" si="48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42</v>
      </c>
      <c r="H187" s="41">
        <v>30</v>
      </c>
      <c r="I187" s="41">
        <v>31</v>
      </c>
      <c r="J187" s="41">
        <v>40</v>
      </c>
      <c r="K187" s="41">
        <v>39</v>
      </c>
      <c r="L187" s="32">
        <f t="shared" si="49"/>
        <v>182</v>
      </c>
      <c r="M187" s="32">
        <f t="shared" si="48"/>
        <v>36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>
        <v>3</v>
      </c>
      <c r="K188" s="40">
        <v>1</v>
      </c>
      <c r="L188" s="35">
        <f t="shared" si="49"/>
        <v>4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9</v>
      </c>
      <c r="H190" s="40">
        <v>8</v>
      </c>
      <c r="I190" s="40">
        <v>9</v>
      </c>
      <c r="J190" s="40">
        <v>14</v>
      </c>
      <c r="K190" s="40">
        <v>12</v>
      </c>
      <c r="L190" s="35">
        <f t="shared" si="49"/>
        <v>52</v>
      </c>
      <c r="M190" s="35">
        <f t="shared" si="48"/>
        <v>10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72</v>
      </c>
      <c r="H191" s="40">
        <v>72</v>
      </c>
      <c r="I191" s="40">
        <v>108</v>
      </c>
      <c r="J191" s="40">
        <v>144</v>
      </c>
      <c r="K191" s="40">
        <v>108</v>
      </c>
      <c r="L191" s="35">
        <f t="shared" si="49"/>
        <v>504</v>
      </c>
      <c r="M191" s="35">
        <f t="shared" si="48"/>
        <v>101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292</v>
      </c>
      <c r="U195" s="46">
        <f>+L200+L201</f>
        <v>55</v>
      </c>
      <c r="V195" s="46">
        <f>+L202+L203</f>
        <v>237</v>
      </c>
      <c r="W195" s="46">
        <f>+L206</f>
        <v>9</v>
      </c>
      <c r="X195" s="46">
        <f>+L204</f>
        <v>5</v>
      </c>
    </row>
    <row r="196" spans="1:24" x14ac:dyDescent="0.25">
      <c r="A196" s="21"/>
      <c r="B196" s="22"/>
      <c r="C196" s="8" t="str">
        <f>+$C180</f>
        <v>July 2023</v>
      </c>
      <c r="D196" s="24"/>
      <c r="E196" s="24"/>
      <c r="F196" s="24"/>
      <c r="G196" s="10" t="str">
        <f>+$G$4</f>
        <v>Jul</v>
      </c>
      <c r="H196" s="10" t="str">
        <f>+G196</f>
        <v>Jul</v>
      </c>
      <c r="I196" s="10" t="str">
        <f t="shared" si="50"/>
        <v>Jul</v>
      </c>
      <c r="J196" s="10" t="str">
        <f t="shared" si="50"/>
        <v>Jul</v>
      </c>
      <c r="K196" s="10" t="str">
        <f t="shared" si="50"/>
        <v>Jul</v>
      </c>
      <c r="L196" s="10" t="str">
        <f t="shared" si="50"/>
        <v>Jul</v>
      </c>
      <c r="M196" s="10" t="str">
        <f t="shared" si="50"/>
        <v>Jul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2</v>
      </c>
      <c r="H197" s="7">
        <f>+$H$5</f>
        <v>9</v>
      </c>
      <c r="I197" s="7">
        <f>+$I$5</f>
        <v>16</v>
      </c>
      <c r="J197" s="7">
        <f>+$J$5</f>
        <v>23</v>
      </c>
      <c r="K197" s="7">
        <f>+$K$5</f>
        <v>30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55</v>
      </c>
      <c r="H199" s="32">
        <f t="shared" ref="H199:L199" si="51">SUM(H200:H203)</f>
        <v>56</v>
      </c>
      <c r="I199" s="32">
        <f t="shared" si="51"/>
        <v>49</v>
      </c>
      <c r="J199" s="32">
        <f t="shared" si="51"/>
        <v>73</v>
      </c>
      <c r="K199" s="32">
        <f t="shared" si="51"/>
        <v>59</v>
      </c>
      <c r="L199" s="32">
        <f t="shared" si="51"/>
        <v>292</v>
      </c>
      <c r="M199" s="32">
        <f>ROUND((L199/$E$1),0)</f>
        <v>58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2</v>
      </c>
      <c r="H200" s="40">
        <v>2</v>
      </c>
      <c r="I200" s="40">
        <v>2</v>
      </c>
      <c r="J200" s="40">
        <v>2</v>
      </c>
      <c r="K200" s="40">
        <v>2</v>
      </c>
      <c r="L200" s="35">
        <f>SUM(G200:K200)</f>
        <v>10</v>
      </c>
      <c r="M200" s="35">
        <f t="shared" ref="M200:M208" si="52">ROUND((L200/$E$1),0)</f>
        <v>2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9</v>
      </c>
      <c r="I201" s="40">
        <v>8</v>
      </c>
      <c r="J201" s="40">
        <v>11</v>
      </c>
      <c r="K201" s="40">
        <v>9</v>
      </c>
      <c r="L201" s="35">
        <f t="shared" ref="L201:L208" si="53">SUM(G201:K201)</f>
        <v>45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14</v>
      </c>
      <c r="H202" s="40">
        <v>14</v>
      </c>
      <c r="I202" s="40">
        <v>12</v>
      </c>
      <c r="J202" s="40">
        <v>15</v>
      </c>
      <c r="K202" s="40">
        <v>13</v>
      </c>
      <c r="L202" s="35">
        <f t="shared" si="53"/>
        <v>68</v>
      </c>
      <c r="M202" s="35">
        <f t="shared" si="52"/>
        <v>14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31</v>
      </c>
      <c r="H203" s="41">
        <v>31</v>
      </c>
      <c r="I203" s="41">
        <v>27</v>
      </c>
      <c r="J203" s="41">
        <v>45</v>
      </c>
      <c r="K203" s="41">
        <v>35</v>
      </c>
      <c r="L203" s="32">
        <f t="shared" si="53"/>
        <v>169</v>
      </c>
      <c r="M203" s="32">
        <f t="shared" si="52"/>
        <v>34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>
        <v>5</v>
      </c>
      <c r="K204" s="40"/>
      <c r="L204" s="35">
        <f t="shared" si="53"/>
        <v>5</v>
      </c>
      <c r="M204" s="35">
        <f t="shared" si="52"/>
        <v>1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2</v>
      </c>
      <c r="I206" s="40"/>
      <c r="J206" s="40">
        <v>2</v>
      </c>
      <c r="K206" s="40">
        <v>2</v>
      </c>
      <c r="L206" s="35">
        <f t="shared" si="53"/>
        <v>9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36</v>
      </c>
      <c r="H207" s="40"/>
      <c r="I207" s="40">
        <v>216</v>
      </c>
      <c r="J207" s="40">
        <v>72</v>
      </c>
      <c r="K207" s="40">
        <v>72</v>
      </c>
      <c r="L207" s="35">
        <f t="shared" si="53"/>
        <v>396</v>
      </c>
      <c r="M207" s="35">
        <f t="shared" si="52"/>
        <v>79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>
        <v>40</v>
      </c>
      <c r="J208" s="40">
        <v>40</v>
      </c>
      <c r="K208" s="40"/>
      <c r="L208" s="35">
        <f t="shared" si="53"/>
        <v>160</v>
      </c>
      <c r="M208" s="35">
        <f t="shared" si="52"/>
        <v>32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258</v>
      </c>
      <c r="U211" s="46">
        <f>+L216+L217</f>
        <v>42</v>
      </c>
      <c r="V211" s="46">
        <f>+L218+L219</f>
        <v>216</v>
      </c>
      <c r="W211" s="46">
        <f>+L222</f>
        <v>26</v>
      </c>
      <c r="X211" s="46">
        <f>+L220</f>
        <v>0</v>
      </c>
    </row>
    <row r="212" spans="1:24" x14ac:dyDescent="0.25">
      <c r="A212" s="21"/>
      <c r="B212" s="22"/>
      <c r="C212" s="8" t="str">
        <f>+$C196</f>
        <v>July 2023</v>
      </c>
      <c r="D212" s="24"/>
      <c r="E212" s="24"/>
      <c r="F212" s="24"/>
      <c r="G212" s="10" t="str">
        <f>+$G$4</f>
        <v>Jul</v>
      </c>
      <c r="H212" s="10" t="str">
        <f>+G212</f>
        <v>Jul</v>
      </c>
      <c r="I212" s="10" t="str">
        <f t="shared" si="54"/>
        <v>Jul</v>
      </c>
      <c r="J212" s="10" t="str">
        <f t="shared" si="54"/>
        <v>Jul</v>
      </c>
      <c r="K212" s="10" t="str">
        <f t="shared" si="54"/>
        <v>Jul</v>
      </c>
      <c r="L212" s="10" t="str">
        <f t="shared" si="54"/>
        <v>Jul</v>
      </c>
      <c r="M212" s="10" t="str">
        <f t="shared" si="54"/>
        <v>Jul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2</v>
      </c>
      <c r="H213" s="7">
        <f>+$H$5</f>
        <v>9</v>
      </c>
      <c r="I213" s="7">
        <f>+$I$5</f>
        <v>16</v>
      </c>
      <c r="J213" s="7">
        <f>+$J$5</f>
        <v>23</v>
      </c>
      <c r="K213" s="7">
        <f>+$K$5</f>
        <v>30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58</v>
      </c>
      <c r="H215" s="32">
        <f t="shared" ref="H215:L215" si="55">SUM(H216:H219)</f>
        <v>48</v>
      </c>
      <c r="I215" s="32">
        <f t="shared" si="55"/>
        <v>68</v>
      </c>
      <c r="J215" s="32">
        <f t="shared" si="55"/>
        <v>48</v>
      </c>
      <c r="K215" s="32">
        <f t="shared" si="55"/>
        <v>36</v>
      </c>
      <c r="L215" s="32">
        <f t="shared" si="55"/>
        <v>258</v>
      </c>
      <c r="M215" s="32">
        <f>ROUND((L215/$E$1),0)</f>
        <v>52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3</v>
      </c>
      <c r="I216" s="40">
        <v>2</v>
      </c>
      <c r="J216" s="40">
        <v>2</v>
      </c>
      <c r="K216" s="40">
        <v>2</v>
      </c>
      <c r="L216" s="35">
        <f>SUM(G216:K216)</f>
        <v>10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8</v>
      </c>
      <c r="H217" s="40">
        <v>4</v>
      </c>
      <c r="I217" s="40">
        <v>10</v>
      </c>
      <c r="J217" s="40">
        <v>5</v>
      </c>
      <c r="K217" s="40">
        <v>5</v>
      </c>
      <c r="L217" s="35">
        <f t="shared" ref="L217:L224" si="57">SUM(G217:K217)</f>
        <v>32</v>
      </c>
      <c r="M217" s="35">
        <f t="shared" si="56"/>
        <v>6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19</v>
      </c>
      <c r="H218" s="40">
        <v>17</v>
      </c>
      <c r="I218" s="40">
        <v>19</v>
      </c>
      <c r="J218" s="40">
        <v>13</v>
      </c>
      <c r="K218" s="40">
        <v>10</v>
      </c>
      <c r="L218" s="35">
        <f t="shared" si="57"/>
        <v>78</v>
      </c>
      <c r="M218" s="35">
        <f t="shared" si="56"/>
        <v>16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30</v>
      </c>
      <c r="H219" s="41">
        <v>24</v>
      </c>
      <c r="I219" s="41">
        <v>37</v>
      </c>
      <c r="J219" s="41">
        <v>28</v>
      </c>
      <c r="K219" s="41">
        <v>19</v>
      </c>
      <c r="L219" s="32">
        <f t="shared" si="57"/>
        <v>138</v>
      </c>
      <c r="M219" s="32">
        <f t="shared" si="56"/>
        <v>28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4</v>
      </c>
      <c r="I222" s="40">
        <v>7</v>
      </c>
      <c r="J222" s="40">
        <v>6</v>
      </c>
      <c r="K222" s="40">
        <v>5</v>
      </c>
      <c r="L222" s="35">
        <f t="shared" si="57"/>
        <v>26</v>
      </c>
      <c r="M222" s="35">
        <f t="shared" si="56"/>
        <v>5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36</v>
      </c>
      <c r="H223" s="40">
        <v>180</v>
      </c>
      <c r="I223" s="40">
        <v>88</v>
      </c>
      <c r="J223" s="40">
        <v>30</v>
      </c>
      <c r="K223" s="40">
        <v>30</v>
      </c>
      <c r="L223" s="35">
        <f t="shared" si="57"/>
        <v>364</v>
      </c>
      <c r="M223" s="35">
        <f t="shared" si="56"/>
        <v>73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>
        <v>40</v>
      </c>
      <c r="L224" s="35">
        <f t="shared" si="57"/>
        <v>200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187</v>
      </c>
      <c r="U227" s="46">
        <f>+L232+L233</f>
        <v>63</v>
      </c>
      <c r="V227" s="46">
        <f>+L234+L235</f>
        <v>124</v>
      </c>
      <c r="W227" s="46">
        <f>+L238</f>
        <v>10</v>
      </c>
      <c r="X227" s="46">
        <f>+L236</f>
        <v>4</v>
      </c>
    </row>
    <row r="228" spans="1:24" x14ac:dyDescent="0.25">
      <c r="A228" s="21"/>
      <c r="B228" s="22"/>
      <c r="C228" s="8" t="str">
        <f>+$C212</f>
        <v>July 2023</v>
      </c>
      <c r="D228" s="24"/>
      <c r="E228" s="24"/>
      <c r="F228" s="24"/>
      <c r="G228" s="10" t="str">
        <f>+$G$4</f>
        <v>Jul</v>
      </c>
      <c r="H228" s="10" t="str">
        <f>+G228</f>
        <v>Jul</v>
      </c>
      <c r="I228" s="10" t="str">
        <f t="shared" si="58"/>
        <v>Jul</v>
      </c>
      <c r="J228" s="10" t="str">
        <f t="shared" si="58"/>
        <v>Jul</v>
      </c>
      <c r="K228" s="10" t="str">
        <f t="shared" si="58"/>
        <v>Jul</v>
      </c>
      <c r="L228" s="10" t="str">
        <f t="shared" si="58"/>
        <v>Jul</v>
      </c>
      <c r="M228" s="10" t="str">
        <f t="shared" si="58"/>
        <v>Jul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2</v>
      </c>
      <c r="H229" s="7">
        <f>+$H$5</f>
        <v>9</v>
      </c>
      <c r="I229" s="7">
        <f>+$I$5</f>
        <v>16</v>
      </c>
      <c r="J229" s="7">
        <f>+$J$5</f>
        <v>23</v>
      </c>
      <c r="K229" s="7">
        <f>+$K$5</f>
        <v>30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39</v>
      </c>
      <c r="H231" s="32">
        <f t="shared" ref="H231:L231" si="59">SUM(H232:H235)</f>
        <v>59</v>
      </c>
      <c r="I231" s="32">
        <f t="shared" si="59"/>
        <v>42</v>
      </c>
      <c r="J231" s="32">
        <f t="shared" si="59"/>
        <v>22</v>
      </c>
      <c r="K231" s="32">
        <f t="shared" si="59"/>
        <v>25</v>
      </c>
      <c r="L231" s="32">
        <f t="shared" si="59"/>
        <v>187</v>
      </c>
      <c r="M231" s="32">
        <f>ROUND((L231/$E$1),0)</f>
        <v>37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7</v>
      </c>
      <c r="I232" s="40">
        <v>6</v>
      </c>
      <c r="J232" s="40">
        <v>3</v>
      </c>
      <c r="K232" s="40">
        <v>3</v>
      </c>
      <c r="L232" s="35">
        <f>SUM(G232:K232)</f>
        <v>25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8</v>
      </c>
      <c r="H233" s="40">
        <v>12</v>
      </c>
      <c r="I233" s="40">
        <v>9</v>
      </c>
      <c r="J233" s="40">
        <v>4</v>
      </c>
      <c r="K233" s="40">
        <v>5</v>
      </c>
      <c r="L233" s="35">
        <f t="shared" ref="L233:L240" si="61">SUM(G233:K233)</f>
        <v>38</v>
      </c>
      <c r="M233" s="35">
        <f t="shared" si="60"/>
        <v>8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5</v>
      </c>
      <c r="H234" s="40">
        <v>14</v>
      </c>
      <c r="I234" s="40">
        <v>7</v>
      </c>
      <c r="J234" s="40">
        <v>5</v>
      </c>
      <c r="K234" s="40">
        <v>7</v>
      </c>
      <c r="L234" s="35">
        <f t="shared" si="61"/>
        <v>38</v>
      </c>
      <c r="M234" s="35">
        <f t="shared" si="60"/>
        <v>8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20</v>
      </c>
      <c r="H235" s="41">
        <v>26</v>
      </c>
      <c r="I235" s="41">
        <v>20</v>
      </c>
      <c r="J235" s="41">
        <v>10</v>
      </c>
      <c r="K235" s="41">
        <v>10</v>
      </c>
      <c r="L235" s="32">
        <f t="shared" si="61"/>
        <v>86</v>
      </c>
      <c r="M235" s="32">
        <f t="shared" si="60"/>
        <v>17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2</v>
      </c>
      <c r="H236" s="40">
        <v>2</v>
      </c>
      <c r="I236" s="40"/>
      <c r="J236" s="40"/>
      <c r="K236" s="40"/>
      <c r="L236" s="35">
        <f t="shared" si="61"/>
        <v>4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3</v>
      </c>
      <c r="H238" s="40">
        <v>4</v>
      </c>
      <c r="I238" s="40"/>
      <c r="J238" s="40">
        <v>3</v>
      </c>
      <c r="K238" s="40"/>
      <c r="L238" s="35">
        <f t="shared" si="61"/>
        <v>10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>
        <v>180</v>
      </c>
      <c r="I239" s="40">
        <v>360</v>
      </c>
      <c r="J239" s="40"/>
      <c r="K239" s="40"/>
      <c r="L239" s="35">
        <f t="shared" si="61"/>
        <v>540</v>
      </c>
      <c r="M239" s="35">
        <f t="shared" si="60"/>
        <v>108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529</v>
      </c>
      <c r="U243" s="46">
        <f>+L248+L249</f>
        <v>81</v>
      </c>
      <c r="V243" s="46">
        <f>+L250+L251</f>
        <v>448</v>
      </c>
      <c r="W243" s="46">
        <f>+L254</f>
        <v>18</v>
      </c>
      <c r="X243" s="46">
        <f>+L252</f>
        <v>13</v>
      </c>
    </row>
    <row r="244" spans="1:24" x14ac:dyDescent="0.25">
      <c r="A244" s="21"/>
      <c r="B244" s="22"/>
      <c r="C244" s="8" t="str">
        <f>+$C228</f>
        <v>July 2023</v>
      </c>
      <c r="D244" s="24"/>
      <c r="E244" s="24"/>
      <c r="F244" s="24"/>
      <c r="G244" s="10" t="str">
        <f>+$G$4</f>
        <v>Jul</v>
      </c>
      <c r="H244" s="10" t="str">
        <f>+G244</f>
        <v>Jul</v>
      </c>
      <c r="I244" s="10" t="str">
        <f t="shared" si="62"/>
        <v>Jul</v>
      </c>
      <c r="J244" s="10" t="str">
        <f t="shared" si="62"/>
        <v>Jul</v>
      </c>
      <c r="K244" s="10" t="str">
        <f t="shared" si="62"/>
        <v>Jul</v>
      </c>
      <c r="L244" s="10" t="str">
        <f t="shared" si="62"/>
        <v>Jul</v>
      </c>
      <c r="M244" s="10" t="str">
        <f t="shared" si="62"/>
        <v>Jul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2</v>
      </c>
      <c r="H245" s="7">
        <f>+$H$5</f>
        <v>9</v>
      </c>
      <c r="I245" s="7">
        <f>+$I$5</f>
        <v>16</v>
      </c>
      <c r="J245" s="7">
        <f>+$J$5</f>
        <v>23</v>
      </c>
      <c r="K245" s="7">
        <f>+$K$5</f>
        <v>30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104</v>
      </c>
      <c r="H247" s="32">
        <f t="shared" ref="H247:L247" si="63">SUM(H248:H251)</f>
        <v>101</v>
      </c>
      <c r="I247" s="32">
        <f t="shared" si="63"/>
        <v>115</v>
      </c>
      <c r="J247" s="32">
        <f t="shared" si="63"/>
        <v>117</v>
      </c>
      <c r="K247" s="32">
        <f t="shared" si="63"/>
        <v>92</v>
      </c>
      <c r="L247" s="32">
        <f t="shared" si="63"/>
        <v>529</v>
      </c>
      <c r="M247" s="32">
        <f>ROUND((L247/$E$1),0)</f>
        <v>106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6</v>
      </c>
      <c r="I248" s="40">
        <v>6</v>
      </c>
      <c r="J248" s="40">
        <v>8</v>
      </c>
      <c r="K248" s="40">
        <v>5</v>
      </c>
      <c r="L248" s="35">
        <f>SUM(G248:K248)</f>
        <v>32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11</v>
      </c>
      <c r="I249" s="40">
        <v>9</v>
      </c>
      <c r="J249" s="40">
        <v>10</v>
      </c>
      <c r="K249" s="40">
        <v>11</v>
      </c>
      <c r="L249" s="35">
        <f t="shared" ref="L249:L256" si="65">SUM(G249:K249)</f>
        <v>49</v>
      </c>
      <c r="M249" s="35">
        <f t="shared" si="64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26</v>
      </c>
      <c r="H250" s="40">
        <v>24</v>
      </c>
      <c r="I250" s="40">
        <v>32</v>
      </c>
      <c r="J250" s="40">
        <v>30</v>
      </c>
      <c r="K250" s="40">
        <v>26</v>
      </c>
      <c r="L250" s="35">
        <f t="shared" si="65"/>
        <v>138</v>
      </c>
      <c r="M250" s="35">
        <f t="shared" si="64"/>
        <v>28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63</v>
      </c>
      <c r="H251" s="41">
        <v>60</v>
      </c>
      <c r="I251" s="41">
        <v>68</v>
      </c>
      <c r="J251" s="41">
        <v>69</v>
      </c>
      <c r="K251" s="41">
        <v>50</v>
      </c>
      <c r="L251" s="32">
        <f t="shared" si="65"/>
        <v>310</v>
      </c>
      <c r="M251" s="32">
        <f t="shared" si="64"/>
        <v>62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>
        <v>13</v>
      </c>
      <c r="J252" s="40"/>
      <c r="K252" s="40"/>
      <c r="L252" s="35">
        <f t="shared" si="65"/>
        <v>13</v>
      </c>
      <c r="M252" s="35">
        <f t="shared" si="64"/>
        <v>3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/>
      <c r="H254" s="40">
        <v>4</v>
      </c>
      <c r="I254" s="40">
        <v>2</v>
      </c>
      <c r="J254" s="40">
        <v>7</v>
      </c>
      <c r="K254" s="40">
        <v>5</v>
      </c>
      <c r="L254" s="35">
        <f t="shared" si="65"/>
        <v>18</v>
      </c>
      <c r="M254" s="35">
        <f t="shared" si="64"/>
        <v>4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48</v>
      </c>
      <c r="H256" s="40"/>
      <c r="I256" s="40">
        <v>50</v>
      </c>
      <c r="J256" s="40">
        <v>50</v>
      </c>
      <c r="K256" s="40">
        <v>50</v>
      </c>
      <c r="L256" s="35">
        <f t="shared" si="65"/>
        <v>198</v>
      </c>
      <c r="M256" s="35">
        <f t="shared" si="64"/>
        <v>40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152</v>
      </c>
      <c r="U259" s="46">
        <f>+L264+L265</f>
        <v>29</v>
      </c>
      <c r="V259" s="46">
        <f>+L266+L267</f>
        <v>123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 t="str">
        <f>+$C244</f>
        <v>July 2023</v>
      </c>
      <c r="D260" s="24"/>
      <c r="E260" s="24"/>
      <c r="F260" s="24"/>
      <c r="G260" s="10" t="str">
        <f>+$G$4</f>
        <v>Jul</v>
      </c>
      <c r="H260" s="10" t="str">
        <f>+G260</f>
        <v>Jul</v>
      </c>
      <c r="I260" s="10" t="str">
        <f t="shared" si="66"/>
        <v>Jul</v>
      </c>
      <c r="J260" s="10" t="str">
        <f t="shared" si="66"/>
        <v>Jul</v>
      </c>
      <c r="K260" s="10" t="str">
        <f t="shared" si="66"/>
        <v>Jul</v>
      </c>
      <c r="L260" s="10" t="str">
        <f t="shared" si="66"/>
        <v>Jul</v>
      </c>
      <c r="M260" s="10" t="str">
        <f t="shared" si="66"/>
        <v>Jul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2</v>
      </c>
      <c r="H261" s="7">
        <f>+$H$5</f>
        <v>9</v>
      </c>
      <c r="I261" s="7">
        <f>+$I$5</f>
        <v>16</v>
      </c>
      <c r="J261" s="7">
        <f>+$J$5</f>
        <v>23</v>
      </c>
      <c r="K261" s="7">
        <f>+$K$5</f>
        <v>30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26</v>
      </c>
      <c r="H263" s="32">
        <f t="shared" ref="H263:L263" si="67">SUM(H264:H267)</f>
        <v>15</v>
      </c>
      <c r="I263" s="32">
        <f t="shared" si="67"/>
        <v>23</v>
      </c>
      <c r="J263" s="32">
        <f t="shared" si="67"/>
        <v>35</v>
      </c>
      <c r="K263" s="32">
        <f t="shared" si="67"/>
        <v>53</v>
      </c>
      <c r="L263" s="32">
        <f t="shared" si="67"/>
        <v>152</v>
      </c>
      <c r="M263" s="32">
        <f>ROUND((L263/$E$1),0)</f>
        <v>30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1</v>
      </c>
      <c r="J264" s="40">
        <v>1</v>
      </c>
      <c r="K264" s="40">
        <v>5</v>
      </c>
      <c r="L264" s="35">
        <f>SUM(G264:K264)</f>
        <v>10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2</v>
      </c>
      <c r="I265" s="40">
        <v>2</v>
      </c>
      <c r="J265" s="40">
        <v>3</v>
      </c>
      <c r="K265" s="40">
        <v>10</v>
      </c>
      <c r="L265" s="35">
        <f t="shared" ref="L265:L272" si="69">SUM(G265:K265)</f>
        <v>19</v>
      </c>
      <c r="M265" s="35">
        <f t="shared" si="68"/>
        <v>4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>
        <v>3</v>
      </c>
      <c r="I266" s="40">
        <v>6</v>
      </c>
      <c r="J266" s="40">
        <v>9</v>
      </c>
      <c r="K266" s="40">
        <v>13</v>
      </c>
      <c r="L266" s="35">
        <f t="shared" si="69"/>
        <v>37</v>
      </c>
      <c r="M266" s="35">
        <f t="shared" si="68"/>
        <v>7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16</v>
      </c>
      <c r="H267" s="41">
        <v>9</v>
      </c>
      <c r="I267" s="41">
        <v>14</v>
      </c>
      <c r="J267" s="41">
        <v>22</v>
      </c>
      <c r="K267" s="41">
        <v>25</v>
      </c>
      <c r="L267" s="32">
        <f t="shared" si="69"/>
        <v>86</v>
      </c>
      <c r="M267" s="32">
        <f t="shared" si="68"/>
        <v>17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98</v>
      </c>
      <c r="H271" s="40">
        <v>60</v>
      </c>
      <c r="I271" s="40">
        <v>112</v>
      </c>
      <c r="J271" s="40">
        <v>98</v>
      </c>
      <c r="K271" s="40">
        <v>61</v>
      </c>
      <c r="L271" s="35">
        <f t="shared" si="69"/>
        <v>429</v>
      </c>
      <c r="M271" s="35">
        <f t="shared" si="68"/>
        <v>86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290</v>
      </c>
      <c r="U275" s="46">
        <f>+L280+L281</f>
        <v>48</v>
      </c>
      <c r="V275" s="46">
        <f>+L282+L283</f>
        <v>242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July 2023</v>
      </c>
      <c r="D276" s="24"/>
      <c r="E276" s="24"/>
      <c r="F276" s="24"/>
      <c r="G276" s="10" t="str">
        <f>+$G$4</f>
        <v>Jul</v>
      </c>
      <c r="H276" s="10" t="str">
        <f>+G276</f>
        <v>Jul</v>
      </c>
      <c r="I276" s="10" t="str">
        <f t="shared" si="70"/>
        <v>Jul</v>
      </c>
      <c r="J276" s="10" t="str">
        <f t="shared" si="70"/>
        <v>Jul</v>
      </c>
      <c r="K276" s="10" t="str">
        <f t="shared" si="70"/>
        <v>Jul</v>
      </c>
      <c r="L276" s="10" t="str">
        <f t="shared" si="70"/>
        <v>Jul</v>
      </c>
      <c r="M276" s="10" t="str">
        <f t="shared" si="70"/>
        <v>Jul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2</v>
      </c>
      <c r="H277" s="7">
        <f>+$H$5</f>
        <v>9</v>
      </c>
      <c r="I277" s="7">
        <f>+$I$5</f>
        <v>16</v>
      </c>
      <c r="J277" s="7">
        <f>+$J$5</f>
        <v>23</v>
      </c>
      <c r="K277" s="7">
        <f>+$K$5</f>
        <v>30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64</v>
      </c>
      <c r="H279" s="32">
        <f t="shared" ref="H279:L279" si="71">SUM(H280:H283)</f>
        <v>55</v>
      </c>
      <c r="I279" s="32">
        <f t="shared" si="71"/>
        <v>55</v>
      </c>
      <c r="J279" s="32">
        <f t="shared" si="71"/>
        <v>60</v>
      </c>
      <c r="K279" s="32">
        <f t="shared" si="71"/>
        <v>56</v>
      </c>
      <c r="L279" s="32">
        <f t="shared" si="71"/>
        <v>290</v>
      </c>
      <c r="M279" s="32">
        <f>ROUND((L279/$E$1),0)</f>
        <v>58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4</v>
      </c>
      <c r="H280" s="40">
        <v>2</v>
      </c>
      <c r="I280" s="40">
        <v>2</v>
      </c>
      <c r="J280" s="40">
        <v>4</v>
      </c>
      <c r="K280" s="40">
        <v>2</v>
      </c>
      <c r="L280" s="35">
        <f>SUM(G280:K280)</f>
        <v>14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8</v>
      </c>
      <c r="H281" s="40">
        <v>6</v>
      </c>
      <c r="I281" s="40">
        <v>6</v>
      </c>
      <c r="J281" s="40">
        <v>6</v>
      </c>
      <c r="K281" s="40">
        <v>8</v>
      </c>
      <c r="L281" s="35">
        <f t="shared" ref="L281:L288" si="73">SUM(G281:K281)</f>
        <v>34</v>
      </c>
      <c r="M281" s="35">
        <f t="shared" si="72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17</v>
      </c>
      <c r="H282" s="40">
        <v>15</v>
      </c>
      <c r="I282" s="40">
        <v>15</v>
      </c>
      <c r="J282" s="40">
        <v>18</v>
      </c>
      <c r="K282" s="40">
        <v>14</v>
      </c>
      <c r="L282" s="35">
        <f t="shared" si="73"/>
        <v>79</v>
      </c>
      <c r="M282" s="35">
        <f t="shared" si="72"/>
        <v>16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35</v>
      </c>
      <c r="H283" s="41">
        <v>32</v>
      </c>
      <c r="I283" s="41">
        <v>32</v>
      </c>
      <c r="J283" s="41">
        <v>32</v>
      </c>
      <c r="K283" s="41">
        <v>32</v>
      </c>
      <c r="L283" s="32">
        <f t="shared" si="73"/>
        <v>163</v>
      </c>
      <c r="M283" s="32">
        <f t="shared" si="72"/>
        <v>33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>
        <v>20</v>
      </c>
      <c r="L287" s="35">
        <f t="shared" si="73"/>
        <v>100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52</v>
      </c>
      <c r="H288" s="40">
        <v>52</v>
      </c>
      <c r="I288" s="40">
        <v>52</v>
      </c>
      <c r="J288" s="40">
        <v>52</v>
      </c>
      <c r="K288" s="40">
        <v>52</v>
      </c>
      <c r="L288" s="35">
        <f t="shared" si="73"/>
        <v>260</v>
      </c>
      <c r="M288" s="35">
        <f t="shared" si="72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184</v>
      </c>
      <c r="U291" s="46">
        <f>+L296+L297</f>
        <v>26</v>
      </c>
      <c r="V291" s="46">
        <f>+L298+L299</f>
        <v>158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July 2023</v>
      </c>
      <c r="D292" s="24"/>
      <c r="E292" s="24"/>
      <c r="F292" s="24"/>
      <c r="G292" s="10" t="str">
        <f>+$G$4</f>
        <v>Jul</v>
      </c>
      <c r="H292" s="10" t="str">
        <f>+G292</f>
        <v>Jul</v>
      </c>
      <c r="I292" s="10" t="str">
        <f t="shared" si="74"/>
        <v>Jul</v>
      </c>
      <c r="J292" s="10" t="str">
        <f t="shared" si="74"/>
        <v>Jul</v>
      </c>
      <c r="K292" s="10" t="str">
        <f t="shared" si="74"/>
        <v>Jul</v>
      </c>
      <c r="L292" s="10" t="str">
        <f t="shared" si="74"/>
        <v>Jul</v>
      </c>
      <c r="M292" s="10" t="str">
        <f t="shared" si="74"/>
        <v>Jul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2</v>
      </c>
      <c r="H293" s="7">
        <f>+$H$5</f>
        <v>9</v>
      </c>
      <c r="I293" s="7">
        <f>+$I$5</f>
        <v>16</v>
      </c>
      <c r="J293" s="7">
        <f>+$J$5</f>
        <v>23</v>
      </c>
      <c r="K293" s="7">
        <f>+$K$5</f>
        <v>30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48</v>
      </c>
      <c r="H295" s="32">
        <f t="shared" ref="H295:L295" si="75">SUM(H296:H299)</f>
        <v>31</v>
      </c>
      <c r="I295" s="32">
        <f t="shared" si="75"/>
        <v>49</v>
      </c>
      <c r="J295" s="32">
        <f t="shared" si="75"/>
        <v>28</v>
      </c>
      <c r="K295" s="32">
        <f t="shared" si="75"/>
        <v>28</v>
      </c>
      <c r="L295" s="32">
        <f t="shared" si="75"/>
        <v>184</v>
      </c>
      <c r="M295" s="32">
        <f>ROUND((L295/$E$1),0)</f>
        <v>37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1</v>
      </c>
      <c r="H296" s="40">
        <v>2</v>
      </c>
      <c r="I296" s="40">
        <v>3</v>
      </c>
      <c r="J296" s="40">
        <v>2</v>
      </c>
      <c r="K296" s="40">
        <v>3</v>
      </c>
      <c r="L296" s="35">
        <f>SUM(G296:K296)</f>
        <v>11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3</v>
      </c>
      <c r="I297" s="40">
        <v>4</v>
      </c>
      <c r="J297" s="40">
        <v>1</v>
      </c>
      <c r="K297" s="40">
        <v>2</v>
      </c>
      <c r="L297" s="35">
        <f t="shared" ref="L297:L304" si="77">SUM(G297:K297)</f>
        <v>15</v>
      </c>
      <c r="M297" s="35">
        <f t="shared" si="76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11</v>
      </c>
      <c r="H298" s="40">
        <v>9</v>
      </c>
      <c r="I298" s="40">
        <v>13</v>
      </c>
      <c r="J298" s="40">
        <v>10</v>
      </c>
      <c r="K298" s="40">
        <v>13</v>
      </c>
      <c r="L298" s="35">
        <f t="shared" si="77"/>
        <v>56</v>
      </c>
      <c r="M298" s="35">
        <f t="shared" si="76"/>
        <v>11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31</v>
      </c>
      <c r="H299" s="41">
        <v>17</v>
      </c>
      <c r="I299" s="41">
        <v>29</v>
      </c>
      <c r="J299" s="41">
        <v>15</v>
      </c>
      <c r="K299" s="41">
        <v>10</v>
      </c>
      <c r="L299" s="32">
        <f t="shared" si="77"/>
        <v>102</v>
      </c>
      <c r="M299" s="32">
        <f t="shared" si="76"/>
        <v>20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291</v>
      </c>
      <c r="U307" s="46">
        <f>+L312+L313</f>
        <v>62</v>
      </c>
      <c r="V307" s="46">
        <f>+L314+L315</f>
        <v>229</v>
      </c>
      <c r="W307" s="46">
        <f>+L318</f>
        <v>0</v>
      </c>
      <c r="X307" s="46">
        <f>+L316</f>
        <v>2</v>
      </c>
    </row>
    <row r="308" spans="1:24" x14ac:dyDescent="0.25">
      <c r="A308" s="21"/>
      <c r="B308" s="22"/>
      <c r="C308" s="8" t="str">
        <f>+$C292</f>
        <v>July 2023</v>
      </c>
      <c r="D308" s="24"/>
      <c r="E308" s="24"/>
      <c r="F308" s="24"/>
      <c r="G308" s="10" t="str">
        <f>+$G$4</f>
        <v>Jul</v>
      </c>
      <c r="H308" s="10" t="str">
        <f>+G308</f>
        <v>Jul</v>
      </c>
      <c r="I308" s="10" t="str">
        <f t="shared" si="78"/>
        <v>Jul</v>
      </c>
      <c r="J308" s="10" t="str">
        <f t="shared" si="78"/>
        <v>Jul</v>
      </c>
      <c r="K308" s="10" t="str">
        <f t="shared" si="78"/>
        <v>Jul</v>
      </c>
      <c r="L308" s="10" t="str">
        <f t="shared" si="78"/>
        <v>Jul</v>
      </c>
      <c r="M308" s="10" t="str">
        <f t="shared" si="78"/>
        <v>Jul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2</v>
      </c>
      <c r="H309" s="7">
        <f>+$H$5</f>
        <v>9</v>
      </c>
      <c r="I309" s="7">
        <f>+$I$5</f>
        <v>16</v>
      </c>
      <c r="J309" s="7">
        <f>+$J$5</f>
        <v>23</v>
      </c>
      <c r="K309" s="7">
        <f>+$K$5</f>
        <v>30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48</v>
      </c>
      <c r="H311" s="32">
        <f t="shared" ref="H311:L311" si="79">SUM(H312:H315)</f>
        <v>57</v>
      </c>
      <c r="I311" s="32">
        <f t="shared" si="79"/>
        <v>58</v>
      </c>
      <c r="J311" s="32">
        <f t="shared" si="79"/>
        <v>70</v>
      </c>
      <c r="K311" s="32">
        <f t="shared" si="79"/>
        <v>58</v>
      </c>
      <c r="L311" s="32">
        <f t="shared" si="79"/>
        <v>291</v>
      </c>
      <c r="M311" s="32">
        <f>ROUND((L311/$E$1),0)</f>
        <v>58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3</v>
      </c>
      <c r="I312" s="40">
        <v>4</v>
      </c>
      <c r="J312" s="40">
        <v>3</v>
      </c>
      <c r="K312" s="40">
        <v>3</v>
      </c>
      <c r="L312" s="35">
        <f>SUM(G312:K312)</f>
        <v>15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9</v>
      </c>
      <c r="H313" s="40">
        <v>9</v>
      </c>
      <c r="I313" s="40">
        <v>13</v>
      </c>
      <c r="J313" s="40">
        <v>7</v>
      </c>
      <c r="K313" s="40">
        <v>9</v>
      </c>
      <c r="L313" s="35">
        <f t="shared" ref="L313:L320" si="81">SUM(G313:K313)</f>
        <v>47</v>
      </c>
      <c r="M313" s="35">
        <f t="shared" si="80"/>
        <v>9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>
        <v>19</v>
      </c>
      <c r="I314" s="40">
        <v>17</v>
      </c>
      <c r="J314" s="40">
        <v>21</v>
      </c>
      <c r="K314" s="40">
        <v>19</v>
      </c>
      <c r="L314" s="35">
        <f t="shared" si="81"/>
        <v>93</v>
      </c>
      <c r="M314" s="35">
        <f t="shared" si="80"/>
        <v>19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20</v>
      </c>
      <c r="H315" s="41">
        <v>26</v>
      </c>
      <c r="I315" s="41">
        <v>24</v>
      </c>
      <c r="J315" s="41">
        <v>39</v>
      </c>
      <c r="K315" s="41">
        <v>27</v>
      </c>
      <c r="L315" s="32">
        <f t="shared" si="81"/>
        <v>136</v>
      </c>
      <c r="M315" s="32">
        <f t="shared" si="80"/>
        <v>27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1</v>
      </c>
      <c r="H316" s="40"/>
      <c r="I316" s="40">
        <v>1</v>
      </c>
      <c r="J316" s="40"/>
      <c r="K316" s="40"/>
      <c r="L316" s="35">
        <f t="shared" si="81"/>
        <v>2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112</v>
      </c>
      <c r="H319" s="40">
        <v>129</v>
      </c>
      <c r="I319" s="40">
        <v>56</v>
      </c>
      <c r="J319" s="40">
        <v>88</v>
      </c>
      <c r="K319" s="40">
        <v>49</v>
      </c>
      <c r="L319" s="35">
        <f t="shared" si="81"/>
        <v>434</v>
      </c>
      <c r="M319" s="35">
        <f t="shared" si="80"/>
        <v>87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322</v>
      </c>
      <c r="U323" s="46">
        <f>+L328+L329</f>
        <v>101</v>
      </c>
      <c r="V323" s="46">
        <f>+L330+L331</f>
        <v>221</v>
      </c>
      <c r="W323" s="46">
        <f>+L334</f>
        <v>23</v>
      </c>
      <c r="X323" s="46">
        <f>+L332</f>
        <v>12</v>
      </c>
    </row>
    <row r="324" spans="1:24" x14ac:dyDescent="0.25">
      <c r="A324" s="21"/>
      <c r="B324" s="22"/>
      <c r="C324" s="8" t="str">
        <f>+$C308</f>
        <v>July 2023</v>
      </c>
      <c r="D324" s="24"/>
      <c r="E324" s="24"/>
      <c r="F324" s="24"/>
      <c r="G324" s="10" t="str">
        <f>+$G$4</f>
        <v>Jul</v>
      </c>
      <c r="H324" s="10" t="str">
        <f>+G324</f>
        <v>Jul</v>
      </c>
      <c r="I324" s="10" t="str">
        <f t="shared" si="82"/>
        <v>Jul</v>
      </c>
      <c r="J324" s="10" t="str">
        <f t="shared" si="82"/>
        <v>Jul</v>
      </c>
      <c r="K324" s="10" t="str">
        <f t="shared" si="82"/>
        <v>Jul</v>
      </c>
      <c r="L324" s="10" t="str">
        <f t="shared" si="82"/>
        <v>Jul</v>
      </c>
      <c r="M324" s="10" t="str">
        <f t="shared" si="82"/>
        <v>Jul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2</v>
      </c>
      <c r="H325" s="7">
        <f>+$H$5</f>
        <v>9</v>
      </c>
      <c r="I325" s="7">
        <f>+$I$5</f>
        <v>16</v>
      </c>
      <c r="J325" s="7">
        <f>+$J$5</f>
        <v>23</v>
      </c>
      <c r="K325" s="7">
        <f>+$K$5</f>
        <v>30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91</v>
      </c>
      <c r="H327" s="32">
        <f t="shared" ref="H327:L327" si="83">SUM(H328:H331)</f>
        <v>60</v>
      </c>
      <c r="I327" s="32">
        <f t="shared" si="83"/>
        <v>57</v>
      </c>
      <c r="J327" s="32">
        <f t="shared" si="83"/>
        <v>50</v>
      </c>
      <c r="K327" s="32">
        <f t="shared" si="83"/>
        <v>64</v>
      </c>
      <c r="L327" s="32">
        <f t="shared" si="83"/>
        <v>322</v>
      </c>
      <c r="M327" s="32">
        <f>ROUND((L327/$E$1),0)</f>
        <v>64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5</v>
      </c>
      <c r="I328" s="40">
        <v>5</v>
      </c>
      <c r="J328" s="40">
        <v>4</v>
      </c>
      <c r="K328" s="40">
        <v>4</v>
      </c>
      <c r="L328" s="35">
        <f>SUM(G328:K328)</f>
        <v>27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23</v>
      </c>
      <c r="H329" s="40">
        <v>16</v>
      </c>
      <c r="I329" s="40">
        <v>12</v>
      </c>
      <c r="J329" s="40">
        <v>11</v>
      </c>
      <c r="K329" s="40">
        <v>12</v>
      </c>
      <c r="L329" s="35">
        <f t="shared" ref="L329:L336" si="85">SUM(G329:K329)</f>
        <v>74</v>
      </c>
      <c r="M329" s="35">
        <f t="shared" si="84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17</v>
      </c>
      <c r="H330" s="40">
        <v>14</v>
      </c>
      <c r="I330" s="40">
        <v>16</v>
      </c>
      <c r="J330" s="40">
        <v>13</v>
      </c>
      <c r="K330" s="40">
        <v>16</v>
      </c>
      <c r="L330" s="35">
        <f t="shared" si="85"/>
        <v>76</v>
      </c>
      <c r="M330" s="35">
        <f t="shared" si="84"/>
        <v>15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42</v>
      </c>
      <c r="H331" s="41">
        <v>25</v>
      </c>
      <c r="I331" s="41">
        <v>24</v>
      </c>
      <c r="J331" s="41">
        <v>22</v>
      </c>
      <c r="K331" s="41">
        <v>32</v>
      </c>
      <c r="L331" s="32">
        <f t="shared" si="85"/>
        <v>145</v>
      </c>
      <c r="M331" s="32">
        <f t="shared" si="84"/>
        <v>29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>
        <v>5</v>
      </c>
      <c r="I332" s="40">
        <v>3</v>
      </c>
      <c r="J332" s="40"/>
      <c r="K332" s="40">
        <v>4</v>
      </c>
      <c r="L332" s="35">
        <f t="shared" si="85"/>
        <v>12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>
        <v>4</v>
      </c>
      <c r="L333" s="35">
        <f t="shared" si="85"/>
        <v>4</v>
      </c>
      <c r="M333" s="35">
        <f t="shared" si="84"/>
        <v>1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6</v>
      </c>
      <c r="H334" s="40">
        <v>7</v>
      </c>
      <c r="I334" s="40"/>
      <c r="J334" s="40">
        <v>5</v>
      </c>
      <c r="K334" s="40">
        <v>5</v>
      </c>
      <c r="L334" s="35">
        <f t="shared" si="85"/>
        <v>23</v>
      </c>
      <c r="M334" s="35">
        <f t="shared" si="84"/>
        <v>5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144</v>
      </c>
      <c r="H335" s="40"/>
      <c r="I335" s="40">
        <v>72</v>
      </c>
      <c r="J335" s="40">
        <v>108</v>
      </c>
      <c r="K335" s="40">
        <v>144</v>
      </c>
      <c r="L335" s="35">
        <f t="shared" si="85"/>
        <v>468</v>
      </c>
      <c r="M335" s="35">
        <f t="shared" si="84"/>
        <v>94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453</v>
      </c>
      <c r="U339" s="46">
        <f>+L344+L345</f>
        <v>136</v>
      </c>
      <c r="V339" s="46">
        <f>+L346+L347</f>
        <v>317</v>
      </c>
      <c r="W339" s="46">
        <f>+L350</f>
        <v>7</v>
      </c>
      <c r="X339" s="46">
        <f>+L348</f>
        <v>12</v>
      </c>
    </row>
    <row r="340" spans="1:24" x14ac:dyDescent="0.25">
      <c r="A340" s="21"/>
      <c r="B340" s="22"/>
      <c r="C340" s="8" t="str">
        <f>+$C324</f>
        <v>July 2023</v>
      </c>
      <c r="D340" s="24"/>
      <c r="E340" s="24"/>
      <c r="F340" s="24"/>
      <c r="G340" s="10" t="str">
        <f>+$G$4</f>
        <v>Jul</v>
      </c>
      <c r="H340" s="10" t="str">
        <f>+G340</f>
        <v>Jul</v>
      </c>
      <c r="I340" s="10" t="str">
        <f t="shared" si="86"/>
        <v>Jul</v>
      </c>
      <c r="J340" s="10" t="str">
        <f t="shared" si="86"/>
        <v>Jul</v>
      </c>
      <c r="K340" s="10" t="str">
        <f t="shared" si="86"/>
        <v>Jul</v>
      </c>
      <c r="L340" s="10" t="str">
        <f t="shared" si="86"/>
        <v>Jul</v>
      </c>
      <c r="M340" s="10" t="str">
        <f t="shared" si="86"/>
        <v>Jul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2</v>
      </c>
      <c r="H341" s="7">
        <f>+$H$5</f>
        <v>9</v>
      </c>
      <c r="I341" s="7">
        <f>+$I$5</f>
        <v>16</v>
      </c>
      <c r="J341" s="7">
        <f>+$J$5</f>
        <v>23</v>
      </c>
      <c r="K341" s="7">
        <f>+$K$5</f>
        <v>30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103</v>
      </c>
      <c r="H343" s="32">
        <f t="shared" ref="H343:L343" si="87">SUM(H344:H347)</f>
        <v>91</v>
      </c>
      <c r="I343" s="32">
        <f t="shared" si="87"/>
        <v>84</v>
      </c>
      <c r="J343" s="32">
        <f t="shared" si="87"/>
        <v>91</v>
      </c>
      <c r="K343" s="32">
        <f t="shared" si="87"/>
        <v>84</v>
      </c>
      <c r="L343" s="32">
        <f t="shared" si="87"/>
        <v>453</v>
      </c>
      <c r="M343" s="32">
        <f>ROUND((L343/$E$1),0)</f>
        <v>91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12</v>
      </c>
      <c r="H344" s="40">
        <v>9</v>
      </c>
      <c r="I344" s="40">
        <v>6</v>
      </c>
      <c r="J344" s="40">
        <v>8</v>
      </c>
      <c r="K344" s="40">
        <v>8</v>
      </c>
      <c r="L344" s="35">
        <f>SUM(G344:K344)</f>
        <v>43</v>
      </c>
      <c r="M344" s="35">
        <f t="shared" ref="M344:M352" si="88">ROUND((L344/$E$1),0)</f>
        <v>9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19</v>
      </c>
      <c r="H345" s="40">
        <v>16</v>
      </c>
      <c r="I345" s="40">
        <v>18</v>
      </c>
      <c r="J345" s="40">
        <v>21</v>
      </c>
      <c r="K345" s="40">
        <v>19</v>
      </c>
      <c r="L345" s="35">
        <f t="shared" ref="L345:L352" si="89">SUM(G345:K345)</f>
        <v>93</v>
      </c>
      <c r="M345" s="35">
        <f t="shared" si="88"/>
        <v>19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60</v>
      </c>
      <c r="H346" s="40">
        <v>0</v>
      </c>
      <c r="I346" s="40"/>
      <c r="J346" s="40"/>
      <c r="K346" s="40">
        <v>0</v>
      </c>
      <c r="L346" s="35">
        <f t="shared" si="89"/>
        <v>60</v>
      </c>
      <c r="M346" s="35">
        <f t="shared" si="88"/>
        <v>12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12</v>
      </c>
      <c r="H347" s="41">
        <v>66</v>
      </c>
      <c r="I347" s="41">
        <v>60</v>
      </c>
      <c r="J347" s="41">
        <v>62</v>
      </c>
      <c r="K347" s="41">
        <v>57</v>
      </c>
      <c r="L347" s="32">
        <f t="shared" si="89"/>
        <v>257</v>
      </c>
      <c r="M347" s="32">
        <f t="shared" si="88"/>
        <v>51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>
        <v>4</v>
      </c>
      <c r="I348" s="40">
        <v>3</v>
      </c>
      <c r="J348" s="40">
        <v>2</v>
      </c>
      <c r="K348" s="40">
        <v>3</v>
      </c>
      <c r="L348" s="35">
        <f t="shared" si="89"/>
        <v>12</v>
      </c>
      <c r="M348" s="35">
        <f t="shared" si="88"/>
        <v>2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>
        <v>7</v>
      </c>
      <c r="I350" s="40"/>
      <c r="J350" s="40"/>
      <c r="K350" s="40"/>
      <c r="L350" s="35">
        <f t="shared" si="89"/>
        <v>7</v>
      </c>
      <c r="M350" s="35">
        <f t="shared" si="88"/>
        <v>1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>
        <v>72</v>
      </c>
      <c r="I351" s="40"/>
      <c r="J351" s="40"/>
      <c r="K351" s="40"/>
      <c r="L351" s="35">
        <f t="shared" si="89"/>
        <v>72</v>
      </c>
      <c r="M351" s="35">
        <f t="shared" si="88"/>
        <v>14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>
        <v>40</v>
      </c>
      <c r="L352" s="35">
        <f t="shared" si="89"/>
        <v>200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179</v>
      </c>
      <c r="U355" s="46">
        <f>+L360+L361</f>
        <v>25</v>
      </c>
      <c r="V355" s="46">
        <f>+L362+L363</f>
        <v>154</v>
      </c>
      <c r="W355" s="46">
        <f>+L366</f>
        <v>12</v>
      </c>
      <c r="X355" s="46">
        <f>+L364</f>
        <v>4</v>
      </c>
    </row>
    <row r="356" spans="1:24" x14ac:dyDescent="0.25">
      <c r="A356" s="21"/>
      <c r="B356" s="22"/>
      <c r="C356" s="8" t="str">
        <f>+$C340</f>
        <v>July 2023</v>
      </c>
      <c r="D356" s="24"/>
      <c r="E356" s="24"/>
      <c r="F356" s="24"/>
      <c r="G356" s="10" t="str">
        <f>+$G$4</f>
        <v>Jul</v>
      </c>
      <c r="H356" s="10" t="str">
        <f>+G356</f>
        <v>Jul</v>
      </c>
      <c r="I356" s="10" t="str">
        <f t="shared" si="90"/>
        <v>Jul</v>
      </c>
      <c r="J356" s="10" t="str">
        <f t="shared" si="90"/>
        <v>Jul</v>
      </c>
      <c r="K356" s="10" t="str">
        <f t="shared" si="90"/>
        <v>Jul</v>
      </c>
      <c r="L356" s="10" t="str">
        <f t="shared" si="90"/>
        <v>Jul</v>
      </c>
      <c r="M356" s="10" t="str">
        <f t="shared" si="90"/>
        <v>Jul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2</v>
      </c>
      <c r="H357" s="7">
        <f>+$H$5</f>
        <v>9</v>
      </c>
      <c r="I357" s="7">
        <f>+$I$5</f>
        <v>16</v>
      </c>
      <c r="J357" s="7">
        <f>+$J$5</f>
        <v>23</v>
      </c>
      <c r="K357" s="7">
        <f>+$K$5</f>
        <v>30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33</v>
      </c>
      <c r="H359" s="32">
        <f t="shared" ref="H359:L359" si="91">SUM(H360:H363)</f>
        <v>32</v>
      </c>
      <c r="I359" s="32">
        <f t="shared" si="91"/>
        <v>33</v>
      </c>
      <c r="J359" s="32">
        <f t="shared" si="91"/>
        <v>50</v>
      </c>
      <c r="K359" s="32">
        <f t="shared" si="91"/>
        <v>31</v>
      </c>
      <c r="L359" s="32">
        <f t="shared" si="91"/>
        <v>179</v>
      </c>
      <c r="M359" s="32">
        <f>ROUND((L359/$E$1),0)</f>
        <v>36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2</v>
      </c>
      <c r="I360" s="40">
        <v>1</v>
      </c>
      <c r="J360" s="40">
        <v>2</v>
      </c>
      <c r="K360" s="40">
        <v>1</v>
      </c>
      <c r="L360" s="35">
        <f>SUM(G360:K360)</f>
        <v>7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5</v>
      </c>
      <c r="I361" s="40">
        <v>4</v>
      </c>
      <c r="J361" s="40">
        <v>5</v>
      </c>
      <c r="K361" s="40">
        <v>2</v>
      </c>
      <c r="L361" s="35">
        <f t="shared" ref="L361:L368" si="93">SUM(G361:K361)</f>
        <v>18</v>
      </c>
      <c r="M361" s="35">
        <f t="shared" si="92"/>
        <v>4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6</v>
      </c>
      <c r="H362" s="40">
        <v>8</v>
      </c>
      <c r="I362" s="40">
        <v>10</v>
      </c>
      <c r="J362" s="40">
        <v>8</v>
      </c>
      <c r="K362" s="40">
        <v>6</v>
      </c>
      <c r="L362" s="35">
        <f t="shared" si="93"/>
        <v>38</v>
      </c>
      <c r="M362" s="35">
        <f t="shared" si="92"/>
        <v>8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24</v>
      </c>
      <c r="H363" s="41">
        <v>17</v>
      </c>
      <c r="I363" s="41">
        <v>18</v>
      </c>
      <c r="J363" s="41">
        <v>35</v>
      </c>
      <c r="K363" s="41">
        <v>22</v>
      </c>
      <c r="L363" s="32">
        <f t="shared" si="93"/>
        <v>116</v>
      </c>
      <c r="M363" s="32">
        <f t="shared" si="92"/>
        <v>23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>
        <v>4</v>
      </c>
      <c r="L364" s="35">
        <f t="shared" si="93"/>
        <v>4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2</v>
      </c>
      <c r="H366" s="40">
        <v>3</v>
      </c>
      <c r="I366" s="40">
        <v>4</v>
      </c>
      <c r="J366" s="40">
        <v>3</v>
      </c>
      <c r="K366" s="40"/>
      <c r="L366" s="35">
        <f t="shared" si="93"/>
        <v>12</v>
      </c>
      <c r="M366" s="35">
        <f t="shared" si="92"/>
        <v>2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108</v>
      </c>
      <c r="H367" s="40">
        <v>144</v>
      </c>
      <c r="I367" s="40">
        <v>180</v>
      </c>
      <c r="J367" s="40">
        <v>108</v>
      </c>
      <c r="K367" s="40">
        <v>72</v>
      </c>
      <c r="L367" s="35">
        <f t="shared" si="93"/>
        <v>612</v>
      </c>
      <c r="M367" s="35">
        <f t="shared" si="92"/>
        <v>122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38</v>
      </c>
      <c r="H368" s="40"/>
      <c r="I368" s="40">
        <v>34</v>
      </c>
      <c r="J368" s="40">
        <v>35</v>
      </c>
      <c r="K368" s="40"/>
      <c r="L368" s="35">
        <f t="shared" si="93"/>
        <v>107</v>
      </c>
      <c r="M368" s="35">
        <f t="shared" si="92"/>
        <v>21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197</v>
      </c>
      <c r="U371" s="46">
        <f>+L376+L377</f>
        <v>50</v>
      </c>
      <c r="V371" s="46">
        <f>+L378+L379</f>
        <v>147</v>
      </c>
      <c r="W371" s="46">
        <f>+L382</f>
        <v>23</v>
      </c>
      <c r="X371" s="46">
        <f>+L380</f>
        <v>1</v>
      </c>
    </row>
    <row r="372" spans="1:24" x14ac:dyDescent="0.25">
      <c r="A372" s="21"/>
      <c r="B372" s="22"/>
      <c r="C372" s="8" t="str">
        <f>+$C356</f>
        <v>July 2023</v>
      </c>
      <c r="D372" s="24"/>
      <c r="E372" s="24"/>
      <c r="F372" s="24"/>
      <c r="G372" s="10" t="str">
        <f>+$G$4</f>
        <v>Jul</v>
      </c>
      <c r="H372" s="10" t="str">
        <f>+G372</f>
        <v>Jul</v>
      </c>
      <c r="I372" s="10" t="str">
        <f t="shared" si="94"/>
        <v>Jul</v>
      </c>
      <c r="J372" s="10" t="str">
        <f t="shared" si="94"/>
        <v>Jul</v>
      </c>
      <c r="K372" s="10" t="str">
        <f t="shared" si="94"/>
        <v>Jul</v>
      </c>
      <c r="L372" s="10" t="str">
        <f t="shared" si="94"/>
        <v>Jul</v>
      </c>
      <c r="M372" s="10" t="str">
        <f t="shared" si="94"/>
        <v>Jul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2</v>
      </c>
      <c r="H373" s="7">
        <f>+$H$5</f>
        <v>9</v>
      </c>
      <c r="I373" s="7">
        <f>+$I$5</f>
        <v>16</v>
      </c>
      <c r="J373" s="7">
        <f>+$J$5</f>
        <v>23</v>
      </c>
      <c r="K373" s="7">
        <f>+$K$5</f>
        <v>30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36</v>
      </c>
      <c r="H375" s="32">
        <f t="shared" ref="H375:L375" si="95">SUM(H376:H379)</f>
        <v>68</v>
      </c>
      <c r="I375" s="32">
        <f t="shared" si="95"/>
        <v>33</v>
      </c>
      <c r="J375" s="32">
        <f t="shared" si="95"/>
        <v>30</v>
      </c>
      <c r="K375" s="32">
        <f t="shared" si="95"/>
        <v>30</v>
      </c>
      <c r="L375" s="32">
        <f t="shared" si="95"/>
        <v>197</v>
      </c>
      <c r="M375" s="32">
        <f>ROUND((L375/$E$1),0)</f>
        <v>39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5</v>
      </c>
      <c r="I376" s="40">
        <v>1</v>
      </c>
      <c r="J376" s="40">
        <v>1</v>
      </c>
      <c r="K376" s="40">
        <v>2</v>
      </c>
      <c r="L376" s="35">
        <f>SUM(G376:K376)</f>
        <v>10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7</v>
      </c>
      <c r="H377" s="40">
        <v>14</v>
      </c>
      <c r="I377" s="40">
        <v>8</v>
      </c>
      <c r="J377" s="40">
        <v>6</v>
      </c>
      <c r="K377" s="40">
        <v>5</v>
      </c>
      <c r="L377" s="35">
        <f t="shared" ref="L377:L384" si="97">SUM(G377:K377)</f>
        <v>40</v>
      </c>
      <c r="M377" s="35">
        <f t="shared" si="96"/>
        <v>8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14</v>
      </c>
      <c r="H378" s="40">
        <v>23</v>
      </c>
      <c r="I378" s="40">
        <v>11</v>
      </c>
      <c r="J378" s="40">
        <v>9</v>
      </c>
      <c r="K378" s="40">
        <v>10</v>
      </c>
      <c r="L378" s="35">
        <f t="shared" si="97"/>
        <v>67</v>
      </c>
      <c r="M378" s="35">
        <f t="shared" si="96"/>
        <v>13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14</v>
      </c>
      <c r="H379" s="41">
        <v>26</v>
      </c>
      <c r="I379" s="41">
        <v>13</v>
      </c>
      <c r="J379" s="41">
        <v>14</v>
      </c>
      <c r="K379" s="41">
        <v>13</v>
      </c>
      <c r="L379" s="32">
        <f t="shared" si="97"/>
        <v>80</v>
      </c>
      <c r="M379" s="32">
        <f t="shared" si="96"/>
        <v>16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>
        <v>1</v>
      </c>
      <c r="K380" s="40"/>
      <c r="L380" s="35">
        <f t="shared" si="97"/>
        <v>1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6</v>
      </c>
      <c r="H382" s="40">
        <v>4</v>
      </c>
      <c r="I382" s="40">
        <v>6</v>
      </c>
      <c r="J382" s="40">
        <v>4</v>
      </c>
      <c r="K382" s="40">
        <v>3</v>
      </c>
      <c r="L382" s="35">
        <f t="shared" si="97"/>
        <v>23</v>
      </c>
      <c r="M382" s="35">
        <f t="shared" si="96"/>
        <v>5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108</v>
      </c>
      <c r="H383" s="40"/>
      <c r="I383" s="40">
        <v>144</v>
      </c>
      <c r="J383" s="40">
        <v>144</v>
      </c>
      <c r="K383" s="40">
        <v>108</v>
      </c>
      <c r="L383" s="35">
        <f t="shared" si="97"/>
        <v>504</v>
      </c>
      <c r="M383" s="35">
        <f t="shared" si="96"/>
        <v>101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339</v>
      </c>
      <c r="U387" s="46">
        <f>+L392+L393</f>
        <v>98</v>
      </c>
      <c r="V387" s="46">
        <f>+L394+L395</f>
        <v>241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July 2023</v>
      </c>
      <c r="D388" s="24"/>
      <c r="E388" s="24"/>
      <c r="F388" s="24"/>
      <c r="G388" s="10" t="str">
        <f>+$G$4</f>
        <v>Jul</v>
      </c>
      <c r="H388" s="10" t="str">
        <f>+G388</f>
        <v>Jul</v>
      </c>
      <c r="I388" s="10" t="str">
        <f t="shared" si="98"/>
        <v>Jul</v>
      </c>
      <c r="J388" s="10" t="str">
        <f t="shared" si="98"/>
        <v>Jul</v>
      </c>
      <c r="K388" s="10" t="str">
        <f t="shared" si="98"/>
        <v>Jul</v>
      </c>
      <c r="L388" s="10" t="str">
        <f t="shared" si="98"/>
        <v>Jul</v>
      </c>
      <c r="M388" s="10" t="str">
        <f t="shared" si="98"/>
        <v>Jul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2</v>
      </c>
      <c r="H389" s="7">
        <f>+$H$5</f>
        <v>9</v>
      </c>
      <c r="I389" s="7">
        <f>+$I$5</f>
        <v>16</v>
      </c>
      <c r="J389" s="7">
        <f>+$J$5</f>
        <v>23</v>
      </c>
      <c r="K389" s="7">
        <f>+$K$5</f>
        <v>30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58</v>
      </c>
      <c r="H391" s="32">
        <f t="shared" ref="H391:L391" si="99">SUM(H392:H395)</f>
        <v>98</v>
      </c>
      <c r="I391" s="32">
        <f t="shared" si="99"/>
        <v>89</v>
      </c>
      <c r="J391" s="32">
        <f t="shared" si="99"/>
        <v>30</v>
      </c>
      <c r="K391" s="32">
        <f t="shared" si="99"/>
        <v>64</v>
      </c>
      <c r="L391" s="32">
        <f t="shared" si="99"/>
        <v>339</v>
      </c>
      <c r="M391" s="32">
        <f>ROUND((L391/$E$1),0)</f>
        <v>68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7</v>
      </c>
      <c r="I392" s="40">
        <v>5</v>
      </c>
      <c r="J392" s="40">
        <v>2</v>
      </c>
      <c r="K392" s="40">
        <v>5</v>
      </c>
      <c r="L392" s="35">
        <f>SUM(G392:K392)</f>
        <v>24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14</v>
      </c>
      <c r="H393" s="40">
        <v>19</v>
      </c>
      <c r="I393" s="40">
        <v>20</v>
      </c>
      <c r="J393" s="40">
        <v>6</v>
      </c>
      <c r="K393" s="40">
        <v>15</v>
      </c>
      <c r="L393" s="35">
        <f t="shared" ref="L393:L400" si="101">SUM(G393:K393)</f>
        <v>74</v>
      </c>
      <c r="M393" s="35">
        <f t="shared" si="100"/>
        <v>15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13</v>
      </c>
      <c r="H394" s="40">
        <v>18</v>
      </c>
      <c r="I394" s="40">
        <v>25</v>
      </c>
      <c r="J394" s="40">
        <v>8</v>
      </c>
      <c r="K394" s="40">
        <v>18</v>
      </c>
      <c r="L394" s="35">
        <f t="shared" si="101"/>
        <v>82</v>
      </c>
      <c r="M394" s="35">
        <f t="shared" si="100"/>
        <v>16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26</v>
      </c>
      <c r="H395" s="41">
        <v>54</v>
      </c>
      <c r="I395" s="41">
        <v>39</v>
      </c>
      <c r="J395" s="41">
        <v>14</v>
      </c>
      <c r="K395" s="41">
        <v>26</v>
      </c>
      <c r="L395" s="32">
        <f t="shared" si="101"/>
        <v>159</v>
      </c>
      <c r="M395" s="32">
        <f t="shared" si="100"/>
        <v>32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403</v>
      </c>
      <c r="U403" s="46">
        <f>+L408+L409</f>
        <v>105</v>
      </c>
      <c r="V403" s="46">
        <f>+L410+L411</f>
        <v>298</v>
      </c>
      <c r="W403" s="46">
        <f>+L414</f>
        <v>27</v>
      </c>
      <c r="X403" s="46">
        <f>+L412</f>
        <v>0</v>
      </c>
    </row>
    <row r="404" spans="1:24" x14ac:dyDescent="0.25">
      <c r="A404" s="21"/>
      <c r="B404" s="22"/>
      <c r="C404" s="8" t="str">
        <f>+$C388</f>
        <v>July 2023</v>
      </c>
      <c r="D404" s="24"/>
      <c r="E404" s="24"/>
      <c r="F404" s="24"/>
      <c r="G404" s="10" t="str">
        <f>+$G$4</f>
        <v>Jul</v>
      </c>
      <c r="H404" s="10" t="str">
        <f>+G404</f>
        <v>Jul</v>
      </c>
      <c r="I404" s="10" t="str">
        <f t="shared" si="102"/>
        <v>Jul</v>
      </c>
      <c r="J404" s="10" t="str">
        <f t="shared" si="102"/>
        <v>Jul</v>
      </c>
      <c r="K404" s="10" t="str">
        <f t="shared" si="102"/>
        <v>Jul</v>
      </c>
      <c r="L404" s="10" t="str">
        <f t="shared" si="102"/>
        <v>Jul</v>
      </c>
      <c r="M404" s="10" t="str">
        <f t="shared" si="102"/>
        <v>Jul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2</v>
      </c>
      <c r="H405" s="7">
        <f>+$H$5</f>
        <v>9</v>
      </c>
      <c r="I405" s="7">
        <f>+$I$5</f>
        <v>16</v>
      </c>
      <c r="J405" s="7">
        <f>+$J$5</f>
        <v>23</v>
      </c>
      <c r="K405" s="7">
        <f>+$K$5</f>
        <v>30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85</v>
      </c>
      <c r="H407" s="32">
        <f t="shared" ref="H407:L407" si="103">SUM(H408:H411)</f>
        <v>93</v>
      </c>
      <c r="I407" s="32">
        <f t="shared" si="103"/>
        <v>76</v>
      </c>
      <c r="J407" s="32">
        <f t="shared" si="103"/>
        <v>65</v>
      </c>
      <c r="K407" s="32">
        <f t="shared" si="103"/>
        <v>84</v>
      </c>
      <c r="L407" s="32">
        <f t="shared" si="103"/>
        <v>403</v>
      </c>
      <c r="M407" s="32">
        <f>ROUND((L407/$E$1),0)</f>
        <v>81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6</v>
      </c>
      <c r="H408" s="40">
        <v>8</v>
      </c>
      <c r="I408" s="40">
        <v>7</v>
      </c>
      <c r="J408" s="40">
        <v>7</v>
      </c>
      <c r="K408" s="40">
        <v>7</v>
      </c>
      <c r="L408" s="35">
        <f>SUM(G408:K408)</f>
        <v>35</v>
      </c>
      <c r="M408" s="35">
        <f t="shared" ref="M408:M416" si="104">ROUND((L408/$E$1),0)</f>
        <v>7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14</v>
      </c>
      <c r="H409" s="40">
        <v>15</v>
      </c>
      <c r="I409" s="40">
        <v>15</v>
      </c>
      <c r="J409" s="40">
        <v>11</v>
      </c>
      <c r="K409" s="40">
        <v>15</v>
      </c>
      <c r="L409" s="35">
        <f t="shared" ref="L409:L416" si="105">SUM(G409:K409)</f>
        <v>70</v>
      </c>
      <c r="M409" s="35">
        <f t="shared" si="104"/>
        <v>14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23</v>
      </c>
      <c r="H410" s="40">
        <v>25</v>
      </c>
      <c r="I410" s="40">
        <v>22</v>
      </c>
      <c r="J410" s="40">
        <v>18</v>
      </c>
      <c r="K410" s="40">
        <v>21</v>
      </c>
      <c r="L410" s="35">
        <f t="shared" si="105"/>
        <v>109</v>
      </c>
      <c r="M410" s="35">
        <f t="shared" si="104"/>
        <v>22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42</v>
      </c>
      <c r="H411" s="41">
        <v>45</v>
      </c>
      <c r="I411" s="41">
        <v>32</v>
      </c>
      <c r="J411" s="41">
        <v>29</v>
      </c>
      <c r="K411" s="41">
        <v>41</v>
      </c>
      <c r="L411" s="32">
        <f t="shared" si="105"/>
        <v>189</v>
      </c>
      <c r="M411" s="32">
        <f t="shared" si="104"/>
        <v>38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5</v>
      </c>
      <c r="H414" s="40">
        <v>5</v>
      </c>
      <c r="I414" s="40">
        <v>6</v>
      </c>
      <c r="J414" s="40">
        <v>5</v>
      </c>
      <c r="K414" s="40">
        <v>6</v>
      </c>
      <c r="L414" s="35">
        <f t="shared" si="105"/>
        <v>27</v>
      </c>
      <c r="M414" s="35">
        <f t="shared" si="104"/>
        <v>5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36</v>
      </c>
      <c r="H415" s="40">
        <v>180</v>
      </c>
      <c r="I415" s="40">
        <v>72</v>
      </c>
      <c r="J415" s="40">
        <v>36</v>
      </c>
      <c r="K415" s="40">
        <v>72</v>
      </c>
      <c r="L415" s="35">
        <f t="shared" si="105"/>
        <v>396</v>
      </c>
      <c r="M415" s="35">
        <f t="shared" si="104"/>
        <v>79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July 2023</v>
      </c>
      <c r="D420" s="24"/>
      <c r="E420" s="24"/>
      <c r="F420" s="24"/>
      <c r="G420" s="10" t="str">
        <f>+$G$4</f>
        <v>Jul</v>
      </c>
      <c r="H420" s="10" t="str">
        <f>+G420</f>
        <v>Jul</v>
      </c>
      <c r="I420" s="10" t="str">
        <f t="shared" si="106"/>
        <v>Jul</v>
      </c>
      <c r="J420" s="10" t="str">
        <f t="shared" si="106"/>
        <v>Jul</v>
      </c>
      <c r="K420" s="10" t="str">
        <f t="shared" si="106"/>
        <v>Jul</v>
      </c>
      <c r="L420" s="10" t="str">
        <f t="shared" si="106"/>
        <v>Jul</v>
      </c>
      <c r="M420" s="10" t="str">
        <f t="shared" si="106"/>
        <v>Jul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2</v>
      </c>
      <c r="H421" s="7">
        <f>+$H$5</f>
        <v>9</v>
      </c>
      <c r="I421" s="7">
        <f>+$I$5</f>
        <v>16</v>
      </c>
      <c r="J421" s="7">
        <f>+$J$5</f>
        <v>23</v>
      </c>
      <c r="K421" s="7">
        <f>+$K$5</f>
        <v>30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28</v>
      </c>
      <c r="AB423" s="50">
        <v>59</v>
      </c>
      <c r="AC423" s="50">
        <v>53</v>
      </c>
      <c r="AD423" s="50">
        <v>48</v>
      </c>
      <c r="AE423" s="50">
        <v>49</v>
      </c>
      <c r="AF423" s="50">
        <v>237</v>
      </c>
      <c r="AG423" s="50">
        <v>47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2</v>
      </c>
      <c r="AE424" s="50">
        <v>2</v>
      </c>
      <c r="AF424" s="50">
        <v>10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5</v>
      </c>
      <c r="AB425" s="50">
        <v>13</v>
      </c>
      <c r="AC425" s="50">
        <v>7</v>
      </c>
      <c r="AD425" s="50">
        <v>8</v>
      </c>
      <c r="AE425" s="50">
        <v>13</v>
      </c>
      <c r="AF425" s="50">
        <v>46</v>
      </c>
      <c r="AG425" s="50">
        <v>9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8</v>
      </c>
      <c r="AB426" s="50">
        <v>18</v>
      </c>
      <c r="AC426" s="50">
        <v>29</v>
      </c>
      <c r="AD426" s="50">
        <v>27</v>
      </c>
      <c r="AE426" s="50">
        <v>19</v>
      </c>
      <c r="AF426" s="50">
        <v>101</v>
      </c>
      <c r="AG426" s="50">
        <v>20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13</v>
      </c>
      <c r="AB427" s="50">
        <v>26</v>
      </c>
      <c r="AC427" s="50">
        <v>15</v>
      </c>
      <c r="AD427" s="50">
        <v>11</v>
      </c>
      <c r="AE427" s="50">
        <v>15</v>
      </c>
      <c r="AF427" s="50">
        <v>80</v>
      </c>
      <c r="AG427" s="50">
        <v>16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133</v>
      </c>
      <c r="U435" s="46">
        <f>+L440+L441</f>
        <v>37</v>
      </c>
      <c r="V435" s="46">
        <f>+L442+L443</f>
        <v>96</v>
      </c>
      <c r="W435" s="46">
        <f>+L446</f>
        <v>7</v>
      </c>
      <c r="X435" s="46">
        <f>+L444</f>
        <v>2</v>
      </c>
    </row>
    <row r="436" spans="1:24" x14ac:dyDescent="0.25">
      <c r="A436" s="21"/>
      <c r="B436" s="22"/>
      <c r="C436" s="8" t="str">
        <f>+$C420</f>
        <v>July 2023</v>
      </c>
      <c r="D436" s="24"/>
      <c r="E436" s="24"/>
      <c r="F436" s="24"/>
      <c r="G436" s="10" t="str">
        <f>+$G$4</f>
        <v>Jul</v>
      </c>
      <c r="H436" s="10" t="str">
        <f>+G436</f>
        <v>Jul</v>
      </c>
      <c r="I436" s="10" t="str">
        <f t="shared" si="110"/>
        <v>Jul</v>
      </c>
      <c r="J436" s="10" t="str">
        <f t="shared" si="110"/>
        <v>Jul</v>
      </c>
      <c r="K436" s="10" t="str">
        <f t="shared" si="110"/>
        <v>Jul</v>
      </c>
      <c r="L436" s="10" t="str">
        <f t="shared" si="110"/>
        <v>Jul</v>
      </c>
      <c r="M436" s="10" t="str">
        <f t="shared" si="110"/>
        <v>Jul</v>
      </c>
      <c r="N436" s="25"/>
      <c r="P436" s="16" t="s">
        <v>151</v>
      </c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2</v>
      </c>
      <c r="H437" s="7">
        <f>+$H$5</f>
        <v>9</v>
      </c>
      <c r="I437" s="7">
        <f>+$I$5</f>
        <v>16</v>
      </c>
      <c r="J437" s="7">
        <f>+$J$5</f>
        <v>23</v>
      </c>
      <c r="K437" s="7">
        <f>+$K$5</f>
        <v>30</v>
      </c>
      <c r="L437" s="7" t="s">
        <v>11</v>
      </c>
      <c r="M437" s="7" t="s">
        <v>12</v>
      </c>
      <c r="N437" s="28"/>
      <c r="P437" s="16" t="s">
        <v>152</v>
      </c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31</v>
      </c>
      <c r="H439" s="32">
        <f t="shared" ref="H439:L439" si="111">SUM(H440:H443)</f>
        <v>43</v>
      </c>
      <c r="I439" s="32">
        <f t="shared" si="111"/>
        <v>33</v>
      </c>
      <c r="J439" s="32">
        <f t="shared" si="111"/>
        <v>0</v>
      </c>
      <c r="K439" s="32">
        <f t="shared" si="111"/>
        <v>26</v>
      </c>
      <c r="L439" s="32">
        <f t="shared" si="111"/>
        <v>133</v>
      </c>
      <c r="M439" s="32">
        <f>ROUND((L439/$E$1),0)</f>
        <v>27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3</v>
      </c>
      <c r="I440" s="40">
        <v>2</v>
      </c>
      <c r="J440" s="40"/>
      <c r="K440" s="40">
        <v>1</v>
      </c>
      <c r="L440" s="35">
        <f>SUM(G440:K440)</f>
        <v>7</v>
      </c>
      <c r="M440" s="35">
        <f t="shared" ref="M440:M448" si="112">ROUND((L440/$E$1),0)</f>
        <v>1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10</v>
      </c>
      <c r="I441" s="40">
        <v>5</v>
      </c>
      <c r="J441" s="40"/>
      <c r="K441" s="40">
        <v>5</v>
      </c>
      <c r="L441" s="35">
        <f t="shared" ref="L441:L448" si="113">SUM(G441:K441)</f>
        <v>30</v>
      </c>
      <c r="M441" s="35">
        <f t="shared" si="112"/>
        <v>6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10</v>
      </c>
      <c r="I442" s="40">
        <v>10</v>
      </c>
      <c r="J442" s="40"/>
      <c r="K442" s="40">
        <v>10</v>
      </c>
      <c r="L442" s="35">
        <f t="shared" si="113"/>
        <v>40</v>
      </c>
      <c r="M442" s="35">
        <f t="shared" si="112"/>
        <v>8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20</v>
      </c>
      <c r="I443" s="41">
        <v>16</v>
      </c>
      <c r="J443" s="41"/>
      <c r="K443" s="41">
        <v>10</v>
      </c>
      <c r="L443" s="32">
        <f t="shared" si="113"/>
        <v>56</v>
      </c>
      <c r="M443" s="32">
        <f t="shared" si="112"/>
        <v>11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>
        <v>2</v>
      </c>
      <c r="I444" s="40"/>
      <c r="J444" s="40"/>
      <c r="K444" s="40"/>
      <c r="L444" s="35">
        <f t="shared" si="113"/>
        <v>2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2</v>
      </c>
      <c r="H446" s="40">
        <v>1</v>
      </c>
      <c r="I446" s="40">
        <v>2</v>
      </c>
      <c r="J446" s="40"/>
      <c r="K446" s="40">
        <v>2</v>
      </c>
      <c r="L446" s="35">
        <f t="shared" si="113"/>
        <v>7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>
        <f t="shared" si="112"/>
        <v>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295</v>
      </c>
      <c r="U451" s="46">
        <f>+L456+L457</f>
        <v>72</v>
      </c>
      <c r="V451" s="46">
        <f>+L458+L459</f>
        <v>223</v>
      </c>
      <c r="W451" s="46">
        <f>+L462</f>
        <v>12</v>
      </c>
      <c r="X451" s="46">
        <f>+L460</f>
        <v>0</v>
      </c>
    </row>
    <row r="452" spans="1:24" x14ac:dyDescent="0.25">
      <c r="A452" s="21"/>
      <c r="B452" s="22"/>
      <c r="C452" s="8" t="str">
        <f>+$C436</f>
        <v>July 2023</v>
      </c>
      <c r="D452" s="24"/>
      <c r="E452" s="24"/>
      <c r="F452" s="24"/>
      <c r="G452" s="10" t="str">
        <f>+$G$4</f>
        <v>Jul</v>
      </c>
      <c r="H452" s="10" t="str">
        <f>+G452</f>
        <v>Jul</v>
      </c>
      <c r="I452" s="10" t="str">
        <f t="shared" si="114"/>
        <v>Jul</v>
      </c>
      <c r="J452" s="10" t="str">
        <f t="shared" si="114"/>
        <v>Jul</v>
      </c>
      <c r="K452" s="10" t="str">
        <f t="shared" si="114"/>
        <v>Jul</v>
      </c>
      <c r="L452" s="10" t="str">
        <f t="shared" si="114"/>
        <v>Jul</v>
      </c>
      <c r="M452" s="10" t="str">
        <f t="shared" si="114"/>
        <v>Jul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2</v>
      </c>
      <c r="H453" s="7">
        <f>+$H$5</f>
        <v>9</v>
      </c>
      <c r="I453" s="7">
        <f>+$I$5</f>
        <v>16</v>
      </c>
      <c r="J453" s="7">
        <f>+$J$5</f>
        <v>23</v>
      </c>
      <c r="K453" s="7">
        <f>+$K$5</f>
        <v>30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48</v>
      </c>
      <c r="H455" s="32">
        <f t="shared" ref="H455:L455" si="115">SUM(H456:H459)</f>
        <v>63</v>
      </c>
      <c r="I455" s="32">
        <f t="shared" si="115"/>
        <v>60</v>
      </c>
      <c r="J455" s="32">
        <f t="shared" si="115"/>
        <v>62</v>
      </c>
      <c r="K455" s="32">
        <f t="shared" si="115"/>
        <v>62</v>
      </c>
      <c r="L455" s="32">
        <f t="shared" si="115"/>
        <v>295</v>
      </c>
      <c r="M455" s="32">
        <f>ROUND((L455/$E$1),0)</f>
        <v>59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7</v>
      </c>
      <c r="I456" s="40">
        <v>5</v>
      </c>
      <c r="J456" s="40">
        <v>4</v>
      </c>
      <c r="K456" s="40">
        <v>7</v>
      </c>
      <c r="L456" s="35">
        <f>SUM(G456:K456)</f>
        <v>30</v>
      </c>
      <c r="M456" s="35">
        <f t="shared" ref="M456:M464" si="116">ROUND((L456/$E$1),0)</f>
        <v>6</v>
      </c>
      <c r="N456" s="33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8</v>
      </c>
      <c r="I457" s="40">
        <v>10</v>
      </c>
      <c r="J457" s="40">
        <v>10</v>
      </c>
      <c r="K457" s="40">
        <v>9</v>
      </c>
      <c r="L457" s="35">
        <f t="shared" ref="L457:L464" si="117">SUM(G457:K457)</f>
        <v>42</v>
      </c>
      <c r="M457" s="35">
        <f t="shared" si="116"/>
        <v>8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12</v>
      </c>
      <c r="H458" s="40">
        <v>14</v>
      </c>
      <c r="I458" s="40">
        <v>11</v>
      </c>
      <c r="J458" s="40">
        <v>16</v>
      </c>
      <c r="K458" s="40">
        <v>10</v>
      </c>
      <c r="L458" s="35">
        <f t="shared" si="117"/>
        <v>63</v>
      </c>
      <c r="M458" s="35">
        <f t="shared" si="116"/>
        <v>13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24</v>
      </c>
      <c r="H459" s="41">
        <v>34</v>
      </c>
      <c r="I459" s="41">
        <v>34</v>
      </c>
      <c r="J459" s="41">
        <v>32</v>
      </c>
      <c r="K459" s="41">
        <v>36</v>
      </c>
      <c r="L459" s="32">
        <f t="shared" si="117"/>
        <v>160</v>
      </c>
      <c r="M459" s="32">
        <f t="shared" si="116"/>
        <v>32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2</v>
      </c>
      <c r="I462" s="40">
        <v>2</v>
      </c>
      <c r="J462" s="40">
        <v>3</v>
      </c>
      <c r="K462" s="40">
        <v>2</v>
      </c>
      <c r="L462" s="35">
        <f t="shared" si="117"/>
        <v>12</v>
      </c>
      <c r="M462" s="35">
        <f t="shared" si="116"/>
        <v>2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272</v>
      </c>
      <c r="U467" s="46">
        <f>+L472+L473</f>
        <v>83</v>
      </c>
      <c r="V467" s="46">
        <f>+L474+L475</f>
        <v>189</v>
      </c>
      <c r="W467" s="46">
        <f>+L478</f>
        <v>65</v>
      </c>
      <c r="X467" s="46">
        <f>+L476</f>
        <v>0</v>
      </c>
    </row>
    <row r="468" spans="1:24" x14ac:dyDescent="0.25">
      <c r="A468" s="21"/>
      <c r="B468" s="22"/>
      <c r="C468" s="8" t="str">
        <f>+$C452</f>
        <v>July 2023</v>
      </c>
      <c r="D468" s="24"/>
      <c r="E468" s="24"/>
      <c r="F468" s="24"/>
      <c r="G468" s="10" t="str">
        <f>+$G$4</f>
        <v>Jul</v>
      </c>
      <c r="H468" s="10" t="str">
        <f>+G468</f>
        <v>Jul</v>
      </c>
      <c r="I468" s="10" t="str">
        <f t="shared" si="118"/>
        <v>Jul</v>
      </c>
      <c r="J468" s="10" t="str">
        <f t="shared" si="118"/>
        <v>Jul</v>
      </c>
      <c r="K468" s="10" t="str">
        <f t="shared" si="118"/>
        <v>Jul</v>
      </c>
      <c r="L468" s="10" t="str">
        <f t="shared" si="118"/>
        <v>Jul</v>
      </c>
      <c r="M468" s="10" t="str">
        <f t="shared" si="118"/>
        <v>Jul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2</v>
      </c>
      <c r="H469" s="7">
        <f>+$H$5</f>
        <v>9</v>
      </c>
      <c r="I469" s="7">
        <f>+$I$5</f>
        <v>16</v>
      </c>
      <c r="J469" s="7">
        <f>+$J$5</f>
        <v>23</v>
      </c>
      <c r="K469" s="7">
        <f>+$K$5</f>
        <v>30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67</v>
      </c>
      <c r="H471" s="32">
        <f t="shared" ref="H471:L471" si="119">SUM(H472:H475)</f>
        <v>59</v>
      </c>
      <c r="I471" s="32">
        <f t="shared" si="119"/>
        <v>75</v>
      </c>
      <c r="J471" s="32">
        <f t="shared" si="119"/>
        <v>0</v>
      </c>
      <c r="K471" s="32">
        <f t="shared" si="119"/>
        <v>71</v>
      </c>
      <c r="L471" s="32">
        <f t="shared" si="119"/>
        <v>272</v>
      </c>
      <c r="M471" s="32">
        <f>ROUND((L471/$E$1),0)</f>
        <v>54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7</v>
      </c>
      <c r="H472" s="40">
        <v>5</v>
      </c>
      <c r="I472" s="40">
        <v>9</v>
      </c>
      <c r="J472" s="40"/>
      <c r="K472" s="40">
        <v>6</v>
      </c>
      <c r="L472" s="35">
        <f>SUM(G472:K472)</f>
        <v>27</v>
      </c>
      <c r="M472" s="35">
        <f t="shared" ref="M472:M480" si="120">ROUND((L472/$E$1),0)</f>
        <v>5</v>
      </c>
      <c r="N472" s="33"/>
      <c r="P472" s="16" t="s">
        <v>153</v>
      </c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12</v>
      </c>
      <c r="H473" s="40">
        <v>16</v>
      </c>
      <c r="I473" s="40">
        <v>19</v>
      </c>
      <c r="J473" s="40"/>
      <c r="K473" s="40">
        <v>9</v>
      </c>
      <c r="L473" s="35">
        <f t="shared" ref="L473:L480" si="121">SUM(G473:K473)</f>
        <v>56</v>
      </c>
      <c r="M473" s="35">
        <f t="shared" si="120"/>
        <v>11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11</v>
      </c>
      <c r="H474" s="40">
        <v>12</v>
      </c>
      <c r="I474" s="40">
        <v>20</v>
      </c>
      <c r="J474" s="40"/>
      <c r="K474" s="40">
        <v>25</v>
      </c>
      <c r="L474" s="35">
        <f t="shared" si="121"/>
        <v>68</v>
      </c>
      <c r="M474" s="35">
        <f t="shared" si="120"/>
        <v>14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37</v>
      </c>
      <c r="H475" s="41">
        <v>26</v>
      </c>
      <c r="I475" s="41">
        <v>27</v>
      </c>
      <c r="J475" s="41"/>
      <c r="K475" s="41">
        <v>31</v>
      </c>
      <c r="L475" s="32">
        <f t="shared" si="121"/>
        <v>121</v>
      </c>
      <c r="M475" s="32">
        <f t="shared" si="120"/>
        <v>24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10</v>
      </c>
      <c r="H478" s="40">
        <v>20</v>
      </c>
      <c r="I478" s="40">
        <v>25</v>
      </c>
      <c r="J478" s="40"/>
      <c r="K478" s="40">
        <v>10</v>
      </c>
      <c r="L478" s="35">
        <f t="shared" si="121"/>
        <v>65</v>
      </c>
      <c r="M478" s="35">
        <f t="shared" si="120"/>
        <v>13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40</v>
      </c>
      <c r="H479" s="40">
        <v>30</v>
      </c>
      <c r="I479" s="40">
        <v>30</v>
      </c>
      <c r="J479" s="40"/>
      <c r="K479" s="40">
        <v>40</v>
      </c>
      <c r="L479" s="35">
        <f t="shared" si="121"/>
        <v>140</v>
      </c>
      <c r="M479" s="35">
        <f t="shared" si="120"/>
        <v>28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133</v>
      </c>
      <c r="U483" s="46">
        <f>+L488+L489</f>
        <v>44</v>
      </c>
      <c r="V483" s="46">
        <f>+L490+L491</f>
        <v>89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July 2023</v>
      </c>
      <c r="D484" s="24"/>
      <c r="E484" s="24"/>
      <c r="F484" s="24"/>
      <c r="G484" s="10" t="str">
        <f>+$G$4</f>
        <v>Jul</v>
      </c>
      <c r="H484" s="10" t="str">
        <f>+G484</f>
        <v>Jul</v>
      </c>
      <c r="I484" s="10" t="str">
        <f t="shared" si="122"/>
        <v>Jul</v>
      </c>
      <c r="J484" s="10" t="str">
        <f t="shared" si="122"/>
        <v>Jul</v>
      </c>
      <c r="K484" s="10" t="str">
        <f t="shared" si="122"/>
        <v>Jul</v>
      </c>
      <c r="L484" s="10" t="str">
        <f t="shared" si="122"/>
        <v>Jul</v>
      </c>
      <c r="M484" s="10" t="str">
        <f t="shared" si="122"/>
        <v>Jul</v>
      </c>
      <c r="N484" s="25"/>
      <c r="P484" s="16" t="s">
        <v>154</v>
      </c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2</v>
      </c>
      <c r="H485" s="7">
        <f>+$H$5</f>
        <v>9</v>
      </c>
      <c r="I485" s="7">
        <f>+$I$5</f>
        <v>16</v>
      </c>
      <c r="J485" s="7">
        <f>+$J$5</f>
        <v>23</v>
      </c>
      <c r="K485" s="7">
        <f>+$K$5</f>
        <v>30</v>
      </c>
      <c r="L485" s="7" t="s">
        <v>11</v>
      </c>
      <c r="M485" s="7" t="s">
        <v>12</v>
      </c>
      <c r="N485" s="28"/>
      <c r="P485" s="16" t="s">
        <v>155</v>
      </c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42</v>
      </c>
      <c r="H487" s="32">
        <f t="shared" ref="H487:L487" si="123">SUM(H488:H491)</f>
        <v>31</v>
      </c>
      <c r="I487" s="32">
        <f t="shared" si="123"/>
        <v>0</v>
      </c>
      <c r="J487" s="32">
        <f t="shared" si="123"/>
        <v>34</v>
      </c>
      <c r="K487" s="32">
        <f t="shared" si="123"/>
        <v>26</v>
      </c>
      <c r="L487" s="32">
        <f t="shared" si="123"/>
        <v>133</v>
      </c>
      <c r="M487" s="32">
        <f>ROUND((L487/$E$1),0)</f>
        <v>27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3</v>
      </c>
      <c r="I488" s="40"/>
      <c r="J488" s="40">
        <v>2</v>
      </c>
      <c r="K488" s="40">
        <v>2</v>
      </c>
      <c r="L488" s="35">
        <f>SUM(G488:K488)</f>
        <v>9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11</v>
      </c>
      <c r="H489" s="40">
        <v>8</v>
      </c>
      <c r="I489" s="40"/>
      <c r="J489" s="40">
        <v>10</v>
      </c>
      <c r="K489" s="40">
        <v>6</v>
      </c>
      <c r="L489" s="35">
        <f t="shared" ref="L489:L496" si="125">SUM(G489:K489)</f>
        <v>35</v>
      </c>
      <c r="M489" s="35">
        <f t="shared" si="124"/>
        <v>7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12</v>
      </c>
      <c r="H490" s="40">
        <v>11</v>
      </c>
      <c r="I490" s="40"/>
      <c r="J490" s="40">
        <v>8</v>
      </c>
      <c r="K490" s="40">
        <v>11</v>
      </c>
      <c r="L490" s="35">
        <f t="shared" si="125"/>
        <v>42</v>
      </c>
      <c r="M490" s="35">
        <f t="shared" si="124"/>
        <v>8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17</v>
      </c>
      <c r="H491" s="41">
        <v>9</v>
      </c>
      <c r="I491" s="41"/>
      <c r="J491" s="41">
        <v>14</v>
      </c>
      <c r="K491" s="41">
        <v>7</v>
      </c>
      <c r="L491" s="32">
        <f t="shared" si="125"/>
        <v>47</v>
      </c>
      <c r="M491" s="32">
        <f t="shared" si="124"/>
        <v>9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396</v>
      </c>
      <c r="H495" s="40"/>
      <c r="I495" s="40"/>
      <c r="J495" s="40"/>
      <c r="K495" s="40"/>
      <c r="L495" s="35">
        <f t="shared" si="125"/>
        <v>396</v>
      </c>
      <c r="M495" s="35">
        <f t="shared" si="124"/>
        <v>79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531</v>
      </c>
      <c r="U499" s="46">
        <f>+L504+L505</f>
        <v>83</v>
      </c>
      <c r="V499" s="46">
        <f>+L506+L507</f>
        <v>448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 t="str">
        <f>+$C484</f>
        <v>July 2023</v>
      </c>
      <c r="D500" s="24"/>
      <c r="E500" s="24"/>
      <c r="F500" s="24"/>
      <c r="G500" s="10" t="str">
        <f>+$G$4</f>
        <v>Jul</v>
      </c>
      <c r="H500" s="10" t="str">
        <f>+G500</f>
        <v>Jul</v>
      </c>
      <c r="I500" s="10" t="str">
        <f t="shared" si="126"/>
        <v>Jul</v>
      </c>
      <c r="J500" s="10" t="str">
        <f t="shared" si="126"/>
        <v>Jul</v>
      </c>
      <c r="K500" s="10" t="str">
        <f t="shared" si="126"/>
        <v>Jul</v>
      </c>
      <c r="L500" s="10" t="str">
        <f t="shared" si="126"/>
        <v>Jul</v>
      </c>
      <c r="M500" s="10" t="str">
        <f t="shared" si="126"/>
        <v>Jul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2</v>
      </c>
      <c r="H501" s="7">
        <f>+$H$5</f>
        <v>9</v>
      </c>
      <c r="I501" s="7">
        <f>+$I$5</f>
        <v>16</v>
      </c>
      <c r="J501" s="7">
        <f>+$J$5</f>
        <v>23</v>
      </c>
      <c r="K501" s="7">
        <f>+$K$5</f>
        <v>30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92</v>
      </c>
      <c r="H503" s="32">
        <f t="shared" ref="H503:L503" si="127">SUM(H504:H507)</f>
        <v>79</v>
      </c>
      <c r="I503" s="32">
        <f t="shared" si="127"/>
        <v>122</v>
      </c>
      <c r="J503" s="32">
        <f t="shared" si="127"/>
        <v>108</v>
      </c>
      <c r="K503" s="32">
        <f t="shared" si="127"/>
        <v>130</v>
      </c>
      <c r="L503" s="32">
        <f t="shared" si="127"/>
        <v>531</v>
      </c>
      <c r="M503" s="32">
        <f>ROUND((L503/$E$1),0)</f>
        <v>106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3</v>
      </c>
      <c r="H504" s="40">
        <v>1</v>
      </c>
      <c r="I504" s="40">
        <v>2</v>
      </c>
      <c r="J504" s="40">
        <v>1</v>
      </c>
      <c r="K504" s="40">
        <v>3</v>
      </c>
      <c r="L504" s="35">
        <f>SUM(G504:K504)</f>
        <v>10</v>
      </c>
      <c r="M504" s="35">
        <f t="shared" ref="M504:M512" si="128">ROUND((L504/$E$1),0)</f>
        <v>2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14</v>
      </c>
      <c r="H505" s="40">
        <v>16</v>
      </c>
      <c r="I505" s="40">
        <v>15</v>
      </c>
      <c r="J505" s="40">
        <v>13</v>
      </c>
      <c r="K505" s="40">
        <v>15</v>
      </c>
      <c r="L505" s="35">
        <f t="shared" ref="L505:L512" si="129">SUM(G505:K505)</f>
        <v>73</v>
      </c>
      <c r="M505" s="35">
        <f t="shared" si="128"/>
        <v>15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12</v>
      </c>
      <c r="H506" s="40">
        <v>10</v>
      </c>
      <c r="I506" s="40">
        <v>18</v>
      </c>
      <c r="J506" s="40">
        <v>16</v>
      </c>
      <c r="K506" s="40">
        <v>18</v>
      </c>
      <c r="L506" s="35">
        <f t="shared" si="129"/>
        <v>74</v>
      </c>
      <c r="M506" s="35">
        <f t="shared" si="128"/>
        <v>15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63</v>
      </c>
      <c r="H507" s="41">
        <v>52</v>
      </c>
      <c r="I507" s="41">
        <v>87</v>
      </c>
      <c r="J507" s="41">
        <v>78</v>
      </c>
      <c r="K507" s="41">
        <v>94</v>
      </c>
      <c r="L507" s="32">
        <f t="shared" si="129"/>
        <v>374</v>
      </c>
      <c r="M507" s="32">
        <f t="shared" si="128"/>
        <v>75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>
        <f t="shared" si="128"/>
        <v>0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+'Jun24'!C515</f>
        <v>ICBC Details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July 2023</v>
      </c>
      <c r="D516" s="24"/>
      <c r="E516" s="24"/>
      <c r="F516" s="24"/>
      <c r="G516" s="10" t="str">
        <f>+$G$4</f>
        <v>Jul</v>
      </c>
      <c r="H516" s="10" t="str">
        <f>+G516</f>
        <v>Jul</v>
      </c>
      <c r="I516" s="10" t="str">
        <f t="shared" si="130"/>
        <v>Jul</v>
      </c>
      <c r="J516" s="10" t="str">
        <f t="shared" si="130"/>
        <v>Jul</v>
      </c>
      <c r="K516" s="10" t="str">
        <f t="shared" si="130"/>
        <v>Jul</v>
      </c>
      <c r="L516" s="10" t="str">
        <f t="shared" si="130"/>
        <v>Jul</v>
      </c>
      <c r="M516" s="10" t="str">
        <f t="shared" si="130"/>
        <v>Jul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2</v>
      </c>
      <c r="H517" s="7">
        <f>+$H$5</f>
        <v>9</v>
      </c>
      <c r="I517" s="7">
        <f>+$I$5</f>
        <v>16</v>
      </c>
      <c r="J517" s="7">
        <f>+$J$5</f>
        <v>23</v>
      </c>
      <c r="K517" s="7">
        <f>+$K$5</f>
        <v>30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2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>
        <f t="shared" si="132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>
        <f t="shared" si="132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>
        <f t="shared" si="132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+'Jun24'!C531</f>
        <v>ICBC Details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July 2023</v>
      </c>
      <c r="D532" s="24"/>
      <c r="E532" s="24"/>
      <c r="F532" s="24"/>
      <c r="G532" s="10" t="str">
        <f>+$G$4</f>
        <v>Jul</v>
      </c>
      <c r="H532" s="10" t="str">
        <f>+G532</f>
        <v>Jul</v>
      </c>
      <c r="I532" s="10" t="str">
        <f t="shared" si="134"/>
        <v>Jul</v>
      </c>
      <c r="J532" s="10" t="str">
        <f t="shared" si="134"/>
        <v>Jul</v>
      </c>
      <c r="K532" s="10" t="str">
        <f t="shared" si="134"/>
        <v>Jul</v>
      </c>
      <c r="L532" s="10" t="str">
        <f t="shared" si="134"/>
        <v>Jul</v>
      </c>
      <c r="M532" s="10" t="str">
        <f t="shared" si="134"/>
        <v>Jul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2</v>
      </c>
      <c r="H533" s="7">
        <f>+$H$5</f>
        <v>9</v>
      </c>
      <c r="I533" s="7">
        <f>+$I$5</f>
        <v>16</v>
      </c>
      <c r="J533" s="7">
        <f>+$J$5</f>
        <v>23</v>
      </c>
      <c r="K533" s="7">
        <f>+$K$5</f>
        <v>30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6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>
        <f t="shared" si="136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>
        <f t="shared" si="136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>
        <f t="shared" si="136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>
        <f t="shared" si="136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July 2023</v>
      </c>
      <c r="D548" s="24"/>
      <c r="E548" s="24"/>
      <c r="F548" s="24"/>
      <c r="G548" s="10" t="str">
        <f>+$G$4</f>
        <v>Jul</v>
      </c>
      <c r="H548" s="10" t="str">
        <f>+G548</f>
        <v>Jul</v>
      </c>
      <c r="I548" s="10" t="str">
        <f t="shared" si="138"/>
        <v>Jul</v>
      </c>
      <c r="J548" s="10" t="str">
        <f t="shared" si="138"/>
        <v>Jul</v>
      </c>
      <c r="K548" s="10" t="str">
        <f t="shared" si="138"/>
        <v>Jul</v>
      </c>
      <c r="L548" s="10" t="str">
        <f t="shared" si="138"/>
        <v>Jul</v>
      </c>
      <c r="M548" s="10" t="str">
        <f t="shared" si="138"/>
        <v>Jul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2</v>
      </c>
      <c r="H549" s="7">
        <f>+$H$5</f>
        <v>9</v>
      </c>
      <c r="I549" s="7">
        <f>+$I$5</f>
        <v>16</v>
      </c>
      <c r="J549" s="7">
        <f>+$J$5</f>
        <v>23</v>
      </c>
      <c r="K549" s="7">
        <f>+$K$5</f>
        <v>30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July 2023</v>
      </c>
      <c r="D564" s="24"/>
      <c r="E564" s="24"/>
      <c r="F564" s="24"/>
      <c r="G564" s="10" t="str">
        <f>+$G$4</f>
        <v>Jul</v>
      </c>
      <c r="H564" s="10" t="str">
        <f>+G564</f>
        <v>Jul</v>
      </c>
      <c r="I564" s="10" t="str">
        <f t="shared" si="142"/>
        <v>Jul</v>
      </c>
      <c r="J564" s="10" t="str">
        <f t="shared" si="142"/>
        <v>Jul</v>
      </c>
      <c r="K564" s="10" t="str">
        <f t="shared" si="142"/>
        <v>Jul</v>
      </c>
      <c r="L564" s="10" t="str">
        <f t="shared" si="142"/>
        <v>Jul</v>
      </c>
      <c r="M564" s="10" t="str">
        <f t="shared" si="142"/>
        <v>Jul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2</v>
      </c>
      <c r="H565" s="7">
        <f>+$H$5</f>
        <v>9</v>
      </c>
      <c r="I565" s="7">
        <f>+$I$5</f>
        <v>16</v>
      </c>
      <c r="J565" s="7">
        <f>+$J$5</f>
        <v>23</v>
      </c>
      <c r="K565" s="7">
        <f>+$K$5</f>
        <v>30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July 2023</v>
      </c>
      <c r="D580" s="24"/>
      <c r="E580" s="24"/>
      <c r="F580" s="24"/>
      <c r="G580" s="10" t="str">
        <f>+$G$4</f>
        <v>Jul</v>
      </c>
      <c r="H580" s="10" t="str">
        <f>+G580</f>
        <v>Jul</v>
      </c>
      <c r="I580" s="10" t="str">
        <f t="shared" si="146"/>
        <v>Jul</v>
      </c>
      <c r="J580" s="10" t="str">
        <f t="shared" si="146"/>
        <v>Jul</v>
      </c>
      <c r="K580" s="10" t="str">
        <f t="shared" si="146"/>
        <v>Jul</v>
      </c>
      <c r="L580" s="10" t="str">
        <f t="shared" si="146"/>
        <v>Jul</v>
      </c>
      <c r="M580" s="10" t="str">
        <f t="shared" si="146"/>
        <v>Jul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2</v>
      </c>
      <c r="H581" s="7">
        <f>+$H$5</f>
        <v>9</v>
      </c>
      <c r="I581" s="7">
        <f>+$I$5</f>
        <v>16</v>
      </c>
      <c r="J581" s="7">
        <f>+$J$5</f>
        <v>23</v>
      </c>
      <c r="K581" s="7">
        <f>+$K$5</f>
        <v>30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July 2023</v>
      </c>
      <c r="D596" s="24"/>
      <c r="E596" s="24"/>
      <c r="F596" s="24"/>
      <c r="G596" s="10" t="str">
        <f>+$G$4</f>
        <v>Jul</v>
      </c>
      <c r="H596" s="10" t="str">
        <f>+G596</f>
        <v>Jul</v>
      </c>
      <c r="I596" s="10" t="str">
        <f t="shared" si="150"/>
        <v>Jul</v>
      </c>
      <c r="J596" s="10" t="str">
        <f t="shared" si="150"/>
        <v>Jul</v>
      </c>
      <c r="K596" s="10" t="str">
        <f t="shared" si="150"/>
        <v>Jul</v>
      </c>
      <c r="L596" s="10" t="str">
        <f t="shared" si="150"/>
        <v>Jul</v>
      </c>
      <c r="M596" s="10" t="str">
        <f t="shared" si="150"/>
        <v>Jul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2</v>
      </c>
      <c r="H597" s="7">
        <f>+$H$5</f>
        <v>9</v>
      </c>
      <c r="I597" s="7">
        <f>+$I$5</f>
        <v>16</v>
      </c>
      <c r="J597" s="7">
        <f>+$J$5</f>
        <v>23</v>
      </c>
      <c r="K597" s="7">
        <f>+$K$5</f>
        <v>30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July 2023</v>
      </c>
      <c r="D612" s="24"/>
      <c r="E612" s="24"/>
      <c r="F612" s="24"/>
      <c r="G612" s="10" t="str">
        <f>+$G$4</f>
        <v>Jul</v>
      </c>
      <c r="H612" s="10" t="str">
        <f>+G612</f>
        <v>Jul</v>
      </c>
      <c r="I612" s="10" t="str">
        <f t="shared" si="154"/>
        <v>Jul</v>
      </c>
      <c r="J612" s="10" t="str">
        <f t="shared" si="154"/>
        <v>Jul</v>
      </c>
      <c r="K612" s="10" t="str">
        <f t="shared" si="154"/>
        <v>Jul</v>
      </c>
      <c r="L612" s="10" t="str">
        <f t="shared" si="154"/>
        <v>Jul</v>
      </c>
      <c r="M612" s="10" t="str">
        <f t="shared" si="154"/>
        <v>Jul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2</v>
      </c>
      <c r="H613" s="7">
        <f>+$H$5</f>
        <v>9</v>
      </c>
      <c r="I613" s="7">
        <f>+$I$5</f>
        <v>16</v>
      </c>
      <c r="J613" s="7">
        <f>+$J$5</f>
        <v>23</v>
      </c>
      <c r="K613" s="7">
        <f>+$K$5</f>
        <v>30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July 2023</v>
      </c>
      <c r="D628" s="24"/>
      <c r="E628" s="24"/>
      <c r="F628" s="24"/>
      <c r="G628" s="10" t="str">
        <f>+$G$4</f>
        <v>Jul</v>
      </c>
      <c r="H628" s="10" t="str">
        <f>+G628</f>
        <v>Jul</v>
      </c>
      <c r="I628" s="10" t="str">
        <f t="shared" si="158"/>
        <v>Jul</v>
      </c>
      <c r="J628" s="10" t="str">
        <f t="shared" si="158"/>
        <v>Jul</v>
      </c>
      <c r="K628" s="10" t="str">
        <f t="shared" si="158"/>
        <v>Jul</v>
      </c>
      <c r="L628" s="10" t="str">
        <f t="shared" si="158"/>
        <v>Jul</v>
      </c>
      <c r="M628" s="10" t="str">
        <f t="shared" si="158"/>
        <v>Jul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2</v>
      </c>
      <c r="H629" s="7">
        <f>+$H$5</f>
        <v>9</v>
      </c>
      <c r="I629" s="7">
        <f>+$I$5</f>
        <v>16</v>
      </c>
      <c r="J629" s="7">
        <f>+$J$5</f>
        <v>23</v>
      </c>
      <c r="K629" s="7">
        <f>+$K$5</f>
        <v>30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July 2023</v>
      </c>
      <c r="D644" s="24"/>
      <c r="E644" s="24"/>
      <c r="F644" s="24"/>
      <c r="G644" s="10" t="str">
        <f>+$G$4</f>
        <v>Jul</v>
      </c>
      <c r="H644" s="10" t="str">
        <f>+G644</f>
        <v>Jul</v>
      </c>
      <c r="I644" s="10" t="str">
        <f t="shared" si="162"/>
        <v>Jul</v>
      </c>
      <c r="J644" s="10" t="str">
        <f t="shared" si="162"/>
        <v>Jul</v>
      </c>
      <c r="K644" s="10" t="str">
        <f t="shared" si="162"/>
        <v>Jul</v>
      </c>
      <c r="L644" s="10" t="str">
        <f t="shared" si="162"/>
        <v>Jul</v>
      </c>
      <c r="M644" s="10" t="str">
        <f t="shared" si="162"/>
        <v>Jul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2</v>
      </c>
      <c r="H645" s="7">
        <f>+$H$5</f>
        <v>9</v>
      </c>
      <c r="I645" s="7">
        <f>+$I$5</f>
        <v>16</v>
      </c>
      <c r="J645" s="7">
        <f>+$J$5</f>
        <v>23</v>
      </c>
      <c r="K645" s="7">
        <f>+$K$5</f>
        <v>30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24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24" ht="15.75" thickBot="1" x14ac:dyDescent="0.3">
      <c r="D2" s="1"/>
    </row>
    <row r="3" spans="1:24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7794</v>
      </c>
      <c r="U3" s="46">
        <f>+L8+L9</f>
        <v>1945</v>
      </c>
      <c r="V3" s="46">
        <f>+L10+L11</f>
        <v>5849</v>
      </c>
      <c r="W3" s="46">
        <f>+L14</f>
        <v>439</v>
      </c>
      <c r="X3" s="46">
        <f>+L12</f>
        <v>124</v>
      </c>
    </row>
    <row r="4" spans="1:24" x14ac:dyDescent="0.25">
      <c r="A4" s="21"/>
      <c r="B4" s="22"/>
      <c r="C4" s="13" t="s">
        <v>157</v>
      </c>
      <c r="D4" s="23"/>
      <c r="E4" s="24"/>
      <c r="F4" s="24"/>
      <c r="G4" s="49" t="s">
        <v>81</v>
      </c>
      <c r="H4" s="10" t="str">
        <f>+G4</f>
        <v>Aug</v>
      </c>
      <c r="I4" s="10" t="str">
        <f t="shared" si="0"/>
        <v>Aug</v>
      </c>
      <c r="J4" s="10" t="str">
        <f t="shared" si="0"/>
        <v>Aug</v>
      </c>
      <c r="K4" s="10" t="str">
        <f t="shared" si="0"/>
        <v>Aug</v>
      </c>
      <c r="L4" s="10" t="str">
        <f t="shared" si="0"/>
        <v>Aug</v>
      </c>
      <c r="M4" s="10" t="str">
        <f t="shared" si="0"/>
        <v>Aug</v>
      </c>
      <c r="N4" s="25"/>
    </row>
    <row r="5" spans="1:24" ht="15.75" thickBot="1" x14ac:dyDescent="0.3">
      <c r="A5" s="21"/>
      <c r="B5" s="26"/>
      <c r="C5" s="27"/>
      <c r="D5" s="27"/>
      <c r="E5" s="27"/>
      <c r="F5" s="27"/>
      <c r="G5" s="4">
        <v>6</v>
      </c>
      <c r="H5" s="4">
        <v>13</v>
      </c>
      <c r="I5" s="4">
        <v>20</v>
      </c>
      <c r="J5" s="4">
        <v>27</v>
      </c>
      <c r="K5" s="4"/>
      <c r="L5" s="7" t="s">
        <v>11</v>
      </c>
      <c r="M5" s="7" t="s">
        <v>12</v>
      </c>
      <c r="N5" s="28"/>
    </row>
    <row r="6" spans="1:24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24" x14ac:dyDescent="0.25">
      <c r="A7" s="21"/>
      <c r="B7" s="29"/>
      <c r="C7" s="30" t="s">
        <v>0</v>
      </c>
      <c r="D7" s="30"/>
      <c r="E7" s="30"/>
      <c r="F7" s="30"/>
      <c r="G7" s="32">
        <f>SUM(G8:G11)</f>
        <v>2092</v>
      </c>
      <c r="H7" s="32">
        <f t="shared" ref="H7:L7" si="1">SUM(H8:H11)</f>
        <v>1950</v>
      </c>
      <c r="I7" s="32">
        <f t="shared" si="1"/>
        <v>1926</v>
      </c>
      <c r="J7" s="32">
        <f t="shared" si="1"/>
        <v>1826</v>
      </c>
      <c r="K7" s="32">
        <f t="shared" si="1"/>
        <v>0</v>
      </c>
      <c r="L7" s="32">
        <f t="shared" si="1"/>
        <v>7794</v>
      </c>
      <c r="M7" s="32">
        <f>ROUND((L7/$E$1),0)</f>
        <v>1949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</row>
    <row r="8" spans="1:24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144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110</v>
      </c>
      <c r="I8" s="35">
        <f t="shared" si="2"/>
        <v>118</v>
      </c>
      <c r="J8" s="35">
        <f t="shared" si="2"/>
        <v>126</v>
      </c>
      <c r="K8" s="35">
        <f t="shared" si="2"/>
        <v>0</v>
      </c>
      <c r="L8" s="35">
        <f>SUM(G8:K8)</f>
        <v>498</v>
      </c>
      <c r="M8" s="35">
        <f t="shared" ref="M8:M16" si="3">ROUND((L8/$E$1),0)</f>
        <v>125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</row>
    <row r="9" spans="1:24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414</v>
      </c>
      <c r="H9" s="35">
        <f t="shared" si="4"/>
        <v>343</v>
      </c>
      <c r="I9" s="35">
        <f t="shared" si="4"/>
        <v>352</v>
      </c>
      <c r="J9" s="35">
        <f t="shared" si="4"/>
        <v>338</v>
      </c>
      <c r="K9" s="35">
        <f t="shared" si="4"/>
        <v>0</v>
      </c>
      <c r="L9" s="35">
        <f t="shared" ref="L9:L16" si="5">SUM(G9:K9)</f>
        <v>1447</v>
      </c>
      <c r="M9" s="35">
        <f t="shared" si="3"/>
        <v>362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</row>
    <row r="10" spans="1:24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521</v>
      </c>
      <c r="H10" s="35">
        <f t="shared" si="4"/>
        <v>495</v>
      </c>
      <c r="I10" s="35">
        <f t="shared" si="4"/>
        <v>472</v>
      </c>
      <c r="J10" s="35">
        <f t="shared" si="4"/>
        <v>470</v>
      </c>
      <c r="K10" s="35">
        <f t="shared" si="4"/>
        <v>0</v>
      </c>
      <c r="L10" s="35">
        <f t="shared" si="5"/>
        <v>1958</v>
      </c>
      <c r="M10" s="35">
        <f t="shared" si="3"/>
        <v>490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</row>
    <row r="11" spans="1:24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1013</v>
      </c>
      <c r="H11" s="32">
        <f t="shared" si="4"/>
        <v>1002</v>
      </c>
      <c r="I11" s="32">
        <f t="shared" si="4"/>
        <v>984</v>
      </c>
      <c r="J11" s="32">
        <f t="shared" si="4"/>
        <v>892</v>
      </c>
      <c r="K11" s="32">
        <f t="shared" si="4"/>
        <v>0</v>
      </c>
      <c r="L11" s="32">
        <f t="shared" si="5"/>
        <v>3891</v>
      </c>
      <c r="M11" s="32">
        <f t="shared" si="3"/>
        <v>973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</row>
    <row r="12" spans="1:24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39</v>
      </c>
      <c r="H12" s="35">
        <f t="shared" si="4"/>
        <v>25</v>
      </c>
      <c r="I12" s="35">
        <f t="shared" si="4"/>
        <v>22</v>
      </c>
      <c r="J12" s="35">
        <f t="shared" si="4"/>
        <v>38</v>
      </c>
      <c r="K12" s="35">
        <f t="shared" si="4"/>
        <v>0</v>
      </c>
      <c r="L12" s="35">
        <f t="shared" si="5"/>
        <v>124</v>
      </c>
      <c r="M12" s="35">
        <f t="shared" si="3"/>
        <v>31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</row>
    <row r="13" spans="1:24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5</v>
      </c>
      <c r="J13" s="35">
        <f t="shared" si="4"/>
        <v>0</v>
      </c>
      <c r="K13" s="35">
        <f t="shared" si="4"/>
        <v>0</v>
      </c>
      <c r="L13" s="35">
        <f t="shared" si="5"/>
        <v>5</v>
      </c>
      <c r="M13" s="35">
        <f t="shared" si="3"/>
        <v>1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</row>
    <row r="14" spans="1:24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84</v>
      </c>
      <c r="H14" s="35">
        <f t="shared" si="4"/>
        <v>106</v>
      </c>
      <c r="I14" s="35">
        <f t="shared" si="4"/>
        <v>133</v>
      </c>
      <c r="J14" s="35">
        <f t="shared" si="4"/>
        <v>116</v>
      </c>
      <c r="K14" s="35">
        <f t="shared" si="4"/>
        <v>0</v>
      </c>
      <c r="L14" s="35">
        <f t="shared" si="5"/>
        <v>439</v>
      </c>
      <c r="M14" s="35">
        <f t="shared" si="3"/>
        <v>110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</row>
    <row r="15" spans="1:24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1683</v>
      </c>
      <c r="H15" s="35">
        <f t="shared" si="4"/>
        <v>1692</v>
      </c>
      <c r="I15" s="35">
        <f t="shared" si="4"/>
        <v>1708</v>
      </c>
      <c r="J15" s="35">
        <f t="shared" si="4"/>
        <v>2046</v>
      </c>
      <c r="K15" s="35">
        <f t="shared" si="4"/>
        <v>0</v>
      </c>
      <c r="L15" s="35">
        <f t="shared" si="5"/>
        <v>7129</v>
      </c>
      <c r="M15" s="35">
        <f t="shared" si="3"/>
        <v>1782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</row>
    <row r="16" spans="1:24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295</v>
      </c>
      <c r="H16" s="35">
        <f t="shared" si="4"/>
        <v>172</v>
      </c>
      <c r="I16" s="35">
        <f t="shared" si="4"/>
        <v>172</v>
      </c>
      <c r="J16" s="35">
        <f t="shared" si="4"/>
        <v>168</v>
      </c>
      <c r="K16" s="35">
        <f t="shared" si="4"/>
        <v>0</v>
      </c>
      <c r="L16" s="35">
        <f t="shared" si="5"/>
        <v>807</v>
      </c>
      <c r="M16" s="35">
        <f t="shared" si="3"/>
        <v>202</v>
      </c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742</v>
      </c>
      <c r="U19" s="46">
        <f>+L24+L25</f>
        <v>179</v>
      </c>
      <c r="V19" s="46">
        <f>+L26+L27</f>
        <v>563</v>
      </c>
      <c r="W19" s="46">
        <f>+L30</f>
        <v>32</v>
      </c>
      <c r="X19" s="46">
        <f>+L28</f>
        <v>0</v>
      </c>
    </row>
    <row r="20" spans="1:24" x14ac:dyDescent="0.25">
      <c r="A20" s="21"/>
      <c r="B20" s="22"/>
      <c r="C20" s="8" t="str">
        <f>+$C4</f>
        <v>August 2023</v>
      </c>
      <c r="D20" s="24"/>
      <c r="E20" s="24"/>
      <c r="F20" s="24"/>
      <c r="G20" s="10" t="str">
        <f>+$G$4</f>
        <v>Aug</v>
      </c>
      <c r="H20" s="10" t="str">
        <f>+G20</f>
        <v>Aug</v>
      </c>
      <c r="I20" s="10" t="str">
        <f t="shared" si="6"/>
        <v>Aug</v>
      </c>
      <c r="J20" s="10" t="str">
        <f t="shared" si="6"/>
        <v>Aug</v>
      </c>
      <c r="K20" s="10" t="str">
        <f t="shared" si="6"/>
        <v>Aug</v>
      </c>
      <c r="L20" s="10" t="str">
        <f t="shared" si="6"/>
        <v>Aug</v>
      </c>
      <c r="M20" s="10" t="str">
        <f t="shared" si="6"/>
        <v>Aug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6</v>
      </c>
      <c r="H21" s="7">
        <f>+$H$5</f>
        <v>13</v>
      </c>
      <c r="I21" s="7">
        <f>+$I$5</f>
        <v>20</v>
      </c>
      <c r="J21" s="7">
        <f>+$J$5</f>
        <v>27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194</v>
      </c>
      <c r="H23" s="32">
        <f t="shared" ref="H23:L23" si="7">SUM(H24:H27)</f>
        <v>183</v>
      </c>
      <c r="I23" s="32">
        <f t="shared" si="7"/>
        <v>180</v>
      </c>
      <c r="J23" s="32">
        <f t="shared" si="7"/>
        <v>185</v>
      </c>
      <c r="K23" s="32">
        <f t="shared" si="7"/>
        <v>0</v>
      </c>
      <c r="L23" s="32">
        <f t="shared" si="7"/>
        <v>742</v>
      </c>
      <c r="M23" s="32">
        <f>ROUND((L23/$E$1),0)</f>
        <v>186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11</v>
      </c>
      <c r="H24" s="40">
        <v>13</v>
      </c>
      <c r="I24" s="40">
        <v>12</v>
      </c>
      <c r="J24" s="40">
        <v>15</v>
      </c>
      <c r="K24" s="40"/>
      <c r="L24" s="35">
        <f>SUM(G24:K24)</f>
        <v>51</v>
      </c>
      <c r="M24" s="35">
        <f t="shared" ref="M24:M32" si="8">ROUND((L24/$E$1),0)</f>
        <v>13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31</v>
      </c>
      <c r="H25" s="40">
        <v>30</v>
      </c>
      <c r="I25" s="40">
        <v>37</v>
      </c>
      <c r="J25" s="40">
        <v>30</v>
      </c>
      <c r="K25" s="40"/>
      <c r="L25" s="35">
        <f t="shared" ref="L25:L32" si="9">SUM(G25:K25)</f>
        <v>128</v>
      </c>
      <c r="M25" s="35">
        <f t="shared" si="8"/>
        <v>32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82</v>
      </c>
      <c r="H26" s="40">
        <v>73</v>
      </c>
      <c r="I26" s="40">
        <v>60</v>
      </c>
      <c r="J26" s="40">
        <v>67</v>
      </c>
      <c r="K26" s="40"/>
      <c r="L26" s="35">
        <f t="shared" si="9"/>
        <v>282</v>
      </c>
      <c r="M26" s="35">
        <f t="shared" si="8"/>
        <v>71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70</v>
      </c>
      <c r="H27" s="41">
        <v>67</v>
      </c>
      <c r="I27" s="41">
        <v>71</v>
      </c>
      <c r="J27" s="41">
        <v>73</v>
      </c>
      <c r="K27" s="41"/>
      <c r="L27" s="32">
        <f t="shared" si="9"/>
        <v>281</v>
      </c>
      <c r="M27" s="32">
        <f t="shared" si="8"/>
        <v>70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>
        <v>11</v>
      </c>
      <c r="I30" s="40">
        <v>13</v>
      </c>
      <c r="J30" s="40">
        <v>8</v>
      </c>
      <c r="K30" s="40"/>
      <c r="L30" s="35">
        <f t="shared" si="9"/>
        <v>32</v>
      </c>
      <c r="M30" s="35">
        <f t="shared" si="8"/>
        <v>8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342</v>
      </c>
      <c r="U35" s="46">
        <f>+L40+L41</f>
        <v>72</v>
      </c>
      <c r="V35" s="46">
        <f>+L42+L43</f>
        <v>270</v>
      </c>
      <c r="W35" s="46">
        <f>+L46</f>
        <v>18</v>
      </c>
      <c r="X35" s="46">
        <f>+L44</f>
        <v>11</v>
      </c>
    </row>
    <row r="36" spans="1:24" x14ac:dyDescent="0.25">
      <c r="A36" s="21"/>
      <c r="B36" s="22"/>
      <c r="C36" s="8" t="str">
        <f>+$C20</f>
        <v>August 2023</v>
      </c>
      <c r="D36" s="24"/>
      <c r="E36" s="24"/>
      <c r="F36" s="24"/>
      <c r="G36" s="10" t="str">
        <f>+$G$4</f>
        <v>Aug</v>
      </c>
      <c r="H36" s="10" t="str">
        <f>+G36</f>
        <v>Aug</v>
      </c>
      <c r="I36" s="10" t="str">
        <f t="shared" si="10"/>
        <v>Aug</v>
      </c>
      <c r="J36" s="10" t="str">
        <f t="shared" si="10"/>
        <v>Aug</v>
      </c>
      <c r="K36" s="10" t="str">
        <f t="shared" si="10"/>
        <v>Aug</v>
      </c>
      <c r="L36" s="10" t="str">
        <f t="shared" si="10"/>
        <v>Aug</v>
      </c>
      <c r="M36" s="10" t="str">
        <f t="shared" si="10"/>
        <v>Aug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6</v>
      </c>
      <c r="H37" s="7">
        <f>+$H$5</f>
        <v>13</v>
      </c>
      <c r="I37" s="7">
        <f>+$I$5</f>
        <v>20</v>
      </c>
      <c r="J37" s="7">
        <f>+$J$5</f>
        <v>27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74</v>
      </c>
      <c r="H39" s="32">
        <f t="shared" ref="H39:L39" si="11">SUM(H40:H43)</f>
        <v>78</v>
      </c>
      <c r="I39" s="32">
        <f t="shared" si="11"/>
        <v>108</v>
      </c>
      <c r="J39" s="32">
        <f t="shared" si="11"/>
        <v>82</v>
      </c>
      <c r="K39" s="32">
        <f t="shared" si="11"/>
        <v>0</v>
      </c>
      <c r="L39" s="32">
        <f t="shared" si="11"/>
        <v>342</v>
      </c>
      <c r="M39" s="32">
        <f>ROUND((L39/$E$1),0)</f>
        <v>86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4</v>
      </c>
      <c r="I40" s="40">
        <v>5</v>
      </c>
      <c r="J40" s="40">
        <v>5</v>
      </c>
      <c r="K40" s="40"/>
      <c r="L40" s="35">
        <f>SUM(G40:K40)</f>
        <v>18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11</v>
      </c>
      <c r="I41" s="40">
        <v>13</v>
      </c>
      <c r="J41" s="40">
        <v>15</v>
      </c>
      <c r="K41" s="40"/>
      <c r="L41" s="35">
        <f t="shared" ref="L41:L48" si="13">SUM(G41:K41)</f>
        <v>54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20</v>
      </c>
      <c r="H42" s="40">
        <v>23</v>
      </c>
      <c r="I42" s="40">
        <v>18</v>
      </c>
      <c r="J42" s="40">
        <v>23</v>
      </c>
      <c r="K42" s="40"/>
      <c r="L42" s="35">
        <f t="shared" si="13"/>
        <v>84</v>
      </c>
      <c r="M42" s="35">
        <f t="shared" si="12"/>
        <v>21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35</v>
      </c>
      <c r="H43" s="41">
        <v>40</v>
      </c>
      <c r="I43" s="41">
        <v>72</v>
      </c>
      <c r="J43" s="41">
        <v>39</v>
      </c>
      <c r="K43" s="41"/>
      <c r="L43" s="32">
        <f t="shared" si="13"/>
        <v>186</v>
      </c>
      <c r="M43" s="32">
        <f t="shared" si="12"/>
        <v>47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2</v>
      </c>
      <c r="H44" s="40"/>
      <c r="I44" s="40">
        <v>6</v>
      </c>
      <c r="J44" s="40">
        <v>3</v>
      </c>
      <c r="K44" s="40"/>
      <c r="L44" s="35">
        <f t="shared" si="13"/>
        <v>11</v>
      </c>
      <c r="M44" s="35">
        <f t="shared" si="12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5</v>
      </c>
      <c r="H46" s="40">
        <v>3</v>
      </c>
      <c r="I46" s="40">
        <v>5</v>
      </c>
      <c r="J46" s="40">
        <v>5</v>
      </c>
      <c r="K46" s="40"/>
      <c r="L46" s="35">
        <f t="shared" si="13"/>
        <v>18</v>
      </c>
      <c r="M46" s="35">
        <f t="shared" si="12"/>
        <v>5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144</v>
      </c>
      <c r="H47" s="40">
        <v>144</v>
      </c>
      <c r="I47" s="40">
        <v>144</v>
      </c>
      <c r="J47" s="40">
        <v>144</v>
      </c>
      <c r="K47" s="40"/>
      <c r="L47" s="35">
        <f t="shared" si="13"/>
        <v>576</v>
      </c>
      <c r="M47" s="35">
        <f t="shared" si="12"/>
        <v>144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305</v>
      </c>
      <c r="U51" s="46">
        <f>+L56+L57</f>
        <v>78</v>
      </c>
      <c r="V51" s="46">
        <f>+L58+L59</f>
        <v>227</v>
      </c>
      <c r="W51" s="46">
        <f>+L62</f>
        <v>3</v>
      </c>
      <c r="X51" s="46">
        <f>+L60</f>
        <v>22</v>
      </c>
    </row>
    <row r="52" spans="1:24" x14ac:dyDescent="0.25">
      <c r="A52" s="21"/>
      <c r="B52" s="22"/>
      <c r="C52" s="8" t="str">
        <f>+$C36</f>
        <v>August 2023</v>
      </c>
      <c r="D52" s="24"/>
      <c r="E52" s="24"/>
      <c r="F52" s="24"/>
      <c r="G52" s="10" t="str">
        <f>+$G$4</f>
        <v>Aug</v>
      </c>
      <c r="H52" s="10" t="str">
        <f>+G52</f>
        <v>Aug</v>
      </c>
      <c r="I52" s="10" t="str">
        <f t="shared" si="14"/>
        <v>Aug</v>
      </c>
      <c r="J52" s="10" t="str">
        <f t="shared" si="14"/>
        <v>Aug</v>
      </c>
      <c r="K52" s="10" t="str">
        <f t="shared" si="14"/>
        <v>Aug</v>
      </c>
      <c r="L52" s="10" t="str">
        <f t="shared" si="14"/>
        <v>Aug</v>
      </c>
      <c r="M52" s="10" t="str">
        <f t="shared" si="14"/>
        <v>Aug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6</v>
      </c>
      <c r="H53" s="7">
        <f>+$H$5</f>
        <v>13</v>
      </c>
      <c r="I53" s="7">
        <f>+$I$5</f>
        <v>20</v>
      </c>
      <c r="J53" s="7">
        <f>+$J$5</f>
        <v>27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69</v>
      </c>
      <c r="H55" s="32">
        <f t="shared" ref="H55:L55" si="15">SUM(H56:H59)</f>
        <v>94</v>
      </c>
      <c r="I55" s="32">
        <f t="shared" si="15"/>
        <v>67</v>
      </c>
      <c r="J55" s="32">
        <f t="shared" si="15"/>
        <v>75</v>
      </c>
      <c r="K55" s="32">
        <f t="shared" si="15"/>
        <v>0</v>
      </c>
      <c r="L55" s="32">
        <f t="shared" si="15"/>
        <v>305</v>
      </c>
      <c r="M55" s="32">
        <f>ROUND((L55/$E$1),0)</f>
        <v>76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3</v>
      </c>
      <c r="I56" s="40">
        <v>4</v>
      </c>
      <c r="J56" s="40">
        <v>4</v>
      </c>
      <c r="K56" s="40"/>
      <c r="L56" s="35">
        <f>SUM(G56:K56)</f>
        <v>14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16</v>
      </c>
      <c r="H57" s="40">
        <v>17</v>
      </c>
      <c r="I57" s="40">
        <v>13</v>
      </c>
      <c r="J57" s="40">
        <v>18</v>
      </c>
      <c r="K57" s="40"/>
      <c r="L57" s="35">
        <f t="shared" ref="L57:L64" si="17">SUM(G57:K57)</f>
        <v>64</v>
      </c>
      <c r="M57" s="35">
        <f t="shared" si="16"/>
        <v>16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21</v>
      </c>
      <c r="H58" s="40">
        <v>28</v>
      </c>
      <c r="I58" s="40">
        <v>27</v>
      </c>
      <c r="J58" s="40">
        <v>26</v>
      </c>
      <c r="K58" s="40"/>
      <c r="L58" s="35">
        <f t="shared" si="17"/>
        <v>102</v>
      </c>
      <c r="M58" s="35">
        <f t="shared" si="16"/>
        <v>26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29</v>
      </c>
      <c r="H59" s="41">
        <v>46</v>
      </c>
      <c r="I59" s="41">
        <v>23</v>
      </c>
      <c r="J59" s="41">
        <v>27</v>
      </c>
      <c r="K59" s="41"/>
      <c r="L59" s="32">
        <f t="shared" si="17"/>
        <v>125</v>
      </c>
      <c r="M59" s="32">
        <f t="shared" si="16"/>
        <v>31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>
        <v>22</v>
      </c>
      <c r="K60" s="40"/>
      <c r="L60" s="35">
        <f t="shared" si="17"/>
        <v>22</v>
      </c>
      <c r="M60" s="35">
        <f t="shared" si="16"/>
        <v>6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>
        <v>3</v>
      </c>
      <c r="J62" s="40"/>
      <c r="K62" s="40"/>
      <c r="L62" s="35">
        <f t="shared" si="17"/>
        <v>3</v>
      </c>
      <c r="M62" s="35">
        <f t="shared" si="16"/>
        <v>1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256</v>
      </c>
      <c r="U67" s="46">
        <f>+L72+L73</f>
        <v>52</v>
      </c>
      <c r="V67" s="46">
        <f>+L74+L75</f>
        <v>204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August 2023</v>
      </c>
      <c r="D68" s="24"/>
      <c r="E68" s="24"/>
      <c r="F68" s="24"/>
      <c r="G68" s="10" t="str">
        <f>+$G$4</f>
        <v>Aug</v>
      </c>
      <c r="H68" s="10" t="str">
        <f>+G68</f>
        <v>Aug</v>
      </c>
      <c r="I68" s="10" t="str">
        <f t="shared" si="18"/>
        <v>Aug</v>
      </c>
      <c r="J68" s="10" t="str">
        <f t="shared" si="18"/>
        <v>Aug</v>
      </c>
      <c r="K68" s="10" t="str">
        <f t="shared" si="18"/>
        <v>Aug</v>
      </c>
      <c r="L68" s="10" t="str">
        <f t="shared" si="18"/>
        <v>Aug</v>
      </c>
      <c r="M68" s="10" t="str">
        <f t="shared" si="18"/>
        <v>Aug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6</v>
      </c>
      <c r="H69" s="7">
        <f>+$H$5</f>
        <v>13</v>
      </c>
      <c r="I69" s="7">
        <f>+$I$5</f>
        <v>20</v>
      </c>
      <c r="J69" s="7">
        <f>+$J$5</f>
        <v>27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34</v>
      </c>
      <c r="H71" s="32">
        <f t="shared" ref="H71:L71" si="19">SUM(H72:H75)</f>
        <v>102</v>
      </c>
      <c r="I71" s="32">
        <f t="shared" si="19"/>
        <v>0</v>
      </c>
      <c r="J71" s="32">
        <f t="shared" si="19"/>
        <v>120</v>
      </c>
      <c r="K71" s="32">
        <f t="shared" si="19"/>
        <v>0</v>
      </c>
      <c r="L71" s="32">
        <f t="shared" si="19"/>
        <v>256</v>
      </c>
      <c r="M71" s="32">
        <f>ROUND((L71/$E$1),0)</f>
        <v>64</v>
      </c>
      <c r="N71" s="33"/>
      <c r="O71" s="42"/>
      <c r="P71" s="32">
        <f t="shared" ref="P71" si="20">SUM(P72:P75)</f>
        <v>1200</v>
      </c>
      <c r="Q71" s="66" t="s">
        <v>160</v>
      </c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5</v>
      </c>
      <c r="H72" s="40">
        <v>10</v>
      </c>
      <c r="I72" s="40"/>
      <c r="J72" s="40">
        <v>11</v>
      </c>
      <c r="K72" s="40"/>
      <c r="L72" s="35">
        <f>SUM(G72:K72)</f>
        <v>26</v>
      </c>
      <c r="M72" s="35">
        <f t="shared" ref="M72:M80" si="21">ROUND((L72/$E$1),0)</f>
        <v>7</v>
      </c>
      <c r="N72" s="33"/>
      <c r="O72" s="42"/>
      <c r="P72" s="40">
        <v>400</v>
      </c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3</v>
      </c>
      <c r="H73" s="40">
        <v>12</v>
      </c>
      <c r="I73" s="40"/>
      <c r="J73" s="40">
        <v>11</v>
      </c>
      <c r="K73" s="40"/>
      <c r="L73" s="35">
        <f t="shared" ref="L73:L80" si="22">SUM(G73:K73)</f>
        <v>26</v>
      </c>
      <c r="M73" s="35">
        <f t="shared" si="21"/>
        <v>7</v>
      </c>
      <c r="N73" s="33"/>
      <c r="O73" s="42"/>
      <c r="P73" s="40">
        <v>500</v>
      </c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9</v>
      </c>
      <c r="H74" s="40">
        <v>15</v>
      </c>
      <c r="I74" s="40"/>
      <c r="J74" s="40">
        <v>13</v>
      </c>
      <c r="K74" s="40"/>
      <c r="L74" s="35">
        <f t="shared" si="22"/>
        <v>37</v>
      </c>
      <c r="M74" s="35">
        <f t="shared" si="21"/>
        <v>9</v>
      </c>
      <c r="N74" s="33"/>
      <c r="O74" s="42"/>
      <c r="P74" s="40">
        <v>200</v>
      </c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17</v>
      </c>
      <c r="H75" s="41">
        <v>65</v>
      </c>
      <c r="I75" s="41"/>
      <c r="J75" s="41">
        <v>85</v>
      </c>
      <c r="K75" s="41"/>
      <c r="L75" s="32">
        <f t="shared" si="22"/>
        <v>167</v>
      </c>
      <c r="M75" s="32">
        <f t="shared" si="21"/>
        <v>42</v>
      </c>
      <c r="N75" s="33"/>
      <c r="O75" s="42"/>
      <c r="P75" s="41">
        <v>100</v>
      </c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2"/>
        <v>0</v>
      </c>
      <c r="M76" s="35">
        <f t="shared" si="21"/>
        <v>0</v>
      </c>
      <c r="N76" s="33"/>
      <c r="O76" s="42"/>
      <c r="P76" s="42" t="s">
        <v>161</v>
      </c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2"/>
        <v>0</v>
      </c>
      <c r="M77" s="35">
        <f t="shared" si="21"/>
        <v>0</v>
      </c>
      <c r="N77" s="33"/>
      <c r="O77" s="42"/>
      <c r="P77" s="42" t="s">
        <v>162</v>
      </c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2"/>
        <v>0</v>
      </c>
      <c r="M78" s="35">
        <f t="shared" si="21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360</v>
      </c>
      <c r="I79" s="40"/>
      <c r="J79" s="40">
        <v>144</v>
      </c>
      <c r="K79" s="40"/>
      <c r="L79" s="35">
        <f t="shared" si="22"/>
        <v>504</v>
      </c>
      <c r="M79" s="35">
        <f t="shared" si="21"/>
        <v>126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2"/>
        <v>0</v>
      </c>
      <c r="M80" s="35">
        <f t="shared" si="21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3">+H83</f>
        <v>2023</v>
      </c>
      <c r="J83" s="6">
        <f t="shared" si="23"/>
        <v>2023</v>
      </c>
      <c r="K83" s="6">
        <f t="shared" si="23"/>
        <v>2023</v>
      </c>
      <c r="L83" s="6">
        <f t="shared" si="23"/>
        <v>2023</v>
      </c>
      <c r="M83" s="6">
        <f t="shared" si="23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August 2023</v>
      </c>
      <c r="D84" s="24"/>
      <c r="E84" s="24"/>
      <c r="F84" s="24"/>
      <c r="G84" s="10" t="str">
        <f>+$G$4</f>
        <v>Aug</v>
      </c>
      <c r="H84" s="10" t="str">
        <f>+G84</f>
        <v>Aug</v>
      </c>
      <c r="I84" s="10" t="str">
        <f t="shared" si="23"/>
        <v>Aug</v>
      </c>
      <c r="J84" s="10" t="str">
        <f t="shared" si="23"/>
        <v>Aug</v>
      </c>
      <c r="K84" s="10" t="str">
        <f t="shared" si="23"/>
        <v>Aug</v>
      </c>
      <c r="L84" s="10" t="str">
        <f t="shared" si="23"/>
        <v>Aug</v>
      </c>
      <c r="M84" s="10" t="str">
        <f t="shared" si="23"/>
        <v>Aug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6</v>
      </c>
      <c r="H85" s="7">
        <f>+$H$5</f>
        <v>13</v>
      </c>
      <c r="I85" s="7">
        <f>+$I$5</f>
        <v>20</v>
      </c>
      <c r="J85" s="7">
        <f>+$J$5</f>
        <v>27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4">SUM(H88:H91)</f>
        <v>0</v>
      </c>
      <c r="I87" s="32">
        <f t="shared" si="24"/>
        <v>0</v>
      </c>
      <c r="J87" s="32">
        <f t="shared" si="24"/>
        <v>0</v>
      </c>
      <c r="K87" s="32">
        <f t="shared" si="24"/>
        <v>0</v>
      </c>
      <c r="L87" s="32">
        <f t="shared" si="24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5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6">SUM(G89:K89)</f>
        <v>0</v>
      </c>
      <c r="M89" s="35">
        <f t="shared" si="25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6"/>
        <v>0</v>
      </c>
      <c r="M90" s="35">
        <f t="shared" si="25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6"/>
        <v>0</v>
      </c>
      <c r="M91" s="32">
        <f t="shared" si="25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6"/>
        <v>0</v>
      </c>
      <c r="M92" s="35">
        <f t="shared" si="25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6"/>
        <v>0</v>
      </c>
      <c r="M93" s="35">
        <f t="shared" si="25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6"/>
        <v>0</v>
      </c>
      <c r="M94" s="35">
        <f t="shared" si="25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6"/>
        <v>0</v>
      </c>
      <c r="M95" s="35">
        <f t="shared" si="25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6"/>
        <v>0</v>
      </c>
      <c r="M96" s="35">
        <f t="shared" si="25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7">+H99</f>
        <v>2023</v>
      </c>
      <c r="J99" s="6">
        <f t="shared" si="27"/>
        <v>2023</v>
      </c>
      <c r="K99" s="6">
        <f t="shared" si="27"/>
        <v>2023</v>
      </c>
      <c r="L99" s="6">
        <f t="shared" si="27"/>
        <v>2023</v>
      </c>
      <c r="M99" s="6">
        <f t="shared" si="27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348</v>
      </c>
      <c r="U99" s="46">
        <f>+L104+L105</f>
        <v>119</v>
      </c>
      <c r="V99" s="46">
        <f>+L106+L107</f>
        <v>229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August 2023</v>
      </c>
      <c r="D100" s="24"/>
      <c r="E100" s="24"/>
      <c r="F100" s="24"/>
      <c r="G100" s="10" t="str">
        <f>+$G$4</f>
        <v>Aug</v>
      </c>
      <c r="H100" s="10" t="str">
        <f>+G100</f>
        <v>Aug</v>
      </c>
      <c r="I100" s="10" t="str">
        <f t="shared" si="27"/>
        <v>Aug</v>
      </c>
      <c r="J100" s="10" t="str">
        <f t="shared" si="27"/>
        <v>Aug</v>
      </c>
      <c r="K100" s="10" t="str">
        <f t="shared" si="27"/>
        <v>Aug</v>
      </c>
      <c r="L100" s="10" t="str">
        <f t="shared" si="27"/>
        <v>Aug</v>
      </c>
      <c r="M100" s="10" t="str">
        <f t="shared" si="27"/>
        <v>Aug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6</v>
      </c>
      <c r="H101" s="7">
        <f>+$H$5</f>
        <v>13</v>
      </c>
      <c r="I101" s="7">
        <f>+$I$5</f>
        <v>20</v>
      </c>
      <c r="J101" s="7">
        <f>+$J$5</f>
        <v>27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96</v>
      </c>
      <c r="H103" s="32">
        <f t="shared" ref="H103:L103" si="28">SUM(H104:H107)</f>
        <v>90</v>
      </c>
      <c r="I103" s="32">
        <f t="shared" si="28"/>
        <v>81</v>
      </c>
      <c r="J103" s="32">
        <f t="shared" si="28"/>
        <v>81</v>
      </c>
      <c r="K103" s="32">
        <f t="shared" si="28"/>
        <v>0</v>
      </c>
      <c r="L103" s="32">
        <f t="shared" si="28"/>
        <v>348</v>
      </c>
      <c r="M103" s="32">
        <f>ROUND((L103/$E$1),0)</f>
        <v>87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7</v>
      </c>
      <c r="H104" s="40">
        <v>2</v>
      </c>
      <c r="I104" s="40">
        <v>7</v>
      </c>
      <c r="J104" s="40">
        <v>2</v>
      </c>
      <c r="K104" s="40"/>
      <c r="L104" s="35">
        <f>SUM(G104:K104)</f>
        <v>18</v>
      </c>
      <c r="M104" s="35">
        <f t="shared" ref="M104:M112" si="29">ROUND((L104/$E$1),0)</f>
        <v>5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27</v>
      </c>
      <c r="H105" s="40">
        <v>28</v>
      </c>
      <c r="I105" s="40">
        <v>23</v>
      </c>
      <c r="J105" s="40">
        <v>23</v>
      </c>
      <c r="K105" s="40"/>
      <c r="L105" s="35">
        <f t="shared" ref="L105:L112" si="30">SUM(G105:K105)</f>
        <v>101</v>
      </c>
      <c r="M105" s="35">
        <f t="shared" si="29"/>
        <v>25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25</v>
      </c>
      <c r="H106" s="40">
        <v>24</v>
      </c>
      <c r="I106" s="40">
        <v>14</v>
      </c>
      <c r="J106" s="40">
        <v>19</v>
      </c>
      <c r="K106" s="40"/>
      <c r="L106" s="35">
        <f t="shared" si="30"/>
        <v>82</v>
      </c>
      <c r="M106" s="35">
        <f t="shared" si="29"/>
        <v>21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37</v>
      </c>
      <c r="H107" s="41">
        <v>36</v>
      </c>
      <c r="I107" s="41">
        <v>37</v>
      </c>
      <c r="J107" s="41">
        <v>37</v>
      </c>
      <c r="K107" s="41"/>
      <c r="L107" s="32">
        <f t="shared" si="30"/>
        <v>147</v>
      </c>
      <c r="M107" s="32">
        <f t="shared" si="29"/>
        <v>37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30"/>
        <v>0</v>
      </c>
      <c r="M108" s="35">
        <f t="shared" si="29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30"/>
        <v>0</v>
      </c>
      <c r="M109" s="35">
        <f t="shared" si="29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30"/>
        <v>0</v>
      </c>
      <c r="M110" s="35">
        <f t="shared" si="29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30"/>
        <v>0</v>
      </c>
      <c r="M111" s="35">
        <f t="shared" si="29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/>
      <c r="K112" s="40"/>
      <c r="L112" s="35">
        <f t="shared" si="30"/>
        <v>120</v>
      </c>
      <c r="M112" s="35">
        <f t="shared" si="29"/>
        <v>30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1">+H115</f>
        <v>2023</v>
      </c>
      <c r="J115" s="6">
        <f t="shared" si="31"/>
        <v>2023</v>
      </c>
      <c r="K115" s="6">
        <f t="shared" si="31"/>
        <v>2023</v>
      </c>
      <c r="L115" s="6">
        <f t="shared" si="31"/>
        <v>2023</v>
      </c>
      <c r="M115" s="6">
        <f t="shared" si="31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219</v>
      </c>
      <c r="U115" s="46">
        <f>+L120+L121</f>
        <v>53</v>
      </c>
      <c r="V115" s="46">
        <f>+L122+L123</f>
        <v>166</v>
      </c>
      <c r="W115" s="46">
        <f>+L126</f>
        <v>16</v>
      </c>
      <c r="X115" s="46">
        <f>+L124</f>
        <v>5</v>
      </c>
    </row>
    <row r="116" spans="1:24" x14ac:dyDescent="0.25">
      <c r="A116" s="21"/>
      <c r="B116" s="22"/>
      <c r="C116" s="8" t="str">
        <f>+$C100</f>
        <v>August 2023</v>
      </c>
      <c r="D116" s="24"/>
      <c r="E116" s="24"/>
      <c r="F116" s="24"/>
      <c r="G116" s="10" t="str">
        <f>+$G$4</f>
        <v>Aug</v>
      </c>
      <c r="H116" s="10" t="str">
        <f>+G116</f>
        <v>Aug</v>
      </c>
      <c r="I116" s="10" t="str">
        <f t="shared" si="31"/>
        <v>Aug</v>
      </c>
      <c r="J116" s="10" t="str">
        <f t="shared" si="31"/>
        <v>Aug</v>
      </c>
      <c r="K116" s="10" t="str">
        <f t="shared" si="31"/>
        <v>Aug</v>
      </c>
      <c r="L116" s="10" t="str">
        <f t="shared" si="31"/>
        <v>Aug</v>
      </c>
      <c r="M116" s="10" t="str">
        <f t="shared" si="31"/>
        <v>Aug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6</v>
      </c>
      <c r="H117" s="7">
        <f>+$H$5</f>
        <v>13</v>
      </c>
      <c r="I117" s="7">
        <f>+$I$5</f>
        <v>20</v>
      </c>
      <c r="J117" s="7">
        <f>+$J$5</f>
        <v>27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54</v>
      </c>
      <c r="H119" s="32">
        <f t="shared" ref="H119:L119" si="32">SUM(H120:H123)</f>
        <v>54</v>
      </c>
      <c r="I119" s="32">
        <f t="shared" si="32"/>
        <v>63</v>
      </c>
      <c r="J119" s="32">
        <f t="shared" si="32"/>
        <v>48</v>
      </c>
      <c r="K119" s="32">
        <f t="shared" si="32"/>
        <v>0</v>
      </c>
      <c r="L119" s="32">
        <f t="shared" si="32"/>
        <v>219</v>
      </c>
      <c r="M119" s="32">
        <f>ROUND((L119/$E$1),0)</f>
        <v>55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1</v>
      </c>
      <c r="I120" s="40">
        <v>3</v>
      </c>
      <c r="J120" s="40">
        <v>4</v>
      </c>
      <c r="K120" s="40"/>
      <c r="L120" s="35">
        <f>SUM(G120:K120)</f>
        <v>11</v>
      </c>
      <c r="M120" s="35">
        <f t="shared" ref="M120:M128" si="33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8</v>
      </c>
      <c r="H121" s="40">
        <v>11</v>
      </c>
      <c r="I121" s="40">
        <v>10</v>
      </c>
      <c r="J121" s="40">
        <v>13</v>
      </c>
      <c r="K121" s="40"/>
      <c r="L121" s="35">
        <f t="shared" ref="L121:L128" si="34">SUM(G121:K121)</f>
        <v>42</v>
      </c>
      <c r="M121" s="35">
        <f t="shared" si="33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15</v>
      </c>
      <c r="H122" s="40">
        <v>12</v>
      </c>
      <c r="I122" s="40">
        <v>11</v>
      </c>
      <c r="J122" s="40">
        <v>5</v>
      </c>
      <c r="K122" s="40"/>
      <c r="L122" s="35">
        <f t="shared" si="34"/>
        <v>43</v>
      </c>
      <c r="M122" s="35">
        <f t="shared" si="33"/>
        <v>11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30</v>
      </c>
      <c r="I123" s="41">
        <v>39</v>
      </c>
      <c r="J123" s="41">
        <v>26</v>
      </c>
      <c r="K123" s="41"/>
      <c r="L123" s="32">
        <f t="shared" si="34"/>
        <v>123</v>
      </c>
      <c r="M123" s="32">
        <f t="shared" si="33"/>
        <v>31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2</v>
      </c>
      <c r="H124" s="40">
        <v>2</v>
      </c>
      <c r="I124" s="40"/>
      <c r="J124" s="40">
        <v>1</v>
      </c>
      <c r="K124" s="40"/>
      <c r="L124" s="35">
        <f t="shared" si="34"/>
        <v>5</v>
      </c>
      <c r="M124" s="35">
        <f t="shared" si="33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4"/>
        <v>0</v>
      </c>
      <c r="M125" s="35">
        <f t="shared" si="33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6</v>
      </c>
      <c r="H126" s="40">
        <v>5</v>
      </c>
      <c r="I126" s="40"/>
      <c r="J126" s="40">
        <v>5</v>
      </c>
      <c r="K126" s="40"/>
      <c r="L126" s="35">
        <f t="shared" si="34"/>
        <v>16</v>
      </c>
      <c r="M126" s="35">
        <f t="shared" si="33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>
        <v>14</v>
      </c>
      <c r="I127" s="40"/>
      <c r="J127" s="40">
        <v>20</v>
      </c>
      <c r="K127" s="40"/>
      <c r="L127" s="35">
        <f t="shared" si="34"/>
        <v>34</v>
      </c>
      <c r="M127" s="35">
        <f t="shared" si="33"/>
        <v>9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36</v>
      </c>
      <c r="H128" s="40"/>
      <c r="I128" s="40"/>
      <c r="J128" s="40">
        <v>36</v>
      </c>
      <c r="K128" s="40"/>
      <c r="L128" s="35">
        <f t="shared" si="34"/>
        <v>72</v>
      </c>
      <c r="M128" s="35">
        <f t="shared" si="33"/>
        <v>18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5">+H131</f>
        <v>2023</v>
      </c>
      <c r="J131" s="6">
        <f t="shared" si="35"/>
        <v>2023</v>
      </c>
      <c r="K131" s="6">
        <f t="shared" si="35"/>
        <v>2023</v>
      </c>
      <c r="L131" s="6">
        <f t="shared" si="35"/>
        <v>2023</v>
      </c>
      <c r="M131" s="6">
        <f t="shared" si="35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259</v>
      </c>
      <c r="U131" s="46">
        <f>+L136+L137</f>
        <v>87</v>
      </c>
      <c r="V131" s="46">
        <f>+L138+L139</f>
        <v>172</v>
      </c>
      <c r="W131" s="46">
        <f>+L142</f>
        <v>4</v>
      </c>
      <c r="X131" s="46">
        <f>+L140</f>
        <v>0</v>
      </c>
    </row>
    <row r="132" spans="1:24" x14ac:dyDescent="0.25">
      <c r="A132" s="21"/>
      <c r="B132" s="22"/>
      <c r="C132" s="8" t="str">
        <f>+$C116</f>
        <v>August 2023</v>
      </c>
      <c r="D132" s="24"/>
      <c r="E132" s="24"/>
      <c r="F132" s="24"/>
      <c r="G132" s="10" t="str">
        <f>+$G$4</f>
        <v>Aug</v>
      </c>
      <c r="H132" s="10" t="str">
        <f>+G132</f>
        <v>Aug</v>
      </c>
      <c r="I132" s="10" t="str">
        <f t="shared" si="35"/>
        <v>Aug</v>
      </c>
      <c r="J132" s="10" t="str">
        <f t="shared" si="35"/>
        <v>Aug</v>
      </c>
      <c r="K132" s="10" t="str">
        <f t="shared" si="35"/>
        <v>Aug</v>
      </c>
      <c r="L132" s="10" t="str">
        <f t="shared" si="35"/>
        <v>Aug</v>
      </c>
      <c r="M132" s="10" t="str">
        <f t="shared" si="35"/>
        <v>Aug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6</v>
      </c>
      <c r="H133" s="7">
        <f>+$H$5</f>
        <v>13</v>
      </c>
      <c r="I133" s="7">
        <f>+$I$5</f>
        <v>20</v>
      </c>
      <c r="J133" s="7">
        <f>+$J$5</f>
        <v>27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66</v>
      </c>
      <c r="H135" s="32">
        <f t="shared" ref="H135:L135" si="36">SUM(H136:H139)</f>
        <v>66</v>
      </c>
      <c r="I135" s="32">
        <f t="shared" si="36"/>
        <v>64</v>
      </c>
      <c r="J135" s="32">
        <f t="shared" si="36"/>
        <v>63</v>
      </c>
      <c r="K135" s="32">
        <f t="shared" si="36"/>
        <v>0</v>
      </c>
      <c r="L135" s="32">
        <f t="shared" si="36"/>
        <v>259</v>
      </c>
      <c r="M135" s="32">
        <f>ROUND((L135/$E$1),0)</f>
        <v>65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4</v>
      </c>
      <c r="I136" s="40">
        <v>5</v>
      </c>
      <c r="J136" s="40">
        <v>4</v>
      </c>
      <c r="K136" s="40"/>
      <c r="L136" s="35">
        <f>SUM(G136:K136)</f>
        <v>18</v>
      </c>
      <c r="M136" s="35">
        <f t="shared" ref="M136:M144" si="37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17</v>
      </c>
      <c r="H137" s="40">
        <v>18</v>
      </c>
      <c r="I137" s="40">
        <v>17</v>
      </c>
      <c r="J137" s="40">
        <v>17</v>
      </c>
      <c r="K137" s="40"/>
      <c r="L137" s="35">
        <f t="shared" ref="L137:L144" si="38">SUM(G137:K137)</f>
        <v>69</v>
      </c>
      <c r="M137" s="35">
        <f t="shared" si="37"/>
        <v>17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15</v>
      </c>
      <c r="I138" s="40">
        <v>16</v>
      </c>
      <c r="J138" s="40">
        <v>14</v>
      </c>
      <c r="K138" s="40"/>
      <c r="L138" s="35">
        <f t="shared" si="38"/>
        <v>59</v>
      </c>
      <c r="M138" s="35">
        <f t="shared" si="37"/>
        <v>15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30</v>
      </c>
      <c r="H139" s="41">
        <v>29</v>
      </c>
      <c r="I139" s="41">
        <v>26</v>
      </c>
      <c r="J139" s="41">
        <v>28</v>
      </c>
      <c r="K139" s="41"/>
      <c r="L139" s="32">
        <f t="shared" si="38"/>
        <v>113</v>
      </c>
      <c r="M139" s="32">
        <f t="shared" si="37"/>
        <v>28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8"/>
        <v>0</v>
      </c>
      <c r="M140" s="35">
        <f t="shared" si="37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8"/>
        <v>0</v>
      </c>
      <c r="M141" s="35">
        <f t="shared" si="37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2</v>
      </c>
      <c r="I142" s="40">
        <v>1</v>
      </c>
      <c r="J142" s="40">
        <v>1</v>
      </c>
      <c r="K142" s="40"/>
      <c r="L142" s="35">
        <f t="shared" si="38"/>
        <v>4</v>
      </c>
      <c r="M142" s="35">
        <f t="shared" si="37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142</v>
      </c>
      <c r="H143" s="40">
        <v>72</v>
      </c>
      <c r="I143" s="40">
        <v>96</v>
      </c>
      <c r="J143" s="40">
        <v>50</v>
      </c>
      <c r="K143" s="40"/>
      <c r="L143" s="35">
        <f t="shared" si="38"/>
        <v>360</v>
      </c>
      <c r="M143" s="35">
        <f t="shared" si="37"/>
        <v>90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8"/>
        <v>0</v>
      </c>
      <c r="M144" s="35">
        <f t="shared" si="37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9">+H147</f>
        <v>2023</v>
      </c>
      <c r="J147" s="6">
        <f t="shared" si="39"/>
        <v>2023</v>
      </c>
      <c r="K147" s="6">
        <f t="shared" si="39"/>
        <v>2023</v>
      </c>
      <c r="L147" s="6">
        <f t="shared" si="39"/>
        <v>2023</v>
      </c>
      <c r="M147" s="6">
        <f t="shared" si="39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244</v>
      </c>
      <c r="U147" s="46">
        <f>+L152+L153</f>
        <v>84</v>
      </c>
      <c r="V147" s="46">
        <f>+L154+L155</f>
        <v>160</v>
      </c>
      <c r="W147" s="46">
        <f>+L158</f>
        <v>7</v>
      </c>
      <c r="X147" s="46">
        <f>+L156</f>
        <v>0</v>
      </c>
    </row>
    <row r="148" spans="1:24" x14ac:dyDescent="0.25">
      <c r="A148" s="21"/>
      <c r="B148" s="22"/>
      <c r="C148" s="8" t="str">
        <f>+$C132</f>
        <v>August 2023</v>
      </c>
      <c r="D148" s="24"/>
      <c r="E148" s="24"/>
      <c r="F148" s="24"/>
      <c r="G148" s="10" t="str">
        <f>+$G$4</f>
        <v>Aug</v>
      </c>
      <c r="H148" s="10" t="str">
        <f>+G148</f>
        <v>Aug</v>
      </c>
      <c r="I148" s="10" t="str">
        <f t="shared" si="39"/>
        <v>Aug</v>
      </c>
      <c r="J148" s="10" t="str">
        <f t="shared" si="39"/>
        <v>Aug</v>
      </c>
      <c r="K148" s="10" t="str">
        <f t="shared" si="39"/>
        <v>Aug</v>
      </c>
      <c r="L148" s="10" t="str">
        <f t="shared" si="39"/>
        <v>Aug</v>
      </c>
      <c r="M148" s="10" t="str">
        <f t="shared" si="39"/>
        <v>Aug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6</v>
      </c>
      <c r="H149" s="7">
        <f>+$H$5</f>
        <v>13</v>
      </c>
      <c r="I149" s="7">
        <f>+$I$5</f>
        <v>20</v>
      </c>
      <c r="J149" s="7">
        <f>+$J$5</f>
        <v>27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88</v>
      </c>
      <c r="H151" s="32">
        <f t="shared" ref="H151:L151" si="40">SUM(H152:H155)</f>
        <v>46</v>
      </c>
      <c r="I151" s="32">
        <f t="shared" si="40"/>
        <v>84</v>
      </c>
      <c r="J151" s="32">
        <f t="shared" si="40"/>
        <v>26</v>
      </c>
      <c r="K151" s="32">
        <f t="shared" si="40"/>
        <v>0</v>
      </c>
      <c r="L151" s="32">
        <f t="shared" si="40"/>
        <v>244</v>
      </c>
      <c r="M151" s="32">
        <f>ROUND((L151/$E$1),0)</f>
        <v>61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5</v>
      </c>
      <c r="H152" s="40">
        <v>3</v>
      </c>
      <c r="I152" s="40">
        <v>8</v>
      </c>
      <c r="J152" s="40">
        <v>1</v>
      </c>
      <c r="K152" s="40"/>
      <c r="L152" s="35">
        <f>SUM(G152:K152)</f>
        <v>17</v>
      </c>
      <c r="M152" s="35">
        <f t="shared" ref="M152:M160" si="41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26</v>
      </c>
      <c r="H153" s="40">
        <v>12</v>
      </c>
      <c r="I153" s="40">
        <v>21</v>
      </c>
      <c r="J153" s="40">
        <v>8</v>
      </c>
      <c r="K153" s="40"/>
      <c r="L153" s="35">
        <f t="shared" ref="L153:L160" si="42">SUM(G153:K153)</f>
        <v>67</v>
      </c>
      <c r="M153" s="35">
        <f t="shared" si="41"/>
        <v>17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25</v>
      </c>
      <c r="H154" s="40">
        <v>8</v>
      </c>
      <c r="I154" s="40">
        <v>25</v>
      </c>
      <c r="J154" s="40">
        <v>5</v>
      </c>
      <c r="K154" s="40"/>
      <c r="L154" s="35">
        <f t="shared" si="42"/>
        <v>63</v>
      </c>
      <c r="M154" s="35">
        <f t="shared" si="41"/>
        <v>16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32</v>
      </c>
      <c r="H155" s="41">
        <v>23</v>
      </c>
      <c r="I155" s="41">
        <v>30</v>
      </c>
      <c r="J155" s="41">
        <v>12</v>
      </c>
      <c r="K155" s="41"/>
      <c r="L155" s="32">
        <f t="shared" si="42"/>
        <v>97</v>
      </c>
      <c r="M155" s="32">
        <f t="shared" si="41"/>
        <v>24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2"/>
        <v>0</v>
      </c>
      <c r="M156" s="35">
        <f t="shared" si="41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2"/>
        <v>0</v>
      </c>
      <c r="M157" s="35">
        <f t="shared" si="41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/>
      <c r="I158" s="40">
        <v>6</v>
      </c>
      <c r="J158" s="40"/>
      <c r="K158" s="40"/>
      <c r="L158" s="35">
        <f t="shared" si="42"/>
        <v>7</v>
      </c>
      <c r="M158" s="35">
        <f t="shared" si="41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144</v>
      </c>
      <c r="H159" s="40">
        <v>5</v>
      </c>
      <c r="I159" s="40">
        <v>72</v>
      </c>
      <c r="J159" s="40">
        <v>8</v>
      </c>
      <c r="K159" s="40"/>
      <c r="L159" s="35">
        <f t="shared" si="42"/>
        <v>229</v>
      </c>
      <c r="M159" s="35">
        <f t="shared" si="41"/>
        <v>57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2"/>
        <v>0</v>
      </c>
      <c r="M160" s="35">
        <f t="shared" si="41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3">+H163</f>
        <v>2023</v>
      </c>
      <c r="J163" s="6">
        <f t="shared" si="43"/>
        <v>2023</v>
      </c>
      <c r="K163" s="6">
        <f t="shared" si="43"/>
        <v>2023</v>
      </c>
      <c r="L163" s="6">
        <f t="shared" si="43"/>
        <v>2023</v>
      </c>
      <c r="M163" s="6">
        <f t="shared" si="43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175</v>
      </c>
      <c r="U163" s="46">
        <f>+L168+L169</f>
        <v>52</v>
      </c>
      <c r="V163" s="46">
        <f>+L170+L171</f>
        <v>123</v>
      </c>
      <c r="W163" s="46">
        <f>+L174</f>
        <v>12</v>
      </c>
      <c r="X163" s="46">
        <f>+L172</f>
        <v>0</v>
      </c>
    </row>
    <row r="164" spans="1:24" x14ac:dyDescent="0.25">
      <c r="A164" s="21"/>
      <c r="B164" s="22"/>
      <c r="C164" s="8" t="str">
        <f>+$C148</f>
        <v>August 2023</v>
      </c>
      <c r="D164" s="24"/>
      <c r="E164" s="24"/>
      <c r="F164" s="24"/>
      <c r="G164" s="10" t="str">
        <f>+$G$4</f>
        <v>Aug</v>
      </c>
      <c r="H164" s="10" t="str">
        <f>+G164</f>
        <v>Aug</v>
      </c>
      <c r="I164" s="10" t="str">
        <f t="shared" si="43"/>
        <v>Aug</v>
      </c>
      <c r="J164" s="10" t="str">
        <f t="shared" si="43"/>
        <v>Aug</v>
      </c>
      <c r="K164" s="10" t="str">
        <f t="shared" si="43"/>
        <v>Aug</v>
      </c>
      <c r="L164" s="10" t="str">
        <f t="shared" si="43"/>
        <v>Aug</v>
      </c>
      <c r="M164" s="10" t="str">
        <f t="shared" si="43"/>
        <v>Aug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6</v>
      </c>
      <c r="H165" s="7">
        <f>+$H$5</f>
        <v>13</v>
      </c>
      <c r="I165" s="7">
        <f>+$I$5</f>
        <v>20</v>
      </c>
      <c r="J165" s="7">
        <f>+$J$5</f>
        <v>27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33</v>
      </c>
      <c r="H167" s="32">
        <f t="shared" ref="H167:L167" si="44">SUM(H168:H171)</f>
        <v>42</v>
      </c>
      <c r="I167" s="32">
        <f t="shared" si="44"/>
        <v>29</v>
      </c>
      <c r="J167" s="32">
        <f t="shared" si="44"/>
        <v>71</v>
      </c>
      <c r="K167" s="32">
        <f t="shared" si="44"/>
        <v>0</v>
      </c>
      <c r="L167" s="32">
        <f t="shared" si="44"/>
        <v>175</v>
      </c>
      <c r="M167" s="32">
        <f>ROUND((L167/$E$1),0)</f>
        <v>44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1</v>
      </c>
      <c r="J168" s="40">
        <v>4</v>
      </c>
      <c r="K168" s="40"/>
      <c r="L168" s="35">
        <f>SUM(G168:K168)</f>
        <v>7</v>
      </c>
      <c r="M168" s="35">
        <f t="shared" ref="M168:M176" si="45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9</v>
      </c>
      <c r="H169" s="40">
        <v>12</v>
      </c>
      <c r="I169" s="40">
        <v>8</v>
      </c>
      <c r="J169" s="40">
        <v>16</v>
      </c>
      <c r="K169" s="40"/>
      <c r="L169" s="35">
        <f t="shared" ref="L169:L176" si="46">SUM(G169:K169)</f>
        <v>45</v>
      </c>
      <c r="M169" s="35">
        <f t="shared" si="45"/>
        <v>11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7</v>
      </c>
      <c r="I170" s="40">
        <v>7</v>
      </c>
      <c r="J170" s="40">
        <v>21</v>
      </c>
      <c r="K170" s="40"/>
      <c r="L170" s="35">
        <f t="shared" si="46"/>
        <v>41</v>
      </c>
      <c r="M170" s="35">
        <f t="shared" si="45"/>
        <v>10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17</v>
      </c>
      <c r="H171" s="41">
        <v>22</v>
      </c>
      <c r="I171" s="41">
        <v>13</v>
      </c>
      <c r="J171" s="41">
        <v>30</v>
      </c>
      <c r="K171" s="41"/>
      <c r="L171" s="32">
        <f t="shared" si="46"/>
        <v>82</v>
      </c>
      <c r="M171" s="32">
        <f t="shared" si="45"/>
        <v>21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6"/>
        <v>0</v>
      </c>
      <c r="M172" s="35">
        <f t="shared" si="45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6"/>
        <v>0</v>
      </c>
      <c r="M173" s="35">
        <f t="shared" si="45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4</v>
      </c>
      <c r="J174" s="40">
        <v>3</v>
      </c>
      <c r="K174" s="40"/>
      <c r="L174" s="35">
        <f t="shared" si="46"/>
        <v>12</v>
      </c>
      <c r="M174" s="35">
        <f t="shared" si="45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116</v>
      </c>
      <c r="H175" s="40">
        <v>108</v>
      </c>
      <c r="I175" s="40">
        <v>80</v>
      </c>
      <c r="J175" s="40">
        <v>90</v>
      </c>
      <c r="K175" s="40"/>
      <c r="L175" s="35">
        <f t="shared" si="46"/>
        <v>394</v>
      </c>
      <c r="M175" s="35">
        <f t="shared" si="45"/>
        <v>99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6"/>
        <v>0</v>
      </c>
      <c r="M176" s="35">
        <f t="shared" si="45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7">+H179</f>
        <v>2023</v>
      </c>
      <c r="J179" s="6">
        <f t="shared" si="47"/>
        <v>2023</v>
      </c>
      <c r="K179" s="6">
        <f t="shared" si="47"/>
        <v>2023</v>
      </c>
      <c r="L179" s="6">
        <f t="shared" si="47"/>
        <v>2023</v>
      </c>
      <c r="M179" s="6">
        <f t="shared" si="47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251</v>
      </c>
      <c r="U179" s="46">
        <f>+L184+L185</f>
        <v>55</v>
      </c>
      <c r="V179" s="46">
        <f>+L186+L187</f>
        <v>196</v>
      </c>
      <c r="W179" s="46">
        <f>+L190</f>
        <v>56</v>
      </c>
      <c r="X179" s="46">
        <f>+L188</f>
        <v>1</v>
      </c>
    </row>
    <row r="180" spans="1:24" x14ac:dyDescent="0.25">
      <c r="A180" s="21"/>
      <c r="B180" s="22"/>
      <c r="C180" s="8" t="str">
        <f>+$C164</f>
        <v>August 2023</v>
      </c>
      <c r="D180" s="24"/>
      <c r="E180" s="24"/>
      <c r="F180" s="24"/>
      <c r="G180" s="10" t="str">
        <f>+$G$4</f>
        <v>Aug</v>
      </c>
      <c r="H180" s="10" t="str">
        <f>+G180</f>
        <v>Aug</v>
      </c>
      <c r="I180" s="10" t="str">
        <f t="shared" si="47"/>
        <v>Aug</v>
      </c>
      <c r="J180" s="10" t="str">
        <f t="shared" si="47"/>
        <v>Aug</v>
      </c>
      <c r="K180" s="10" t="str">
        <f t="shared" si="47"/>
        <v>Aug</v>
      </c>
      <c r="L180" s="10" t="str">
        <f t="shared" si="47"/>
        <v>Aug</v>
      </c>
      <c r="M180" s="10" t="str">
        <f t="shared" si="47"/>
        <v>Aug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6</v>
      </c>
      <c r="H181" s="7">
        <f>+$H$5</f>
        <v>13</v>
      </c>
      <c r="I181" s="7">
        <f>+$I$5</f>
        <v>20</v>
      </c>
      <c r="J181" s="7">
        <f>+$J$5</f>
        <v>27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70</v>
      </c>
      <c r="H183" s="32">
        <f t="shared" ref="H183:L183" si="48">SUM(H184:H187)</f>
        <v>74</v>
      </c>
      <c r="I183" s="32">
        <f t="shared" si="48"/>
        <v>56</v>
      </c>
      <c r="J183" s="32">
        <f t="shared" si="48"/>
        <v>51</v>
      </c>
      <c r="K183" s="32">
        <f t="shared" si="48"/>
        <v>0</v>
      </c>
      <c r="L183" s="32">
        <f t="shared" si="48"/>
        <v>251</v>
      </c>
      <c r="M183" s="32">
        <f>ROUND((L183/$E$1),0)</f>
        <v>63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</v>
      </c>
      <c r="I184" s="40">
        <v>1</v>
      </c>
      <c r="J184" s="40">
        <v>1</v>
      </c>
      <c r="K184" s="40"/>
      <c r="L184" s="35">
        <f>SUM(G184:K184)</f>
        <v>5</v>
      </c>
      <c r="M184" s="35">
        <f t="shared" ref="M184:M192" si="49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15</v>
      </c>
      <c r="I185" s="40">
        <v>11</v>
      </c>
      <c r="J185" s="40">
        <v>10</v>
      </c>
      <c r="K185" s="40"/>
      <c r="L185" s="35">
        <f t="shared" ref="L185:L192" si="50">SUM(G185:K185)</f>
        <v>50</v>
      </c>
      <c r="M185" s="35">
        <f t="shared" si="49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15</v>
      </c>
      <c r="I186" s="40">
        <v>14</v>
      </c>
      <c r="J186" s="40">
        <v>12</v>
      </c>
      <c r="K186" s="40"/>
      <c r="L186" s="35">
        <f t="shared" si="50"/>
        <v>56</v>
      </c>
      <c r="M186" s="35">
        <f t="shared" si="49"/>
        <v>14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40</v>
      </c>
      <c r="H187" s="41">
        <v>42</v>
      </c>
      <c r="I187" s="41">
        <v>30</v>
      </c>
      <c r="J187" s="41">
        <v>28</v>
      </c>
      <c r="K187" s="41"/>
      <c r="L187" s="32">
        <f t="shared" si="50"/>
        <v>140</v>
      </c>
      <c r="M187" s="32">
        <f t="shared" si="49"/>
        <v>35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>
        <v>1</v>
      </c>
      <c r="I188" s="40"/>
      <c r="J188" s="40"/>
      <c r="K188" s="40"/>
      <c r="L188" s="35">
        <f t="shared" si="50"/>
        <v>1</v>
      </c>
      <c r="M188" s="35">
        <f t="shared" si="49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50"/>
        <v>0</v>
      </c>
      <c r="M189" s="35">
        <f t="shared" si="49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16</v>
      </c>
      <c r="H190" s="40">
        <v>18</v>
      </c>
      <c r="I190" s="40">
        <v>12</v>
      </c>
      <c r="J190" s="40">
        <v>10</v>
      </c>
      <c r="K190" s="40"/>
      <c r="L190" s="35">
        <f t="shared" si="50"/>
        <v>56</v>
      </c>
      <c r="M190" s="35">
        <f t="shared" si="49"/>
        <v>14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144</v>
      </c>
      <c r="H191" s="40">
        <v>144</v>
      </c>
      <c r="I191" s="40">
        <v>108</v>
      </c>
      <c r="J191" s="40">
        <v>108</v>
      </c>
      <c r="K191" s="40"/>
      <c r="L191" s="35">
        <f t="shared" si="50"/>
        <v>504</v>
      </c>
      <c r="M191" s="35">
        <f t="shared" si="49"/>
        <v>126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50"/>
        <v>0</v>
      </c>
      <c r="M192" s="35">
        <f t="shared" si="49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1">+H195</f>
        <v>2023</v>
      </c>
      <c r="J195" s="6">
        <f t="shared" si="51"/>
        <v>2023</v>
      </c>
      <c r="K195" s="6">
        <f t="shared" si="51"/>
        <v>2023</v>
      </c>
      <c r="L195" s="6">
        <f t="shared" si="51"/>
        <v>2023</v>
      </c>
      <c r="M195" s="6">
        <f t="shared" si="51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242</v>
      </c>
      <c r="U195" s="46">
        <f>+L200+L201</f>
        <v>44</v>
      </c>
      <c r="V195" s="46">
        <f>+L202+L203</f>
        <v>198</v>
      </c>
      <c r="W195" s="46">
        <f>+L206</f>
        <v>8</v>
      </c>
      <c r="X195" s="46">
        <f>+L204</f>
        <v>1</v>
      </c>
    </row>
    <row r="196" spans="1:24" x14ac:dyDescent="0.25">
      <c r="A196" s="21"/>
      <c r="B196" s="22"/>
      <c r="C196" s="8" t="str">
        <f>+$C180</f>
        <v>August 2023</v>
      </c>
      <c r="D196" s="24"/>
      <c r="E196" s="24"/>
      <c r="F196" s="24"/>
      <c r="G196" s="10" t="str">
        <f>+$G$4</f>
        <v>Aug</v>
      </c>
      <c r="H196" s="10" t="str">
        <f>+G196</f>
        <v>Aug</v>
      </c>
      <c r="I196" s="10" t="str">
        <f t="shared" si="51"/>
        <v>Aug</v>
      </c>
      <c r="J196" s="10" t="str">
        <f t="shared" si="51"/>
        <v>Aug</v>
      </c>
      <c r="K196" s="10" t="str">
        <f t="shared" si="51"/>
        <v>Aug</v>
      </c>
      <c r="L196" s="10" t="str">
        <f t="shared" si="51"/>
        <v>Aug</v>
      </c>
      <c r="M196" s="10" t="str">
        <f t="shared" si="51"/>
        <v>Aug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6</v>
      </c>
      <c r="H197" s="7">
        <f>+$H$5</f>
        <v>13</v>
      </c>
      <c r="I197" s="7">
        <f>+$I$5</f>
        <v>20</v>
      </c>
      <c r="J197" s="7">
        <f>+$J$5</f>
        <v>27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66</v>
      </c>
      <c r="H199" s="32">
        <f t="shared" ref="H199:L199" si="52">SUM(H200:H203)</f>
        <v>65</v>
      </c>
      <c r="I199" s="32">
        <f t="shared" si="52"/>
        <v>56</v>
      </c>
      <c r="J199" s="32">
        <f t="shared" si="52"/>
        <v>55</v>
      </c>
      <c r="K199" s="32">
        <f t="shared" si="52"/>
        <v>0</v>
      </c>
      <c r="L199" s="32">
        <f t="shared" si="52"/>
        <v>242</v>
      </c>
      <c r="M199" s="32">
        <f>ROUND((L199/$E$1),0)</f>
        <v>61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2</v>
      </c>
      <c r="I200" s="40">
        <v>2</v>
      </c>
      <c r="J200" s="40">
        <v>3</v>
      </c>
      <c r="K200" s="40"/>
      <c r="L200" s="35">
        <f>SUM(G200:K200)</f>
        <v>10</v>
      </c>
      <c r="M200" s="35">
        <f t="shared" ref="M200:M208" si="53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8</v>
      </c>
      <c r="I201" s="40">
        <v>8</v>
      </c>
      <c r="J201" s="40">
        <v>8</v>
      </c>
      <c r="K201" s="40"/>
      <c r="L201" s="35">
        <f t="shared" ref="L201:L208" si="54">SUM(G201:K201)</f>
        <v>34</v>
      </c>
      <c r="M201" s="35">
        <f t="shared" si="53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12</v>
      </c>
      <c r="I202" s="40">
        <v>13</v>
      </c>
      <c r="J202" s="40">
        <v>14</v>
      </c>
      <c r="K202" s="40"/>
      <c r="L202" s="35">
        <f t="shared" si="54"/>
        <v>52</v>
      </c>
      <c r="M202" s="35">
        <f t="shared" si="53"/>
        <v>13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40</v>
      </c>
      <c r="H203" s="41">
        <v>43</v>
      </c>
      <c r="I203" s="41">
        <v>33</v>
      </c>
      <c r="J203" s="41">
        <v>30</v>
      </c>
      <c r="K203" s="41"/>
      <c r="L203" s="32">
        <f t="shared" si="54"/>
        <v>146</v>
      </c>
      <c r="M203" s="32">
        <f t="shared" si="53"/>
        <v>37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>
        <v>1</v>
      </c>
      <c r="K204" s="40"/>
      <c r="L204" s="35">
        <f t="shared" si="54"/>
        <v>1</v>
      </c>
      <c r="M204" s="35">
        <f t="shared" si="53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4"/>
        <v>0</v>
      </c>
      <c r="M205" s="35">
        <f t="shared" si="53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3</v>
      </c>
      <c r="I206" s="40">
        <v>2</v>
      </c>
      <c r="J206" s="40"/>
      <c r="K206" s="40"/>
      <c r="L206" s="35">
        <f t="shared" si="54"/>
        <v>8</v>
      </c>
      <c r="M206" s="35">
        <f t="shared" si="53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>
        <v>180</v>
      </c>
      <c r="I207" s="40">
        <v>108</v>
      </c>
      <c r="J207" s="40">
        <v>36</v>
      </c>
      <c r="K207" s="40"/>
      <c r="L207" s="35">
        <f t="shared" si="54"/>
        <v>324</v>
      </c>
      <c r="M207" s="35">
        <f t="shared" si="53"/>
        <v>81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4"/>
        <v>0</v>
      </c>
      <c r="M208" s="35">
        <f t="shared" si="53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5">+H211</f>
        <v>2023</v>
      </c>
      <c r="J211" s="6">
        <f t="shared" si="55"/>
        <v>2023</v>
      </c>
      <c r="K211" s="6">
        <f t="shared" si="55"/>
        <v>2023</v>
      </c>
      <c r="L211" s="6">
        <f t="shared" si="55"/>
        <v>2023</v>
      </c>
      <c r="M211" s="6">
        <f t="shared" si="55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243</v>
      </c>
      <c r="U211" s="46">
        <f>+L216+L217</f>
        <v>44</v>
      </c>
      <c r="V211" s="46">
        <f>+L218+L219</f>
        <v>199</v>
      </c>
      <c r="W211" s="46">
        <f>+L222</f>
        <v>29</v>
      </c>
      <c r="X211" s="46">
        <f>+L220</f>
        <v>17</v>
      </c>
    </row>
    <row r="212" spans="1:24" x14ac:dyDescent="0.25">
      <c r="A212" s="21"/>
      <c r="B212" s="22"/>
      <c r="C212" s="8" t="str">
        <f>+$C196</f>
        <v>August 2023</v>
      </c>
      <c r="D212" s="24"/>
      <c r="E212" s="24"/>
      <c r="F212" s="24"/>
      <c r="G212" s="10" t="str">
        <f>+$G$4</f>
        <v>Aug</v>
      </c>
      <c r="H212" s="10" t="str">
        <f>+G212</f>
        <v>Aug</v>
      </c>
      <c r="I212" s="10" t="str">
        <f t="shared" si="55"/>
        <v>Aug</v>
      </c>
      <c r="J212" s="10" t="str">
        <f t="shared" si="55"/>
        <v>Aug</v>
      </c>
      <c r="K212" s="10" t="str">
        <f t="shared" si="55"/>
        <v>Aug</v>
      </c>
      <c r="L212" s="10" t="str">
        <f t="shared" si="55"/>
        <v>Aug</v>
      </c>
      <c r="M212" s="10" t="str">
        <f t="shared" si="55"/>
        <v>Aug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6</v>
      </c>
      <c r="H213" s="7">
        <f>+$H$5</f>
        <v>13</v>
      </c>
      <c r="I213" s="7">
        <f>+$I$5</f>
        <v>20</v>
      </c>
      <c r="J213" s="7">
        <f>+$J$5</f>
        <v>27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65</v>
      </c>
      <c r="H215" s="32">
        <f t="shared" ref="H215:L215" si="56">SUM(H216:H219)</f>
        <v>70</v>
      </c>
      <c r="I215" s="32">
        <f t="shared" si="56"/>
        <v>57</v>
      </c>
      <c r="J215" s="32">
        <f t="shared" si="56"/>
        <v>51</v>
      </c>
      <c r="K215" s="32">
        <f t="shared" si="56"/>
        <v>0</v>
      </c>
      <c r="L215" s="32">
        <f t="shared" si="56"/>
        <v>243</v>
      </c>
      <c r="M215" s="32">
        <f>ROUND((L215/$E$1),0)</f>
        <v>61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2</v>
      </c>
      <c r="H216" s="40">
        <v>1</v>
      </c>
      <c r="I216" s="40">
        <v>1</v>
      </c>
      <c r="J216" s="40">
        <v>1</v>
      </c>
      <c r="K216" s="40"/>
      <c r="L216" s="35">
        <f>SUM(G216:K216)</f>
        <v>5</v>
      </c>
      <c r="M216" s="35">
        <f t="shared" ref="M216:M224" si="57">ROUND((L216/$E$1),0)</f>
        <v>1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10</v>
      </c>
      <c r="H217" s="40">
        <v>12</v>
      </c>
      <c r="I217" s="40">
        <v>9</v>
      </c>
      <c r="J217" s="40">
        <v>8</v>
      </c>
      <c r="K217" s="40"/>
      <c r="L217" s="35">
        <f t="shared" ref="L217:L224" si="58">SUM(G217:K217)</f>
        <v>39</v>
      </c>
      <c r="M217" s="35">
        <f t="shared" si="57"/>
        <v>10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14</v>
      </c>
      <c r="H218" s="40">
        <v>20</v>
      </c>
      <c r="I218" s="40">
        <v>14</v>
      </c>
      <c r="J218" s="40">
        <v>15</v>
      </c>
      <c r="K218" s="40"/>
      <c r="L218" s="35">
        <f t="shared" si="58"/>
        <v>63</v>
      </c>
      <c r="M218" s="35">
        <f t="shared" si="57"/>
        <v>16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39</v>
      </c>
      <c r="H219" s="41">
        <v>37</v>
      </c>
      <c r="I219" s="41">
        <v>33</v>
      </c>
      <c r="J219" s="41">
        <v>27</v>
      </c>
      <c r="K219" s="41"/>
      <c r="L219" s="32">
        <f t="shared" si="58"/>
        <v>136</v>
      </c>
      <c r="M219" s="32">
        <f t="shared" si="57"/>
        <v>34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>
        <v>6</v>
      </c>
      <c r="H220" s="40">
        <v>7</v>
      </c>
      <c r="I220" s="40">
        <v>1</v>
      </c>
      <c r="J220" s="40">
        <v>3</v>
      </c>
      <c r="K220" s="40"/>
      <c r="L220" s="35">
        <f t="shared" si="58"/>
        <v>17</v>
      </c>
      <c r="M220" s="35">
        <f t="shared" si="57"/>
        <v>4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8"/>
        <v>0</v>
      </c>
      <c r="M221" s="35">
        <f t="shared" si="57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5</v>
      </c>
      <c r="H222" s="40">
        <v>6</v>
      </c>
      <c r="I222" s="40">
        <v>2</v>
      </c>
      <c r="J222" s="40">
        <v>16</v>
      </c>
      <c r="K222" s="40"/>
      <c r="L222" s="35">
        <f t="shared" si="58"/>
        <v>29</v>
      </c>
      <c r="M222" s="35">
        <f t="shared" si="57"/>
        <v>7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>
        <v>360</v>
      </c>
      <c r="K223" s="40"/>
      <c r="L223" s="35">
        <f t="shared" si="58"/>
        <v>360</v>
      </c>
      <c r="M223" s="35">
        <f t="shared" si="57"/>
        <v>90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/>
      <c r="L224" s="35">
        <f t="shared" si="58"/>
        <v>160</v>
      </c>
      <c r="M224" s="35">
        <f t="shared" si="57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9">+H227</f>
        <v>2023</v>
      </c>
      <c r="J227" s="6">
        <f t="shared" si="59"/>
        <v>2023</v>
      </c>
      <c r="K227" s="6">
        <f t="shared" si="59"/>
        <v>2023</v>
      </c>
      <c r="L227" s="6">
        <f t="shared" si="59"/>
        <v>2023</v>
      </c>
      <c r="M227" s="6">
        <f t="shared" si="59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192</v>
      </c>
      <c r="U227" s="46">
        <f>+L232+L233</f>
        <v>67</v>
      </c>
      <c r="V227" s="46">
        <f>+L234+L235</f>
        <v>125</v>
      </c>
      <c r="W227" s="46">
        <f>+L238</f>
        <v>13</v>
      </c>
      <c r="X227" s="46">
        <f>+L236</f>
        <v>2</v>
      </c>
    </row>
    <row r="228" spans="1:24" x14ac:dyDescent="0.25">
      <c r="A228" s="21"/>
      <c r="B228" s="22"/>
      <c r="C228" s="8" t="str">
        <f>+$C212</f>
        <v>August 2023</v>
      </c>
      <c r="D228" s="24"/>
      <c r="E228" s="24"/>
      <c r="F228" s="24"/>
      <c r="G228" s="10" t="str">
        <f>+$G$4</f>
        <v>Aug</v>
      </c>
      <c r="H228" s="10" t="str">
        <f>+G228</f>
        <v>Aug</v>
      </c>
      <c r="I228" s="10" t="str">
        <f t="shared" si="59"/>
        <v>Aug</v>
      </c>
      <c r="J228" s="10" t="str">
        <f t="shared" si="59"/>
        <v>Aug</v>
      </c>
      <c r="K228" s="10" t="str">
        <f t="shared" si="59"/>
        <v>Aug</v>
      </c>
      <c r="L228" s="10" t="str">
        <f t="shared" si="59"/>
        <v>Aug</v>
      </c>
      <c r="M228" s="10" t="str">
        <f t="shared" si="59"/>
        <v>Aug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6</v>
      </c>
      <c r="H229" s="7">
        <f>+$H$5</f>
        <v>13</v>
      </c>
      <c r="I229" s="7">
        <f>+$I$5</f>
        <v>20</v>
      </c>
      <c r="J229" s="7">
        <f>+$J$5</f>
        <v>27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63</v>
      </c>
      <c r="H231" s="32">
        <f t="shared" ref="H231:L231" si="60">SUM(H232:H235)</f>
        <v>49</v>
      </c>
      <c r="I231" s="32">
        <f t="shared" si="60"/>
        <v>59</v>
      </c>
      <c r="J231" s="32">
        <f t="shared" si="60"/>
        <v>21</v>
      </c>
      <c r="K231" s="32">
        <f t="shared" si="60"/>
        <v>0</v>
      </c>
      <c r="L231" s="32">
        <f t="shared" si="60"/>
        <v>192</v>
      </c>
      <c r="M231" s="32">
        <f>ROUND((L231/$E$1),0)</f>
        <v>48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7</v>
      </c>
      <c r="H232" s="40">
        <v>6</v>
      </c>
      <c r="I232" s="40">
        <v>7</v>
      </c>
      <c r="J232" s="40">
        <v>7</v>
      </c>
      <c r="K232" s="40"/>
      <c r="L232" s="35">
        <f>SUM(G232:K232)</f>
        <v>27</v>
      </c>
      <c r="M232" s="35">
        <f t="shared" ref="M232:M240" si="61">ROUND((L232/$E$1),0)</f>
        <v>7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13</v>
      </c>
      <c r="H233" s="40">
        <v>11</v>
      </c>
      <c r="I233" s="40">
        <v>12</v>
      </c>
      <c r="J233" s="40">
        <v>4</v>
      </c>
      <c r="K233" s="40"/>
      <c r="L233" s="35">
        <f t="shared" ref="L233:L240" si="62">SUM(G233:K233)</f>
        <v>40</v>
      </c>
      <c r="M233" s="35">
        <f t="shared" si="61"/>
        <v>10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9</v>
      </c>
      <c r="H234" s="40">
        <v>13</v>
      </c>
      <c r="I234" s="40">
        <v>14</v>
      </c>
      <c r="J234" s="40">
        <v>3</v>
      </c>
      <c r="K234" s="40"/>
      <c r="L234" s="35">
        <f t="shared" si="62"/>
        <v>39</v>
      </c>
      <c r="M234" s="35">
        <f t="shared" si="61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34</v>
      </c>
      <c r="H235" s="41">
        <v>19</v>
      </c>
      <c r="I235" s="41">
        <v>26</v>
      </c>
      <c r="J235" s="41">
        <v>7</v>
      </c>
      <c r="K235" s="41"/>
      <c r="L235" s="32">
        <f t="shared" si="62"/>
        <v>86</v>
      </c>
      <c r="M235" s="32">
        <f t="shared" si="61"/>
        <v>22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2</v>
      </c>
      <c r="J236" s="40"/>
      <c r="K236" s="40"/>
      <c r="L236" s="35">
        <f t="shared" si="62"/>
        <v>2</v>
      </c>
      <c r="M236" s="35">
        <f t="shared" si="61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2"/>
        <v>0</v>
      </c>
      <c r="M237" s="35">
        <f t="shared" si="61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>
        <v>5</v>
      </c>
      <c r="I238" s="40">
        <v>4</v>
      </c>
      <c r="J238" s="40">
        <v>2</v>
      </c>
      <c r="K238" s="40"/>
      <c r="L238" s="35">
        <f t="shared" si="62"/>
        <v>13</v>
      </c>
      <c r="M238" s="35">
        <f t="shared" si="61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180</v>
      </c>
      <c r="J239" s="40">
        <v>72</v>
      </c>
      <c r="K239" s="40"/>
      <c r="L239" s="35">
        <f t="shared" si="62"/>
        <v>252</v>
      </c>
      <c r="M239" s="35">
        <f t="shared" si="61"/>
        <v>63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2"/>
        <v>0</v>
      </c>
      <c r="M240" s="35">
        <f t="shared" si="61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3">+H243</f>
        <v>2023</v>
      </c>
      <c r="J243" s="6">
        <f t="shared" si="63"/>
        <v>2023</v>
      </c>
      <c r="K243" s="6">
        <f t="shared" si="63"/>
        <v>2023</v>
      </c>
      <c r="L243" s="6">
        <f t="shared" si="63"/>
        <v>2023</v>
      </c>
      <c r="M243" s="6">
        <f t="shared" si="63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379</v>
      </c>
      <c r="U243" s="46">
        <f>+L248+L249</f>
        <v>53</v>
      </c>
      <c r="V243" s="46">
        <f>+L250+L251</f>
        <v>326</v>
      </c>
      <c r="W243" s="46">
        <f>+L254</f>
        <v>20</v>
      </c>
      <c r="X243" s="46">
        <f>+L252</f>
        <v>0</v>
      </c>
    </row>
    <row r="244" spans="1:24" x14ac:dyDescent="0.25">
      <c r="A244" s="21"/>
      <c r="B244" s="22"/>
      <c r="C244" s="8" t="str">
        <f>+$C228</f>
        <v>August 2023</v>
      </c>
      <c r="D244" s="24"/>
      <c r="E244" s="24"/>
      <c r="F244" s="24"/>
      <c r="G244" s="10" t="str">
        <f>+$G$4</f>
        <v>Aug</v>
      </c>
      <c r="H244" s="10" t="str">
        <f>+G244</f>
        <v>Aug</v>
      </c>
      <c r="I244" s="10" t="str">
        <f t="shared" si="63"/>
        <v>Aug</v>
      </c>
      <c r="J244" s="10" t="str">
        <f t="shared" si="63"/>
        <v>Aug</v>
      </c>
      <c r="K244" s="10" t="str">
        <f t="shared" si="63"/>
        <v>Aug</v>
      </c>
      <c r="L244" s="10" t="str">
        <f t="shared" si="63"/>
        <v>Aug</v>
      </c>
      <c r="M244" s="10" t="str">
        <f t="shared" si="63"/>
        <v>Aug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6</v>
      </c>
      <c r="H245" s="7">
        <f>+$H$5</f>
        <v>13</v>
      </c>
      <c r="I245" s="7">
        <f>+$I$5</f>
        <v>20</v>
      </c>
      <c r="J245" s="7">
        <f>+$J$5</f>
        <v>27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100</v>
      </c>
      <c r="H247" s="32">
        <f t="shared" ref="H247:L247" si="64">SUM(H248:H251)</f>
        <v>104</v>
      </c>
      <c r="I247" s="32">
        <f t="shared" si="64"/>
        <v>75</v>
      </c>
      <c r="J247" s="32">
        <f t="shared" si="64"/>
        <v>100</v>
      </c>
      <c r="K247" s="32">
        <f t="shared" si="64"/>
        <v>0</v>
      </c>
      <c r="L247" s="32">
        <f t="shared" si="64"/>
        <v>379</v>
      </c>
      <c r="M247" s="32">
        <f>ROUND((L247/$E$1),0)</f>
        <v>95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6</v>
      </c>
      <c r="H248" s="40">
        <v>6</v>
      </c>
      <c r="I248" s="40">
        <v>4</v>
      </c>
      <c r="J248" s="40">
        <v>7</v>
      </c>
      <c r="K248" s="40"/>
      <c r="L248" s="35">
        <f>SUM(G248:K248)</f>
        <v>23</v>
      </c>
      <c r="M248" s="35">
        <f t="shared" ref="M248:M256" si="65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7</v>
      </c>
      <c r="I249" s="40">
        <v>8</v>
      </c>
      <c r="J249" s="40">
        <v>7</v>
      </c>
      <c r="K249" s="40"/>
      <c r="L249" s="35">
        <f t="shared" ref="L249:L256" si="66">SUM(G249:K249)</f>
        <v>30</v>
      </c>
      <c r="M249" s="35">
        <f t="shared" si="65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31</v>
      </c>
      <c r="H250" s="40">
        <v>34</v>
      </c>
      <c r="I250" s="40">
        <v>21</v>
      </c>
      <c r="J250" s="40">
        <v>32</v>
      </c>
      <c r="K250" s="40"/>
      <c r="L250" s="35">
        <f t="shared" si="66"/>
        <v>118</v>
      </c>
      <c r="M250" s="35">
        <f t="shared" si="65"/>
        <v>30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55</v>
      </c>
      <c r="H251" s="41">
        <v>57</v>
      </c>
      <c r="I251" s="41">
        <v>42</v>
      </c>
      <c r="J251" s="41">
        <v>54</v>
      </c>
      <c r="K251" s="41"/>
      <c r="L251" s="32">
        <f t="shared" si="66"/>
        <v>208</v>
      </c>
      <c r="M251" s="32">
        <f t="shared" si="65"/>
        <v>52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6"/>
        <v>0</v>
      </c>
      <c r="M252" s="35">
        <f t="shared" si="65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6"/>
        <v>0</v>
      </c>
      <c r="M253" s="35">
        <f t="shared" si="65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2</v>
      </c>
      <c r="H254" s="40">
        <v>5</v>
      </c>
      <c r="I254" s="40">
        <v>7</v>
      </c>
      <c r="J254" s="40">
        <v>6</v>
      </c>
      <c r="K254" s="40"/>
      <c r="L254" s="35">
        <f t="shared" si="66"/>
        <v>20</v>
      </c>
      <c r="M254" s="35">
        <f t="shared" si="65"/>
        <v>5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6"/>
        <v>0</v>
      </c>
      <c r="M255" s="35">
        <f t="shared" si="65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50</v>
      </c>
      <c r="H256" s="40"/>
      <c r="I256" s="40"/>
      <c r="J256" s="40"/>
      <c r="K256" s="40"/>
      <c r="L256" s="35">
        <f t="shared" si="66"/>
        <v>50</v>
      </c>
      <c r="M256" s="35">
        <f t="shared" si="65"/>
        <v>13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7">+H259</f>
        <v>2023</v>
      </c>
      <c r="J259" s="6">
        <f t="shared" si="67"/>
        <v>2023</v>
      </c>
      <c r="K259" s="6">
        <f t="shared" si="67"/>
        <v>2023</v>
      </c>
      <c r="L259" s="6">
        <f t="shared" si="67"/>
        <v>2023</v>
      </c>
      <c r="M259" s="6">
        <f t="shared" si="67"/>
        <v>2023</v>
      </c>
      <c r="N259" s="20"/>
      <c r="S259" s="45" t="str">
        <f>+C259</f>
        <v>Lonhlalane</v>
      </c>
      <c r="T259" s="46">
        <f>+L263</f>
        <v>94</v>
      </c>
      <c r="U259" s="46">
        <f>+L264+L265</f>
        <v>14</v>
      </c>
      <c r="V259" s="46">
        <f>+L266+L267</f>
        <v>80</v>
      </c>
      <c r="W259" s="46">
        <f>+L270</f>
        <v>10</v>
      </c>
      <c r="X259" s="46">
        <f>+L268</f>
        <v>0</v>
      </c>
    </row>
    <row r="260" spans="1:24" x14ac:dyDescent="0.25">
      <c r="A260" s="21"/>
      <c r="B260" s="22"/>
      <c r="C260" s="8" t="str">
        <f>+$C244</f>
        <v>August 2023</v>
      </c>
      <c r="D260" s="24"/>
      <c r="E260" s="24"/>
      <c r="F260" s="24"/>
      <c r="G260" s="10" t="str">
        <f>+$G$4</f>
        <v>Aug</v>
      </c>
      <c r="H260" s="10" t="str">
        <f>+G260</f>
        <v>Aug</v>
      </c>
      <c r="I260" s="10" t="str">
        <f t="shared" si="67"/>
        <v>Aug</v>
      </c>
      <c r="J260" s="10" t="str">
        <f t="shared" si="67"/>
        <v>Aug</v>
      </c>
      <c r="K260" s="10" t="str">
        <f t="shared" si="67"/>
        <v>Aug</v>
      </c>
      <c r="L260" s="10" t="str">
        <f t="shared" si="67"/>
        <v>Aug</v>
      </c>
      <c r="M260" s="10" t="str">
        <f t="shared" si="67"/>
        <v>Aug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6</v>
      </c>
      <c r="H261" s="7">
        <f>+$H$5</f>
        <v>13</v>
      </c>
      <c r="I261" s="7">
        <f>+$I$5</f>
        <v>20</v>
      </c>
      <c r="J261" s="7">
        <f>+$J$5</f>
        <v>27</v>
      </c>
      <c r="K261" s="7">
        <f>+$K$5</f>
        <v>0</v>
      </c>
      <c r="L261" s="7" t="s">
        <v>11</v>
      </c>
      <c r="M261" s="7" t="s">
        <v>12</v>
      </c>
      <c r="N261" s="28"/>
      <c r="P261" s="16" t="s">
        <v>158</v>
      </c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34</v>
      </c>
      <c r="H263" s="32">
        <f t="shared" ref="H263:L263" si="68">SUM(H264:H267)</f>
        <v>29</v>
      </c>
      <c r="I263" s="32">
        <f t="shared" si="68"/>
        <v>31</v>
      </c>
      <c r="J263" s="32">
        <f t="shared" si="68"/>
        <v>0</v>
      </c>
      <c r="K263" s="32">
        <f t="shared" si="68"/>
        <v>0</v>
      </c>
      <c r="L263" s="32">
        <f t="shared" si="68"/>
        <v>94</v>
      </c>
      <c r="M263" s="32">
        <f>ROUND((L263/$E$1),0)</f>
        <v>24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3</v>
      </c>
      <c r="J264" s="40"/>
      <c r="K264" s="40"/>
      <c r="L264" s="35">
        <f>SUM(G264:K264)</f>
        <v>6</v>
      </c>
      <c r="M264" s="35">
        <f t="shared" ref="M264:M272" si="69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2</v>
      </c>
      <c r="I265" s="40">
        <v>4</v>
      </c>
      <c r="J265" s="40"/>
      <c r="K265" s="40"/>
      <c r="L265" s="35">
        <f t="shared" ref="L265:L272" si="70">SUM(G265:K265)</f>
        <v>8</v>
      </c>
      <c r="M265" s="35">
        <f t="shared" si="69"/>
        <v>2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9</v>
      </c>
      <c r="H266" s="40">
        <v>8</v>
      </c>
      <c r="I266" s="40">
        <v>8</v>
      </c>
      <c r="J266" s="40"/>
      <c r="K266" s="40"/>
      <c r="L266" s="35">
        <f t="shared" si="70"/>
        <v>25</v>
      </c>
      <c r="M266" s="35">
        <f t="shared" si="69"/>
        <v>6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21</v>
      </c>
      <c r="H267" s="41">
        <v>18</v>
      </c>
      <c r="I267" s="41">
        <v>16</v>
      </c>
      <c r="J267" s="41"/>
      <c r="K267" s="41"/>
      <c r="L267" s="32">
        <f t="shared" si="70"/>
        <v>55</v>
      </c>
      <c r="M267" s="32">
        <f t="shared" si="69"/>
        <v>14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70"/>
        <v>0</v>
      </c>
      <c r="M268" s="35">
        <f t="shared" si="69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70"/>
        <v>0</v>
      </c>
      <c r="M269" s="35">
        <f t="shared" si="69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3</v>
      </c>
      <c r="H270" s="40">
        <v>2</v>
      </c>
      <c r="I270" s="40">
        <v>5</v>
      </c>
      <c r="J270" s="40"/>
      <c r="K270" s="40"/>
      <c r="L270" s="35">
        <f t="shared" si="70"/>
        <v>10</v>
      </c>
      <c r="M270" s="35">
        <f t="shared" si="69"/>
        <v>3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46</v>
      </c>
      <c r="H271" s="40">
        <v>48</v>
      </c>
      <c r="I271" s="40">
        <v>34</v>
      </c>
      <c r="J271" s="40">
        <v>34</v>
      </c>
      <c r="K271" s="40"/>
      <c r="L271" s="35">
        <f t="shared" si="70"/>
        <v>162</v>
      </c>
      <c r="M271" s="35">
        <f t="shared" si="69"/>
        <v>41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70"/>
        <v>0</v>
      </c>
      <c r="M272" s="35">
        <f t="shared" si="69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1">+H275</f>
        <v>2023</v>
      </c>
      <c r="J275" s="6">
        <f t="shared" si="71"/>
        <v>2023</v>
      </c>
      <c r="K275" s="6">
        <f t="shared" si="71"/>
        <v>2023</v>
      </c>
      <c r="L275" s="6">
        <f t="shared" si="71"/>
        <v>2023</v>
      </c>
      <c r="M275" s="6">
        <f t="shared" si="71"/>
        <v>2023</v>
      </c>
      <c r="N275" s="20"/>
      <c r="S275" s="45" t="str">
        <f>+C275</f>
        <v>Zondwako</v>
      </c>
      <c r="T275" s="46">
        <f>+L279</f>
        <v>270</v>
      </c>
      <c r="U275" s="46">
        <f>+L280+L281</f>
        <v>34</v>
      </c>
      <c r="V275" s="46">
        <f>+L282+L283</f>
        <v>236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August 2023</v>
      </c>
      <c r="D276" s="24"/>
      <c r="E276" s="24"/>
      <c r="F276" s="24"/>
      <c r="G276" s="10" t="str">
        <f>+$G$4</f>
        <v>Aug</v>
      </c>
      <c r="H276" s="10" t="str">
        <f>+G276</f>
        <v>Aug</v>
      </c>
      <c r="I276" s="10" t="str">
        <f t="shared" si="71"/>
        <v>Aug</v>
      </c>
      <c r="J276" s="10" t="str">
        <f t="shared" si="71"/>
        <v>Aug</v>
      </c>
      <c r="K276" s="10" t="str">
        <f t="shared" si="71"/>
        <v>Aug</v>
      </c>
      <c r="L276" s="10" t="str">
        <f t="shared" si="71"/>
        <v>Aug</v>
      </c>
      <c r="M276" s="10" t="str">
        <f t="shared" si="71"/>
        <v>Aug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6</v>
      </c>
      <c r="H277" s="7">
        <f>+$H$5</f>
        <v>13</v>
      </c>
      <c r="I277" s="7">
        <f>+$I$5</f>
        <v>20</v>
      </c>
      <c r="J277" s="7">
        <f>+$J$5</f>
        <v>27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61</v>
      </c>
      <c r="H279" s="32">
        <f t="shared" ref="H279:L279" si="72">SUM(H280:H283)</f>
        <v>61</v>
      </c>
      <c r="I279" s="32">
        <f t="shared" si="72"/>
        <v>73</v>
      </c>
      <c r="J279" s="32">
        <f t="shared" si="72"/>
        <v>75</v>
      </c>
      <c r="K279" s="32">
        <f t="shared" si="72"/>
        <v>0</v>
      </c>
      <c r="L279" s="32">
        <f t="shared" si="72"/>
        <v>270</v>
      </c>
      <c r="M279" s="32">
        <f>ROUND((L279/$E$1),0)</f>
        <v>68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2</v>
      </c>
      <c r="I280" s="40">
        <v>2</v>
      </c>
      <c r="J280" s="40">
        <v>4</v>
      </c>
      <c r="K280" s="40"/>
      <c r="L280" s="35">
        <f>SUM(G280:K280)</f>
        <v>10</v>
      </c>
      <c r="M280" s="35">
        <f t="shared" ref="M280:M288" si="73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5</v>
      </c>
      <c r="I281" s="40">
        <v>8</v>
      </c>
      <c r="J281" s="40">
        <v>5</v>
      </c>
      <c r="K281" s="40"/>
      <c r="L281" s="35">
        <f t="shared" ref="L281:L288" si="74">SUM(G281:K281)</f>
        <v>24</v>
      </c>
      <c r="M281" s="35">
        <f t="shared" si="73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16</v>
      </c>
      <c r="H282" s="40">
        <v>19</v>
      </c>
      <c r="I282" s="40">
        <v>23</v>
      </c>
      <c r="J282" s="40">
        <v>16</v>
      </c>
      <c r="K282" s="40"/>
      <c r="L282" s="35">
        <f t="shared" si="74"/>
        <v>74</v>
      </c>
      <c r="M282" s="35">
        <f t="shared" si="73"/>
        <v>19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37</v>
      </c>
      <c r="H283" s="41">
        <v>35</v>
      </c>
      <c r="I283" s="41">
        <v>40</v>
      </c>
      <c r="J283" s="41">
        <v>50</v>
      </c>
      <c r="K283" s="41"/>
      <c r="L283" s="32">
        <f t="shared" si="74"/>
        <v>162</v>
      </c>
      <c r="M283" s="32">
        <f t="shared" si="73"/>
        <v>41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4"/>
        <v>0</v>
      </c>
      <c r="M284" s="35">
        <f t="shared" si="73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4"/>
        <v>0</v>
      </c>
      <c r="M285" s="35">
        <f t="shared" si="73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4"/>
        <v>0</v>
      </c>
      <c r="M286" s="35">
        <f t="shared" si="73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/>
      <c r="L287" s="35">
        <f t="shared" si="74"/>
        <v>80</v>
      </c>
      <c r="M287" s="35">
        <f t="shared" si="73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52</v>
      </c>
      <c r="H288" s="40">
        <v>52</v>
      </c>
      <c r="I288" s="40">
        <v>52</v>
      </c>
      <c r="J288" s="40">
        <v>52</v>
      </c>
      <c r="K288" s="40"/>
      <c r="L288" s="35">
        <f t="shared" si="74"/>
        <v>208</v>
      </c>
      <c r="M288" s="35">
        <f t="shared" si="73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5">+H291</f>
        <v>2023</v>
      </c>
      <c r="J291" s="6">
        <f t="shared" si="75"/>
        <v>2023</v>
      </c>
      <c r="K291" s="6">
        <f t="shared" si="75"/>
        <v>2023</v>
      </c>
      <c r="L291" s="6">
        <f t="shared" si="75"/>
        <v>2023</v>
      </c>
      <c r="M291" s="6">
        <f t="shared" si="75"/>
        <v>2023</v>
      </c>
      <c r="N291" s="20"/>
      <c r="S291" s="45" t="str">
        <f>+C291</f>
        <v>Mangcongco</v>
      </c>
      <c r="T291" s="46">
        <f>+L295</f>
        <v>135</v>
      </c>
      <c r="U291" s="46">
        <f>+L296+L297</f>
        <v>19</v>
      </c>
      <c r="V291" s="46">
        <f>+L298+L299</f>
        <v>116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August 2023</v>
      </c>
      <c r="D292" s="24"/>
      <c r="E292" s="24"/>
      <c r="F292" s="24"/>
      <c r="G292" s="10" t="str">
        <f>+$G$4</f>
        <v>Aug</v>
      </c>
      <c r="H292" s="10" t="str">
        <f>+G292</f>
        <v>Aug</v>
      </c>
      <c r="I292" s="10" t="str">
        <f t="shared" si="75"/>
        <v>Aug</v>
      </c>
      <c r="J292" s="10" t="str">
        <f t="shared" si="75"/>
        <v>Aug</v>
      </c>
      <c r="K292" s="10" t="str">
        <f t="shared" si="75"/>
        <v>Aug</v>
      </c>
      <c r="L292" s="10" t="str">
        <f t="shared" si="75"/>
        <v>Aug</v>
      </c>
      <c r="M292" s="10" t="str">
        <f t="shared" si="75"/>
        <v>Aug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6</v>
      </c>
      <c r="H293" s="7">
        <f>+$H$5</f>
        <v>13</v>
      </c>
      <c r="I293" s="7">
        <f>+$I$5</f>
        <v>20</v>
      </c>
      <c r="J293" s="7">
        <f>+$J$5</f>
        <v>27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34</v>
      </c>
      <c r="H295" s="32">
        <f t="shared" ref="H295:L295" si="76">SUM(H296:H299)</f>
        <v>32</v>
      </c>
      <c r="I295" s="32">
        <f t="shared" si="76"/>
        <v>41</v>
      </c>
      <c r="J295" s="32">
        <f t="shared" si="76"/>
        <v>28</v>
      </c>
      <c r="K295" s="32">
        <f t="shared" si="76"/>
        <v>0</v>
      </c>
      <c r="L295" s="32">
        <f t="shared" si="76"/>
        <v>135</v>
      </c>
      <c r="M295" s="32">
        <f>ROUND((L295/$E$1),0)</f>
        <v>34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2</v>
      </c>
      <c r="J296" s="40">
        <v>1</v>
      </c>
      <c r="K296" s="40"/>
      <c r="L296" s="35">
        <f>SUM(G296:K296)</f>
        <v>7</v>
      </c>
      <c r="M296" s="35">
        <f t="shared" ref="M296:M304" si="77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4</v>
      </c>
      <c r="H297" s="40">
        <v>2</v>
      </c>
      <c r="I297" s="40">
        <v>3</v>
      </c>
      <c r="J297" s="40">
        <v>3</v>
      </c>
      <c r="K297" s="40"/>
      <c r="L297" s="35">
        <f t="shared" ref="L297:L304" si="78">SUM(G297:K297)</f>
        <v>12</v>
      </c>
      <c r="M297" s="35">
        <f t="shared" si="77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13</v>
      </c>
      <c r="H298" s="40">
        <v>10</v>
      </c>
      <c r="I298" s="40">
        <v>13</v>
      </c>
      <c r="J298" s="40">
        <v>15</v>
      </c>
      <c r="K298" s="40"/>
      <c r="L298" s="35">
        <f t="shared" si="78"/>
        <v>51</v>
      </c>
      <c r="M298" s="35">
        <f t="shared" si="77"/>
        <v>13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15</v>
      </c>
      <c r="H299" s="41">
        <v>18</v>
      </c>
      <c r="I299" s="41">
        <v>23</v>
      </c>
      <c r="J299" s="41">
        <v>9</v>
      </c>
      <c r="K299" s="41"/>
      <c r="L299" s="32">
        <f t="shared" si="78"/>
        <v>65</v>
      </c>
      <c r="M299" s="32">
        <f t="shared" si="77"/>
        <v>16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8"/>
        <v>0</v>
      </c>
      <c r="M300" s="35">
        <f t="shared" si="77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8"/>
        <v>0</v>
      </c>
      <c r="M301" s="35">
        <f t="shared" si="77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8"/>
        <v>0</v>
      </c>
      <c r="M302" s="35">
        <f t="shared" si="77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8"/>
        <v>0</v>
      </c>
      <c r="M303" s="35">
        <f t="shared" si="77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8"/>
        <v>0</v>
      </c>
      <c r="M304" s="35">
        <f t="shared" si="77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9">+H307</f>
        <v>2023</v>
      </c>
      <c r="J307" s="6">
        <f t="shared" si="79"/>
        <v>2023</v>
      </c>
      <c r="K307" s="6">
        <f t="shared" si="79"/>
        <v>2023</v>
      </c>
      <c r="L307" s="6">
        <f t="shared" si="79"/>
        <v>2023</v>
      </c>
      <c r="M307" s="6">
        <f t="shared" si="79"/>
        <v>2023</v>
      </c>
      <c r="N307" s="20"/>
      <c r="S307" s="45" t="str">
        <f>+C307</f>
        <v>Kaliba</v>
      </c>
      <c r="T307" s="46">
        <f>+L311</f>
        <v>254</v>
      </c>
      <c r="U307" s="46">
        <f>+L312+L313</f>
        <v>59</v>
      </c>
      <c r="V307" s="46">
        <f>+L314+L315</f>
        <v>195</v>
      </c>
      <c r="W307" s="46">
        <f>+L318</f>
        <v>0</v>
      </c>
      <c r="X307" s="46">
        <f>+L316</f>
        <v>1</v>
      </c>
    </row>
    <row r="308" spans="1:24" x14ac:dyDescent="0.25">
      <c r="A308" s="21"/>
      <c r="B308" s="22"/>
      <c r="C308" s="8" t="str">
        <f>+$C292</f>
        <v>August 2023</v>
      </c>
      <c r="D308" s="24"/>
      <c r="E308" s="24"/>
      <c r="F308" s="24"/>
      <c r="G308" s="10" t="str">
        <f>+$G$4</f>
        <v>Aug</v>
      </c>
      <c r="H308" s="10" t="str">
        <f>+G308</f>
        <v>Aug</v>
      </c>
      <c r="I308" s="10" t="str">
        <f t="shared" si="79"/>
        <v>Aug</v>
      </c>
      <c r="J308" s="10" t="str">
        <f t="shared" si="79"/>
        <v>Aug</v>
      </c>
      <c r="K308" s="10" t="str">
        <f t="shared" si="79"/>
        <v>Aug</v>
      </c>
      <c r="L308" s="10" t="str">
        <f t="shared" si="79"/>
        <v>Aug</v>
      </c>
      <c r="M308" s="10" t="str">
        <f t="shared" si="79"/>
        <v>Aug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6</v>
      </c>
      <c r="H309" s="7">
        <f>+$H$5</f>
        <v>13</v>
      </c>
      <c r="I309" s="7">
        <f>+$I$5</f>
        <v>20</v>
      </c>
      <c r="J309" s="7">
        <f>+$J$5</f>
        <v>27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54</v>
      </c>
      <c r="H311" s="32">
        <f t="shared" ref="H311:L311" si="80">SUM(H312:H315)</f>
        <v>65</v>
      </c>
      <c r="I311" s="32">
        <f t="shared" si="80"/>
        <v>64</v>
      </c>
      <c r="J311" s="32">
        <f t="shared" si="80"/>
        <v>71</v>
      </c>
      <c r="K311" s="32">
        <f t="shared" si="80"/>
        <v>0</v>
      </c>
      <c r="L311" s="32">
        <f t="shared" si="80"/>
        <v>254</v>
      </c>
      <c r="M311" s="32">
        <f>ROUND((L311/$E$1),0)</f>
        <v>64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3</v>
      </c>
      <c r="I312" s="40">
        <v>3</v>
      </c>
      <c r="J312" s="40">
        <v>3</v>
      </c>
      <c r="K312" s="40"/>
      <c r="L312" s="35">
        <f>SUM(G312:K312)</f>
        <v>11</v>
      </c>
      <c r="M312" s="35">
        <f t="shared" ref="M312:M320" si="81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9</v>
      </c>
      <c r="H313" s="40">
        <v>12</v>
      </c>
      <c r="I313" s="40">
        <v>13</v>
      </c>
      <c r="J313" s="40">
        <v>14</v>
      </c>
      <c r="K313" s="40"/>
      <c r="L313" s="35">
        <f t="shared" ref="L313:L320" si="82">SUM(G313:K313)</f>
        <v>48</v>
      </c>
      <c r="M313" s="35">
        <f t="shared" si="81"/>
        <v>12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16</v>
      </c>
      <c r="H314" s="40">
        <v>19</v>
      </c>
      <c r="I314" s="40">
        <v>16</v>
      </c>
      <c r="J314" s="40">
        <v>19</v>
      </c>
      <c r="K314" s="40"/>
      <c r="L314" s="35">
        <f t="shared" si="82"/>
        <v>70</v>
      </c>
      <c r="M314" s="35">
        <f t="shared" si="81"/>
        <v>18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27</v>
      </c>
      <c r="H315" s="41">
        <v>31</v>
      </c>
      <c r="I315" s="41">
        <v>32</v>
      </c>
      <c r="J315" s="41">
        <v>35</v>
      </c>
      <c r="K315" s="41"/>
      <c r="L315" s="32">
        <f t="shared" si="82"/>
        <v>125</v>
      </c>
      <c r="M315" s="32">
        <f t="shared" si="81"/>
        <v>31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>
        <v>1</v>
      </c>
      <c r="J316" s="40"/>
      <c r="K316" s="40"/>
      <c r="L316" s="35">
        <f t="shared" si="82"/>
        <v>1</v>
      </c>
      <c r="M316" s="35">
        <f t="shared" si="81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2"/>
        <v>0</v>
      </c>
      <c r="M317" s="35">
        <f t="shared" si="81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2"/>
        <v>0</v>
      </c>
      <c r="M318" s="35">
        <f t="shared" si="81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69</v>
      </c>
      <c r="H319" s="40">
        <v>86</v>
      </c>
      <c r="I319" s="40">
        <v>62</v>
      </c>
      <c r="J319" s="40">
        <v>102</v>
      </c>
      <c r="K319" s="40"/>
      <c r="L319" s="35">
        <f t="shared" si="82"/>
        <v>319</v>
      </c>
      <c r="M319" s="35">
        <f t="shared" si="81"/>
        <v>80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2"/>
        <v>0</v>
      </c>
      <c r="M320" s="35">
        <f t="shared" si="81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3">+H323</f>
        <v>2023</v>
      </c>
      <c r="J323" s="6">
        <f t="shared" si="83"/>
        <v>2023</v>
      </c>
      <c r="K323" s="6">
        <f t="shared" si="83"/>
        <v>2023</v>
      </c>
      <c r="L323" s="6">
        <f t="shared" si="83"/>
        <v>2023</v>
      </c>
      <c r="M323" s="6">
        <f t="shared" si="83"/>
        <v>2023</v>
      </c>
      <c r="N323" s="20"/>
      <c r="S323" s="45" t="str">
        <f>+C323</f>
        <v>Kancesi</v>
      </c>
      <c r="T323" s="46">
        <f>+L327</f>
        <v>234</v>
      </c>
      <c r="U323" s="46">
        <f>+L328+L329</f>
        <v>71</v>
      </c>
      <c r="V323" s="46">
        <f>+L330+L331</f>
        <v>163</v>
      </c>
      <c r="W323" s="46">
        <f>+L334</f>
        <v>27</v>
      </c>
      <c r="X323" s="46">
        <f>+L332</f>
        <v>8</v>
      </c>
    </row>
    <row r="324" spans="1:24" x14ac:dyDescent="0.25">
      <c r="A324" s="21"/>
      <c r="B324" s="22"/>
      <c r="C324" s="8" t="str">
        <f>+$C308</f>
        <v>August 2023</v>
      </c>
      <c r="D324" s="24"/>
      <c r="E324" s="24"/>
      <c r="F324" s="24"/>
      <c r="G324" s="10" t="str">
        <f>+$G$4</f>
        <v>Aug</v>
      </c>
      <c r="H324" s="10" t="str">
        <f>+G324</f>
        <v>Aug</v>
      </c>
      <c r="I324" s="10" t="str">
        <f t="shared" si="83"/>
        <v>Aug</v>
      </c>
      <c r="J324" s="10" t="str">
        <f t="shared" si="83"/>
        <v>Aug</v>
      </c>
      <c r="K324" s="10" t="str">
        <f t="shared" si="83"/>
        <v>Aug</v>
      </c>
      <c r="L324" s="10" t="str">
        <f t="shared" si="83"/>
        <v>Aug</v>
      </c>
      <c r="M324" s="10" t="str">
        <f t="shared" si="83"/>
        <v>Aug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6</v>
      </c>
      <c r="H325" s="7">
        <f>+$H$5</f>
        <v>13</v>
      </c>
      <c r="I325" s="7">
        <f>+$I$5</f>
        <v>20</v>
      </c>
      <c r="J325" s="7">
        <f>+$J$5</f>
        <v>27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56</v>
      </c>
      <c r="H327" s="32">
        <f t="shared" ref="H327:L327" si="84">SUM(H328:H331)</f>
        <v>55</v>
      </c>
      <c r="I327" s="32">
        <f t="shared" si="84"/>
        <v>76</v>
      </c>
      <c r="J327" s="32">
        <f t="shared" si="84"/>
        <v>47</v>
      </c>
      <c r="K327" s="32">
        <f t="shared" si="84"/>
        <v>0</v>
      </c>
      <c r="L327" s="32">
        <f t="shared" si="84"/>
        <v>234</v>
      </c>
      <c r="M327" s="32">
        <f>ROUND((L327/$E$1),0)</f>
        <v>59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6</v>
      </c>
      <c r="H328" s="40">
        <v>4</v>
      </c>
      <c r="I328" s="40">
        <v>7</v>
      </c>
      <c r="J328" s="40">
        <v>5</v>
      </c>
      <c r="K328" s="40"/>
      <c r="L328" s="35">
        <f>SUM(G328:K328)</f>
        <v>22</v>
      </c>
      <c r="M328" s="35">
        <f t="shared" ref="M328:M336" si="85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12</v>
      </c>
      <c r="H329" s="40">
        <v>13</v>
      </c>
      <c r="I329" s="40">
        <v>16</v>
      </c>
      <c r="J329" s="40">
        <v>8</v>
      </c>
      <c r="K329" s="40"/>
      <c r="L329" s="35">
        <f t="shared" ref="L329:L336" si="86">SUM(G329:K329)</f>
        <v>49</v>
      </c>
      <c r="M329" s="35">
        <f t="shared" si="85"/>
        <v>12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16</v>
      </c>
      <c r="I330" s="40">
        <v>11</v>
      </c>
      <c r="J330" s="40">
        <v>12</v>
      </c>
      <c r="K330" s="40"/>
      <c r="L330" s="35">
        <f t="shared" si="86"/>
        <v>50</v>
      </c>
      <c r="M330" s="35">
        <f t="shared" si="85"/>
        <v>13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27</v>
      </c>
      <c r="H331" s="41">
        <v>22</v>
      </c>
      <c r="I331" s="41">
        <v>42</v>
      </c>
      <c r="J331" s="41">
        <v>22</v>
      </c>
      <c r="K331" s="41"/>
      <c r="L331" s="32">
        <f t="shared" si="86"/>
        <v>113</v>
      </c>
      <c r="M331" s="32">
        <f t="shared" si="85"/>
        <v>28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3</v>
      </c>
      <c r="H332" s="40">
        <v>3</v>
      </c>
      <c r="I332" s="40">
        <v>2</v>
      </c>
      <c r="J332" s="40"/>
      <c r="K332" s="40"/>
      <c r="L332" s="35">
        <f t="shared" si="86"/>
        <v>8</v>
      </c>
      <c r="M332" s="35">
        <f t="shared" si="85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>
        <v>5</v>
      </c>
      <c r="J333" s="40"/>
      <c r="K333" s="40"/>
      <c r="L333" s="35">
        <f t="shared" si="86"/>
        <v>5</v>
      </c>
      <c r="M333" s="35">
        <f t="shared" si="85"/>
        <v>1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5</v>
      </c>
      <c r="H334" s="40">
        <v>4</v>
      </c>
      <c r="I334" s="40">
        <v>11</v>
      </c>
      <c r="J334" s="40">
        <v>7</v>
      </c>
      <c r="K334" s="40"/>
      <c r="L334" s="35">
        <f t="shared" si="86"/>
        <v>27</v>
      </c>
      <c r="M334" s="35">
        <f t="shared" si="85"/>
        <v>7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144</v>
      </c>
      <c r="H335" s="40">
        <v>144</v>
      </c>
      <c r="I335" s="40">
        <v>144</v>
      </c>
      <c r="J335" s="40"/>
      <c r="K335" s="40"/>
      <c r="L335" s="35">
        <f t="shared" si="86"/>
        <v>432</v>
      </c>
      <c r="M335" s="35">
        <f t="shared" si="85"/>
        <v>108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6"/>
        <v>0</v>
      </c>
      <c r="M336" s="35">
        <f t="shared" si="85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7">+H339</f>
        <v>2023</v>
      </c>
      <c r="J339" s="6">
        <f t="shared" si="87"/>
        <v>2023</v>
      </c>
      <c r="K339" s="6">
        <f t="shared" si="87"/>
        <v>2023</v>
      </c>
      <c r="L339" s="6">
        <f t="shared" si="87"/>
        <v>2023</v>
      </c>
      <c r="M339" s="6">
        <f t="shared" si="87"/>
        <v>2023</v>
      </c>
      <c r="N339" s="20"/>
      <c r="S339" s="45" t="str">
        <f>+C339</f>
        <v>Mpuluzi</v>
      </c>
      <c r="T339" s="46">
        <f>+L343</f>
        <v>484</v>
      </c>
      <c r="U339" s="46">
        <f>+L344+L345</f>
        <v>188</v>
      </c>
      <c r="V339" s="46">
        <f>+L346+L347</f>
        <v>296</v>
      </c>
      <c r="W339" s="46">
        <f>+L350</f>
        <v>14</v>
      </c>
      <c r="X339" s="46">
        <f>+L348</f>
        <v>28</v>
      </c>
    </row>
    <row r="340" spans="1:24" x14ac:dyDescent="0.25">
      <c r="A340" s="21"/>
      <c r="B340" s="22"/>
      <c r="C340" s="8" t="str">
        <f>+$C324</f>
        <v>August 2023</v>
      </c>
      <c r="D340" s="24"/>
      <c r="E340" s="24"/>
      <c r="F340" s="24"/>
      <c r="G340" s="10" t="str">
        <f>+$G$4</f>
        <v>Aug</v>
      </c>
      <c r="H340" s="10" t="str">
        <f>+G340</f>
        <v>Aug</v>
      </c>
      <c r="I340" s="10" t="str">
        <f t="shared" si="87"/>
        <v>Aug</v>
      </c>
      <c r="J340" s="10" t="str">
        <f t="shared" si="87"/>
        <v>Aug</v>
      </c>
      <c r="K340" s="10" t="str">
        <f t="shared" si="87"/>
        <v>Aug</v>
      </c>
      <c r="L340" s="10" t="str">
        <f t="shared" si="87"/>
        <v>Aug</v>
      </c>
      <c r="M340" s="10" t="str">
        <f t="shared" si="87"/>
        <v>Aug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6</v>
      </c>
      <c r="H341" s="7">
        <f>+$H$5</f>
        <v>13</v>
      </c>
      <c r="I341" s="7">
        <f>+$I$5</f>
        <v>20</v>
      </c>
      <c r="J341" s="7">
        <f>+$J$5</f>
        <v>27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223</v>
      </c>
      <c r="H343" s="32">
        <f t="shared" ref="H343:L343" si="88">SUM(H344:H347)</f>
        <v>83</v>
      </c>
      <c r="I343" s="32">
        <f t="shared" si="88"/>
        <v>93</v>
      </c>
      <c r="J343" s="32">
        <f t="shared" si="88"/>
        <v>85</v>
      </c>
      <c r="K343" s="32">
        <f t="shared" si="88"/>
        <v>0</v>
      </c>
      <c r="L343" s="32">
        <f t="shared" si="88"/>
        <v>484</v>
      </c>
      <c r="M343" s="32">
        <f>ROUND((L343/$E$1),0)</f>
        <v>121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26</v>
      </c>
      <c r="H344" s="40">
        <v>6</v>
      </c>
      <c r="I344" s="40">
        <v>7</v>
      </c>
      <c r="J344" s="40">
        <v>9</v>
      </c>
      <c r="K344" s="40"/>
      <c r="L344" s="35">
        <f>SUM(G344:K344)</f>
        <v>48</v>
      </c>
      <c r="M344" s="35">
        <f t="shared" ref="M344:M352" si="89">ROUND((L344/$E$1),0)</f>
        <v>12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74</v>
      </c>
      <c r="H345" s="40">
        <v>20</v>
      </c>
      <c r="I345" s="40">
        <v>22</v>
      </c>
      <c r="J345" s="40">
        <v>24</v>
      </c>
      <c r="K345" s="40"/>
      <c r="L345" s="35">
        <f t="shared" ref="L345:L352" si="90">SUM(G345:K345)</f>
        <v>140</v>
      </c>
      <c r="M345" s="35">
        <f t="shared" si="89"/>
        <v>35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31</v>
      </c>
      <c r="H346" s="40">
        <v>9</v>
      </c>
      <c r="I346" s="40">
        <v>18</v>
      </c>
      <c r="J346" s="40">
        <v>16</v>
      </c>
      <c r="K346" s="40"/>
      <c r="L346" s="35">
        <f t="shared" si="90"/>
        <v>74</v>
      </c>
      <c r="M346" s="35">
        <f t="shared" si="89"/>
        <v>19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92</v>
      </c>
      <c r="H347" s="41">
        <v>48</v>
      </c>
      <c r="I347" s="41">
        <v>46</v>
      </c>
      <c r="J347" s="41">
        <v>36</v>
      </c>
      <c r="K347" s="41"/>
      <c r="L347" s="32">
        <f t="shared" si="90"/>
        <v>222</v>
      </c>
      <c r="M347" s="32">
        <f t="shared" si="89"/>
        <v>56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21</v>
      </c>
      <c r="H348" s="40">
        <v>2</v>
      </c>
      <c r="I348" s="40">
        <v>3</v>
      </c>
      <c r="J348" s="40">
        <v>2</v>
      </c>
      <c r="K348" s="40"/>
      <c r="L348" s="35">
        <f t="shared" si="90"/>
        <v>28</v>
      </c>
      <c r="M348" s="35">
        <f t="shared" si="89"/>
        <v>7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90"/>
        <v>0</v>
      </c>
      <c r="M349" s="35">
        <f t="shared" si="89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>
        <v>7</v>
      </c>
      <c r="I350" s="40">
        <v>3</v>
      </c>
      <c r="J350" s="40">
        <v>4</v>
      </c>
      <c r="K350" s="40"/>
      <c r="L350" s="35">
        <f t="shared" si="90"/>
        <v>14</v>
      </c>
      <c r="M350" s="35">
        <f t="shared" si="89"/>
        <v>4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>
        <v>36</v>
      </c>
      <c r="J351" s="40"/>
      <c r="K351" s="40"/>
      <c r="L351" s="35">
        <f t="shared" si="90"/>
        <v>36</v>
      </c>
      <c r="M351" s="35">
        <f t="shared" si="89"/>
        <v>9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/>
      <c r="L352" s="35">
        <f t="shared" si="90"/>
        <v>160</v>
      </c>
      <c r="M352" s="35">
        <f t="shared" si="89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1">+H355</f>
        <v>2023</v>
      </c>
      <c r="J355" s="6">
        <f t="shared" si="91"/>
        <v>2023</v>
      </c>
      <c r="K355" s="6">
        <f t="shared" si="91"/>
        <v>2023</v>
      </c>
      <c r="L355" s="6">
        <f t="shared" si="91"/>
        <v>2023</v>
      </c>
      <c r="M355" s="6">
        <f t="shared" si="91"/>
        <v>2023</v>
      </c>
      <c r="N355" s="20"/>
      <c r="S355" s="45" t="str">
        <f>+C355</f>
        <v>Bulunga</v>
      </c>
      <c r="T355" s="46">
        <f>+L359</f>
        <v>199</v>
      </c>
      <c r="U355" s="46">
        <f>+L360+L361</f>
        <v>33</v>
      </c>
      <c r="V355" s="46">
        <f>+L362+L363</f>
        <v>166</v>
      </c>
      <c r="W355" s="46">
        <f>+L366</f>
        <v>10</v>
      </c>
      <c r="X355" s="46">
        <f>+L364</f>
        <v>14</v>
      </c>
    </row>
    <row r="356" spans="1:24" x14ac:dyDescent="0.25">
      <c r="A356" s="21"/>
      <c r="B356" s="22"/>
      <c r="C356" s="8" t="str">
        <f>+$C340</f>
        <v>August 2023</v>
      </c>
      <c r="D356" s="24"/>
      <c r="E356" s="24"/>
      <c r="F356" s="24"/>
      <c r="G356" s="10" t="str">
        <f>+$G$4</f>
        <v>Aug</v>
      </c>
      <c r="H356" s="10" t="str">
        <f>+G356</f>
        <v>Aug</v>
      </c>
      <c r="I356" s="10" t="str">
        <f t="shared" si="91"/>
        <v>Aug</v>
      </c>
      <c r="J356" s="10" t="str">
        <f t="shared" si="91"/>
        <v>Aug</v>
      </c>
      <c r="K356" s="10" t="str">
        <f t="shared" si="91"/>
        <v>Aug</v>
      </c>
      <c r="L356" s="10" t="str">
        <f t="shared" si="91"/>
        <v>Aug</v>
      </c>
      <c r="M356" s="10" t="str">
        <f t="shared" si="91"/>
        <v>Aug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6</v>
      </c>
      <c r="H357" s="7">
        <f>+$H$5</f>
        <v>13</v>
      </c>
      <c r="I357" s="7">
        <f>+$I$5</f>
        <v>20</v>
      </c>
      <c r="J357" s="7">
        <f>+$J$5</f>
        <v>27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31</v>
      </c>
      <c r="H359" s="32">
        <f t="shared" ref="H359:L359" si="92">SUM(H360:H363)</f>
        <v>50</v>
      </c>
      <c r="I359" s="32">
        <f t="shared" si="92"/>
        <v>70</v>
      </c>
      <c r="J359" s="32">
        <f t="shared" si="92"/>
        <v>48</v>
      </c>
      <c r="K359" s="32">
        <f t="shared" si="92"/>
        <v>0</v>
      </c>
      <c r="L359" s="32">
        <f t="shared" si="92"/>
        <v>199</v>
      </c>
      <c r="M359" s="32">
        <f>ROUND((L359/$E$1),0)</f>
        <v>50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2</v>
      </c>
      <c r="K360" s="40"/>
      <c r="L360" s="35">
        <f>SUM(G360:K360)</f>
        <v>8</v>
      </c>
      <c r="M360" s="35">
        <f t="shared" ref="M360:M368" si="93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5</v>
      </c>
      <c r="I361" s="40">
        <v>15</v>
      </c>
      <c r="J361" s="40">
        <v>3</v>
      </c>
      <c r="K361" s="40"/>
      <c r="L361" s="35">
        <f t="shared" ref="L361:L368" si="94">SUM(G361:K361)</f>
        <v>25</v>
      </c>
      <c r="M361" s="35">
        <f t="shared" si="93"/>
        <v>6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6</v>
      </c>
      <c r="H362" s="40">
        <v>8</v>
      </c>
      <c r="I362" s="40">
        <v>8</v>
      </c>
      <c r="J362" s="40">
        <v>7</v>
      </c>
      <c r="K362" s="40"/>
      <c r="L362" s="35">
        <f t="shared" si="94"/>
        <v>29</v>
      </c>
      <c r="M362" s="35">
        <f t="shared" si="93"/>
        <v>7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21</v>
      </c>
      <c r="H363" s="41">
        <v>35</v>
      </c>
      <c r="I363" s="41">
        <v>45</v>
      </c>
      <c r="J363" s="41">
        <v>36</v>
      </c>
      <c r="K363" s="41"/>
      <c r="L363" s="32">
        <f t="shared" si="94"/>
        <v>137</v>
      </c>
      <c r="M363" s="32">
        <f t="shared" si="93"/>
        <v>34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5</v>
      </c>
      <c r="H364" s="40"/>
      <c r="I364" s="40">
        <v>3</v>
      </c>
      <c r="J364" s="40">
        <v>6</v>
      </c>
      <c r="K364" s="40"/>
      <c r="L364" s="35">
        <f t="shared" si="94"/>
        <v>14</v>
      </c>
      <c r="M364" s="35">
        <f t="shared" si="93"/>
        <v>4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4"/>
        <v>0</v>
      </c>
      <c r="M365" s="35">
        <f t="shared" si="93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2</v>
      </c>
      <c r="H366" s="40">
        <v>3</v>
      </c>
      <c r="I366" s="40"/>
      <c r="J366" s="40">
        <v>5</v>
      </c>
      <c r="K366" s="40"/>
      <c r="L366" s="35">
        <f t="shared" si="94"/>
        <v>10</v>
      </c>
      <c r="M366" s="35">
        <f t="shared" si="93"/>
        <v>3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540</v>
      </c>
      <c r="H367" s="40">
        <v>7</v>
      </c>
      <c r="I367" s="40">
        <v>180</v>
      </c>
      <c r="J367" s="40">
        <v>540</v>
      </c>
      <c r="K367" s="40"/>
      <c r="L367" s="35">
        <f t="shared" si="94"/>
        <v>1267</v>
      </c>
      <c r="M367" s="35">
        <f t="shared" si="93"/>
        <v>317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37</v>
      </c>
      <c r="H368" s="40"/>
      <c r="I368" s="40"/>
      <c r="J368" s="40"/>
      <c r="K368" s="40"/>
      <c r="L368" s="35">
        <f t="shared" si="94"/>
        <v>37</v>
      </c>
      <c r="M368" s="35">
        <f t="shared" si="93"/>
        <v>9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5">+H371</f>
        <v>2023</v>
      </c>
      <c r="J371" s="6">
        <f t="shared" si="95"/>
        <v>2023</v>
      </c>
      <c r="K371" s="6">
        <f t="shared" si="95"/>
        <v>2023</v>
      </c>
      <c r="L371" s="6">
        <f t="shared" si="95"/>
        <v>2023</v>
      </c>
      <c r="M371" s="6">
        <f t="shared" si="95"/>
        <v>2023</v>
      </c>
      <c r="N371" s="20"/>
      <c r="P371" s="42"/>
      <c r="S371" s="45" t="str">
        <f>+C371</f>
        <v>Mbowane</v>
      </c>
      <c r="T371" s="46">
        <f>+L375</f>
        <v>127</v>
      </c>
      <c r="U371" s="46">
        <f>+L376+L377</f>
        <v>25</v>
      </c>
      <c r="V371" s="46">
        <f>+L378+L379</f>
        <v>102</v>
      </c>
      <c r="W371" s="46">
        <f>+L382</f>
        <v>16</v>
      </c>
      <c r="X371" s="46">
        <f>+L380</f>
        <v>3</v>
      </c>
    </row>
    <row r="372" spans="1:24" x14ac:dyDescent="0.25">
      <c r="A372" s="21"/>
      <c r="B372" s="22"/>
      <c r="C372" s="8" t="str">
        <f>+$C356</f>
        <v>August 2023</v>
      </c>
      <c r="D372" s="24"/>
      <c r="E372" s="24"/>
      <c r="F372" s="24"/>
      <c r="G372" s="10" t="str">
        <f>+$G$4</f>
        <v>Aug</v>
      </c>
      <c r="H372" s="10" t="str">
        <f>+G372</f>
        <v>Aug</v>
      </c>
      <c r="I372" s="10" t="str">
        <f t="shared" si="95"/>
        <v>Aug</v>
      </c>
      <c r="J372" s="10" t="str">
        <f t="shared" si="95"/>
        <v>Aug</v>
      </c>
      <c r="K372" s="10" t="str">
        <f t="shared" si="95"/>
        <v>Aug</v>
      </c>
      <c r="L372" s="10" t="str">
        <f t="shared" si="95"/>
        <v>Aug</v>
      </c>
      <c r="M372" s="10" t="str">
        <f t="shared" si="95"/>
        <v>Aug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6</v>
      </c>
      <c r="H373" s="7">
        <f>+$H$5</f>
        <v>13</v>
      </c>
      <c r="I373" s="7">
        <f>+$I$5</f>
        <v>20</v>
      </c>
      <c r="J373" s="7">
        <f>+$J$5</f>
        <v>27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37</v>
      </c>
      <c r="H375" s="32">
        <f t="shared" ref="H375:L375" si="96">SUM(H376:H379)</f>
        <v>28</v>
      </c>
      <c r="I375" s="32">
        <f t="shared" si="96"/>
        <v>40</v>
      </c>
      <c r="J375" s="32">
        <f t="shared" si="96"/>
        <v>22</v>
      </c>
      <c r="K375" s="32">
        <f t="shared" si="96"/>
        <v>0</v>
      </c>
      <c r="L375" s="32">
        <f t="shared" si="96"/>
        <v>127</v>
      </c>
      <c r="M375" s="32">
        <f>ROUND((L375/$E$1),0)</f>
        <v>32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3</v>
      </c>
      <c r="H376" s="40">
        <v>2</v>
      </c>
      <c r="I376" s="40">
        <v>1</v>
      </c>
      <c r="J376" s="40">
        <v>1</v>
      </c>
      <c r="K376" s="40"/>
      <c r="L376" s="35">
        <f>SUM(G376:K376)</f>
        <v>7</v>
      </c>
      <c r="M376" s="35">
        <f t="shared" ref="M376:M384" si="97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7</v>
      </c>
      <c r="H377" s="40">
        <v>3</v>
      </c>
      <c r="I377" s="40">
        <v>4</v>
      </c>
      <c r="J377" s="40">
        <v>4</v>
      </c>
      <c r="K377" s="40"/>
      <c r="L377" s="35">
        <f t="shared" ref="L377:L384" si="98">SUM(G377:K377)</f>
        <v>18</v>
      </c>
      <c r="M377" s="35">
        <f t="shared" si="97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12</v>
      </c>
      <c r="H378" s="40">
        <v>10</v>
      </c>
      <c r="I378" s="40">
        <v>20</v>
      </c>
      <c r="J378" s="40">
        <v>11</v>
      </c>
      <c r="K378" s="40"/>
      <c r="L378" s="35">
        <f t="shared" si="98"/>
        <v>53</v>
      </c>
      <c r="M378" s="35">
        <f t="shared" si="97"/>
        <v>13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15</v>
      </c>
      <c r="H379" s="41">
        <v>13</v>
      </c>
      <c r="I379" s="41">
        <v>15</v>
      </c>
      <c r="J379" s="41">
        <v>6</v>
      </c>
      <c r="K379" s="41"/>
      <c r="L379" s="32">
        <f t="shared" si="98"/>
        <v>49</v>
      </c>
      <c r="M379" s="32">
        <f t="shared" si="97"/>
        <v>12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>
        <v>3</v>
      </c>
      <c r="J380" s="40"/>
      <c r="K380" s="40"/>
      <c r="L380" s="35">
        <f t="shared" si="98"/>
        <v>3</v>
      </c>
      <c r="M380" s="35">
        <f t="shared" si="97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8"/>
        <v>0</v>
      </c>
      <c r="M381" s="35">
        <f t="shared" si="97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4</v>
      </c>
      <c r="H382" s="40">
        <v>4</v>
      </c>
      <c r="I382" s="40">
        <v>3</v>
      </c>
      <c r="J382" s="40">
        <v>5</v>
      </c>
      <c r="K382" s="40"/>
      <c r="L382" s="35">
        <f t="shared" si="98"/>
        <v>16</v>
      </c>
      <c r="M382" s="35">
        <f t="shared" si="97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/>
      <c r="J383" s="40"/>
      <c r="K383" s="40"/>
      <c r="L383" s="35">
        <f t="shared" si="98"/>
        <v>0</v>
      </c>
      <c r="M383" s="35">
        <f t="shared" si="97"/>
        <v>0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8"/>
        <v>0</v>
      </c>
      <c r="M384" s="35">
        <f t="shared" si="97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9">+H387</f>
        <v>2023</v>
      </c>
      <c r="J387" s="6">
        <f t="shared" si="99"/>
        <v>2023</v>
      </c>
      <c r="K387" s="6">
        <f t="shared" si="99"/>
        <v>2023</v>
      </c>
      <c r="L387" s="6">
        <f t="shared" si="99"/>
        <v>2023</v>
      </c>
      <c r="M387" s="6">
        <f t="shared" si="99"/>
        <v>2023</v>
      </c>
      <c r="N387" s="20"/>
      <c r="P387" s="42"/>
      <c r="S387" s="45" t="str">
        <f>+C387</f>
        <v>Sibovini</v>
      </c>
      <c r="T387" s="46">
        <f>+L391</f>
        <v>309</v>
      </c>
      <c r="U387" s="46">
        <f>+L392+L393</f>
        <v>93</v>
      </c>
      <c r="V387" s="46">
        <f>+L394+L395</f>
        <v>216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August 2023</v>
      </c>
      <c r="D388" s="24"/>
      <c r="E388" s="24"/>
      <c r="F388" s="24"/>
      <c r="G388" s="10" t="str">
        <f>+$G$4</f>
        <v>Aug</v>
      </c>
      <c r="H388" s="10" t="str">
        <f>+G388</f>
        <v>Aug</v>
      </c>
      <c r="I388" s="10" t="str">
        <f t="shared" si="99"/>
        <v>Aug</v>
      </c>
      <c r="J388" s="10" t="str">
        <f t="shared" si="99"/>
        <v>Aug</v>
      </c>
      <c r="K388" s="10" t="str">
        <f t="shared" si="99"/>
        <v>Aug</v>
      </c>
      <c r="L388" s="10" t="str">
        <f t="shared" si="99"/>
        <v>Aug</v>
      </c>
      <c r="M388" s="10" t="str">
        <f t="shared" si="99"/>
        <v>Aug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6</v>
      </c>
      <c r="H389" s="7">
        <f>+$H$5</f>
        <v>13</v>
      </c>
      <c r="I389" s="7">
        <f>+$I$5</f>
        <v>20</v>
      </c>
      <c r="J389" s="7">
        <f>+$J$5</f>
        <v>27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85</v>
      </c>
      <c r="H391" s="32">
        <f t="shared" ref="H391:L391" si="100">SUM(H392:H395)</f>
        <v>76</v>
      </c>
      <c r="I391" s="32">
        <f t="shared" si="100"/>
        <v>67</v>
      </c>
      <c r="J391" s="32">
        <f t="shared" si="100"/>
        <v>81</v>
      </c>
      <c r="K391" s="32">
        <f t="shared" si="100"/>
        <v>0</v>
      </c>
      <c r="L391" s="32">
        <f t="shared" si="100"/>
        <v>309</v>
      </c>
      <c r="M391" s="32">
        <f>ROUND((L391/$E$1),0)</f>
        <v>77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6</v>
      </c>
      <c r="H392" s="40">
        <v>6</v>
      </c>
      <c r="I392" s="40">
        <v>5</v>
      </c>
      <c r="J392" s="40">
        <v>5</v>
      </c>
      <c r="K392" s="40"/>
      <c r="L392" s="35">
        <f>SUM(G392:K392)</f>
        <v>22</v>
      </c>
      <c r="M392" s="35">
        <f t="shared" ref="M392:M400" si="101">ROUND((L392/$E$1),0)</f>
        <v>6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18</v>
      </c>
      <c r="H393" s="40">
        <v>19</v>
      </c>
      <c r="I393" s="40">
        <v>14</v>
      </c>
      <c r="J393" s="40">
        <v>20</v>
      </c>
      <c r="K393" s="40"/>
      <c r="L393" s="35">
        <f t="shared" ref="L393:L400" si="102">SUM(G393:K393)</f>
        <v>71</v>
      </c>
      <c r="M393" s="35">
        <f t="shared" si="101"/>
        <v>18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22</v>
      </c>
      <c r="H394" s="40">
        <v>15</v>
      </c>
      <c r="I394" s="40">
        <v>13</v>
      </c>
      <c r="J394" s="40">
        <v>21</v>
      </c>
      <c r="K394" s="40"/>
      <c r="L394" s="35">
        <f t="shared" si="102"/>
        <v>71</v>
      </c>
      <c r="M394" s="35">
        <f t="shared" si="101"/>
        <v>18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39</v>
      </c>
      <c r="H395" s="41">
        <v>36</v>
      </c>
      <c r="I395" s="41">
        <v>35</v>
      </c>
      <c r="J395" s="41">
        <v>35</v>
      </c>
      <c r="K395" s="41"/>
      <c r="L395" s="32">
        <f t="shared" si="102"/>
        <v>145</v>
      </c>
      <c r="M395" s="32">
        <f t="shared" si="101"/>
        <v>36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2"/>
        <v>0</v>
      </c>
      <c r="M396" s="35">
        <f t="shared" si="101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2"/>
        <v>0</v>
      </c>
      <c r="M397" s="35">
        <f t="shared" si="101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2"/>
        <v>0</v>
      </c>
      <c r="M398" s="35">
        <f t="shared" si="101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2"/>
        <v>0</v>
      </c>
      <c r="M399" s="35">
        <f t="shared" si="101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2"/>
        <v>0</v>
      </c>
      <c r="M400" s="35">
        <f t="shared" si="101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3">+H403</f>
        <v>2023</v>
      </c>
      <c r="J403" s="6">
        <f t="shared" si="103"/>
        <v>2023</v>
      </c>
      <c r="K403" s="6">
        <f t="shared" si="103"/>
        <v>2023</v>
      </c>
      <c r="L403" s="6">
        <f t="shared" si="103"/>
        <v>2023</v>
      </c>
      <c r="M403" s="6">
        <f t="shared" si="103"/>
        <v>2023</v>
      </c>
      <c r="N403" s="20"/>
      <c r="P403" s="42"/>
      <c r="S403" s="45" t="str">
        <f>+C403</f>
        <v>Nsubani</v>
      </c>
      <c r="T403" s="46">
        <f>+L407</f>
        <v>366</v>
      </c>
      <c r="U403" s="46">
        <f>+L408+L409</f>
        <v>86</v>
      </c>
      <c r="V403" s="46">
        <f>+L410+L411</f>
        <v>280</v>
      </c>
      <c r="W403" s="46">
        <f>+L414</f>
        <v>26</v>
      </c>
      <c r="X403" s="46">
        <f>+L412</f>
        <v>2</v>
      </c>
    </row>
    <row r="404" spans="1:24" x14ac:dyDescent="0.25">
      <c r="A404" s="21"/>
      <c r="B404" s="22"/>
      <c r="C404" s="8" t="str">
        <f>+$C388</f>
        <v>August 2023</v>
      </c>
      <c r="D404" s="24"/>
      <c r="E404" s="24"/>
      <c r="F404" s="24"/>
      <c r="G404" s="10" t="str">
        <f>+$G$4</f>
        <v>Aug</v>
      </c>
      <c r="H404" s="10" t="str">
        <f>+G404</f>
        <v>Aug</v>
      </c>
      <c r="I404" s="10" t="str">
        <f t="shared" si="103"/>
        <v>Aug</v>
      </c>
      <c r="J404" s="10" t="str">
        <f t="shared" si="103"/>
        <v>Aug</v>
      </c>
      <c r="K404" s="10" t="str">
        <f t="shared" si="103"/>
        <v>Aug</v>
      </c>
      <c r="L404" s="10" t="str">
        <f t="shared" si="103"/>
        <v>Aug</v>
      </c>
      <c r="M404" s="10" t="str">
        <f t="shared" si="103"/>
        <v>Aug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6</v>
      </c>
      <c r="H405" s="7">
        <f>+$H$5</f>
        <v>13</v>
      </c>
      <c r="I405" s="7">
        <f>+$I$5</f>
        <v>20</v>
      </c>
      <c r="J405" s="7">
        <f>+$J$5</f>
        <v>27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108</v>
      </c>
      <c r="H407" s="32">
        <f t="shared" ref="H407:L407" si="104">SUM(H408:H411)</f>
        <v>82</v>
      </c>
      <c r="I407" s="32">
        <f t="shared" si="104"/>
        <v>90</v>
      </c>
      <c r="J407" s="32">
        <f t="shared" si="104"/>
        <v>86</v>
      </c>
      <c r="K407" s="32">
        <f t="shared" si="104"/>
        <v>0</v>
      </c>
      <c r="L407" s="32">
        <f t="shared" si="104"/>
        <v>366</v>
      </c>
      <c r="M407" s="32">
        <f>ROUND((L407/$E$1),0)</f>
        <v>92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5</v>
      </c>
      <c r="H408" s="40">
        <v>5</v>
      </c>
      <c r="I408" s="40">
        <v>7</v>
      </c>
      <c r="J408" s="40">
        <v>7</v>
      </c>
      <c r="K408" s="40"/>
      <c r="L408" s="35">
        <f>SUM(G408:K408)</f>
        <v>24</v>
      </c>
      <c r="M408" s="35">
        <f t="shared" ref="M408:M416" si="105">ROUND((L408/$E$1),0)</f>
        <v>6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16</v>
      </c>
      <c r="H409" s="40">
        <v>14</v>
      </c>
      <c r="I409" s="40">
        <v>16</v>
      </c>
      <c r="J409" s="40">
        <v>16</v>
      </c>
      <c r="K409" s="40"/>
      <c r="L409" s="35">
        <f t="shared" ref="L409:L416" si="106">SUM(G409:K409)</f>
        <v>62</v>
      </c>
      <c r="M409" s="35">
        <f t="shared" si="105"/>
        <v>16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24</v>
      </c>
      <c r="H410" s="40">
        <v>21</v>
      </c>
      <c r="I410" s="40">
        <v>23</v>
      </c>
      <c r="J410" s="40">
        <v>22</v>
      </c>
      <c r="K410" s="40"/>
      <c r="L410" s="35">
        <f t="shared" si="106"/>
        <v>90</v>
      </c>
      <c r="M410" s="35">
        <f t="shared" si="105"/>
        <v>23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63</v>
      </c>
      <c r="H411" s="41">
        <v>42</v>
      </c>
      <c r="I411" s="41">
        <v>44</v>
      </c>
      <c r="J411" s="41">
        <v>41</v>
      </c>
      <c r="K411" s="41"/>
      <c r="L411" s="32">
        <f t="shared" si="106"/>
        <v>190</v>
      </c>
      <c r="M411" s="32">
        <f t="shared" si="105"/>
        <v>48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>
        <v>2</v>
      </c>
      <c r="I412" s="40"/>
      <c r="J412" s="40"/>
      <c r="K412" s="40"/>
      <c r="L412" s="35">
        <f t="shared" si="106"/>
        <v>2</v>
      </c>
      <c r="M412" s="35">
        <f t="shared" si="105"/>
        <v>1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6"/>
        <v>0</v>
      </c>
      <c r="M413" s="35">
        <f t="shared" si="105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7</v>
      </c>
      <c r="H414" s="40">
        <v>4</v>
      </c>
      <c r="I414" s="40">
        <v>7</v>
      </c>
      <c r="J414" s="40">
        <v>8</v>
      </c>
      <c r="K414" s="40"/>
      <c r="L414" s="35">
        <f t="shared" si="106"/>
        <v>26</v>
      </c>
      <c r="M414" s="35">
        <f t="shared" si="105"/>
        <v>7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36</v>
      </c>
      <c r="I415" s="40">
        <v>3</v>
      </c>
      <c r="J415" s="40">
        <v>108</v>
      </c>
      <c r="K415" s="40"/>
      <c r="L415" s="35">
        <f t="shared" si="106"/>
        <v>219</v>
      </c>
      <c r="M415" s="35">
        <f t="shared" si="105"/>
        <v>55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6"/>
        <v>0</v>
      </c>
      <c r="M416" s="35">
        <f t="shared" si="105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7">+H419</f>
        <v>2023</v>
      </c>
      <c r="J419" s="6">
        <f t="shared" si="107"/>
        <v>2023</v>
      </c>
      <c r="K419" s="6">
        <f t="shared" si="107"/>
        <v>2023</v>
      </c>
      <c r="L419" s="6">
        <f t="shared" si="107"/>
        <v>2023</v>
      </c>
      <c r="M419" s="6">
        <f t="shared" si="107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August 2023</v>
      </c>
      <c r="D420" s="24"/>
      <c r="E420" s="24"/>
      <c r="F420" s="24"/>
      <c r="G420" s="10" t="str">
        <f>+$G$4</f>
        <v>Aug</v>
      </c>
      <c r="H420" s="10" t="str">
        <f>+G420</f>
        <v>Aug</v>
      </c>
      <c r="I420" s="10" t="str">
        <f t="shared" si="107"/>
        <v>Aug</v>
      </c>
      <c r="J420" s="10" t="str">
        <f t="shared" si="107"/>
        <v>Aug</v>
      </c>
      <c r="K420" s="10" t="str">
        <f t="shared" si="107"/>
        <v>Aug</v>
      </c>
      <c r="L420" s="10" t="str">
        <f t="shared" si="107"/>
        <v>Aug</v>
      </c>
      <c r="M420" s="10" t="str">
        <f t="shared" si="107"/>
        <v>Aug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6</v>
      </c>
      <c r="H421" s="7">
        <f>+$H$5</f>
        <v>13</v>
      </c>
      <c r="I421" s="7">
        <f>+$I$5</f>
        <v>20</v>
      </c>
      <c r="J421" s="7">
        <f>+$J$5</f>
        <v>27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8">SUM(H424:H427)</f>
        <v>0</v>
      </c>
      <c r="I423" s="32">
        <f t="shared" si="108"/>
        <v>0</v>
      </c>
      <c r="J423" s="32">
        <f t="shared" si="108"/>
        <v>0</v>
      </c>
      <c r="K423" s="32">
        <f t="shared" si="108"/>
        <v>0</v>
      </c>
      <c r="L423" s="32">
        <f t="shared" si="108"/>
        <v>0</v>
      </c>
      <c r="M423" s="32">
        <f>ROUND((L423/$E$1),0)</f>
        <v>0</v>
      </c>
      <c r="N423" s="33"/>
      <c r="AA423" s="16">
        <v>58</v>
      </c>
      <c r="AB423" s="16">
        <v>88</v>
      </c>
      <c r="AC423" s="16">
        <v>53</v>
      </c>
      <c r="AD423" s="16">
        <v>32</v>
      </c>
      <c r="AE423" s="16">
        <v>0</v>
      </c>
      <c r="AF423" s="16">
        <v>231</v>
      </c>
      <c r="AG423" s="16">
        <v>58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9">ROUND((L424/$E$1),0)</f>
        <v>0</v>
      </c>
      <c r="N424" s="33"/>
      <c r="AA424" s="50">
        <v>3</v>
      </c>
      <c r="AB424" s="50">
        <v>4</v>
      </c>
      <c r="AC424" s="50">
        <v>2</v>
      </c>
      <c r="AD424" s="50">
        <v>2</v>
      </c>
      <c r="AE424" s="50"/>
      <c r="AF424" s="16">
        <v>11</v>
      </c>
      <c r="AG424" s="16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10">SUM(G425:K425)</f>
        <v>0</v>
      </c>
      <c r="M425" s="35">
        <f t="shared" si="109"/>
        <v>0</v>
      </c>
      <c r="N425" s="33"/>
      <c r="AA425" s="50">
        <v>7</v>
      </c>
      <c r="AB425" s="50">
        <v>6</v>
      </c>
      <c r="AC425" s="50">
        <v>10</v>
      </c>
      <c r="AD425" s="50">
        <v>5</v>
      </c>
      <c r="AE425" s="50"/>
      <c r="AF425" s="16">
        <v>28</v>
      </c>
      <c r="AG425" s="16">
        <v>7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10"/>
        <v>0</v>
      </c>
      <c r="M426" s="35">
        <f t="shared" si="109"/>
        <v>0</v>
      </c>
      <c r="N426" s="33"/>
      <c r="AA426" s="50">
        <v>24</v>
      </c>
      <c r="AB426" s="50">
        <v>36</v>
      </c>
      <c r="AC426" s="50">
        <v>19</v>
      </c>
      <c r="AD426" s="50">
        <v>16</v>
      </c>
      <c r="AE426" s="50"/>
      <c r="AF426" s="16">
        <v>95</v>
      </c>
      <c r="AG426" s="16">
        <v>24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10"/>
        <v>0</v>
      </c>
      <c r="M427" s="32">
        <f t="shared" si="109"/>
        <v>0</v>
      </c>
      <c r="N427" s="33"/>
      <c r="AA427" s="50">
        <v>24</v>
      </c>
      <c r="AB427" s="50">
        <v>42</v>
      </c>
      <c r="AC427" s="50">
        <v>22</v>
      </c>
      <c r="AD427" s="50">
        <v>9</v>
      </c>
      <c r="AE427" s="50"/>
      <c r="AF427" s="16">
        <v>97</v>
      </c>
      <c r="AG427" s="16">
        <v>24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10"/>
        <v>0</v>
      </c>
      <c r="M428" s="35">
        <f t="shared" si="109"/>
        <v>0</v>
      </c>
      <c r="N428" s="33"/>
      <c r="AA428" s="50"/>
      <c r="AB428" s="50"/>
      <c r="AC428" s="50"/>
      <c r="AD428" s="50"/>
      <c r="AE428" s="50"/>
      <c r="AF428" s="16">
        <v>0</v>
      </c>
      <c r="AG428" s="16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10"/>
        <v>0</v>
      </c>
      <c r="M429" s="35">
        <f t="shared" si="109"/>
        <v>0</v>
      </c>
      <c r="N429" s="33"/>
      <c r="AA429" s="50"/>
      <c r="AB429" s="50"/>
      <c r="AC429" s="50"/>
      <c r="AD429" s="50"/>
      <c r="AE429" s="50"/>
      <c r="AF429" s="16">
        <v>0</v>
      </c>
      <c r="AG429" s="16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10"/>
        <v>0</v>
      </c>
      <c r="M430" s="35">
        <f t="shared" si="109"/>
        <v>0</v>
      </c>
      <c r="N430" s="33"/>
      <c r="AA430" s="50"/>
      <c r="AB430" s="50"/>
      <c r="AC430" s="50"/>
      <c r="AD430" s="50"/>
      <c r="AE430" s="50"/>
      <c r="AF430" s="16">
        <v>0</v>
      </c>
      <c r="AG430" s="16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10"/>
        <v>0</v>
      </c>
      <c r="M431" s="35">
        <f t="shared" si="109"/>
        <v>0</v>
      </c>
      <c r="N431" s="33"/>
      <c r="AA431" s="50"/>
      <c r="AB431" s="50"/>
      <c r="AC431" s="50"/>
      <c r="AD431" s="50"/>
      <c r="AE431" s="50"/>
      <c r="AF431" s="16">
        <v>0</v>
      </c>
      <c r="AG431" s="16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10"/>
        <v>0</v>
      </c>
      <c r="M432" s="35">
        <f t="shared" si="109"/>
        <v>0</v>
      </c>
      <c r="N432" s="33"/>
      <c r="AF432" s="16">
        <v>0</v>
      </c>
      <c r="AG432" s="16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1">+H435</f>
        <v>2023</v>
      </c>
      <c r="J435" s="6">
        <f t="shared" si="111"/>
        <v>2023</v>
      </c>
      <c r="K435" s="6">
        <f t="shared" si="111"/>
        <v>2023</v>
      </c>
      <c r="L435" s="6">
        <f t="shared" si="111"/>
        <v>2023</v>
      </c>
      <c r="M435" s="6">
        <f t="shared" si="111"/>
        <v>2023</v>
      </c>
      <c r="N435" s="20"/>
      <c r="S435" s="45" t="str">
        <f>+C435</f>
        <v>Jubukweni</v>
      </c>
      <c r="T435" s="46">
        <f>+L439</f>
        <v>108</v>
      </c>
      <c r="U435" s="46">
        <f>+L440+L441</f>
        <v>28</v>
      </c>
      <c r="V435" s="46">
        <f>+L442+L443</f>
        <v>80</v>
      </c>
      <c r="W435" s="46">
        <f>+L446</f>
        <v>17</v>
      </c>
      <c r="X435" s="46">
        <f>+L444</f>
        <v>0</v>
      </c>
    </row>
    <row r="436" spans="1:24" x14ac:dyDescent="0.25">
      <c r="A436" s="21"/>
      <c r="B436" s="22"/>
      <c r="C436" s="8" t="str">
        <f>+$C420</f>
        <v>August 2023</v>
      </c>
      <c r="D436" s="24"/>
      <c r="E436" s="24"/>
      <c r="F436" s="24"/>
      <c r="G436" s="10" t="str">
        <f>+$G$4</f>
        <v>Aug</v>
      </c>
      <c r="H436" s="10" t="str">
        <f>+G436</f>
        <v>Aug</v>
      </c>
      <c r="I436" s="10" t="str">
        <f t="shared" si="111"/>
        <v>Aug</v>
      </c>
      <c r="J436" s="10" t="str">
        <f t="shared" si="111"/>
        <v>Aug</v>
      </c>
      <c r="K436" s="10" t="str">
        <f t="shared" si="111"/>
        <v>Aug</v>
      </c>
      <c r="L436" s="10" t="str">
        <f t="shared" si="111"/>
        <v>Aug</v>
      </c>
      <c r="M436" s="10" t="str">
        <f t="shared" si="111"/>
        <v>Aug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6</v>
      </c>
      <c r="H437" s="7">
        <f>+$H$5</f>
        <v>13</v>
      </c>
      <c r="I437" s="7">
        <f>+$I$5</f>
        <v>20</v>
      </c>
      <c r="J437" s="7">
        <f>+$J$5</f>
        <v>27</v>
      </c>
      <c r="K437" s="7">
        <f>+$K$5</f>
        <v>0</v>
      </c>
      <c r="L437" s="7" t="s">
        <v>11</v>
      </c>
      <c r="M437" s="7" t="s">
        <v>12</v>
      </c>
      <c r="N437" s="28"/>
      <c r="P437" s="16" t="s">
        <v>159</v>
      </c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33</v>
      </c>
      <c r="H439" s="32">
        <f t="shared" ref="H439:L439" si="112">SUM(H440:H443)</f>
        <v>0</v>
      </c>
      <c r="I439" s="32">
        <f t="shared" si="112"/>
        <v>37</v>
      </c>
      <c r="J439" s="32">
        <f t="shared" si="112"/>
        <v>38</v>
      </c>
      <c r="K439" s="32">
        <f t="shared" si="112"/>
        <v>0</v>
      </c>
      <c r="L439" s="32">
        <f t="shared" si="112"/>
        <v>108</v>
      </c>
      <c r="M439" s="32">
        <f>ROUND((L439/$E$1),0)</f>
        <v>27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3</v>
      </c>
      <c r="H440" s="40"/>
      <c r="I440" s="40">
        <v>2</v>
      </c>
      <c r="J440" s="40">
        <v>3</v>
      </c>
      <c r="K440" s="40"/>
      <c r="L440" s="35">
        <f>SUM(G440:K440)</f>
        <v>8</v>
      </c>
      <c r="M440" s="35">
        <f t="shared" ref="M440:M448" si="113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/>
      <c r="I441" s="40">
        <v>5</v>
      </c>
      <c r="J441" s="40">
        <v>5</v>
      </c>
      <c r="K441" s="40"/>
      <c r="L441" s="35">
        <f t="shared" ref="L441:L448" si="114">SUM(G441:K441)</f>
        <v>20</v>
      </c>
      <c r="M441" s="35">
        <f t="shared" si="113"/>
        <v>5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/>
      <c r="I442" s="40">
        <v>15</v>
      </c>
      <c r="J442" s="40">
        <v>15</v>
      </c>
      <c r="K442" s="40"/>
      <c r="L442" s="35">
        <f t="shared" si="114"/>
        <v>40</v>
      </c>
      <c r="M442" s="35">
        <f t="shared" si="113"/>
        <v>10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/>
      <c r="I443" s="41">
        <v>15</v>
      </c>
      <c r="J443" s="41">
        <v>15</v>
      </c>
      <c r="K443" s="41"/>
      <c r="L443" s="32">
        <f t="shared" si="114"/>
        <v>40</v>
      </c>
      <c r="M443" s="32">
        <f t="shared" si="113"/>
        <v>10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4"/>
        <v>0</v>
      </c>
      <c r="M444" s="35">
        <f t="shared" si="113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4"/>
        <v>0</v>
      </c>
      <c r="M445" s="35">
        <f t="shared" si="113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2</v>
      </c>
      <c r="H446" s="40"/>
      <c r="I446" s="40">
        <v>10</v>
      </c>
      <c r="J446" s="40">
        <v>5</v>
      </c>
      <c r="K446" s="40"/>
      <c r="L446" s="35">
        <f t="shared" si="114"/>
        <v>17</v>
      </c>
      <c r="M446" s="35">
        <f t="shared" si="113"/>
        <v>4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>
        <v>72</v>
      </c>
      <c r="H447" s="40"/>
      <c r="I447" s="40">
        <v>288</v>
      </c>
      <c r="J447" s="40">
        <v>108</v>
      </c>
      <c r="K447" s="40"/>
      <c r="L447" s="35">
        <f t="shared" si="114"/>
        <v>468</v>
      </c>
      <c r="M447" s="35">
        <f t="shared" si="113"/>
        <v>117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4"/>
        <v>0</v>
      </c>
      <c r="M448" s="35">
        <f t="shared" si="113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5">+H451</f>
        <v>2023</v>
      </c>
      <c r="J451" s="6">
        <f t="shared" si="115"/>
        <v>2023</v>
      </c>
      <c r="K451" s="6">
        <f t="shared" si="115"/>
        <v>2023</v>
      </c>
      <c r="L451" s="6">
        <f t="shared" si="115"/>
        <v>2023</v>
      </c>
      <c r="M451" s="6">
        <f t="shared" si="115"/>
        <v>2023</v>
      </c>
      <c r="N451" s="20"/>
      <c r="S451" s="45" t="str">
        <f>+C451</f>
        <v>Sigangeni</v>
      </c>
      <c r="T451" s="46">
        <f>+L455</f>
        <v>224</v>
      </c>
      <c r="U451" s="46">
        <f>+L456+L457</f>
        <v>52</v>
      </c>
      <c r="V451" s="46">
        <f>+L458+L459</f>
        <v>172</v>
      </c>
      <c r="W451" s="46">
        <f>+L462</f>
        <v>13</v>
      </c>
      <c r="X451" s="46">
        <f>+L460</f>
        <v>4</v>
      </c>
    </row>
    <row r="452" spans="1:24" x14ac:dyDescent="0.25">
      <c r="A452" s="21"/>
      <c r="B452" s="22"/>
      <c r="C452" s="8" t="str">
        <f>+$C436</f>
        <v>August 2023</v>
      </c>
      <c r="D452" s="24"/>
      <c r="E452" s="24"/>
      <c r="F452" s="24"/>
      <c r="G452" s="10" t="str">
        <f>+$G$4</f>
        <v>Aug</v>
      </c>
      <c r="H452" s="10" t="str">
        <f>+G452</f>
        <v>Aug</v>
      </c>
      <c r="I452" s="10" t="str">
        <f t="shared" si="115"/>
        <v>Aug</v>
      </c>
      <c r="J452" s="10" t="str">
        <f t="shared" si="115"/>
        <v>Aug</v>
      </c>
      <c r="K452" s="10" t="str">
        <f t="shared" si="115"/>
        <v>Aug</v>
      </c>
      <c r="L452" s="10" t="str">
        <f t="shared" si="115"/>
        <v>Aug</v>
      </c>
      <c r="M452" s="10" t="str">
        <f t="shared" si="115"/>
        <v>Aug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6</v>
      </c>
      <c r="H453" s="7">
        <f>+$H$5</f>
        <v>13</v>
      </c>
      <c r="I453" s="7">
        <f>+$I$5</f>
        <v>20</v>
      </c>
      <c r="J453" s="7">
        <f>+$J$5</f>
        <v>27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50</v>
      </c>
      <c r="H455" s="32">
        <f t="shared" ref="H455:L455" si="116">SUM(H456:H459)</f>
        <v>66</v>
      </c>
      <c r="I455" s="32">
        <f t="shared" si="116"/>
        <v>58</v>
      </c>
      <c r="J455" s="32">
        <f t="shared" si="116"/>
        <v>50</v>
      </c>
      <c r="K455" s="32">
        <f t="shared" si="116"/>
        <v>0</v>
      </c>
      <c r="L455" s="32">
        <f t="shared" si="116"/>
        <v>224</v>
      </c>
      <c r="M455" s="32">
        <f>ROUND((L455/$E$1),0)</f>
        <v>56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8</v>
      </c>
      <c r="I456" s="40">
        <v>5</v>
      </c>
      <c r="J456" s="40">
        <v>6</v>
      </c>
      <c r="K456" s="40"/>
      <c r="L456" s="35">
        <f>SUM(G456:K456)</f>
        <v>26</v>
      </c>
      <c r="M456" s="35">
        <f t="shared" ref="M456:M464" si="117">ROUND((L456/$E$1),0)</f>
        <v>7</v>
      </c>
      <c r="N456" s="33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7</v>
      </c>
      <c r="I457" s="40">
        <v>8</v>
      </c>
      <c r="J457" s="40">
        <v>6</v>
      </c>
      <c r="K457" s="40"/>
      <c r="L457" s="35">
        <f t="shared" ref="L457:L464" si="118">SUM(G457:K457)</f>
        <v>26</v>
      </c>
      <c r="M457" s="35">
        <f t="shared" si="117"/>
        <v>7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8</v>
      </c>
      <c r="H458" s="40">
        <v>13</v>
      </c>
      <c r="I458" s="40">
        <v>9</v>
      </c>
      <c r="J458" s="40">
        <v>7</v>
      </c>
      <c r="K458" s="40"/>
      <c r="L458" s="35">
        <f t="shared" si="118"/>
        <v>37</v>
      </c>
      <c r="M458" s="35">
        <f t="shared" si="117"/>
        <v>9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30</v>
      </c>
      <c r="H459" s="41">
        <v>38</v>
      </c>
      <c r="I459" s="41">
        <v>36</v>
      </c>
      <c r="J459" s="41">
        <v>31</v>
      </c>
      <c r="K459" s="41"/>
      <c r="L459" s="32">
        <f t="shared" si="118"/>
        <v>135</v>
      </c>
      <c r="M459" s="32">
        <f t="shared" si="117"/>
        <v>34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>
        <v>3</v>
      </c>
      <c r="I460" s="40">
        <v>1</v>
      </c>
      <c r="J460" s="40"/>
      <c r="K460" s="40"/>
      <c r="L460" s="35">
        <f t="shared" si="118"/>
        <v>4</v>
      </c>
      <c r="M460" s="35">
        <f t="shared" si="117"/>
        <v>1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8"/>
        <v>0</v>
      </c>
      <c r="M461" s="35">
        <f t="shared" si="117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2</v>
      </c>
      <c r="I462" s="40">
        <v>4</v>
      </c>
      <c r="J462" s="40">
        <v>4</v>
      </c>
      <c r="K462" s="40"/>
      <c r="L462" s="35">
        <f t="shared" si="118"/>
        <v>13</v>
      </c>
      <c r="M462" s="35">
        <f t="shared" si="117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8"/>
        <v>0</v>
      </c>
      <c r="M463" s="35">
        <f t="shared" si="117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8"/>
        <v>0</v>
      </c>
      <c r="M464" s="35">
        <f t="shared" si="117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9">+H467</f>
        <v>2023</v>
      </c>
      <c r="J467" s="6">
        <f t="shared" si="119"/>
        <v>2023</v>
      </c>
      <c r="K467" s="6">
        <f t="shared" si="119"/>
        <v>2023</v>
      </c>
      <c r="L467" s="6">
        <f t="shared" si="119"/>
        <v>2023</v>
      </c>
      <c r="M467" s="6">
        <f t="shared" si="119"/>
        <v>2023</v>
      </c>
      <c r="N467" s="20"/>
      <c r="S467" s="45" t="str">
        <f>+C467</f>
        <v>Sgombeni</v>
      </c>
      <c r="T467" s="46">
        <f>+L471</f>
        <v>270</v>
      </c>
      <c r="U467" s="46">
        <f>+L472+L473</f>
        <v>86</v>
      </c>
      <c r="V467" s="46">
        <f>+L474+L475</f>
        <v>184</v>
      </c>
      <c r="W467" s="46">
        <f>+L478</f>
        <v>85</v>
      </c>
      <c r="X467" s="46">
        <f>+L476</f>
        <v>5</v>
      </c>
    </row>
    <row r="468" spans="1:24" x14ac:dyDescent="0.25">
      <c r="A468" s="21"/>
      <c r="B468" s="22"/>
      <c r="C468" s="8" t="str">
        <f>+$C452</f>
        <v>August 2023</v>
      </c>
      <c r="D468" s="24"/>
      <c r="E468" s="24"/>
      <c r="F468" s="24"/>
      <c r="G468" s="10" t="str">
        <f>+$G$4</f>
        <v>Aug</v>
      </c>
      <c r="H468" s="10" t="str">
        <f>+G468</f>
        <v>Aug</v>
      </c>
      <c r="I468" s="10" t="str">
        <f t="shared" si="119"/>
        <v>Aug</v>
      </c>
      <c r="J468" s="10" t="str">
        <f t="shared" si="119"/>
        <v>Aug</v>
      </c>
      <c r="K468" s="10" t="str">
        <f t="shared" si="119"/>
        <v>Aug</v>
      </c>
      <c r="L468" s="10" t="str">
        <f t="shared" si="119"/>
        <v>Aug</v>
      </c>
      <c r="M468" s="10" t="str">
        <f t="shared" si="119"/>
        <v>Aug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6</v>
      </c>
      <c r="H469" s="7">
        <f>+$H$5</f>
        <v>13</v>
      </c>
      <c r="I469" s="7">
        <f>+$I$5</f>
        <v>20</v>
      </c>
      <c r="J469" s="7">
        <f>+$J$5</f>
        <v>27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65</v>
      </c>
      <c r="H471" s="32">
        <f t="shared" ref="H471:L471" si="120">SUM(H472:H475)</f>
        <v>72</v>
      </c>
      <c r="I471" s="32">
        <f t="shared" si="120"/>
        <v>78</v>
      </c>
      <c r="J471" s="32">
        <f t="shared" si="120"/>
        <v>55</v>
      </c>
      <c r="K471" s="32">
        <f t="shared" si="120"/>
        <v>0</v>
      </c>
      <c r="L471" s="32">
        <f t="shared" si="120"/>
        <v>270</v>
      </c>
      <c r="M471" s="32">
        <f>ROUND((L471/$E$1),0)</f>
        <v>68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8</v>
      </c>
      <c r="H472" s="40">
        <v>8</v>
      </c>
      <c r="I472" s="40">
        <v>7</v>
      </c>
      <c r="J472" s="40">
        <v>5</v>
      </c>
      <c r="K472" s="40"/>
      <c r="L472" s="35">
        <f>SUM(G472:K472)</f>
        <v>28</v>
      </c>
      <c r="M472" s="35">
        <f t="shared" ref="M472:M480" si="121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17</v>
      </c>
      <c r="H473" s="40">
        <v>14</v>
      </c>
      <c r="I473" s="40">
        <v>13</v>
      </c>
      <c r="J473" s="40">
        <v>14</v>
      </c>
      <c r="K473" s="40"/>
      <c r="L473" s="35">
        <f t="shared" ref="L473:L480" si="122">SUM(G473:K473)</f>
        <v>58</v>
      </c>
      <c r="M473" s="35">
        <f t="shared" si="121"/>
        <v>15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18</v>
      </c>
      <c r="H474" s="40">
        <v>26</v>
      </c>
      <c r="I474" s="40">
        <v>14</v>
      </c>
      <c r="J474" s="40">
        <v>14</v>
      </c>
      <c r="K474" s="40"/>
      <c r="L474" s="35">
        <f t="shared" si="122"/>
        <v>72</v>
      </c>
      <c r="M474" s="35">
        <f t="shared" si="121"/>
        <v>18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22</v>
      </c>
      <c r="H475" s="41">
        <v>24</v>
      </c>
      <c r="I475" s="41">
        <v>44</v>
      </c>
      <c r="J475" s="41">
        <v>22</v>
      </c>
      <c r="K475" s="41"/>
      <c r="L475" s="32">
        <f t="shared" si="122"/>
        <v>112</v>
      </c>
      <c r="M475" s="32">
        <f t="shared" si="121"/>
        <v>28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>
        <v>5</v>
      </c>
      <c r="I476" s="40"/>
      <c r="J476" s="40"/>
      <c r="K476" s="40"/>
      <c r="L476" s="35">
        <f t="shared" si="122"/>
        <v>5</v>
      </c>
      <c r="M476" s="35">
        <f t="shared" si="121"/>
        <v>1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2"/>
        <v>0</v>
      </c>
      <c r="M477" s="35">
        <f t="shared" si="121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>
        <v>20</v>
      </c>
      <c r="I478" s="40">
        <v>30</v>
      </c>
      <c r="J478" s="40">
        <v>20</v>
      </c>
      <c r="K478" s="40"/>
      <c r="L478" s="35">
        <f t="shared" si="122"/>
        <v>85</v>
      </c>
      <c r="M478" s="35">
        <f t="shared" si="121"/>
        <v>21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30</v>
      </c>
      <c r="H479" s="40"/>
      <c r="I479" s="40">
        <v>45</v>
      </c>
      <c r="J479" s="40">
        <v>30</v>
      </c>
      <c r="K479" s="40"/>
      <c r="L479" s="35">
        <f t="shared" si="122"/>
        <v>105</v>
      </c>
      <c r="M479" s="35">
        <f t="shared" si="121"/>
        <v>26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2"/>
        <v>0</v>
      </c>
      <c r="M480" s="35">
        <f t="shared" si="121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3">+H483</f>
        <v>2023</v>
      </c>
      <c r="J483" s="6">
        <f t="shared" si="123"/>
        <v>2023</v>
      </c>
      <c r="K483" s="6">
        <f t="shared" si="123"/>
        <v>2023</v>
      </c>
      <c r="L483" s="6">
        <f t="shared" si="123"/>
        <v>2023</v>
      </c>
      <c r="M483" s="6">
        <f t="shared" si="123"/>
        <v>2023</v>
      </c>
      <c r="N483" s="20"/>
      <c r="S483" s="45" t="str">
        <f>+C483</f>
        <v>Lushikishini</v>
      </c>
      <c r="T483" s="46">
        <f>+L487</f>
        <v>182</v>
      </c>
      <c r="U483" s="46">
        <f>+L488+L489</f>
        <v>61</v>
      </c>
      <c r="V483" s="46">
        <f>+L490+L491</f>
        <v>121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August 2023</v>
      </c>
      <c r="D484" s="24"/>
      <c r="E484" s="24"/>
      <c r="F484" s="24"/>
      <c r="G484" s="10" t="str">
        <f>+$G$4</f>
        <v>Aug</v>
      </c>
      <c r="H484" s="10" t="str">
        <f>+G484</f>
        <v>Aug</v>
      </c>
      <c r="I484" s="10" t="str">
        <f t="shared" si="123"/>
        <v>Aug</v>
      </c>
      <c r="J484" s="10" t="str">
        <f t="shared" si="123"/>
        <v>Aug</v>
      </c>
      <c r="K484" s="10" t="str">
        <f t="shared" si="123"/>
        <v>Aug</v>
      </c>
      <c r="L484" s="10" t="str">
        <f t="shared" si="123"/>
        <v>Aug</v>
      </c>
      <c r="M484" s="10" t="str">
        <f t="shared" si="123"/>
        <v>Aug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6</v>
      </c>
      <c r="H485" s="7">
        <f>+$H$5</f>
        <v>13</v>
      </c>
      <c r="I485" s="7">
        <f>+$I$5</f>
        <v>20</v>
      </c>
      <c r="J485" s="7">
        <f>+$J$5</f>
        <v>27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68</v>
      </c>
      <c r="H487" s="32">
        <f t="shared" ref="H487:L487" si="124">SUM(H488:H491)</f>
        <v>30</v>
      </c>
      <c r="I487" s="32">
        <f t="shared" si="124"/>
        <v>49</v>
      </c>
      <c r="J487" s="32">
        <f t="shared" si="124"/>
        <v>35</v>
      </c>
      <c r="K487" s="32">
        <f t="shared" si="124"/>
        <v>0</v>
      </c>
      <c r="L487" s="32">
        <f t="shared" si="124"/>
        <v>182</v>
      </c>
      <c r="M487" s="32">
        <f>ROUND((L487/$E$1),0)</f>
        <v>46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6</v>
      </c>
      <c r="H488" s="40">
        <v>2</v>
      </c>
      <c r="I488" s="40">
        <v>3</v>
      </c>
      <c r="J488" s="40">
        <v>3</v>
      </c>
      <c r="K488" s="40"/>
      <c r="L488" s="35">
        <f>SUM(G488:K488)</f>
        <v>14</v>
      </c>
      <c r="M488" s="35">
        <f t="shared" ref="M488:M496" si="125">ROUND((L488/$E$1),0)</f>
        <v>4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16</v>
      </c>
      <c r="H489" s="40">
        <v>10</v>
      </c>
      <c r="I489" s="40">
        <v>10</v>
      </c>
      <c r="J489" s="40">
        <v>11</v>
      </c>
      <c r="K489" s="40"/>
      <c r="L489" s="35">
        <f t="shared" ref="L489:L496" si="126">SUM(G489:K489)</f>
        <v>47</v>
      </c>
      <c r="M489" s="35">
        <f t="shared" si="125"/>
        <v>12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18</v>
      </c>
      <c r="H490" s="40">
        <v>6</v>
      </c>
      <c r="I490" s="40">
        <v>13</v>
      </c>
      <c r="J490" s="40">
        <v>12</v>
      </c>
      <c r="K490" s="40"/>
      <c r="L490" s="35">
        <f t="shared" si="126"/>
        <v>49</v>
      </c>
      <c r="M490" s="35">
        <f t="shared" si="125"/>
        <v>12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28</v>
      </c>
      <c r="H491" s="41">
        <v>12</v>
      </c>
      <c r="I491" s="41">
        <v>23</v>
      </c>
      <c r="J491" s="41">
        <v>9</v>
      </c>
      <c r="K491" s="41"/>
      <c r="L491" s="32">
        <f t="shared" si="126"/>
        <v>72</v>
      </c>
      <c r="M491" s="32">
        <f t="shared" si="125"/>
        <v>18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6"/>
        <v>0</v>
      </c>
      <c r="M492" s="35">
        <f t="shared" si="125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6"/>
        <v>0</v>
      </c>
      <c r="M493" s="35">
        <f t="shared" si="125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6"/>
        <v>0</v>
      </c>
      <c r="M494" s="35">
        <f t="shared" si="125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324</v>
      </c>
      <c r="I495" s="40">
        <v>108</v>
      </c>
      <c r="J495" s="40">
        <v>72</v>
      </c>
      <c r="K495" s="40"/>
      <c r="L495" s="35">
        <f t="shared" si="126"/>
        <v>504</v>
      </c>
      <c r="M495" s="35">
        <f t="shared" si="125"/>
        <v>126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6"/>
        <v>0</v>
      </c>
      <c r="M496" s="35">
        <f t="shared" si="125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7">+H499</f>
        <v>2023</v>
      </c>
      <c r="J499" s="6">
        <f t="shared" si="127"/>
        <v>2023</v>
      </c>
      <c r="K499" s="6">
        <f t="shared" si="127"/>
        <v>2023</v>
      </c>
      <c r="L499" s="6">
        <f t="shared" si="127"/>
        <v>2023</v>
      </c>
      <c r="M499" s="6">
        <f t="shared" si="127"/>
        <v>2023</v>
      </c>
      <c r="N499" s="20"/>
      <c r="S499" s="45" t="str">
        <f>+C499</f>
        <v>Sigengeni (Shiselweni)</v>
      </c>
      <c r="T499" s="46">
        <f>+L503</f>
        <v>341</v>
      </c>
      <c r="U499" s="46">
        <f>+L504+L505</f>
        <v>57</v>
      </c>
      <c r="V499" s="46">
        <f>+L506+L507</f>
        <v>284</v>
      </c>
      <c r="W499" s="46">
        <f>+L510</f>
        <v>3</v>
      </c>
      <c r="X499" s="46">
        <f>+L508</f>
        <v>0</v>
      </c>
    </row>
    <row r="500" spans="1:24" x14ac:dyDescent="0.25">
      <c r="A500" s="21"/>
      <c r="B500" s="22"/>
      <c r="C500" s="8" t="str">
        <f>+$C484</f>
        <v>August 2023</v>
      </c>
      <c r="D500" s="24"/>
      <c r="E500" s="24"/>
      <c r="F500" s="24"/>
      <c r="G500" s="10" t="str">
        <f>+$G$4</f>
        <v>Aug</v>
      </c>
      <c r="H500" s="10" t="str">
        <f>+G500</f>
        <v>Aug</v>
      </c>
      <c r="I500" s="10" t="str">
        <f t="shared" si="127"/>
        <v>Aug</v>
      </c>
      <c r="J500" s="10" t="str">
        <f t="shared" si="127"/>
        <v>Aug</v>
      </c>
      <c r="K500" s="10" t="str">
        <f t="shared" si="127"/>
        <v>Aug</v>
      </c>
      <c r="L500" s="10" t="str">
        <f t="shared" si="127"/>
        <v>Aug</v>
      </c>
      <c r="M500" s="10" t="str">
        <f t="shared" si="127"/>
        <v>Aug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6</v>
      </c>
      <c r="H501" s="7">
        <f>+$H$5</f>
        <v>13</v>
      </c>
      <c r="I501" s="7">
        <f>+$I$5</f>
        <v>20</v>
      </c>
      <c r="J501" s="7">
        <f>+$J$5</f>
        <v>27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81</v>
      </c>
      <c r="H503" s="32">
        <f t="shared" ref="H503:L503" si="128">SUM(H504:H507)</f>
        <v>104</v>
      </c>
      <c r="I503" s="32">
        <f t="shared" si="128"/>
        <v>80</v>
      </c>
      <c r="J503" s="32">
        <f t="shared" si="128"/>
        <v>76</v>
      </c>
      <c r="K503" s="32">
        <f t="shared" si="128"/>
        <v>0</v>
      </c>
      <c r="L503" s="32">
        <f t="shared" si="128"/>
        <v>341</v>
      </c>
      <c r="M503" s="32">
        <f>ROUND((L503/$E$1),0)</f>
        <v>85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1</v>
      </c>
      <c r="H504" s="40">
        <v>1</v>
      </c>
      <c r="I504" s="40">
        <v>2</v>
      </c>
      <c r="J504" s="40">
        <v>3</v>
      </c>
      <c r="K504" s="40"/>
      <c r="L504" s="35">
        <f>SUM(G504:K504)</f>
        <v>7</v>
      </c>
      <c r="M504" s="35">
        <f t="shared" ref="M504:M512" si="129">ROUND((L504/$E$1),0)</f>
        <v>2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9</v>
      </c>
      <c r="H505" s="40">
        <v>13</v>
      </c>
      <c r="I505" s="40">
        <v>11</v>
      </c>
      <c r="J505" s="40">
        <v>17</v>
      </c>
      <c r="K505" s="40"/>
      <c r="L505" s="35">
        <f t="shared" ref="L505:L512" si="130">SUM(G505:K505)</f>
        <v>50</v>
      </c>
      <c r="M505" s="35">
        <f t="shared" si="129"/>
        <v>13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8</v>
      </c>
      <c r="H506" s="40">
        <v>16</v>
      </c>
      <c r="I506" s="40">
        <v>14</v>
      </c>
      <c r="J506" s="40">
        <v>14</v>
      </c>
      <c r="K506" s="40"/>
      <c r="L506" s="35">
        <f t="shared" si="130"/>
        <v>52</v>
      </c>
      <c r="M506" s="35">
        <f t="shared" si="129"/>
        <v>13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63</v>
      </c>
      <c r="H507" s="41">
        <v>74</v>
      </c>
      <c r="I507" s="41">
        <v>53</v>
      </c>
      <c r="J507" s="41">
        <v>42</v>
      </c>
      <c r="K507" s="41"/>
      <c r="L507" s="32">
        <f t="shared" si="130"/>
        <v>232</v>
      </c>
      <c r="M507" s="32">
        <f t="shared" si="129"/>
        <v>58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30"/>
        <v>0</v>
      </c>
      <c r="M508" s="35">
        <f t="shared" si="129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30"/>
        <v>0</v>
      </c>
      <c r="M509" s="35">
        <f t="shared" si="129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>
        <v>1</v>
      </c>
      <c r="J510" s="40">
        <v>2</v>
      </c>
      <c r="K510" s="40"/>
      <c r="L510" s="35">
        <f t="shared" si="130"/>
        <v>3</v>
      </c>
      <c r="M510" s="35">
        <f t="shared" si="129"/>
        <v>1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30"/>
        <v>0</v>
      </c>
      <c r="M511" s="35">
        <f t="shared" si="129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30"/>
        <v>0</v>
      </c>
      <c r="M512" s="35">
        <f t="shared" si="129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+'Jun24'!C515</f>
        <v>ICBC Details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1">+H515</f>
        <v>2023</v>
      </c>
      <c r="J515" s="6">
        <f t="shared" si="131"/>
        <v>2023</v>
      </c>
      <c r="K515" s="6">
        <f t="shared" si="131"/>
        <v>2023</v>
      </c>
      <c r="L515" s="6">
        <f t="shared" si="131"/>
        <v>2023</v>
      </c>
      <c r="M515" s="6">
        <f t="shared" si="131"/>
        <v>2023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August 2023</v>
      </c>
      <c r="D516" s="24"/>
      <c r="E516" s="24"/>
      <c r="F516" s="24"/>
      <c r="G516" s="10" t="str">
        <f>+$G$4</f>
        <v>Aug</v>
      </c>
      <c r="H516" s="10" t="str">
        <f>+G516</f>
        <v>Aug</v>
      </c>
      <c r="I516" s="10" t="str">
        <f t="shared" si="131"/>
        <v>Aug</v>
      </c>
      <c r="J516" s="10" t="str">
        <f t="shared" si="131"/>
        <v>Aug</v>
      </c>
      <c r="K516" s="10" t="str">
        <f t="shared" si="131"/>
        <v>Aug</v>
      </c>
      <c r="L516" s="10" t="str">
        <f t="shared" si="131"/>
        <v>Aug</v>
      </c>
      <c r="M516" s="10" t="str">
        <f t="shared" si="131"/>
        <v>Aug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6</v>
      </c>
      <c r="H517" s="7">
        <f>+$H$5</f>
        <v>13</v>
      </c>
      <c r="I517" s="7">
        <f>+$I$5</f>
        <v>20</v>
      </c>
      <c r="J517" s="7">
        <f>+$J$5</f>
        <v>27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2">SUM(H520:H523)</f>
        <v>0</v>
      </c>
      <c r="I519" s="32">
        <f t="shared" si="132"/>
        <v>0</v>
      </c>
      <c r="J519" s="32">
        <f t="shared" si="132"/>
        <v>0</v>
      </c>
      <c r="K519" s="32">
        <f t="shared" si="132"/>
        <v>0</v>
      </c>
      <c r="L519" s="32">
        <f t="shared" si="132"/>
        <v>0</v>
      </c>
      <c r="M519" s="32">
        <f>ROUND((L519/$E$1),0)</f>
        <v>0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>
        <f t="shared" ref="M520:M528" si="133">ROUND((L520/$E$1),0)</f>
        <v>0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4">SUM(G521:K521)</f>
        <v>0</v>
      </c>
      <c r="M521" s="35">
        <f t="shared" si="133"/>
        <v>0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4"/>
        <v>0</v>
      </c>
      <c r="M522" s="35">
        <f t="shared" si="133"/>
        <v>0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4"/>
        <v>0</v>
      </c>
      <c r="M523" s="32">
        <f t="shared" si="133"/>
        <v>0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4"/>
        <v>0</v>
      </c>
      <c r="M524" s="35">
        <f t="shared" si="133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4"/>
        <v>0</v>
      </c>
      <c r="M525" s="35">
        <f t="shared" si="133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4"/>
        <v>0</v>
      </c>
      <c r="M526" s="35">
        <f t="shared" si="133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4"/>
        <v>0</v>
      </c>
      <c r="M527" s="35">
        <f t="shared" si="133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4"/>
        <v>0</v>
      </c>
      <c r="M528" s="35">
        <f t="shared" si="133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+'Jun24'!C531</f>
        <v>ICBC Details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5">+H531</f>
        <v>2023</v>
      </c>
      <c r="J531" s="6">
        <f t="shared" si="135"/>
        <v>2023</v>
      </c>
      <c r="K531" s="6">
        <f t="shared" si="135"/>
        <v>2023</v>
      </c>
      <c r="L531" s="6">
        <f t="shared" si="135"/>
        <v>2023</v>
      </c>
      <c r="M531" s="6">
        <f t="shared" si="135"/>
        <v>2023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August 2023</v>
      </c>
      <c r="D532" s="24"/>
      <c r="E532" s="24"/>
      <c r="F532" s="24"/>
      <c r="G532" s="10" t="str">
        <f>+$G$4</f>
        <v>Aug</v>
      </c>
      <c r="H532" s="10" t="str">
        <f>+G532</f>
        <v>Aug</v>
      </c>
      <c r="I532" s="10" t="str">
        <f t="shared" si="135"/>
        <v>Aug</v>
      </c>
      <c r="J532" s="10" t="str">
        <f t="shared" si="135"/>
        <v>Aug</v>
      </c>
      <c r="K532" s="10" t="str">
        <f t="shared" si="135"/>
        <v>Aug</v>
      </c>
      <c r="L532" s="10" t="str">
        <f t="shared" si="135"/>
        <v>Aug</v>
      </c>
      <c r="M532" s="10" t="str">
        <f t="shared" si="135"/>
        <v>Aug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6</v>
      </c>
      <c r="H533" s="7">
        <f>+$H$5</f>
        <v>13</v>
      </c>
      <c r="I533" s="7">
        <f>+$I$5</f>
        <v>20</v>
      </c>
      <c r="J533" s="7">
        <f>+$J$5</f>
        <v>27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6">SUM(H536:H539)</f>
        <v>0</v>
      </c>
      <c r="I535" s="32">
        <f t="shared" si="136"/>
        <v>0</v>
      </c>
      <c r="J535" s="32">
        <f t="shared" si="136"/>
        <v>0</v>
      </c>
      <c r="K535" s="32">
        <f t="shared" si="136"/>
        <v>0</v>
      </c>
      <c r="L535" s="32">
        <f t="shared" si="136"/>
        <v>0</v>
      </c>
      <c r="M535" s="32">
        <f>ROUND((L535/$E$1),0)</f>
        <v>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>
        <f t="shared" ref="M536:M544" si="137">ROUND((L536/$E$1),0)</f>
        <v>0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8">SUM(G537:K537)</f>
        <v>0</v>
      </c>
      <c r="M537" s="35">
        <f t="shared" si="137"/>
        <v>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8"/>
        <v>0</v>
      </c>
      <c r="M538" s="35">
        <f t="shared" si="137"/>
        <v>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8"/>
        <v>0</v>
      </c>
      <c r="M539" s="32">
        <f t="shared" si="137"/>
        <v>0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8"/>
        <v>0</v>
      </c>
      <c r="M540" s="35">
        <f t="shared" si="137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8"/>
        <v>0</v>
      </c>
      <c r="M541" s="35">
        <f t="shared" si="137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8"/>
        <v>0</v>
      </c>
      <c r="M542" s="35">
        <f t="shared" si="137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8"/>
        <v>0</v>
      </c>
      <c r="M543" s="35">
        <f t="shared" si="137"/>
        <v>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8"/>
        <v>0</v>
      </c>
      <c r="M544" s="35">
        <f t="shared" si="137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9">+H547</f>
        <v>2023</v>
      </c>
      <c r="J547" s="6">
        <f t="shared" si="139"/>
        <v>2023</v>
      </c>
      <c r="K547" s="6">
        <f t="shared" si="139"/>
        <v>2023</v>
      </c>
      <c r="L547" s="6">
        <f t="shared" si="139"/>
        <v>2023</v>
      </c>
      <c r="M547" s="6">
        <f t="shared" si="139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August 2023</v>
      </c>
      <c r="D548" s="24"/>
      <c r="E548" s="24"/>
      <c r="F548" s="24"/>
      <c r="G548" s="10" t="str">
        <f>+$G$4</f>
        <v>Aug</v>
      </c>
      <c r="H548" s="10" t="str">
        <f>+G548</f>
        <v>Aug</v>
      </c>
      <c r="I548" s="10" t="str">
        <f t="shared" si="139"/>
        <v>Aug</v>
      </c>
      <c r="J548" s="10" t="str">
        <f t="shared" si="139"/>
        <v>Aug</v>
      </c>
      <c r="K548" s="10" t="str">
        <f t="shared" si="139"/>
        <v>Aug</v>
      </c>
      <c r="L548" s="10" t="str">
        <f t="shared" si="139"/>
        <v>Aug</v>
      </c>
      <c r="M548" s="10" t="str">
        <f t="shared" si="139"/>
        <v>Aug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6</v>
      </c>
      <c r="H549" s="7">
        <f>+$H$5</f>
        <v>13</v>
      </c>
      <c r="I549" s="7">
        <f>+$I$5</f>
        <v>20</v>
      </c>
      <c r="J549" s="7">
        <f>+$J$5</f>
        <v>27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40">SUM(H552:H555)</f>
        <v>0</v>
      </c>
      <c r="I551" s="32">
        <f t="shared" si="140"/>
        <v>0</v>
      </c>
      <c r="J551" s="32">
        <f t="shared" si="140"/>
        <v>0</v>
      </c>
      <c r="K551" s="32">
        <f t="shared" si="140"/>
        <v>0</v>
      </c>
      <c r="L551" s="32">
        <f t="shared" si="140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1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2">SUM(G553:K553)</f>
        <v>0</v>
      </c>
      <c r="M553" s="35">
        <f t="shared" si="141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2"/>
        <v>0</v>
      </c>
      <c r="M554" s="35">
        <f t="shared" si="141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2"/>
        <v>0</v>
      </c>
      <c r="M555" s="32">
        <f t="shared" si="141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2"/>
        <v>0</v>
      </c>
      <c r="M556" s="35">
        <f t="shared" si="141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2"/>
        <v>0</v>
      </c>
      <c r="M557" s="35">
        <f t="shared" si="141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2"/>
        <v>0</v>
      </c>
      <c r="M558" s="35">
        <f t="shared" si="141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2"/>
        <v>0</v>
      </c>
      <c r="M559" s="35">
        <f t="shared" si="141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2"/>
        <v>0</v>
      </c>
      <c r="M560" s="35">
        <f t="shared" si="141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3">+H563</f>
        <v>2023</v>
      </c>
      <c r="J563" s="6">
        <f t="shared" si="143"/>
        <v>2023</v>
      </c>
      <c r="K563" s="6">
        <f t="shared" si="143"/>
        <v>2023</v>
      </c>
      <c r="L563" s="6">
        <f t="shared" si="143"/>
        <v>2023</v>
      </c>
      <c r="M563" s="6">
        <f t="shared" si="143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August 2023</v>
      </c>
      <c r="D564" s="24"/>
      <c r="E564" s="24"/>
      <c r="F564" s="24"/>
      <c r="G564" s="10" t="str">
        <f>+$G$4</f>
        <v>Aug</v>
      </c>
      <c r="H564" s="10" t="str">
        <f>+G564</f>
        <v>Aug</v>
      </c>
      <c r="I564" s="10" t="str">
        <f t="shared" si="143"/>
        <v>Aug</v>
      </c>
      <c r="J564" s="10" t="str">
        <f t="shared" si="143"/>
        <v>Aug</v>
      </c>
      <c r="K564" s="10" t="str">
        <f t="shared" si="143"/>
        <v>Aug</v>
      </c>
      <c r="L564" s="10" t="str">
        <f t="shared" si="143"/>
        <v>Aug</v>
      </c>
      <c r="M564" s="10" t="str">
        <f t="shared" si="143"/>
        <v>Aug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6</v>
      </c>
      <c r="H565" s="7">
        <f>+$H$5</f>
        <v>13</v>
      </c>
      <c r="I565" s="7">
        <f>+$I$5</f>
        <v>20</v>
      </c>
      <c r="J565" s="7">
        <f>+$J$5</f>
        <v>27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4">SUM(H568:H571)</f>
        <v>0</v>
      </c>
      <c r="I567" s="32">
        <f t="shared" si="144"/>
        <v>0</v>
      </c>
      <c r="J567" s="32">
        <f t="shared" si="144"/>
        <v>0</v>
      </c>
      <c r="K567" s="32">
        <f t="shared" si="144"/>
        <v>0</v>
      </c>
      <c r="L567" s="32">
        <f t="shared" si="144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5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6">SUM(G569:K569)</f>
        <v>0</v>
      </c>
      <c r="M569" s="35">
        <f t="shared" si="145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6"/>
        <v>0</v>
      </c>
      <c r="M570" s="35">
        <f t="shared" si="145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6"/>
        <v>0</v>
      </c>
      <c r="M571" s="32">
        <f t="shared" si="145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6"/>
        <v>0</v>
      </c>
      <c r="M572" s="35">
        <f t="shared" si="145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6"/>
        <v>0</v>
      </c>
      <c r="M573" s="35">
        <f t="shared" si="145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6"/>
        <v>0</v>
      </c>
      <c r="M574" s="35">
        <f t="shared" si="145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6"/>
        <v>0</v>
      </c>
      <c r="M575" s="35">
        <f t="shared" si="145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6"/>
        <v>0</v>
      </c>
      <c r="M576" s="35">
        <f t="shared" si="145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7">+H579</f>
        <v>2023</v>
      </c>
      <c r="J579" s="6">
        <f t="shared" si="147"/>
        <v>2023</v>
      </c>
      <c r="K579" s="6">
        <f t="shared" si="147"/>
        <v>2023</v>
      </c>
      <c r="L579" s="6">
        <f t="shared" si="147"/>
        <v>2023</v>
      </c>
      <c r="M579" s="6">
        <f t="shared" si="147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August 2023</v>
      </c>
      <c r="D580" s="24"/>
      <c r="E580" s="24"/>
      <c r="F580" s="24"/>
      <c r="G580" s="10" t="str">
        <f>+$G$4</f>
        <v>Aug</v>
      </c>
      <c r="H580" s="10" t="str">
        <f>+G580</f>
        <v>Aug</v>
      </c>
      <c r="I580" s="10" t="str">
        <f t="shared" si="147"/>
        <v>Aug</v>
      </c>
      <c r="J580" s="10" t="str">
        <f t="shared" si="147"/>
        <v>Aug</v>
      </c>
      <c r="K580" s="10" t="str">
        <f t="shared" si="147"/>
        <v>Aug</v>
      </c>
      <c r="L580" s="10" t="str">
        <f t="shared" si="147"/>
        <v>Aug</v>
      </c>
      <c r="M580" s="10" t="str">
        <f t="shared" si="147"/>
        <v>Aug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6</v>
      </c>
      <c r="H581" s="7">
        <f>+$H$5</f>
        <v>13</v>
      </c>
      <c r="I581" s="7">
        <f>+$I$5</f>
        <v>20</v>
      </c>
      <c r="J581" s="7">
        <f>+$J$5</f>
        <v>27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8">SUM(H584:H587)</f>
        <v>0</v>
      </c>
      <c r="I583" s="32">
        <f t="shared" si="148"/>
        <v>0</v>
      </c>
      <c r="J583" s="32">
        <f t="shared" si="148"/>
        <v>0</v>
      </c>
      <c r="K583" s="32">
        <f t="shared" si="148"/>
        <v>0</v>
      </c>
      <c r="L583" s="32">
        <f t="shared" si="148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9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50">SUM(G585:K585)</f>
        <v>0</v>
      </c>
      <c r="M585" s="35">
        <f t="shared" si="149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50"/>
        <v>0</v>
      </c>
      <c r="M586" s="35">
        <f t="shared" si="149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50"/>
        <v>0</v>
      </c>
      <c r="M587" s="32">
        <f t="shared" si="149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50"/>
        <v>0</v>
      </c>
      <c r="M588" s="35">
        <f t="shared" si="149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50"/>
        <v>0</v>
      </c>
      <c r="M589" s="35">
        <f t="shared" si="149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50"/>
        <v>0</v>
      </c>
      <c r="M590" s="35">
        <f t="shared" si="149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50"/>
        <v>0</v>
      </c>
      <c r="M591" s="35">
        <f t="shared" si="149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50"/>
        <v>0</v>
      </c>
      <c r="M592" s="35">
        <f t="shared" si="149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1">+H595</f>
        <v>2023</v>
      </c>
      <c r="J595" s="6">
        <f t="shared" si="151"/>
        <v>2023</v>
      </c>
      <c r="K595" s="6">
        <f t="shared" si="151"/>
        <v>2023</v>
      </c>
      <c r="L595" s="6">
        <f t="shared" si="151"/>
        <v>2023</v>
      </c>
      <c r="M595" s="6">
        <f t="shared" si="151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August 2023</v>
      </c>
      <c r="D596" s="24"/>
      <c r="E596" s="24"/>
      <c r="F596" s="24"/>
      <c r="G596" s="10" t="str">
        <f>+$G$4</f>
        <v>Aug</v>
      </c>
      <c r="H596" s="10" t="str">
        <f>+G596</f>
        <v>Aug</v>
      </c>
      <c r="I596" s="10" t="str">
        <f t="shared" si="151"/>
        <v>Aug</v>
      </c>
      <c r="J596" s="10" t="str">
        <f t="shared" si="151"/>
        <v>Aug</v>
      </c>
      <c r="K596" s="10" t="str">
        <f t="shared" si="151"/>
        <v>Aug</v>
      </c>
      <c r="L596" s="10" t="str">
        <f t="shared" si="151"/>
        <v>Aug</v>
      </c>
      <c r="M596" s="10" t="str">
        <f t="shared" si="151"/>
        <v>Aug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6</v>
      </c>
      <c r="H597" s="7">
        <f>+$H$5</f>
        <v>13</v>
      </c>
      <c r="I597" s="7">
        <f>+$I$5</f>
        <v>20</v>
      </c>
      <c r="J597" s="7">
        <f>+$J$5</f>
        <v>27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2">SUM(H600:H603)</f>
        <v>0</v>
      </c>
      <c r="I599" s="32">
        <f t="shared" si="152"/>
        <v>0</v>
      </c>
      <c r="J599" s="32">
        <f t="shared" si="152"/>
        <v>0</v>
      </c>
      <c r="K599" s="32">
        <f t="shared" si="152"/>
        <v>0</v>
      </c>
      <c r="L599" s="32">
        <f t="shared" si="152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3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4">SUM(G601:K601)</f>
        <v>0</v>
      </c>
      <c r="M601" s="35">
        <f t="shared" si="153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4"/>
        <v>0</v>
      </c>
      <c r="M602" s="35">
        <f t="shared" si="153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4"/>
        <v>0</v>
      </c>
      <c r="M603" s="32">
        <f t="shared" si="153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4"/>
        <v>0</v>
      </c>
      <c r="M604" s="35">
        <f t="shared" si="153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4"/>
        <v>0</v>
      </c>
      <c r="M605" s="35">
        <f t="shared" si="153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4"/>
        <v>0</v>
      </c>
      <c r="M606" s="35">
        <f t="shared" si="153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4"/>
        <v>0</v>
      </c>
      <c r="M607" s="35">
        <f t="shared" si="153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4"/>
        <v>0</v>
      </c>
      <c r="M608" s="35">
        <f t="shared" si="153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5">+H611</f>
        <v>2023</v>
      </c>
      <c r="J611" s="6">
        <f t="shared" si="155"/>
        <v>2023</v>
      </c>
      <c r="K611" s="6">
        <f t="shared" si="155"/>
        <v>2023</v>
      </c>
      <c r="L611" s="6">
        <f t="shared" si="155"/>
        <v>2023</v>
      </c>
      <c r="M611" s="6">
        <f t="shared" si="155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August 2023</v>
      </c>
      <c r="D612" s="24"/>
      <c r="E612" s="24"/>
      <c r="F612" s="24"/>
      <c r="G612" s="10" t="str">
        <f>+$G$4</f>
        <v>Aug</v>
      </c>
      <c r="H612" s="10" t="str">
        <f>+G612</f>
        <v>Aug</v>
      </c>
      <c r="I612" s="10" t="str">
        <f t="shared" si="155"/>
        <v>Aug</v>
      </c>
      <c r="J612" s="10" t="str">
        <f t="shared" si="155"/>
        <v>Aug</v>
      </c>
      <c r="K612" s="10" t="str">
        <f t="shared" si="155"/>
        <v>Aug</v>
      </c>
      <c r="L612" s="10" t="str">
        <f t="shared" si="155"/>
        <v>Aug</v>
      </c>
      <c r="M612" s="10" t="str">
        <f t="shared" si="155"/>
        <v>Aug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6</v>
      </c>
      <c r="H613" s="7">
        <f>+$H$5</f>
        <v>13</v>
      </c>
      <c r="I613" s="7">
        <f>+$I$5</f>
        <v>20</v>
      </c>
      <c r="J613" s="7">
        <f>+$J$5</f>
        <v>27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6">SUM(H616:H619)</f>
        <v>0</v>
      </c>
      <c r="I615" s="32">
        <f t="shared" si="156"/>
        <v>0</v>
      </c>
      <c r="J615" s="32">
        <f t="shared" si="156"/>
        <v>0</v>
      </c>
      <c r="K615" s="32">
        <f t="shared" si="156"/>
        <v>0</v>
      </c>
      <c r="L615" s="32">
        <f t="shared" si="156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7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8">SUM(G617:K617)</f>
        <v>0</v>
      </c>
      <c r="M617" s="35">
        <f t="shared" si="157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8"/>
        <v>0</v>
      </c>
      <c r="M618" s="35">
        <f t="shared" si="157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8"/>
        <v>0</v>
      </c>
      <c r="M619" s="32">
        <f t="shared" si="157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8"/>
        <v>0</v>
      </c>
      <c r="M620" s="35">
        <f t="shared" si="157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8"/>
        <v>0</v>
      </c>
      <c r="M621" s="35">
        <f t="shared" si="157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8"/>
        <v>0</v>
      </c>
      <c r="M622" s="35">
        <f t="shared" si="157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8"/>
        <v>0</v>
      </c>
      <c r="M623" s="35">
        <f t="shared" si="157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8"/>
        <v>0</v>
      </c>
      <c r="M624" s="35">
        <f t="shared" si="157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9">+H627</f>
        <v>2023</v>
      </c>
      <c r="J627" s="6">
        <f t="shared" si="159"/>
        <v>2023</v>
      </c>
      <c r="K627" s="6">
        <f t="shared" si="159"/>
        <v>2023</v>
      </c>
      <c r="L627" s="6">
        <f t="shared" si="159"/>
        <v>2023</v>
      </c>
      <c r="M627" s="6">
        <f t="shared" si="159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August 2023</v>
      </c>
      <c r="D628" s="24"/>
      <c r="E628" s="24"/>
      <c r="F628" s="24"/>
      <c r="G628" s="10" t="str">
        <f>+$G$4</f>
        <v>Aug</v>
      </c>
      <c r="H628" s="10" t="str">
        <f>+G628</f>
        <v>Aug</v>
      </c>
      <c r="I628" s="10" t="str">
        <f t="shared" si="159"/>
        <v>Aug</v>
      </c>
      <c r="J628" s="10" t="str">
        <f t="shared" si="159"/>
        <v>Aug</v>
      </c>
      <c r="K628" s="10" t="str">
        <f t="shared" si="159"/>
        <v>Aug</v>
      </c>
      <c r="L628" s="10" t="str">
        <f t="shared" si="159"/>
        <v>Aug</v>
      </c>
      <c r="M628" s="10" t="str">
        <f t="shared" si="159"/>
        <v>Aug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6</v>
      </c>
      <c r="H629" s="7">
        <f>+$H$5</f>
        <v>13</v>
      </c>
      <c r="I629" s="7">
        <f>+$I$5</f>
        <v>20</v>
      </c>
      <c r="J629" s="7">
        <f>+$J$5</f>
        <v>27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60">SUM(H632:H635)</f>
        <v>0</v>
      </c>
      <c r="I631" s="32">
        <f t="shared" si="160"/>
        <v>0</v>
      </c>
      <c r="J631" s="32">
        <f t="shared" si="160"/>
        <v>0</v>
      </c>
      <c r="K631" s="32">
        <f t="shared" si="160"/>
        <v>0</v>
      </c>
      <c r="L631" s="32">
        <f t="shared" si="160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1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2">SUM(G633:K633)</f>
        <v>0</v>
      </c>
      <c r="M633" s="35">
        <f t="shared" si="161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2"/>
        <v>0</v>
      </c>
      <c r="M634" s="35">
        <f t="shared" si="161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2"/>
        <v>0</v>
      </c>
      <c r="M635" s="32">
        <f t="shared" si="161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2"/>
        <v>0</v>
      </c>
      <c r="M636" s="35">
        <f t="shared" si="161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2"/>
        <v>0</v>
      </c>
      <c r="M637" s="35">
        <f t="shared" si="161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2"/>
        <v>0</v>
      </c>
      <c r="M638" s="35">
        <f t="shared" si="161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2"/>
        <v>0</v>
      </c>
      <c r="M639" s="35">
        <f t="shared" si="161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2"/>
        <v>0</v>
      </c>
      <c r="M640" s="35">
        <f t="shared" si="161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3">+H643</f>
        <v>2023</v>
      </c>
      <c r="J643" s="6">
        <f t="shared" si="163"/>
        <v>2023</v>
      </c>
      <c r="K643" s="6">
        <f t="shared" si="163"/>
        <v>2023</v>
      </c>
      <c r="L643" s="6">
        <f t="shared" si="163"/>
        <v>2023</v>
      </c>
      <c r="M643" s="6">
        <f t="shared" si="163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August 2023</v>
      </c>
      <c r="D644" s="24"/>
      <c r="E644" s="24"/>
      <c r="F644" s="24"/>
      <c r="G644" s="10" t="str">
        <f>+$G$4</f>
        <v>Aug</v>
      </c>
      <c r="H644" s="10" t="str">
        <f>+G644</f>
        <v>Aug</v>
      </c>
      <c r="I644" s="10" t="str">
        <f t="shared" si="163"/>
        <v>Aug</v>
      </c>
      <c r="J644" s="10" t="str">
        <f t="shared" si="163"/>
        <v>Aug</v>
      </c>
      <c r="K644" s="10" t="str">
        <f t="shared" si="163"/>
        <v>Aug</v>
      </c>
      <c r="L644" s="10" t="str">
        <f t="shared" si="163"/>
        <v>Aug</v>
      </c>
      <c r="M644" s="10" t="str">
        <f t="shared" si="163"/>
        <v>Aug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6</v>
      </c>
      <c r="H645" s="7">
        <f>+$H$5</f>
        <v>13</v>
      </c>
      <c r="I645" s="7">
        <f>+$I$5</f>
        <v>20</v>
      </c>
      <c r="J645" s="7">
        <f>+$J$5</f>
        <v>27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4">SUM(H648:H651)</f>
        <v>0</v>
      </c>
      <c r="I647" s="32">
        <f t="shared" si="164"/>
        <v>0</v>
      </c>
      <c r="J647" s="32">
        <f t="shared" si="164"/>
        <v>0</v>
      </c>
      <c r="K647" s="32">
        <f t="shared" si="164"/>
        <v>0</v>
      </c>
      <c r="L647" s="32">
        <f t="shared" si="164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5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6">SUM(G649:K649)</f>
        <v>0</v>
      </c>
      <c r="M649" s="35">
        <f t="shared" si="165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6"/>
        <v>0</v>
      </c>
      <c r="M650" s="35">
        <f t="shared" si="165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6"/>
        <v>0</v>
      </c>
      <c r="M651" s="32">
        <f t="shared" si="165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6"/>
        <v>0</v>
      </c>
      <c r="M652" s="35">
        <f t="shared" si="165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6"/>
        <v>0</v>
      </c>
      <c r="M653" s="35">
        <f t="shared" si="165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6"/>
        <v>0</v>
      </c>
      <c r="M654" s="35">
        <f t="shared" si="165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6"/>
        <v>0</v>
      </c>
      <c r="M655" s="35">
        <f t="shared" si="165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6"/>
        <v>0</v>
      </c>
      <c r="M656" s="35">
        <f t="shared" si="165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hidden="1" customWidth="1"/>
    <col min="25" max="28" width="0" style="16" hidden="1" customWidth="1"/>
    <col min="29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7831</v>
      </c>
      <c r="U3" s="46">
        <f>+L8+L9</f>
        <v>1899</v>
      </c>
      <c r="V3" s="46">
        <f>+L10+L11</f>
        <v>5932</v>
      </c>
      <c r="W3" s="46">
        <f>+L14</f>
        <v>400</v>
      </c>
      <c r="X3" s="46">
        <f>+L12</f>
        <v>78</v>
      </c>
    </row>
    <row r="4" spans="1:41" x14ac:dyDescent="0.25">
      <c r="A4" s="21"/>
      <c r="B4" s="22"/>
      <c r="C4" s="13" t="s">
        <v>165</v>
      </c>
      <c r="D4" s="23"/>
      <c r="E4" s="24"/>
      <c r="F4" s="24"/>
      <c r="G4" s="49" t="s">
        <v>85</v>
      </c>
      <c r="H4" s="10" t="str">
        <f>+G4</f>
        <v>Sep</v>
      </c>
      <c r="I4" s="10" t="str">
        <f t="shared" si="0"/>
        <v>Sep</v>
      </c>
      <c r="J4" s="10" t="str">
        <f t="shared" si="0"/>
        <v>Sep</v>
      </c>
      <c r="K4" s="10" t="str">
        <f t="shared" si="0"/>
        <v>Sep</v>
      </c>
      <c r="L4" s="10" t="str">
        <f t="shared" si="0"/>
        <v>Sep</v>
      </c>
      <c r="M4" s="10" t="str">
        <f t="shared" si="0"/>
        <v>Sep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3</v>
      </c>
      <c r="H5" s="4">
        <v>10</v>
      </c>
      <c r="I5" s="4">
        <v>17</v>
      </c>
      <c r="J5" s="4">
        <v>24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1908</v>
      </c>
      <c r="H7" s="32">
        <f t="shared" ref="H7:L7" si="1">SUM(H8:H11)</f>
        <v>2011</v>
      </c>
      <c r="I7" s="32">
        <f t="shared" si="1"/>
        <v>1823</v>
      </c>
      <c r="J7" s="32">
        <f t="shared" si="1"/>
        <v>2089</v>
      </c>
      <c r="K7" s="32">
        <f t="shared" si="1"/>
        <v>0</v>
      </c>
      <c r="L7" s="32">
        <f t="shared" si="1"/>
        <v>7831</v>
      </c>
      <c r="M7" s="32">
        <f>ROUND((L7/$E$1),0)</f>
        <v>1958</v>
      </c>
      <c r="N7" s="33"/>
      <c r="O7" s="34"/>
      <c r="P7" s="34"/>
      <c r="Q7" s="43"/>
      <c r="R7" s="34"/>
      <c r="S7" s="34"/>
      <c r="T7" s="34"/>
      <c r="U7" s="34"/>
      <c r="V7" s="34"/>
      <c r="W7" s="34"/>
      <c r="X7" s="34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122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123</v>
      </c>
      <c r="I8" s="35">
        <f t="shared" si="2"/>
        <v>122</v>
      </c>
      <c r="J8" s="35">
        <f t="shared" si="2"/>
        <v>120</v>
      </c>
      <c r="K8" s="35">
        <f t="shared" si="2"/>
        <v>0</v>
      </c>
      <c r="L8" s="35">
        <f>SUM(G8:K8)</f>
        <v>487</v>
      </c>
      <c r="M8" s="35">
        <f t="shared" ref="M8:M16" si="3">ROUND((L8/$E$1),0)</f>
        <v>122</v>
      </c>
      <c r="N8" s="33"/>
      <c r="O8" s="34"/>
      <c r="P8" s="34"/>
      <c r="Q8" s="43"/>
      <c r="R8" s="34"/>
      <c r="S8" s="34"/>
      <c r="T8" s="34"/>
      <c r="U8" s="34"/>
      <c r="V8" s="34"/>
      <c r="W8" s="34"/>
      <c r="X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344</v>
      </c>
      <c r="H9" s="35">
        <f t="shared" si="4"/>
        <v>359</v>
      </c>
      <c r="I9" s="35">
        <f t="shared" si="4"/>
        <v>332</v>
      </c>
      <c r="J9" s="35">
        <f t="shared" si="4"/>
        <v>377</v>
      </c>
      <c r="K9" s="35">
        <f t="shared" si="4"/>
        <v>0</v>
      </c>
      <c r="L9" s="35">
        <f t="shared" ref="L9:L16" si="5">SUM(G9:K9)</f>
        <v>1412</v>
      </c>
      <c r="M9" s="35">
        <f t="shared" si="3"/>
        <v>353</v>
      </c>
      <c r="N9" s="33"/>
      <c r="O9" s="34"/>
      <c r="P9" s="34"/>
      <c r="Q9" s="43"/>
      <c r="R9" s="34"/>
      <c r="S9" s="34"/>
      <c r="T9" s="34"/>
      <c r="U9" s="34"/>
      <c r="V9" s="34"/>
      <c r="W9" s="34"/>
      <c r="X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523</v>
      </c>
      <c r="H10" s="35">
        <f t="shared" si="4"/>
        <v>546</v>
      </c>
      <c r="I10" s="35">
        <f t="shared" si="4"/>
        <v>458</v>
      </c>
      <c r="J10" s="35">
        <f t="shared" si="4"/>
        <v>575</v>
      </c>
      <c r="K10" s="35">
        <f t="shared" si="4"/>
        <v>0</v>
      </c>
      <c r="L10" s="35">
        <f t="shared" si="5"/>
        <v>2102</v>
      </c>
      <c r="M10" s="35">
        <f t="shared" si="3"/>
        <v>526</v>
      </c>
      <c r="N10" s="33"/>
      <c r="O10" s="34"/>
      <c r="P10" s="34"/>
      <c r="Q10" s="43"/>
      <c r="R10" s="34"/>
      <c r="S10" s="34"/>
      <c r="T10" s="34"/>
      <c r="U10" s="34"/>
      <c r="V10" s="34"/>
      <c r="W10" s="34"/>
      <c r="X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919</v>
      </c>
      <c r="H11" s="32">
        <f t="shared" si="4"/>
        <v>983</v>
      </c>
      <c r="I11" s="32">
        <f t="shared" si="4"/>
        <v>911</v>
      </c>
      <c r="J11" s="32">
        <f t="shared" si="4"/>
        <v>1017</v>
      </c>
      <c r="K11" s="32">
        <f t="shared" si="4"/>
        <v>0</v>
      </c>
      <c r="L11" s="32">
        <f t="shared" si="5"/>
        <v>3830</v>
      </c>
      <c r="M11" s="32">
        <f t="shared" si="3"/>
        <v>958</v>
      </c>
      <c r="N11" s="33"/>
      <c r="O11" s="34"/>
      <c r="P11" s="34"/>
      <c r="Q11" s="43"/>
      <c r="R11" s="34"/>
      <c r="S11" s="34"/>
      <c r="T11" s="34"/>
      <c r="U11" s="34"/>
      <c r="V11" s="34"/>
      <c r="W11" s="34"/>
      <c r="X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11</v>
      </c>
      <c r="H12" s="35">
        <f t="shared" si="4"/>
        <v>26</v>
      </c>
      <c r="I12" s="35">
        <f t="shared" si="4"/>
        <v>23</v>
      </c>
      <c r="J12" s="35">
        <f t="shared" si="4"/>
        <v>18</v>
      </c>
      <c r="K12" s="35">
        <f t="shared" si="4"/>
        <v>0</v>
      </c>
      <c r="L12" s="35">
        <f t="shared" si="5"/>
        <v>78</v>
      </c>
      <c r="M12" s="35">
        <f t="shared" si="3"/>
        <v>20</v>
      </c>
      <c r="N12" s="33"/>
      <c r="O12" s="34"/>
      <c r="P12" s="34"/>
      <c r="Q12" s="43"/>
      <c r="R12" s="34"/>
      <c r="S12" s="34"/>
      <c r="T12" s="34"/>
      <c r="U12" s="34"/>
      <c r="V12" s="34"/>
      <c r="W12" s="34"/>
      <c r="X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26</v>
      </c>
      <c r="H13" s="35">
        <f t="shared" si="4"/>
        <v>0</v>
      </c>
      <c r="I13" s="35">
        <f t="shared" si="4"/>
        <v>2</v>
      </c>
      <c r="J13" s="35">
        <f t="shared" si="4"/>
        <v>8</v>
      </c>
      <c r="K13" s="35">
        <f t="shared" si="4"/>
        <v>0</v>
      </c>
      <c r="L13" s="35">
        <f t="shared" si="5"/>
        <v>36</v>
      </c>
      <c r="M13" s="35">
        <f t="shared" si="3"/>
        <v>9</v>
      </c>
      <c r="N13" s="33"/>
      <c r="O13" s="34"/>
      <c r="P13" s="34"/>
      <c r="Q13" s="43"/>
      <c r="R13" s="34"/>
      <c r="S13" s="34"/>
      <c r="T13" s="34"/>
      <c r="U13" s="34"/>
      <c r="V13" s="34"/>
      <c r="W13" s="34"/>
      <c r="X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111</v>
      </c>
      <c r="H14" s="35">
        <f t="shared" si="4"/>
        <v>89</v>
      </c>
      <c r="I14" s="35">
        <f t="shared" si="4"/>
        <v>107</v>
      </c>
      <c r="J14" s="35">
        <f t="shared" si="4"/>
        <v>93</v>
      </c>
      <c r="K14" s="35">
        <f t="shared" si="4"/>
        <v>0</v>
      </c>
      <c r="L14" s="35">
        <f t="shared" si="5"/>
        <v>400</v>
      </c>
      <c r="M14" s="35">
        <f t="shared" si="3"/>
        <v>100</v>
      </c>
      <c r="N14" s="33"/>
      <c r="O14" s="34"/>
      <c r="P14" s="34"/>
      <c r="Q14" s="43"/>
      <c r="R14" s="34"/>
      <c r="S14" s="34"/>
      <c r="T14" s="34"/>
      <c r="U14" s="34"/>
      <c r="V14" s="34"/>
      <c r="W14" s="34"/>
      <c r="X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1078</v>
      </c>
      <c r="H15" s="35">
        <f t="shared" si="4"/>
        <v>1777</v>
      </c>
      <c r="I15" s="35">
        <f t="shared" si="4"/>
        <v>2194</v>
      </c>
      <c r="J15" s="35">
        <f t="shared" si="4"/>
        <v>2245</v>
      </c>
      <c r="K15" s="35">
        <f t="shared" si="4"/>
        <v>0</v>
      </c>
      <c r="L15" s="35">
        <f t="shared" si="5"/>
        <v>7294</v>
      </c>
      <c r="M15" s="35">
        <f t="shared" si="3"/>
        <v>1824</v>
      </c>
      <c r="N15" s="33"/>
      <c r="O15" s="34"/>
      <c r="P15" s="34"/>
      <c r="Q15" s="43"/>
      <c r="R15" s="34"/>
      <c r="S15" s="34"/>
      <c r="T15" s="34"/>
      <c r="U15" s="34"/>
      <c r="V15" s="34"/>
      <c r="W15" s="34"/>
      <c r="X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141</v>
      </c>
      <c r="H16" s="35">
        <f t="shared" si="4"/>
        <v>183</v>
      </c>
      <c r="I16" s="35">
        <f t="shared" si="4"/>
        <v>230</v>
      </c>
      <c r="J16" s="35">
        <f t="shared" si="4"/>
        <v>273</v>
      </c>
      <c r="K16" s="35">
        <f t="shared" si="4"/>
        <v>0</v>
      </c>
      <c r="L16" s="35">
        <f t="shared" si="5"/>
        <v>827</v>
      </c>
      <c r="M16" s="35">
        <f t="shared" si="3"/>
        <v>207</v>
      </c>
      <c r="N16" s="33"/>
      <c r="O16" s="34"/>
      <c r="P16" s="34"/>
      <c r="Q16" s="43"/>
      <c r="R16" s="34"/>
      <c r="S16" s="34"/>
      <c r="T16" s="34"/>
      <c r="U16" s="34"/>
      <c r="V16" s="34"/>
      <c r="W16" s="34"/>
      <c r="X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711</v>
      </c>
      <c r="U19" s="46">
        <f>+L24+L25</f>
        <v>198</v>
      </c>
      <c r="V19" s="46">
        <f>+L26+L27</f>
        <v>513</v>
      </c>
      <c r="W19" s="46">
        <f>+L30</f>
        <v>20</v>
      </c>
      <c r="X19" s="46">
        <f>+L28</f>
        <v>0</v>
      </c>
    </row>
    <row r="20" spans="1:24" x14ac:dyDescent="0.25">
      <c r="A20" s="21"/>
      <c r="B20" s="22"/>
      <c r="C20" s="8" t="str">
        <f>+$C4</f>
        <v>September 2023</v>
      </c>
      <c r="D20" s="24"/>
      <c r="E20" s="24"/>
      <c r="F20" s="24"/>
      <c r="G20" s="10" t="str">
        <f>+$G$4</f>
        <v>Sep</v>
      </c>
      <c r="H20" s="10" t="str">
        <f>+G20</f>
        <v>Sep</v>
      </c>
      <c r="I20" s="10" t="str">
        <f t="shared" si="6"/>
        <v>Sep</v>
      </c>
      <c r="J20" s="10" t="str">
        <f t="shared" si="6"/>
        <v>Sep</v>
      </c>
      <c r="K20" s="10" t="str">
        <f t="shared" si="6"/>
        <v>Sep</v>
      </c>
      <c r="L20" s="10" t="str">
        <f t="shared" si="6"/>
        <v>Sep</v>
      </c>
      <c r="M20" s="10" t="str">
        <f t="shared" si="6"/>
        <v>Sep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3</v>
      </c>
      <c r="H21" s="7">
        <f>+$H$5</f>
        <v>10</v>
      </c>
      <c r="I21" s="7">
        <f>+$I$5</f>
        <v>17</v>
      </c>
      <c r="J21" s="7">
        <f>+$J$5</f>
        <v>24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153</v>
      </c>
      <c r="H23" s="32">
        <f t="shared" ref="H23:L23" si="7">SUM(H24:H27)</f>
        <v>180</v>
      </c>
      <c r="I23" s="32">
        <f t="shared" si="7"/>
        <v>188</v>
      </c>
      <c r="J23" s="32">
        <f t="shared" si="7"/>
        <v>190</v>
      </c>
      <c r="K23" s="32">
        <f t="shared" si="7"/>
        <v>0</v>
      </c>
      <c r="L23" s="32">
        <f t="shared" si="7"/>
        <v>711</v>
      </c>
      <c r="M23" s="32">
        <f>ROUND((L23/$E$1),0)</f>
        <v>178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14</v>
      </c>
      <c r="H24" s="40">
        <v>16</v>
      </c>
      <c r="I24" s="40">
        <v>7</v>
      </c>
      <c r="J24" s="40">
        <v>13</v>
      </c>
      <c r="K24" s="40"/>
      <c r="L24" s="35">
        <f>SUM(G24:K24)</f>
        <v>50</v>
      </c>
      <c r="M24" s="35">
        <f t="shared" ref="M24:M32" si="8">ROUND((L24/$E$1),0)</f>
        <v>13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33</v>
      </c>
      <c r="H25" s="40">
        <v>30</v>
      </c>
      <c r="I25" s="40">
        <v>42</v>
      </c>
      <c r="J25" s="40">
        <v>43</v>
      </c>
      <c r="K25" s="40"/>
      <c r="L25" s="35">
        <f t="shared" ref="L25:L32" si="9">SUM(G25:K25)</f>
        <v>148</v>
      </c>
      <c r="M25" s="35">
        <f t="shared" si="8"/>
        <v>37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61</v>
      </c>
      <c r="H26" s="40">
        <v>69</v>
      </c>
      <c r="I26" s="40">
        <v>64</v>
      </c>
      <c r="J26" s="40">
        <v>75</v>
      </c>
      <c r="K26" s="40"/>
      <c r="L26" s="35">
        <f t="shared" si="9"/>
        <v>269</v>
      </c>
      <c r="M26" s="35">
        <f t="shared" si="8"/>
        <v>67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45</v>
      </c>
      <c r="H27" s="41">
        <v>65</v>
      </c>
      <c r="I27" s="41">
        <v>75</v>
      </c>
      <c r="J27" s="41">
        <v>59</v>
      </c>
      <c r="K27" s="41"/>
      <c r="L27" s="32">
        <f t="shared" si="9"/>
        <v>244</v>
      </c>
      <c r="M27" s="32">
        <f t="shared" si="8"/>
        <v>61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8</v>
      </c>
      <c r="H30" s="40">
        <v>5</v>
      </c>
      <c r="I30" s="40">
        <v>3</v>
      </c>
      <c r="J30" s="40">
        <v>4</v>
      </c>
      <c r="K30" s="40"/>
      <c r="L30" s="35">
        <f t="shared" si="9"/>
        <v>20</v>
      </c>
      <c r="M30" s="35">
        <f t="shared" si="8"/>
        <v>5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417</v>
      </c>
      <c r="U35" s="46">
        <f>+L40+L41</f>
        <v>103</v>
      </c>
      <c r="V35" s="46">
        <f>+L42+L43</f>
        <v>314</v>
      </c>
      <c r="W35" s="46">
        <f>+L46</f>
        <v>23</v>
      </c>
      <c r="X35" s="46">
        <f>+L44</f>
        <v>6</v>
      </c>
    </row>
    <row r="36" spans="1:24" x14ac:dyDescent="0.25">
      <c r="A36" s="21"/>
      <c r="B36" s="22"/>
      <c r="C36" s="8" t="str">
        <f>+$C20</f>
        <v>September 2023</v>
      </c>
      <c r="D36" s="24"/>
      <c r="E36" s="24"/>
      <c r="F36" s="24"/>
      <c r="G36" s="10" t="str">
        <f>+$G$4</f>
        <v>Sep</v>
      </c>
      <c r="H36" s="10" t="str">
        <f>+G36</f>
        <v>Sep</v>
      </c>
      <c r="I36" s="10" t="str">
        <f t="shared" si="10"/>
        <v>Sep</v>
      </c>
      <c r="J36" s="10" t="str">
        <f t="shared" si="10"/>
        <v>Sep</v>
      </c>
      <c r="K36" s="10" t="str">
        <f t="shared" si="10"/>
        <v>Sep</v>
      </c>
      <c r="L36" s="10" t="str">
        <f t="shared" si="10"/>
        <v>Sep</v>
      </c>
      <c r="M36" s="10" t="str">
        <f t="shared" si="10"/>
        <v>Sep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3</v>
      </c>
      <c r="H37" s="7">
        <f>+$H$5</f>
        <v>10</v>
      </c>
      <c r="I37" s="7">
        <f>+$I$5</f>
        <v>17</v>
      </c>
      <c r="J37" s="7">
        <f>+$J$5</f>
        <v>24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185</v>
      </c>
      <c r="H39" s="32">
        <f t="shared" ref="H39:L39" si="11">SUM(H40:H43)</f>
        <v>77</v>
      </c>
      <c r="I39" s="32">
        <f t="shared" si="11"/>
        <v>68</v>
      </c>
      <c r="J39" s="32">
        <f t="shared" si="11"/>
        <v>87</v>
      </c>
      <c r="K39" s="32">
        <f t="shared" si="11"/>
        <v>0</v>
      </c>
      <c r="L39" s="32">
        <f t="shared" si="11"/>
        <v>417</v>
      </c>
      <c r="M39" s="32">
        <f>ROUND((L39/$E$1),0)</f>
        <v>104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15</v>
      </c>
      <c r="H40" s="40">
        <v>4</v>
      </c>
      <c r="I40" s="40">
        <v>5</v>
      </c>
      <c r="J40" s="40">
        <v>4</v>
      </c>
      <c r="K40" s="40"/>
      <c r="L40" s="35">
        <f>SUM(G40:K40)</f>
        <v>28</v>
      </c>
      <c r="M40" s="35">
        <f t="shared" ref="M40:M48" si="12">ROUND((L40/$E$1),0)</f>
        <v>7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30</v>
      </c>
      <c r="H41" s="40">
        <v>15</v>
      </c>
      <c r="I41" s="40">
        <v>13</v>
      </c>
      <c r="J41" s="40">
        <v>17</v>
      </c>
      <c r="K41" s="40"/>
      <c r="L41" s="35">
        <f t="shared" ref="L41:L48" si="13">SUM(G41:K41)</f>
        <v>75</v>
      </c>
      <c r="M41" s="35">
        <f t="shared" si="12"/>
        <v>19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67</v>
      </c>
      <c r="H42" s="40">
        <v>23</v>
      </c>
      <c r="I42" s="40">
        <v>20</v>
      </c>
      <c r="J42" s="40">
        <v>26</v>
      </c>
      <c r="K42" s="40"/>
      <c r="L42" s="35">
        <f t="shared" si="13"/>
        <v>136</v>
      </c>
      <c r="M42" s="35">
        <f t="shared" si="12"/>
        <v>34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73</v>
      </c>
      <c r="H43" s="41">
        <v>35</v>
      </c>
      <c r="I43" s="41">
        <v>30</v>
      </c>
      <c r="J43" s="41">
        <v>40</v>
      </c>
      <c r="K43" s="41"/>
      <c r="L43" s="32">
        <f t="shared" si="13"/>
        <v>178</v>
      </c>
      <c r="M43" s="32">
        <f t="shared" si="12"/>
        <v>45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3</v>
      </c>
      <c r="I44" s="40"/>
      <c r="J44" s="40">
        <v>3</v>
      </c>
      <c r="K44" s="40"/>
      <c r="L44" s="35">
        <f t="shared" si="13"/>
        <v>6</v>
      </c>
      <c r="M44" s="35">
        <f t="shared" si="12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8</v>
      </c>
      <c r="H46" s="40">
        <v>5</v>
      </c>
      <c r="I46" s="40">
        <v>5</v>
      </c>
      <c r="J46" s="40">
        <v>5</v>
      </c>
      <c r="K46" s="40"/>
      <c r="L46" s="35">
        <f t="shared" si="13"/>
        <v>23</v>
      </c>
      <c r="M46" s="35">
        <f t="shared" si="12"/>
        <v>6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>
        <v>144</v>
      </c>
      <c r="I47" s="40">
        <v>108</v>
      </c>
      <c r="J47" s="40">
        <v>144</v>
      </c>
      <c r="K47" s="40"/>
      <c r="L47" s="35">
        <f t="shared" si="13"/>
        <v>396</v>
      </c>
      <c r="M47" s="35">
        <f t="shared" si="12"/>
        <v>99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333</v>
      </c>
      <c r="U51" s="46">
        <f>+L56+L57</f>
        <v>86</v>
      </c>
      <c r="V51" s="46">
        <f>+L58+L59</f>
        <v>247</v>
      </c>
      <c r="W51" s="46">
        <f>+L62</f>
        <v>7</v>
      </c>
      <c r="X51" s="46">
        <f>+L60</f>
        <v>6</v>
      </c>
    </row>
    <row r="52" spans="1:24" x14ac:dyDescent="0.25">
      <c r="A52" s="21"/>
      <c r="B52" s="22"/>
      <c r="C52" s="8" t="str">
        <f>+$C36</f>
        <v>September 2023</v>
      </c>
      <c r="D52" s="24"/>
      <c r="E52" s="24"/>
      <c r="F52" s="24"/>
      <c r="G52" s="10" t="str">
        <f>+$G$4</f>
        <v>Sep</v>
      </c>
      <c r="H52" s="10" t="str">
        <f>+G52</f>
        <v>Sep</v>
      </c>
      <c r="I52" s="10" t="str">
        <f t="shared" si="14"/>
        <v>Sep</v>
      </c>
      <c r="J52" s="10" t="str">
        <f t="shared" si="14"/>
        <v>Sep</v>
      </c>
      <c r="K52" s="10" t="str">
        <f t="shared" si="14"/>
        <v>Sep</v>
      </c>
      <c r="L52" s="10" t="str">
        <f t="shared" si="14"/>
        <v>Sep</v>
      </c>
      <c r="M52" s="10" t="str">
        <f t="shared" si="14"/>
        <v>Sep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3</v>
      </c>
      <c r="H53" s="7">
        <f>+$H$5</f>
        <v>10</v>
      </c>
      <c r="I53" s="7">
        <f>+$I$5</f>
        <v>17</v>
      </c>
      <c r="J53" s="7">
        <f>+$J$5</f>
        <v>24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111</v>
      </c>
      <c r="H55" s="32">
        <f t="shared" ref="H55:L55" si="15">SUM(H56:H59)</f>
        <v>92</v>
      </c>
      <c r="I55" s="32">
        <f t="shared" si="15"/>
        <v>74</v>
      </c>
      <c r="J55" s="32">
        <f t="shared" si="15"/>
        <v>56</v>
      </c>
      <c r="K55" s="32">
        <f t="shared" si="15"/>
        <v>0</v>
      </c>
      <c r="L55" s="32">
        <f t="shared" si="15"/>
        <v>333</v>
      </c>
      <c r="M55" s="32">
        <f>ROUND((L55/$E$1),0)</f>
        <v>83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3</v>
      </c>
      <c r="I56" s="40">
        <v>3</v>
      </c>
      <c r="J56" s="40">
        <v>3</v>
      </c>
      <c r="K56" s="40"/>
      <c r="L56" s="35">
        <f>SUM(G56:K56)</f>
        <v>13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34</v>
      </c>
      <c r="H57" s="40">
        <v>15</v>
      </c>
      <c r="I57" s="40">
        <v>12</v>
      </c>
      <c r="J57" s="40">
        <v>12</v>
      </c>
      <c r="K57" s="40"/>
      <c r="L57" s="35">
        <f t="shared" ref="L57:L64" si="17">SUM(G57:K57)</f>
        <v>73</v>
      </c>
      <c r="M57" s="35">
        <f t="shared" si="16"/>
        <v>18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31</v>
      </c>
      <c r="H58" s="40">
        <v>28</v>
      </c>
      <c r="I58" s="40">
        <v>23</v>
      </c>
      <c r="J58" s="40">
        <v>14</v>
      </c>
      <c r="K58" s="40"/>
      <c r="L58" s="35">
        <f t="shared" si="17"/>
        <v>96</v>
      </c>
      <c r="M58" s="35">
        <f t="shared" si="16"/>
        <v>24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42</v>
      </c>
      <c r="H59" s="41">
        <v>46</v>
      </c>
      <c r="I59" s="41">
        <v>36</v>
      </c>
      <c r="J59" s="41">
        <v>27</v>
      </c>
      <c r="K59" s="41"/>
      <c r="L59" s="32">
        <f t="shared" si="17"/>
        <v>151</v>
      </c>
      <c r="M59" s="32">
        <f t="shared" si="16"/>
        <v>38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>
        <v>6</v>
      </c>
      <c r="I60" s="40"/>
      <c r="J60" s="40"/>
      <c r="K60" s="40"/>
      <c r="L60" s="35">
        <f t="shared" si="17"/>
        <v>6</v>
      </c>
      <c r="M60" s="35">
        <f t="shared" si="16"/>
        <v>2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3</v>
      </c>
      <c r="H62" s="40"/>
      <c r="I62" s="40">
        <v>2</v>
      </c>
      <c r="J62" s="40">
        <v>2</v>
      </c>
      <c r="K62" s="40"/>
      <c r="L62" s="35">
        <f t="shared" si="17"/>
        <v>7</v>
      </c>
      <c r="M62" s="35">
        <f t="shared" si="16"/>
        <v>2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449</v>
      </c>
      <c r="U67" s="46">
        <f>+L72+L73</f>
        <v>93</v>
      </c>
      <c r="V67" s="46">
        <f>+L74+L75</f>
        <v>356</v>
      </c>
      <c r="W67" s="46">
        <f>+L78</f>
        <v>0</v>
      </c>
      <c r="X67" s="46">
        <f>+L76</f>
        <v>9</v>
      </c>
    </row>
    <row r="68" spans="1:24" x14ac:dyDescent="0.25">
      <c r="A68" s="21"/>
      <c r="B68" s="22"/>
      <c r="C68" s="8" t="str">
        <f>+$C52</f>
        <v>September 2023</v>
      </c>
      <c r="D68" s="24"/>
      <c r="E68" s="24"/>
      <c r="F68" s="24"/>
      <c r="G68" s="10" t="str">
        <f>+$G$4</f>
        <v>Sep</v>
      </c>
      <c r="H68" s="10" t="str">
        <f>+G68</f>
        <v>Sep</v>
      </c>
      <c r="I68" s="10" t="str">
        <f t="shared" si="18"/>
        <v>Sep</v>
      </c>
      <c r="J68" s="10" t="str">
        <f t="shared" si="18"/>
        <v>Sep</v>
      </c>
      <c r="K68" s="10" t="str">
        <f t="shared" si="18"/>
        <v>Sep</v>
      </c>
      <c r="L68" s="10" t="str">
        <f t="shared" si="18"/>
        <v>Sep</v>
      </c>
      <c r="M68" s="10" t="str">
        <f t="shared" si="18"/>
        <v>Sep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3</v>
      </c>
      <c r="H69" s="7">
        <f>+$H$5</f>
        <v>10</v>
      </c>
      <c r="I69" s="7">
        <f>+$I$5</f>
        <v>17</v>
      </c>
      <c r="J69" s="7">
        <f>+$J$5</f>
        <v>24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80</v>
      </c>
      <c r="H71" s="32">
        <f t="shared" ref="H71:L71" si="19">SUM(H72:H75)</f>
        <v>96</v>
      </c>
      <c r="I71" s="32">
        <f t="shared" si="19"/>
        <v>114</v>
      </c>
      <c r="J71" s="32">
        <f t="shared" si="19"/>
        <v>159</v>
      </c>
      <c r="K71" s="32">
        <f t="shared" si="19"/>
        <v>0</v>
      </c>
      <c r="L71" s="32">
        <f t="shared" si="19"/>
        <v>449</v>
      </c>
      <c r="M71" s="32">
        <f>ROUND((L71/$E$1),0)</f>
        <v>112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11</v>
      </c>
      <c r="H72" s="40">
        <v>11</v>
      </c>
      <c r="I72" s="40">
        <v>11</v>
      </c>
      <c r="J72" s="40">
        <v>11</v>
      </c>
      <c r="K72" s="40"/>
      <c r="L72" s="35">
        <f>SUM(G72:K72)</f>
        <v>44</v>
      </c>
      <c r="M72" s="35">
        <f t="shared" ref="M72:M80" si="20">ROUND((L72/$E$1),0)</f>
        <v>11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8</v>
      </c>
      <c r="H73" s="40">
        <v>16</v>
      </c>
      <c r="I73" s="40">
        <v>14</v>
      </c>
      <c r="J73" s="40">
        <v>11</v>
      </c>
      <c r="K73" s="40"/>
      <c r="L73" s="35">
        <f t="shared" ref="L73:L80" si="21">SUM(G73:K73)</f>
        <v>49</v>
      </c>
      <c r="M73" s="35">
        <f t="shared" si="20"/>
        <v>12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10</v>
      </c>
      <c r="H74" s="40">
        <v>15</v>
      </c>
      <c r="I74" s="40">
        <v>18</v>
      </c>
      <c r="J74" s="40">
        <v>32</v>
      </c>
      <c r="K74" s="40"/>
      <c r="L74" s="35">
        <f t="shared" si="21"/>
        <v>75</v>
      </c>
      <c r="M74" s="35">
        <f t="shared" si="20"/>
        <v>19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51</v>
      </c>
      <c r="H75" s="41">
        <v>54</v>
      </c>
      <c r="I75" s="41">
        <v>71</v>
      </c>
      <c r="J75" s="41">
        <v>105</v>
      </c>
      <c r="K75" s="41"/>
      <c r="L75" s="32">
        <f t="shared" si="21"/>
        <v>281</v>
      </c>
      <c r="M75" s="32">
        <f t="shared" si="20"/>
        <v>70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7</v>
      </c>
      <c r="H76" s="40">
        <v>2</v>
      </c>
      <c r="I76" s="40"/>
      <c r="J76" s="40"/>
      <c r="K76" s="40"/>
      <c r="L76" s="35">
        <f t="shared" si="21"/>
        <v>9</v>
      </c>
      <c r="M76" s="35">
        <f t="shared" si="20"/>
        <v>2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>
        <v>18</v>
      </c>
      <c r="H77" s="40"/>
      <c r="I77" s="40"/>
      <c r="J77" s="40"/>
      <c r="K77" s="40"/>
      <c r="L77" s="35">
        <f t="shared" si="21"/>
        <v>18</v>
      </c>
      <c r="M77" s="35">
        <f t="shared" si="20"/>
        <v>5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252</v>
      </c>
      <c r="H79" s="40">
        <v>144</v>
      </c>
      <c r="I79" s="40">
        <v>72</v>
      </c>
      <c r="J79" s="40">
        <v>144</v>
      </c>
      <c r="K79" s="40"/>
      <c r="L79" s="35">
        <f t="shared" si="21"/>
        <v>612</v>
      </c>
      <c r="M79" s="35">
        <f t="shared" si="20"/>
        <v>153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September 2023</v>
      </c>
      <c r="D84" s="24"/>
      <c r="E84" s="24"/>
      <c r="F84" s="24"/>
      <c r="G84" s="10" t="str">
        <f>+$G$4</f>
        <v>Sep</v>
      </c>
      <c r="H84" s="10" t="str">
        <f>+G84</f>
        <v>Sep</v>
      </c>
      <c r="I84" s="10" t="str">
        <f t="shared" si="22"/>
        <v>Sep</v>
      </c>
      <c r="J84" s="10" t="str">
        <f t="shared" si="22"/>
        <v>Sep</v>
      </c>
      <c r="K84" s="10" t="str">
        <f t="shared" si="22"/>
        <v>Sep</v>
      </c>
      <c r="L84" s="10" t="str">
        <f t="shared" si="22"/>
        <v>Sep</v>
      </c>
      <c r="M84" s="10" t="str">
        <f t="shared" si="22"/>
        <v>Sep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3</v>
      </c>
      <c r="H85" s="7">
        <f>+$H$5</f>
        <v>10</v>
      </c>
      <c r="I85" s="7">
        <f>+$I$5</f>
        <v>17</v>
      </c>
      <c r="J85" s="7">
        <f>+$J$5</f>
        <v>24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340</v>
      </c>
      <c r="U99" s="46">
        <f>+L104+L105</f>
        <v>100</v>
      </c>
      <c r="V99" s="46">
        <f>+L106+L107</f>
        <v>240</v>
      </c>
      <c r="W99" s="46">
        <f>+L110</f>
        <v>4</v>
      </c>
      <c r="X99" s="46">
        <f>+L108</f>
        <v>0</v>
      </c>
    </row>
    <row r="100" spans="1:24" x14ac:dyDescent="0.25">
      <c r="A100" s="21"/>
      <c r="B100" s="22"/>
      <c r="C100" s="8" t="str">
        <f>+$C84</f>
        <v>September 2023</v>
      </c>
      <c r="D100" s="24"/>
      <c r="E100" s="24"/>
      <c r="F100" s="24"/>
      <c r="G100" s="10" t="str">
        <f>+$G$4</f>
        <v>Sep</v>
      </c>
      <c r="H100" s="10" t="str">
        <f>+G100</f>
        <v>Sep</v>
      </c>
      <c r="I100" s="10" t="str">
        <f t="shared" si="26"/>
        <v>Sep</v>
      </c>
      <c r="J100" s="10" t="str">
        <f t="shared" si="26"/>
        <v>Sep</v>
      </c>
      <c r="K100" s="10" t="str">
        <f t="shared" si="26"/>
        <v>Sep</v>
      </c>
      <c r="L100" s="10" t="str">
        <f t="shared" si="26"/>
        <v>Sep</v>
      </c>
      <c r="M100" s="10" t="str">
        <f t="shared" si="26"/>
        <v>Sep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3</v>
      </c>
      <c r="H101" s="7">
        <f>+$H$5</f>
        <v>10</v>
      </c>
      <c r="I101" s="7">
        <f>+$I$5</f>
        <v>17</v>
      </c>
      <c r="J101" s="7">
        <f>+$J$5</f>
        <v>24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75</v>
      </c>
      <c r="H103" s="32">
        <f t="shared" ref="H103:L103" si="27">SUM(H104:H107)</f>
        <v>82</v>
      </c>
      <c r="I103" s="32">
        <f t="shared" si="27"/>
        <v>74</v>
      </c>
      <c r="J103" s="32">
        <f t="shared" si="27"/>
        <v>109</v>
      </c>
      <c r="K103" s="32">
        <f t="shared" si="27"/>
        <v>0</v>
      </c>
      <c r="L103" s="32">
        <f t="shared" si="27"/>
        <v>340</v>
      </c>
      <c r="M103" s="32">
        <f>ROUND((L103/$E$1),0)</f>
        <v>85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1</v>
      </c>
      <c r="I104" s="40">
        <v>3</v>
      </c>
      <c r="J104" s="40">
        <v>3</v>
      </c>
      <c r="K104" s="40"/>
      <c r="L104" s="35">
        <f>SUM(G104:K104)</f>
        <v>11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22</v>
      </c>
      <c r="H105" s="40">
        <v>25</v>
      </c>
      <c r="I105" s="40">
        <v>16</v>
      </c>
      <c r="J105" s="40">
        <v>26</v>
      </c>
      <c r="K105" s="40"/>
      <c r="L105" s="35">
        <f t="shared" ref="L105:L112" si="29">SUM(G105:K105)</f>
        <v>89</v>
      </c>
      <c r="M105" s="35">
        <f t="shared" si="28"/>
        <v>22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15</v>
      </c>
      <c r="H106" s="40">
        <v>18</v>
      </c>
      <c r="I106" s="40">
        <v>17</v>
      </c>
      <c r="J106" s="40">
        <v>40</v>
      </c>
      <c r="K106" s="40"/>
      <c r="L106" s="35">
        <f t="shared" si="29"/>
        <v>90</v>
      </c>
      <c r="M106" s="35">
        <f t="shared" si="28"/>
        <v>23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34</v>
      </c>
      <c r="H107" s="41">
        <v>38</v>
      </c>
      <c r="I107" s="41">
        <v>38</v>
      </c>
      <c r="J107" s="41">
        <v>40</v>
      </c>
      <c r="K107" s="41"/>
      <c r="L107" s="32">
        <f t="shared" si="29"/>
        <v>150</v>
      </c>
      <c r="M107" s="32">
        <f t="shared" si="28"/>
        <v>38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4</v>
      </c>
      <c r="H110" s="40"/>
      <c r="I110" s="40"/>
      <c r="J110" s="40"/>
      <c r="K110" s="40"/>
      <c r="L110" s="35">
        <f t="shared" si="29"/>
        <v>4</v>
      </c>
      <c r="M110" s="35">
        <f t="shared" si="28"/>
        <v>1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>
        <v>40</v>
      </c>
      <c r="J112" s="40"/>
      <c r="K112" s="40"/>
      <c r="L112" s="35">
        <f t="shared" si="29"/>
        <v>40</v>
      </c>
      <c r="M112" s="35">
        <f t="shared" si="28"/>
        <v>10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228</v>
      </c>
      <c r="U115" s="46">
        <f>+L120+L121</f>
        <v>56</v>
      </c>
      <c r="V115" s="46">
        <f>+L122+L123</f>
        <v>172</v>
      </c>
      <c r="W115" s="46">
        <f>+L126</f>
        <v>20</v>
      </c>
      <c r="X115" s="46">
        <f>+L124</f>
        <v>7</v>
      </c>
    </row>
    <row r="116" spans="1:24" x14ac:dyDescent="0.25">
      <c r="A116" s="21"/>
      <c r="B116" s="22"/>
      <c r="C116" s="8" t="str">
        <f>+$C100</f>
        <v>September 2023</v>
      </c>
      <c r="D116" s="24"/>
      <c r="E116" s="24"/>
      <c r="F116" s="24"/>
      <c r="G116" s="10" t="str">
        <f>+$G$4</f>
        <v>Sep</v>
      </c>
      <c r="H116" s="10" t="str">
        <f>+G116</f>
        <v>Sep</v>
      </c>
      <c r="I116" s="10" t="str">
        <f t="shared" si="30"/>
        <v>Sep</v>
      </c>
      <c r="J116" s="10" t="str">
        <f t="shared" si="30"/>
        <v>Sep</v>
      </c>
      <c r="K116" s="10" t="str">
        <f t="shared" si="30"/>
        <v>Sep</v>
      </c>
      <c r="L116" s="10" t="str">
        <f t="shared" si="30"/>
        <v>Sep</v>
      </c>
      <c r="M116" s="10" t="str">
        <f t="shared" si="30"/>
        <v>Sep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3</v>
      </c>
      <c r="H117" s="7">
        <f>+$H$5</f>
        <v>10</v>
      </c>
      <c r="I117" s="7">
        <f>+$I$5</f>
        <v>17</v>
      </c>
      <c r="J117" s="7">
        <f>+$J$5</f>
        <v>24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52</v>
      </c>
      <c r="H119" s="32">
        <f t="shared" ref="H119:L119" si="31">SUM(H120:H123)</f>
        <v>74</v>
      </c>
      <c r="I119" s="32">
        <f t="shared" si="31"/>
        <v>42</v>
      </c>
      <c r="J119" s="32">
        <f t="shared" si="31"/>
        <v>60</v>
      </c>
      <c r="K119" s="32">
        <f t="shared" si="31"/>
        <v>0</v>
      </c>
      <c r="L119" s="32">
        <f t="shared" si="31"/>
        <v>228</v>
      </c>
      <c r="M119" s="32">
        <f>ROUND((L119/$E$1),0)</f>
        <v>57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4</v>
      </c>
      <c r="I120" s="40">
        <v>3</v>
      </c>
      <c r="J120" s="40">
        <v>1</v>
      </c>
      <c r="K120" s="40"/>
      <c r="L120" s="35">
        <f>SUM(G120:K120)</f>
        <v>10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17</v>
      </c>
      <c r="I121" s="40">
        <v>8</v>
      </c>
      <c r="J121" s="40">
        <v>12</v>
      </c>
      <c r="K121" s="40"/>
      <c r="L121" s="35">
        <f t="shared" ref="L121:L128" si="33">SUM(G121:K121)</f>
        <v>46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13</v>
      </c>
      <c r="H122" s="40">
        <v>26</v>
      </c>
      <c r="I122" s="40">
        <v>13</v>
      </c>
      <c r="J122" s="40">
        <v>20</v>
      </c>
      <c r="K122" s="40"/>
      <c r="L122" s="35">
        <f t="shared" si="33"/>
        <v>72</v>
      </c>
      <c r="M122" s="35">
        <f t="shared" si="32"/>
        <v>18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27</v>
      </c>
      <c r="I123" s="41">
        <v>18</v>
      </c>
      <c r="J123" s="41">
        <v>27</v>
      </c>
      <c r="K123" s="41"/>
      <c r="L123" s="32">
        <f t="shared" si="33"/>
        <v>100</v>
      </c>
      <c r="M123" s="32">
        <f t="shared" si="32"/>
        <v>25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>
        <v>3</v>
      </c>
      <c r="I124" s="40">
        <v>3</v>
      </c>
      <c r="J124" s="40">
        <v>1</v>
      </c>
      <c r="K124" s="40"/>
      <c r="L124" s="35">
        <f t="shared" si="33"/>
        <v>7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5</v>
      </c>
      <c r="H126" s="40">
        <v>6</v>
      </c>
      <c r="I126" s="40">
        <v>3</v>
      </c>
      <c r="J126" s="40">
        <v>6</v>
      </c>
      <c r="K126" s="40"/>
      <c r="L126" s="35">
        <f t="shared" si="33"/>
        <v>20</v>
      </c>
      <c r="M126" s="35">
        <f t="shared" si="32"/>
        <v>5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13</v>
      </c>
      <c r="H127" s="40">
        <v>5</v>
      </c>
      <c r="I127" s="40">
        <v>288</v>
      </c>
      <c r="J127" s="40">
        <v>16</v>
      </c>
      <c r="K127" s="40"/>
      <c r="L127" s="35">
        <f t="shared" si="33"/>
        <v>322</v>
      </c>
      <c r="M127" s="35">
        <f t="shared" si="32"/>
        <v>81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36</v>
      </c>
      <c r="H128" s="40">
        <v>36</v>
      </c>
      <c r="I128" s="40">
        <v>36</v>
      </c>
      <c r="J128" s="40">
        <v>36</v>
      </c>
      <c r="K128" s="40"/>
      <c r="L128" s="35">
        <f t="shared" si="33"/>
        <v>144</v>
      </c>
      <c r="M128" s="35">
        <f t="shared" si="32"/>
        <v>36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259</v>
      </c>
      <c r="U131" s="46">
        <f>+L136+L137</f>
        <v>80</v>
      </c>
      <c r="V131" s="46">
        <f>+L138+L139</f>
        <v>179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September 2023</v>
      </c>
      <c r="D132" s="24"/>
      <c r="E132" s="24"/>
      <c r="F132" s="24"/>
      <c r="G132" s="10" t="str">
        <f>+$G$4</f>
        <v>Sep</v>
      </c>
      <c r="H132" s="10" t="str">
        <f>+G132</f>
        <v>Sep</v>
      </c>
      <c r="I132" s="10" t="str">
        <f t="shared" si="34"/>
        <v>Sep</v>
      </c>
      <c r="J132" s="10" t="str">
        <f t="shared" si="34"/>
        <v>Sep</v>
      </c>
      <c r="K132" s="10" t="str">
        <f t="shared" si="34"/>
        <v>Sep</v>
      </c>
      <c r="L132" s="10" t="str">
        <f t="shared" si="34"/>
        <v>Sep</v>
      </c>
      <c r="M132" s="10" t="str">
        <f t="shared" si="34"/>
        <v>Sep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3</v>
      </c>
      <c r="H133" s="7">
        <f>+$H$5</f>
        <v>10</v>
      </c>
      <c r="I133" s="7">
        <f>+$I$5</f>
        <v>17</v>
      </c>
      <c r="J133" s="7">
        <f>+$J$5</f>
        <v>24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71</v>
      </c>
      <c r="H135" s="32">
        <f t="shared" ref="H135:L135" si="35">SUM(H136:H139)</f>
        <v>66</v>
      </c>
      <c r="I135" s="32">
        <f t="shared" si="35"/>
        <v>59</v>
      </c>
      <c r="J135" s="32">
        <f t="shared" si="35"/>
        <v>63</v>
      </c>
      <c r="K135" s="32">
        <f t="shared" si="35"/>
        <v>0</v>
      </c>
      <c r="L135" s="32">
        <f t="shared" si="35"/>
        <v>259</v>
      </c>
      <c r="M135" s="32">
        <f>ROUND((L135/$E$1),0)</f>
        <v>65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6</v>
      </c>
      <c r="H136" s="40">
        <v>4</v>
      </c>
      <c r="I136" s="40">
        <v>5</v>
      </c>
      <c r="J136" s="40">
        <v>4</v>
      </c>
      <c r="K136" s="40"/>
      <c r="L136" s="35">
        <f>SUM(G136:K136)</f>
        <v>19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17</v>
      </c>
      <c r="H137" s="40">
        <v>15</v>
      </c>
      <c r="I137" s="40">
        <v>14</v>
      </c>
      <c r="J137" s="40">
        <v>15</v>
      </c>
      <c r="K137" s="40"/>
      <c r="L137" s="35">
        <f t="shared" ref="L137:L144" si="37">SUM(G137:K137)</f>
        <v>61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18</v>
      </c>
      <c r="H138" s="40">
        <v>17</v>
      </c>
      <c r="I138" s="40">
        <v>15</v>
      </c>
      <c r="J138" s="40">
        <v>17</v>
      </c>
      <c r="K138" s="40"/>
      <c r="L138" s="35">
        <f t="shared" si="37"/>
        <v>67</v>
      </c>
      <c r="M138" s="35">
        <f t="shared" si="36"/>
        <v>17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30</v>
      </c>
      <c r="H139" s="41">
        <v>30</v>
      </c>
      <c r="I139" s="41">
        <v>25</v>
      </c>
      <c r="J139" s="41">
        <v>27</v>
      </c>
      <c r="K139" s="41"/>
      <c r="L139" s="32">
        <f t="shared" si="37"/>
        <v>112</v>
      </c>
      <c r="M139" s="32">
        <f t="shared" si="36"/>
        <v>28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1</v>
      </c>
      <c r="H142" s="40">
        <v>1</v>
      </c>
      <c r="I142" s="40">
        <v>1</v>
      </c>
      <c r="J142" s="40"/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86</v>
      </c>
      <c r="H143" s="40">
        <v>70</v>
      </c>
      <c r="I143" s="40">
        <v>50</v>
      </c>
      <c r="J143" s="40">
        <v>122</v>
      </c>
      <c r="K143" s="40"/>
      <c r="L143" s="35">
        <f t="shared" si="37"/>
        <v>328</v>
      </c>
      <c r="M143" s="35">
        <f t="shared" si="36"/>
        <v>82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337</v>
      </c>
      <c r="U147" s="46">
        <f>+L152+L153</f>
        <v>93</v>
      </c>
      <c r="V147" s="46">
        <f>+L154+L155</f>
        <v>244</v>
      </c>
      <c r="W147" s="46">
        <f>+L158</f>
        <v>3</v>
      </c>
      <c r="X147" s="46">
        <f>+L156</f>
        <v>0</v>
      </c>
    </row>
    <row r="148" spans="1:24" x14ac:dyDescent="0.25">
      <c r="A148" s="21"/>
      <c r="B148" s="22"/>
      <c r="C148" s="8" t="str">
        <f>+$C132</f>
        <v>September 2023</v>
      </c>
      <c r="D148" s="24"/>
      <c r="E148" s="24"/>
      <c r="F148" s="24"/>
      <c r="G148" s="10" t="str">
        <f>+$G$4</f>
        <v>Sep</v>
      </c>
      <c r="H148" s="10" t="str">
        <f>+G148</f>
        <v>Sep</v>
      </c>
      <c r="I148" s="10" t="str">
        <f t="shared" si="38"/>
        <v>Sep</v>
      </c>
      <c r="J148" s="10" t="str">
        <f t="shared" si="38"/>
        <v>Sep</v>
      </c>
      <c r="K148" s="10" t="str">
        <f t="shared" si="38"/>
        <v>Sep</v>
      </c>
      <c r="L148" s="10" t="str">
        <f t="shared" si="38"/>
        <v>Sep</v>
      </c>
      <c r="M148" s="10" t="str">
        <f t="shared" si="38"/>
        <v>Sep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3</v>
      </c>
      <c r="H149" s="7">
        <f>+$H$5</f>
        <v>10</v>
      </c>
      <c r="I149" s="7">
        <f>+$I$5</f>
        <v>17</v>
      </c>
      <c r="J149" s="7">
        <f>+$J$5</f>
        <v>24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61</v>
      </c>
      <c r="H151" s="32">
        <f t="shared" ref="H151:L151" si="39">SUM(H152:H155)</f>
        <v>89</v>
      </c>
      <c r="I151" s="32">
        <f t="shared" si="39"/>
        <v>85</v>
      </c>
      <c r="J151" s="32">
        <f t="shared" si="39"/>
        <v>102</v>
      </c>
      <c r="K151" s="32">
        <f t="shared" si="39"/>
        <v>0</v>
      </c>
      <c r="L151" s="32">
        <f t="shared" si="39"/>
        <v>337</v>
      </c>
      <c r="M151" s="32">
        <f>ROUND((L151/$E$1),0)</f>
        <v>84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2</v>
      </c>
      <c r="H152" s="40">
        <v>2</v>
      </c>
      <c r="I152" s="40">
        <v>3</v>
      </c>
      <c r="J152" s="40">
        <v>5</v>
      </c>
      <c r="K152" s="40"/>
      <c r="L152" s="35">
        <f>SUM(G152:K152)</f>
        <v>12</v>
      </c>
      <c r="M152" s="35">
        <f t="shared" ref="M152:M160" si="40">ROUND((L152/$E$1),0)</f>
        <v>3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13</v>
      </c>
      <c r="H153" s="40">
        <v>25</v>
      </c>
      <c r="I153" s="40">
        <v>19</v>
      </c>
      <c r="J153" s="40">
        <v>24</v>
      </c>
      <c r="K153" s="40"/>
      <c r="L153" s="35">
        <f t="shared" ref="L153:L160" si="41">SUM(G153:K153)</f>
        <v>81</v>
      </c>
      <c r="M153" s="35">
        <f t="shared" si="40"/>
        <v>20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20</v>
      </c>
      <c r="H154" s="40">
        <v>28</v>
      </c>
      <c r="I154" s="40">
        <v>22</v>
      </c>
      <c r="J154" s="40">
        <v>28</v>
      </c>
      <c r="K154" s="40"/>
      <c r="L154" s="35">
        <f t="shared" si="41"/>
        <v>98</v>
      </c>
      <c r="M154" s="35">
        <f t="shared" si="40"/>
        <v>25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26</v>
      </c>
      <c r="H155" s="41">
        <v>34</v>
      </c>
      <c r="I155" s="41">
        <v>41</v>
      </c>
      <c r="J155" s="41">
        <v>45</v>
      </c>
      <c r="K155" s="41"/>
      <c r="L155" s="32">
        <f t="shared" si="41"/>
        <v>146</v>
      </c>
      <c r="M155" s="32">
        <f t="shared" si="40"/>
        <v>37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1</v>
      </c>
      <c r="I158" s="40"/>
      <c r="J158" s="40">
        <v>1</v>
      </c>
      <c r="K158" s="40"/>
      <c r="L158" s="35">
        <f t="shared" si="41"/>
        <v>3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>
        <v>72</v>
      </c>
      <c r="J159" s="40">
        <v>36</v>
      </c>
      <c r="K159" s="40"/>
      <c r="L159" s="35">
        <f t="shared" si="41"/>
        <v>108</v>
      </c>
      <c r="M159" s="35">
        <f t="shared" si="40"/>
        <v>27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161</v>
      </c>
      <c r="U163" s="46">
        <f>+L168+L169</f>
        <v>29</v>
      </c>
      <c r="V163" s="46">
        <f>+L170+L171</f>
        <v>132</v>
      </c>
      <c r="W163" s="46">
        <f>+L174</f>
        <v>6</v>
      </c>
      <c r="X163" s="46">
        <f>+L172</f>
        <v>0</v>
      </c>
    </row>
    <row r="164" spans="1:24" x14ac:dyDescent="0.25">
      <c r="A164" s="21"/>
      <c r="B164" s="22"/>
      <c r="C164" s="8" t="str">
        <f>+$C148</f>
        <v>September 2023</v>
      </c>
      <c r="D164" s="24"/>
      <c r="E164" s="24"/>
      <c r="F164" s="24"/>
      <c r="G164" s="10" t="str">
        <f>+$G$4</f>
        <v>Sep</v>
      </c>
      <c r="H164" s="10" t="str">
        <f>+G164</f>
        <v>Sep</v>
      </c>
      <c r="I164" s="10" t="str">
        <f t="shared" si="42"/>
        <v>Sep</v>
      </c>
      <c r="J164" s="10" t="str">
        <f t="shared" si="42"/>
        <v>Sep</v>
      </c>
      <c r="K164" s="10" t="str">
        <f t="shared" si="42"/>
        <v>Sep</v>
      </c>
      <c r="L164" s="10" t="str">
        <f t="shared" si="42"/>
        <v>Sep</v>
      </c>
      <c r="M164" s="10" t="str">
        <f t="shared" si="42"/>
        <v>Sep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3</v>
      </c>
      <c r="H165" s="7">
        <f>+$H$5</f>
        <v>10</v>
      </c>
      <c r="I165" s="7">
        <f>+$I$5</f>
        <v>17</v>
      </c>
      <c r="J165" s="7">
        <f>+$J$5</f>
        <v>24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58</v>
      </c>
      <c r="H167" s="32">
        <f t="shared" ref="H167:L167" si="43">SUM(H168:H171)</f>
        <v>45</v>
      </c>
      <c r="I167" s="32">
        <f t="shared" si="43"/>
        <v>22</v>
      </c>
      <c r="J167" s="32">
        <f t="shared" si="43"/>
        <v>36</v>
      </c>
      <c r="K167" s="32">
        <f t="shared" si="43"/>
        <v>0</v>
      </c>
      <c r="L167" s="32">
        <f t="shared" si="43"/>
        <v>161</v>
      </c>
      <c r="M167" s="32">
        <f>ROUND((L167/$E$1),0)</f>
        <v>40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3</v>
      </c>
      <c r="H168" s="40">
        <v>1</v>
      </c>
      <c r="I168" s="40">
        <v>1</v>
      </c>
      <c r="J168" s="40">
        <v>1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6</v>
      </c>
      <c r="I169" s="40">
        <v>4</v>
      </c>
      <c r="J169" s="40">
        <v>6</v>
      </c>
      <c r="K169" s="40"/>
      <c r="L169" s="35">
        <f t="shared" ref="L169:L176" si="45">SUM(G169:K169)</f>
        <v>23</v>
      </c>
      <c r="M169" s="35">
        <f t="shared" si="44"/>
        <v>6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16</v>
      </c>
      <c r="H170" s="40">
        <v>12</v>
      </c>
      <c r="I170" s="40">
        <v>8</v>
      </c>
      <c r="J170" s="40">
        <v>9</v>
      </c>
      <c r="K170" s="40"/>
      <c r="L170" s="35">
        <f t="shared" si="45"/>
        <v>45</v>
      </c>
      <c r="M170" s="35">
        <f t="shared" si="44"/>
        <v>11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32</v>
      </c>
      <c r="H171" s="41">
        <v>26</v>
      </c>
      <c r="I171" s="41">
        <v>9</v>
      </c>
      <c r="J171" s="41">
        <v>20</v>
      </c>
      <c r="K171" s="41"/>
      <c r="L171" s="32">
        <f t="shared" si="45"/>
        <v>87</v>
      </c>
      <c r="M171" s="32">
        <f t="shared" si="44"/>
        <v>22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>
        <v>4</v>
      </c>
      <c r="H173" s="40"/>
      <c r="I173" s="40"/>
      <c r="J173" s="40"/>
      <c r="K173" s="40"/>
      <c r="L173" s="35">
        <f t="shared" si="45"/>
        <v>4</v>
      </c>
      <c r="M173" s="35">
        <f t="shared" si="44"/>
        <v>1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/>
      <c r="H174" s="40">
        <v>2</v>
      </c>
      <c r="I174" s="40">
        <v>2</v>
      </c>
      <c r="J174" s="40">
        <v>2</v>
      </c>
      <c r="K174" s="40"/>
      <c r="L174" s="35">
        <f t="shared" si="45"/>
        <v>6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144</v>
      </c>
      <c r="H175" s="40">
        <v>80</v>
      </c>
      <c r="I175" s="40">
        <v>102</v>
      </c>
      <c r="J175" s="40">
        <v>70</v>
      </c>
      <c r="K175" s="40"/>
      <c r="L175" s="35">
        <f t="shared" si="45"/>
        <v>396</v>
      </c>
      <c r="M175" s="35">
        <f t="shared" si="44"/>
        <v>99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240</v>
      </c>
      <c r="U179" s="46">
        <f>+L184+L185</f>
        <v>56</v>
      </c>
      <c r="V179" s="46">
        <f>+L186+L187</f>
        <v>184</v>
      </c>
      <c r="W179" s="46">
        <f>+L190</f>
        <v>39</v>
      </c>
      <c r="X179" s="46">
        <f>+L188</f>
        <v>2</v>
      </c>
    </row>
    <row r="180" spans="1:24" x14ac:dyDescent="0.25">
      <c r="A180" s="21"/>
      <c r="B180" s="22"/>
      <c r="C180" s="8" t="str">
        <f>+$C164</f>
        <v>September 2023</v>
      </c>
      <c r="D180" s="24"/>
      <c r="E180" s="24"/>
      <c r="F180" s="24"/>
      <c r="G180" s="10" t="str">
        <f>+$G$4</f>
        <v>Sep</v>
      </c>
      <c r="H180" s="10" t="str">
        <f>+G180</f>
        <v>Sep</v>
      </c>
      <c r="I180" s="10" t="str">
        <f t="shared" si="46"/>
        <v>Sep</v>
      </c>
      <c r="J180" s="10" t="str">
        <f t="shared" si="46"/>
        <v>Sep</v>
      </c>
      <c r="K180" s="10" t="str">
        <f t="shared" si="46"/>
        <v>Sep</v>
      </c>
      <c r="L180" s="10" t="str">
        <f t="shared" si="46"/>
        <v>Sep</v>
      </c>
      <c r="M180" s="10" t="str">
        <f t="shared" si="46"/>
        <v>Sep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3</v>
      </c>
      <c r="H181" s="7">
        <f>+$H$5</f>
        <v>10</v>
      </c>
      <c r="I181" s="7">
        <f>+$I$5</f>
        <v>17</v>
      </c>
      <c r="J181" s="7">
        <f>+$J$5</f>
        <v>24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56</v>
      </c>
      <c r="H183" s="32">
        <f t="shared" ref="H183:L183" si="47">SUM(H184:H187)</f>
        <v>61</v>
      </c>
      <c r="I183" s="32">
        <f t="shared" si="47"/>
        <v>57</v>
      </c>
      <c r="J183" s="32">
        <f t="shared" si="47"/>
        <v>66</v>
      </c>
      <c r="K183" s="32">
        <f t="shared" si="47"/>
        <v>0</v>
      </c>
      <c r="L183" s="32">
        <f t="shared" si="47"/>
        <v>240</v>
      </c>
      <c r="M183" s="32">
        <f>ROUND((L183/$E$1),0)</f>
        <v>60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1</v>
      </c>
      <c r="I184" s="40">
        <v>1</v>
      </c>
      <c r="J184" s="40">
        <v>2</v>
      </c>
      <c r="K184" s="40"/>
      <c r="L184" s="35">
        <f>SUM(G184:K184)</f>
        <v>5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13</v>
      </c>
      <c r="I185" s="40">
        <v>12</v>
      </c>
      <c r="J185" s="40">
        <v>14</v>
      </c>
      <c r="K185" s="40"/>
      <c r="L185" s="35">
        <f t="shared" ref="L185:L192" si="49">SUM(G185:K185)</f>
        <v>51</v>
      </c>
      <c r="M185" s="35">
        <f t="shared" si="48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13</v>
      </c>
      <c r="H186" s="40">
        <v>15</v>
      </c>
      <c r="I186" s="40">
        <v>16</v>
      </c>
      <c r="J186" s="40">
        <v>18</v>
      </c>
      <c r="K186" s="40"/>
      <c r="L186" s="35">
        <f t="shared" si="49"/>
        <v>62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30</v>
      </c>
      <c r="H187" s="41">
        <v>32</v>
      </c>
      <c r="I187" s="41">
        <v>28</v>
      </c>
      <c r="J187" s="41">
        <v>32</v>
      </c>
      <c r="K187" s="41"/>
      <c r="L187" s="32">
        <f t="shared" si="49"/>
        <v>122</v>
      </c>
      <c r="M187" s="32">
        <f t="shared" si="48"/>
        <v>31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>
        <v>1</v>
      </c>
      <c r="I188" s="40">
        <v>1</v>
      </c>
      <c r="J188" s="40"/>
      <c r="K188" s="40"/>
      <c r="L188" s="35">
        <f t="shared" si="49"/>
        <v>2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11</v>
      </c>
      <c r="H190" s="40">
        <v>9</v>
      </c>
      <c r="I190" s="40">
        <v>10</v>
      </c>
      <c r="J190" s="40">
        <v>9</v>
      </c>
      <c r="K190" s="40"/>
      <c r="L190" s="35">
        <f t="shared" si="49"/>
        <v>39</v>
      </c>
      <c r="M190" s="35">
        <f t="shared" si="48"/>
        <v>10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72</v>
      </c>
      <c r="I191" s="40">
        <v>72</v>
      </c>
      <c r="J191" s="40">
        <v>108</v>
      </c>
      <c r="K191" s="40"/>
      <c r="L191" s="35">
        <f t="shared" si="49"/>
        <v>360</v>
      </c>
      <c r="M191" s="35">
        <f t="shared" si="48"/>
        <v>90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238</v>
      </c>
      <c r="U195" s="46">
        <f>+L200+L201</f>
        <v>43</v>
      </c>
      <c r="V195" s="46">
        <f>+L202+L203</f>
        <v>195</v>
      </c>
      <c r="W195" s="46">
        <f>+L206</f>
        <v>9</v>
      </c>
      <c r="X195" s="46">
        <f>+L204</f>
        <v>0</v>
      </c>
    </row>
    <row r="196" spans="1:24" x14ac:dyDescent="0.25">
      <c r="A196" s="21"/>
      <c r="B196" s="22"/>
      <c r="C196" s="8" t="str">
        <f>+$C180</f>
        <v>September 2023</v>
      </c>
      <c r="D196" s="24"/>
      <c r="E196" s="24"/>
      <c r="F196" s="24"/>
      <c r="G196" s="10" t="str">
        <f>+$G$4</f>
        <v>Sep</v>
      </c>
      <c r="H196" s="10" t="str">
        <f>+G196</f>
        <v>Sep</v>
      </c>
      <c r="I196" s="10" t="str">
        <f t="shared" si="50"/>
        <v>Sep</v>
      </c>
      <c r="J196" s="10" t="str">
        <f t="shared" si="50"/>
        <v>Sep</v>
      </c>
      <c r="K196" s="10" t="str">
        <f t="shared" si="50"/>
        <v>Sep</v>
      </c>
      <c r="L196" s="10" t="str">
        <f t="shared" si="50"/>
        <v>Sep</v>
      </c>
      <c r="M196" s="10" t="str">
        <f t="shared" si="50"/>
        <v>Sep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3</v>
      </c>
      <c r="H197" s="7">
        <f>+$H$5</f>
        <v>10</v>
      </c>
      <c r="I197" s="7">
        <f>+$I$5</f>
        <v>17</v>
      </c>
      <c r="J197" s="7">
        <f>+$J$5</f>
        <v>24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58</v>
      </c>
      <c r="H199" s="32">
        <f t="shared" ref="H199:L199" si="51">SUM(H200:H203)</f>
        <v>73</v>
      </c>
      <c r="I199" s="32">
        <f t="shared" si="51"/>
        <v>51</v>
      </c>
      <c r="J199" s="32">
        <f t="shared" si="51"/>
        <v>56</v>
      </c>
      <c r="K199" s="32">
        <f t="shared" si="51"/>
        <v>0</v>
      </c>
      <c r="L199" s="32">
        <f t="shared" si="51"/>
        <v>238</v>
      </c>
      <c r="M199" s="32">
        <f>ROUND((L199/$E$1),0)</f>
        <v>60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2</v>
      </c>
      <c r="J200" s="40">
        <v>2</v>
      </c>
      <c r="K200" s="40"/>
      <c r="L200" s="35">
        <f>SUM(G200:K200)</f>
        <v>10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8</v>
      </c>
      <c r="I201" s="40">
        <v>8</v>
      </c>
      <c r="J201" s="40">
        <v>8</v>
      </c>
      <c r="K201" s="40"/>
      <c r="L201" s="35">
        <f t="shared" ref="L201:L208" si="53">SUM(G201:K201)</f>
        <v>33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13</v>
      </c>
      <c r="H202" s="40">
        <v>33</v>
      </c>
      <c r="I202" s="40">
        <v>12</v>
      </c>
      <c r="J202" s="40">
        <v>16</v>
      </c>
      <c r="K202" s="40"/>
      <c r="L202" s="35">
        <f t="shared" si="53"/>
        <v>74</v>
      </c>
      <c r="M202" s="35">
        <f t="shared" si="52"/>
        <v>19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33</v>
      </c>
      <c r="H203" s="41">
        <v>29</v>
      </c>
      <c r="I203" s="41">
        <v>29</v>
      </c>
      <c r="J203" s="41">
        <v>30</v>
      </c>
      <c r="K203" s="41"/>
      <c r="L203" s="32">
        <f t="shared" si="53"/>
        <v>121</v>
      </c>
      <c r="M203" s="32">
        <f t="shared" si="52"/>
        <v>30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3</v>
      </c>
      <c r="I206" s="40"/>
      <c r="J206" s="40">
        <v>3</v>
      </c>
      <c r="K206" s="40"/>
      <c r="L206" s="35">
        <f t="shared" si="53"/>
        <v>9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108</v>
      </c>
      <c r="H207" s="40">
        <v>72</v>
      </c>
      <c r="I207" s="40">
        <v>72</v>
      </c>
      <c r="J207" s="40">
        <v>36</v>
      </c>
      <c r="K207" s="40"/>
      <c r="L207" s="35">
        <f t="shared" si="53"/>
        <v>288</v>
      </c>
      <c r="M207" s="35">
        <f t="shared" si="52"/>
        <v>72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>
        <v>42</v>
      </c>
      <c r="J208" s="40">
        <v>42</v>
      </c>
      <c r="K208" s="40"/>
      <c r="L208" s="35">
        <f t="shared" si="53"/>
        <v>84</v>
      </c>
      <c r="M208" s="35">
        <f t="shared" si="52"/>
        <v>21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254</v>
      </c>
      <c r="U211" s="46">
        <f>+L216+L217</f>
        <v>35</v>
      </c>
      <c r="V211" s="46">
        <f>+L218+L219</f>
        <v>219</v>
      </c>
      <c r="W211" s="46">
        <f>+L222</f>
        <v>13</v>
      </c>
      <c r="X211" s="46">
        <f>+L220</f>
        <v>8</v>
      </c>
    </row>
    <row r="212" spans="1:24" x14ac:dyDescent="0.25">
      <c r="A212" s="21"/>
      <c r="B212" s="22"/>
      <c r="C212" s="8" t="str">
        <f>+$C196</f>
        <v>September 2023</v>
      </c>
      <c r="D212" s="24"/>
      <c r="E212" s="24"/>
      <c r="F212" s="24"/>
      <c r="G212" s="10" t="str">
        <f>+$G$4</f>
        <v>Sep</v>
      </c>
      <c r="H212" s="10" t="str">
        <f>+G212</f>
        <v>Sep</v>
      </c>
      <c r="I212" s="10" t="str">
        <f t="shared" si="54"/>
        <v>Sep</v>
      </c>
      <c r="J212" s="10" t="str">
        <f t="shared" si="54"/>
        <v>Sep</v>
      </c>
      <c r="K212" s="10" t="str">
        <f t="shared" si="54"/>
        <v>Sep</v>
      </c>
      <c r="L212" s="10" t="str">
        <f t="shared" si="54"/>
        <v>Sep</v>
      </c>
      <c r="M212" s="10" t="str">
        <f t="shared" si="54"/>
        <v>Sep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3</v>
      </c>
      <c r="H213" s="7">
        <f>+$H$5</f>
        <v>10</v>
      </c>
      <c r="I213" s="7">
        <f>+$I$5</f>
        <v>17</v>
      </c>
      <c r="J213" s="7">
        <f>+$J$5</f>
        <v>24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39</v>
      </c>
      <c r="H215" s="32">
        <f t="shared" ref="H215:L215" si="55">SUM(H216:H219)</f>
        <v>64</v>
      </c>
      <c r="I215" s="32">
        <f t="shared" si="55"/>
        <v>73</v>
      </c>
      <c r="J215" s="32">
        <f t="shared" si="55"/>
        <v>78</v>
      </c>
      <c r="K215" s="32">
        <f t="shared" si="55"/>
        <v>0</v>
      </c>
      <c r="L215" s="32">
        <f t="shared" si="55"/>
        <v>254</v>
      </c>
      <c r="M215" s="32">
        <f>ROUND((L215/$E$1),0)</f>
        <v>64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1</v>
      </c>
      <c r="I216" s="40">
        <v>2</v>
      </c>
      <c r="J216" s="40">
        <v>2</v>
      </c>
      <c r="K216" s="40"/>
      <c r="L216" s="35">
        <f>SUM(G216:K216)</f>
        <v>6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3</v>
      </c>
      <c r="H217" s="40">
        <v>8</v>
      </c>
      <c r="I217" s="40">
        <v>8</v>
      </c>
      <c r="J217" s="40">
        <v>10</v>
      </c>
      <c r="K217" s="40"/>
      <c r="L217" s="35">
        <f t="shared" ref="L217:L224" si="57">SUM(G217:K217)</f>
        <v>29</v>
      </c>
      <c r="M217" s="35">
        <f t="shared" si="56"/>
        <v>7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13</v>
      </c>
      <c r="H218" s="40">
        <v>18</v>
      </c>
      <c r="I218" s="40">
        <v>18</v>
      </c>
      <c r="J218" s="40">
        <v>20</v>
      </c>
      <c r="K218" s="40"/>
      <c r="L218" s="35">
        <f t="shared" si="57"/>
        <v>69</v>
      </c>
      <c r="M218" s="35">
        <f t="shared" si="56"/>
        <v>17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22</v>
      </c>
      <c r="H219" s="41">
        <v>37</v>
      </c>
      <c r="I219" s="41">
        <v>45</v>
      </c>
      <c r="J219" s="41">
        <v>46</v>
      </c>
      <c r="K219" s="41"/>
      <c r="L219" s="32">
        <f t="shared" si="57"/>
        <v>150</v>
      </c>
      <c r="M219" s="32">
        <f t="shared" si="56"/>
        <v>38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>
        <v>1</v>
      </c>
      <c r="H220" s="40"/>
      <c r="I220" s="40">
        <v>7</v>
      </c>
      <c r="J220" s="40"/>
      <c r="K220" s="40"/>
      <c r="L220" s="35">
        <f t="shared" si="57"/>
        <v>8</v>
      </c>
      <c r="M220" s="35">
        <f t="shared" si="56"/>
        <v>2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>
        <v>5</v>
      </c>
      <c r="K221" s="40"/>
      <c r="L221" s="35">
        <f t="shared" si="57"/>
        <v>5</v>
      </c>
      <c r="M221" s="35">
        <f t="shared" si="56"/>
        <v>1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3</v>
      </c>
      <c r="I222" s="40">
        <v>2</v>
      </c>
      <c r="J222" s="40">
        <v>4</v>
      </c>
      <c r="K222" s="40"/>
      <c r="L222" s="35">
        <f t="shared" si="57"/>
        <v>13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144</v>
      </c>
      <c r="H223" s="40"/>
      <c r="I223" s="40"/>
      <c r="J223" s="40">
        <v>288</v>
      </c>
      <c r="K223" s="40"/>
      <c r="L223" s="35">
        <f t="shared" si="57"/>
        <v>432</v>
      </c>
      <c r="M223" s="35">
        <f t="shared" si="56"/>
        <v>108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>
        <v>40</v>
      </c>
      <c r="I224" s="40">
        <v>7</v>
      </c>
      <c r="J224" s="40">
        <v>40</v>
      </c>
      <c r="K224" s="40"/>
      <c r="L224" s="35">
        <f t="shared" si="57"/>
        <v>87</v>
      </c>
      <c r="M224" s="35">
        <f t="shared" si="56"/>
        <v>22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162</v>
      </c>
      <c r="U227" s="46">
        <f>+L232+L233</f>
        <v>60</v>
      </c>
      <c r="V227" s="46">
        <f>+L234+L235</f>
        <v>102</v>
      </c>
      <c r="W227" s="46">
        <f>+L238</f>
        <v>8</v>
      </c>
      <c r="X227" s="46">
        <f>+L236</f>
        <v>4</v>
      </c>
    </row>
    <row r="228" spans="1:24" x14ac:dyDescent="0.25">
      <c r="A228" s="21"/>
      <c r="B228" s="22"/>
      <c r="C228" s="8" t="str">
        <f>+$C212</f>
        <v>September 2023</v>
      </c>
      <c r="D228" s="24"/>
      <c r="E228" s="24"/>
      <c r="F228" s="24"/>
      <c r="G228" s="10" t="str">
        <f>+$G$4</f>
        <v>Sep</v>
      </c>
      <c r="H228" s="10" t="str">
        <f>+G228</f>
        <v>Sep</v>
      </c>
      <c r="I228" s="10" t="str">
        <f t="shared" si="58"/>
        <v>Sep</v>
      </c>
      <c r="J228" s="10" t="str">
        <f t="shared" si="58"/>
        <v>Sep</v>
      </c>
      <c r="K228" s="10" t="str">
        <f t="shared" si="58"/>
        <v>Sep</v>
      </c>
      <c r="L228" s="10" t="str">
        <f t="shared" si="58"/>
        <v>Sep</v>
      </c>
      <c r="M228" s="10" t="str">
        <f t="shared" si="58"/>
        <v>Sep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3</v>
      </c>
      <c r="H229" s="7">
        <f>+$H$5</f>
        <v>10</v>
      </c>
      <c r="I229" s="7">
        <f>+$I$5</f>
        <v>17</v>
      </c>
      <c r="J229" s="7">
        <f>+$J$5</f>
        <v>24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39</v>
      </c>
      <c r="H231" s="32">
        <f t="shared" ref="H231:L231" si="59">SUM(H232:H235)</f>
        <v>21</v>
      </c>
      <c r="I231" s="32">
        <f t="shared" si="59"/>
        <v>53</v>
      </c>
      <c r="J231" s="32">
        <f t="shared" si="59"/>
        <v>49</v>
      </c>
      <c r="K231" s="32">
        <f t="shared" si="59"/>
        <v>0</v>
      </c>
      <c r="L231" s="32">
        <f t="shared" si="59"/>
        <v>162</v>
      </c>
      <c r="M231" s="32">
        <f>ROUND((L231/$E$1),0)</f>
        <v>41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5</v>
      </c>
      <c r="H232" s="40">
        <v>7</v>
      </c>
      <c r="I232" s="40">
        <v>8</v>
      </c>
      <c r="J232" s="40">
        <v>7</v>
      </c>
      <c r="K232" s="40"/>
      <c r="L232" s="35">
        <f>SUM(G232:K232)</f>
        <v>27</v>
      </c>
      <c r="M232" s="35">
        <f t="shared" ref="M232:M240" si="60">ROUND((L232/$E$1),0)</f>
        <v>7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8</v>
      </c>
      <c r="H233" s="40">
        <v>4</v>
      </c>
      <c r="I233" s="40">
        <v>9</v>
      </c>
      <c r="J233" s="40">
        <v>12</v>
      </c>
      <c r="K233" s="40"/>
      <c r="L233" s="35">
        <f t="shared" ref="L233:L240" si="61">SUM(G233:K233)</f>
        <v>33</v>
      </c>
      <c r="M233" s="35">
        <f t="shared" si="60"/>
        <v>8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3</v>
      </c>
      <c r="I234" s="40">
        <v>16</v>
      </c>
      <c r="J234" s="40">
        <v>10</v>
      </c>
      <c r="K234" s="40"/>
      <c r="L234" s="35">
        <f t="shared" si="61"/>
        <v>39</v>
      </c>
      <c r="M234" s="35">
        <f t="shared" si="60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16</v>
      </c>
      <c r="H235" s="41">
        <v>7</v>
      </c>
      <c r="I235" s="41">
        <v>20</v>
      </c>
      <c r="J235" s="41">
        <v>20</v>
      </c>
      <c r="K235" s="41"/>
      <c r="L235" s="32">
        <f t="shared" si="61"/>
        <v>63</v>
      </c>
      <c r="M235" s="32">
        <f t="shared" si="60"/>
        <v>16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2</v>
      </c>
      <c r="J236" s="40">
        <v>2</v>
      </c>
      <c r="K236" s="40"/>
      <c r="L236" s="35">
        <f t="shared" si="61"/>
        <v>4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4</v>
      </c>
      <c r="H238" s="40"/>
      <c r="I238" s="40">
        <v>4</v>
      </c>
      <c r="J238" s="40"/>
      <c r="K238" s="40"/>
      <c r="L238" s="35">
        <f t="shared" si="61"/>
        <v>8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>
        <v>72</v>
      </c>
      <c r="I239" s="40">
        <v>360</v>
      </c>
      <c r="J239" s="40"/>
      <c r="K239" s="40"/>
      <c r="L239" s="35">
        <f t="shared" si="61"/>
        <v>432</v>
      </c>
      <c r="M239" s="35">
        <f t="shared" si="60"/>
        <v>108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338</v>
      </c>
      <c r="U243" s="46">
        <f>+L248+L249</f>
        <v>67</v>
      </c>
      <c r="V243" s="46">
        <f>+L250+L251</f>
        <v>271</v>
      </c>
      <c r="W243" s="46">
        <f>+L254</f>
        <v>43</v>
      </c>
      <c r="X243" s="46">
        <f>+L252</f>
        <v>0</v>
      </c>
    </row>
    <row r="244" spans="1:24" x14ac:dyDescent="0.25">
      <c r="A244" s="21"/>
      <c r="B244" s="22"/>
      <c r="C244" s="8" t="str">
        <f>+$C228</f>
        <v>September 2023</v>
      </c>
      <c r="D244" s="24"/>
      <c r="E244" s="24"/>
      <c r="F244" s="24"/>
      <c r="G244" s="10" t="str">
        <f>+$G$4</f>
        <v>Sep</v>
      </c>
      <c r="H244" s="10" t="str">
        <f>+G244</f>
        <v>Sep</v>
      </c>
      <c r="I244" s="10" t="str">
        <f t="shared" si="62"/>
        <v>Sep</v>
      </c>
      <c r="J244" s="10" t="str">
        <f t="shared" si="62"/>
        <v>Sep</v>
      </c>
      <c r="K244" s="10" t="str">
        <f t="shared" si="62"/>
        <v>Sep</v>
      </c>
      <c r="L244" s="10" t="str">
        <f t="shared" si="62"/>
        <v>Sep</v>
      </c>
      <c r="M244" s="10" t="str">
        <f t="shared" si="62"/>
        <v>Sep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3</v>
      </c>
      <c r="H245" s="7">
        <f>+$H$5</f>
        <v>10</v>
      </c>
      <c r="I245" s="7">
        <f>+$I$5</f>
        <v>17</v>
      </c>
      <c r="J245" s="7">
        <f>+$J$5</f>
        <v>24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83</v>
      </c>
      <c r="H247" s="32">
        <f t="shared" ref="H247:L247" si="63">SUM(H248:H251)</f>
        <v>114</v>
      </c>
      <c r="I247" s="32">
        <f t="shared" si="63"/>
        <v>69</v>
      </c>
      <c r="J247" s="32">
        <f t="shared" si="63"/>
        <v>72</v>
      </c>
      <c r="K247" s="32">
        <f t="shared" si="63"/>
        <v>0</v>
      </c>
      <c r="L247" s="32">
        <f t="shared" si="63"/>
        <v>338</v>
      </c>
      <c r="M247" s="32">
        <f>ROUND((L247/$E$1),0)</f>
        <v>85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9</v>
      </c>
      <c r="I248" s="40">
        <v>7</v>
      </c>
      <c r="J248" s="40">
        <v>8</v>
      </c>
      <c r="K248" s="40"/>
      <c r="L248" s="35">
        <f>SUM(G248:K248)</f>
        <v>29</v>
      </c>
      <c r="M248" s="35">
        <f t="shared" ref="M248:M256" si="64">ROUND((L248/$E$1),0)</f>
        <v>7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6</v>
      </c>
      <c r="H249" s="40">
        <v>14</v>
      </c>
      <c r="I249" s="40">
        <v>9</v>
      </c>
      <c r="J249" s="40">
        <v>9</v>
      </c>
      <c r="K249" s="40"/>
      <c r="L249" s="35">
        <f t="shared" ref="L249:L256" si="65">SUM(G249:K249)</f>
        <v>38</v>
      </c>
      <c r="M249" s="35">
        <f t="shared" si="64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21</v>
      </c>
      <c r="H250" s="40">
        <v>26</v>
      </c>
      <c r="I250" s="40">
        <v>18</v>
      </c>
      <c r="J250" s="40">
        <v>18</v>
      </c>
      <c r="K250" s="40"/>
      <c r="L250" s="35">
        <f t="shared" si="65"/>
        <v>83</v>
      </c>
      <c r="M250" s="35">
        <f t="shared" si="64"/>
        <v>21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51</v>
      </c>
      <c r="H251" s="41">
        <v>65</v>
      </c>
      <c r="I251" s="41">
        <v>35</v>
      </c>
      <c r="J251" s="41">
        <v>37</v>
      </c>
      <c r="K251" s="41"/>
      <c r="L251" s="32">
        <f t="shared" si="65"/>
        <v>188</v>
      </c>
      <c r="M251" s="32">
        <f t="shared" si="64"/>
        <v>47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14</v>
      </c>
      <c r="H254" s="40">
        <v>6</v>
      </c>
      <c r="I254" s="40">
        <v>16</v>
      </c>
      <c r="J254" s="40">
        <v>7</v>
      </c>
      <c r="K254" s="40"/>
      <c r="L254" s="35">
        <f t="shared" si="65"/>
        <v>43</v>
      </c>
      <c r="M254" s="35">
        <f t="shared" si="64"/>
        <v>11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>
        <v>50</v>
      </c>
      <c r="K256" s="40"/>
      <c r="L256" s="35">
        <f t="shared" si="65"/>
        <v>50</v>
      </c>
      <c r="M256" s="35">
        <f t="shared" si="64"/>
        <v>13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91</v>
      </c>
      <c r="U259" s="46">
        <f>+L264+L265</f>
        <v>18</v>
      </c>
      <c r="V259" s="46">
        <f>+L266+L267</f>
        <v>73</v>
      </c>
      <c r="W259" s="46">
        <f>+L270</f>
        <v>10</v>
      </c>
      <c r="X259" s="46">
        <f>+L268</f>
        <v>0</v>
      </c>
    </row>
    <row r="260" spans="1:24" x14ac:dyDescent="0.25">
      <c r="A260" s="21"/>
      <c r="B260" s="22"/>
      <c r="C260" s="8" t="str">
        <f>+$C244</f>
        <v>September 2023</v>
      </c>
      <c r="D260" s="24"/>
      <c r="E260" s="24"/>
      <c r="F260" s="24"/>
      <c r="G260" s="10" t="str">
        <f>+$G$4</f>
        <v>Sep</v>
      </c>
      <c r="H260" s="10" t="str">
        <f>+G260</f>
        <v>Sep</v>
      </c>
      <c r="I260" s="10" t="str">
        <f t="shared" si="66"/>
        <v>Sep</v>
      </c>
      <c r="J260" s="10" t="str">
        <f t="shared" si="66"/>
        <v>Sep</v>
      </c>
      <c r="K260" s="10" t="str">
        <f t="shared" si="66"/>
        <v>Sep</v>
      </c>
      <c r="L260" s="10" t="str">
        <f t="shared" si="66"/>
        <v>Sep</v>
      </c>
      <c r="M260" s="10" t="str">
        <f t="shared" si="66"/>
        <v>Sep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3</v>
      </c>
      <c r="H261" s="7">
        <f>+$H$5</f>
        <v>10</v>
      </c>
      <c r="I261" s="7">
        <f>+$I$5</f>
        <v>17</v>
      </c>
      <c r="J261" s="7">
        <f>+$J$5</f>
        <v>24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21</v>
      </c>
      <c r="H263" s="32">
        <f t="shared" ref="H263:L263" si="67">SUM(H264:H267)</f>
        <v>24</v>
      </c>
      <c r="I263" s="32">
        <f t="shared" si="67"/>
        <v>23</v>
      </c>
      <c r="J263" s="32">
        <f t="shared" si="67"/>
        <v>23</v>
      </c>
      <c r="K263" s="32">
        <f t="shared" si="67"/>
        <v>0</v>
      </c>
      <c r="L263" s="32">
        <f t="shared" si="67"/>
        <v>91</v>
      </c>
      <c r="M263" s="32">
        <f>ROUND((L263/$E$1),0)</f>
        <v>23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2</v>
      </c>
      <c r="I264" s="40">
        <v>1</v>
      </c>
      <c r="J264" s="40">
        <v>2</v>
      </c>
      <c r="K264" s="40"/>
      <c r="L264" s="35">
        <f>SUM(G264:K264)</f>
        <v>7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3</v>
      </c>
      <c r="I265" s="40">
        <v>2</v>
      </c>
      <c r="J265" s="40">
        <v>3</v>
      </c>
      <c r="K265" s="40"/>
      <c r="L265" s="35">
        <f t="shared" ref="L265:L272" si="69">SUM(G265:K265)</f>
        <v>11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>
        <v>7</v>
      </c>
      <c r="I266" s="40">
        <v>11</v>
      </c>
      <c r="J266" s="40">
        <v>8</v>
      </c>
      <c r="K266" s="40"/>
      <c r="L266" s="35">
        <f t="shared" si="69"/>
        <v>32</v>
      </c>
      <c r="M266" s="35">
        <f t="shared" si="68"/>
        <v>8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10</v>
      </c>
      <c r="H267" s="41">
        <v>12</v>
      </c>
      <c r="I267" s="41">
        <v>9</v>
      </c>
      <c r="J267" s="41">
        <v>10</v>
      </c>
      <c r="K267" s="41"/>
      <c r="L267" s="32">
        <f t="shared" si="69"/>
        <v>41</v>
      </c>
      <c r="M267" s="32">
        <f t="shared" si="68"/>
        <v>10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1</v>
      </c>
      <c r="H270" s="40">
        <v>2</v>
      </c>
      <c r="I270" s="40">
        <v>3</v>
      </c>
      <c r="J270" s="40">
        <v>4</v>
      </c>
      <c r="K270" s="40"/>
      <c r="L270" s="35">
        <f t="shared" si="69"/>
        <v>10</v>
      </c>
      <c r="M270" s="35">
        <f t="shared" si="68"/>
        <v>3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>
        <v>66</v>
      </c>
      <c r="I271" s="40">
        <v>68</v>
      </c>
      <c r="J271" s="40">
        <v>58</v>
      </c>
      <c r="K271" s="40"/>
      <c r="L271" s="35">
        <f t="shared" si="69"/>
        <v>192</v>
      </c>
      <c r="M271" s="35">
        <f t="shared" si="68"/>
        <v>48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249</v>
      </c>
      <c r="U275" s="46">
        <f>+L280+L281</f>
        <v>36</v>
      </c>
      <c r="V275" s="46">
        <f>+L282+L283</f>
        <v>213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September 2023</v>
      </c>
      <c r="D276" s="24"/>
      <c r="E276" s="24"/>
      <c r="F276" s="24"/>
      <c r="G276" s="10" t="str">
        <f>+$G$4</f>
        <v>Sep</v>
      </c>
      <c r="H276" s="10" t="str">
        <f>+G276</f>
        <v>Sep</v>
      </c>
      <c r="I276" s="10" t="str">
        <f t="shared" si="70"/>
        <v>Sep</v>
      </c>
      <c r="J276" s="10" t="str">
        <f t="shared" si="70"/>
        <v>Sep</v>
      </c>
      <c r="K276" s="10" t="str">
        <f t="shared" si="70"/>
        <v>Sep</v>
      </c>
      <c r="L276" s="10" t="str">
        <f t="shared" si="70"/>
        <v>Sep</v>
      </c>
      <c r="M276" s="10" t="str">
        <f t="shared" si="70"/>
        <v>Sep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3</v>
      </c>
      <c r="H277" s="7">
        <f>+$H$5</f>
        <v>10</v>
      </c>
      <c r="I277" s="7">
        <f>+$I$5</f>
        <v>17</v>
      </c>
      <c r="J277" s="7">
        <f>+$J$5</f>
        <v>24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55</v>
      </c>
      <c r="H279" s="32">
        <f t="shared" ref="H279:L279" si="71">SUM(H280:H283)</f>
        <v>66</v>
      </c>
      <c r="I279" s="32">
        <f t="shared" si="71"/>
        <v>58</v>
      </c>
      <c r="J279" s="32">
        <f t="shared" si="71"/>
        <v>70</v>
      </c>
      <c r="K279" s="32">
        <f t="shared" si="71"/>
        <v>0</v>
      </c>
      <c r="L279" s="32">
        <f t="shared" si="71"/>
        <v>249</v>
      </c>
      <c r="M279" s="32">
        <f>ROUND((L279/$E$1),0)</f>
        <v>62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3</v>
      </c>
      <c r="I280" s="40">
        <v>3</v>
      </c>
      <c r="J280" s="40">
        <v>4</v>
      </c>
      <c r="K280" s="40"/>
      <c r="L280" s="35">
        <f>SUM(G280:K280)</f>
        <v>12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5</v>
      </c>
      <c r="I281" s="40">
        <v>7</v>
      </c>
      <c r="J281" s="40">
        <v>6</v>
      </c>
      <c r="K281" s="40"/>
      <c r="L281" s="35">
        <f t="shared" ref="L281:L288" si="73">SUM(G281:K281)</f>
        <v>24</v>
      </c>
      <c r="M281" s="35">
        <f t="shared" si="72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12</v>
      </c>
      <c r="H282" s="40">
        <v>18</v>
      </c>
      <c r="I282" s="40">
        <v>16</v>
      </c>
      <c r="J282" s="40">
        <v>22</v>
      </c>
      <c r="K282" s="40"/>
      <c r="L282" s="35">
        <f t="shared" si="73"/>
        <v>68</v>
      </c>
      <c r="M282" s="35">
        <f t="shared" si="72"/>
        <v>17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35</v>
      </c>
      <c r="H283" s="41">
        <v>40</v>
      </c>
      <c r="I283" s="41">
        <v>32</v>
      </c>
      <c r="J283" s="41">
        <v>38</v>
      </c>
      <c r="K283" s="41"/>
      <c r="L283" s="32">
        <f t="shared" si="73"/>
        <v>145</v>
      </c>
      <c r="M283" s="32">
        <f t="shared" si="72"/>
        <v>36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/>
      <c r="L287" s="35">
        <f t="shared" si="73"/>
        <v>80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52</v>
      </c>
      <c r="H288" s="40">
        <v>52</v>
      </c>
      <c r="I288" s="40">
        <v>52</v>
      </c>
      <c r="J288" s="40">
        <v>52</v>
      </c>
      <c r="K288" s="40"/>
      <c r="L288" s="35">
        <f t="shared" si="73"/>
        <v>208</v>
      </c>
      <c r="M288" s="35">
        <f t="shared" si="72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111</v>
      </c>
      <c r="U291" s="46">
        <f>+L296+L297</f>
        <v>16</v>
      </c>
      <c r="V291" s="46">
        <f>+L298+L299</f>
        <v>95</v>
      </c>
      <c r="W291" s="46">
        <f>+L302</f>
        <v>1</v>
      </c>
      <c r="X291" s="46">
        <f>+L300</f>
        <v>0</v>
      </c>
    </row>
    <row r="292" spans="1:24" x14ac:dyDescent="0.25">
      <c r="A292" s="21"/>
      <c r="B292" s="22"/>
      <c r="C292" s="8" t="str">
        <f>+$C276</f>
        <v>September 2023</v>
      </c>
      <c r="D292" s="24"/>
      <c r="E292" s="24"/>
      <c r="F292" s="24"/>
      <c r="G292" s="10" t="str">
        <f>+$G$4</f>
        <v>Sep</v>
      </c>
      <c r="H292" s="10" t="str">
        <f>+G292</f>
        <v>Sep</v>
      </c>
      <c r="I292" s="10" t="str">
        <f t="shared" si="74"/>
        <v>Sep</v>
      </c>
      <c r="J292" s="10" t="str">
        <f t="shared" si="74"/>
        <v>Sep</v>
      </c>
      <c r="K292" s="10" t="str">
        <f t="shared" si="74"/>
        <v>Sep</v>
      </c>
      <c r="L292" s="10" t="str">
        <f t="shared" si="74"/>
        <v>Sep</v>
      </c>
      <c r="M292" s="10" t="str">
        <f t="shared" si="74"/>
        <v>Sep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3</v>
      </c>
      <c r="H293" s="7">
        <f>+$H$5</f>
        <v>10</v>
      </c>
      <c r="I293" s="7">
        <f>+$I$5</f>
        <v>17</v>
      </c>
      <c r="J293" s="7">
        <f>+$J$5</f>
        <v>24</v>
      </c>
      <c r="K293" s="7">
        <f>+$K$5</f>
        <v>0</v>
      </c>
      <c r="L293" s="7" t="s">
        <v>11</v>
      </c>
      <c r="M293" s="7" t="s">
        <v>12</v>
      </c>
      <c r="N293" s="28"/>
      <c r="P293" s="16" t="s">
        <v>166</v>
      </c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32</v>
      </c>
      <c r="H295" s="32">
        <f t="shared" ref="H295:L295" si="75">SUM(H296:H299)</f>
        <v>45</v>
      </c>
      <c r="I295" s="32">
        <f t="shared" si="75"/>
        <v>0</v>
      </c>
      <c r="J295" s="32">
        <f t="shared" si="75"/>
        <v>34</v>
      </c>
      <c r="K295" s="32">
        <f t="shared" si="75"/>
        <v>0</v>
      </c>
      <c r="L295" s="32">
        <f t="shared" si="75"/>
        <v>111</v>
      </c>
      <c r="M295" s="32">
        <f>ROUND((L295/$E$1),0)</f>
        <v>28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1</v>
      </c>
      <c r="H296" s="40">
        <v>1</v>
      </c>
      <c r="I296" s="40"/>
      <c r="J296" s="40">
        <v>2</v>
      </c>
      <c r="K296" s="40"/>
      <c r="L296" s="35">
        <f>SUM(G296:K296)</f>
        <v>4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4</v>
      </c>
      <c r="I297" s="40"/>
      <c r="J297" s="40">
        <v>3</v>
      </c>
      <c r="K297" s="40"/>
      <c r="L297" s="35">
        <f t="shared" ref="L297:L304" si="77">SUM(G297:K297)</f>
        <v>12</v>
      </c>
      <c r="M297" s="35">
        <f t="shared" si="76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16</v>
      </c>
      <c r="H298" s="40">
        <v>16</v>
      </c>
      <c r="I298" s="40"/>
      <c r="J298" s="40">
        <v>13</v>
      </c>
      <c r="K298" s="40"/>
      <c r="L298" s="35">
        <f t="shared" si="77"/>
        <v>45</v>
      </c>
      <c r="M298" s="35">
        <f t="shared" si="76"/>
        <v>11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10</v>
      </c>
      <c r="H299" s="41">
        <v>24</v>
      </c>
      <c r="I299" s="41"/>
      <c r="J299" s="41">
        <v>16</v>
      </c>
      <c r="K299" s="41"/>
      <c r="L299" s="32">
        <f t="shared" si="77"/>
        <v>50</v>
      </c>
      <c r="M299" s="32">
        <f t="shared" si="76"/>
        <v>13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1</v>
      </c>
      <c r="H302" s="40"/>
      <c r="I302" s="40"/>
      <c r="J302" s="40"/>
      <c r="K302" s="40"/>
      <c r="L302" s="35">
        <f t="shared" si="77"/>
        <v>1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248</v>
      </c>
      <c r="U307" s="46">
        <f>+L312+L313</f>
        <v>47</v>
      </c>
      <c r="V307" s="46">
        <f>+L314+L315</f>
        <v>201</v>
      </c>
      <c r="W307" s="46">
        <f>+L318</f>
        <v>0</v>
      </c>
      <c r="X307" s="46">
        <f>+L316</f>
        <v>1</v>
      </c>
    </row>
    <row r="308" spans="1:24" x14ac:dyDescent="0.25">
      <c r="A308" s="21"/>
      <c r="B308" s="22"/>
      <c r="C308" s="8" t="str">
        <f>+$C292</f>
        <v>September 2023</v>
      </c>
      <c r="D308" s="24"/>
      <c r="E308" s="24"/>
      <c r="F308" s="24"/>
      <c r="G308" s="10" t="str">
        <f>+$G$4</f>
        <v>Sep</v>
      </c>
      <c r="H308" s="10" t="str">
        <f>+G308</f>
        <v>Sep</v>
      </c>
      <c r="I308" s="10" t="str">
        <f t="shared" si="78"/>
        <v>Sep</v>
      </c>
      <c r="J308" s="10" t="str">
        <f t="shared" si="78"/>
        <v>Sep</v>
      </c>
      <c r="K308" s="10" t="str">
        <f t="shared" si="78"/>
        <v>Sep</v>
      </c>
      <c r="L308" s="10" t="str">
        <f t="shared" si="78"/>
        <v>Sep</v>
      </c>
      <c r="M308" s="10" t="str">
        <f t="shared" si="78"/>
        <v>Sep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3</v>
      </c>
      <c r="H309" s="7">
        <f>+$H$5</f>
        <v>10</v>
      </c>
      <c r="I309" s="7">
        <f>+$I$5</f>
        <v>17</v>
      </c>
      <c r="J309" s="7">
        <f>+$J$5</f>
        <v>24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71</v>
      </c>
      <c r="H311" s="32">
        <f t="shared" ref="H311:L311" si="79">SUM(H312:H315)</f>
        <v>69</v>
      </c>
      <c r="I311" s="32">
        <f t="shared" si="79"/>
        <v>42</v>
      </c>
      <c r="J311" s="32">
        <f t="shared" si="79"/>
        <v>66</v>
      </c>
      <c r="K311" s="32">
        <f t="shared" si="79"/>
        <v>0</v>
      </c>
      <c r="L311" s="32">
        <f t="shared" si="79"/>
        <v>248</v>
      </c>
      <c r="M311" s="32">
        <f>ROUND((L311/$E$1),0)</f>
        <v>62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2</v>
      </c>
      <c r="I312" s="40">
        <v>1</v>
      </c>
      <c r="J312" s="40">
        <v>2</v>
      </c>
      <c r="K312" s="40"/>
      <c r="L312" s="35">
        <f>SUM(G312:K312)</f>
        <v>8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11</v>
      </c>
      <c r="H313" s="40">
        <v>11</v>
      </c>
      <c r="I313" s="40">
        <v>8</v>
      </c>
      <c r="J313" s="40">
        <v>9</v>
      </c>
      <c r="K313" s="40"/>
      <c r="L313" s="35">
        <f t="shared" ref="L313:L320" si="81">SUM(G313:K313)</f>
        <v>39</v>
      </c>
      <c r="M313" s="35">
        <f t="shared" si="80"/>
        <v>10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19</v>
      </c>
      <c r="I314" s="40">
        <v>14</v>
      </c>
      <c r="J314" s="40">
        <v>19</v>
      </c>
      <c r="K314" s="40"/>
      <c r="L314" s="35">
        <f t="shared" si="81"/>
        <v>71</v>
      </c>
      <c r="M314" s="35">
        <f t="shared" si="80"/>
        <v>18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38</v>
      </c>
      <c r="H315" s="41">
        <v>37</v>
      </c>
      <c r="I315" s="41">
        <v>19</v>
      </c>
      <c r="J315" s="41">
        <v>36</v>
      </c>
      <c r="K315" s="41"/>
      <c r="L315" s="32">
        <f t="shared" si="81"/>
        <v>130</v>
      </c>
      <c r="M315" s="32">
        <f t="shared" si="80"/>
        <v>33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>
        <v>1</v>
      </c>
      <c r="K316" s="40"/>
      <c r="L316" s="35">
        <f t="shared" si="81"/>
        <v>1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96</v>
      </c>
      <c r="H319" s="40">
        <v>102</v>
      </c>
      <c r="I319" s="40">
        <v>15</v>
      </c>
      <c r="J319" s="40">
        <v>127</v>
      </c>
      <c r="K319" s="40"/>
      <c r="L319" s="35">
        <f t="shared" si="81"/>
        <v>340</v>
      </c>
      <c r="M319" s="35">
        <f t="shared" si="80"/>
        <v>85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240</v>
      </c>
      <c r="U323" s="46">
        <f>+L328+L329</f>
        <v>84</v>
      </c>
      <c r="V323" s="46">
        <f>+L330+L331</f>
        <v>156</v>
      </c>
      <c r="W323" s="46">
        <f>+L334</f>
        <v>33</v>
      </c>
      <c r="X323" s="46">
        <f>+L332</f>
        <v>25</v>
      </c>
    </row>
    <row r="324" spans="1:24" x14ac:dyDescent="0.25">
      <c r="A324" s="21"/>
      <c r="B324" s="22"/>
      <c r="C324" s="8" t="str">
        <f>+$C308</f>
        <v>September 2023</v>
      </c>
      <c r="D324" s="24"/>
      <c r="E324" s="24"/>
      <c r="F324" s="24"/>
      <c r="G324" s="10" t="str">
        <f>+$G$4</f>
        <v>Sep</v>
      </c>
      <c r="H324" s="10" t="str">
        <f>+G324</f>
        <v>Sep</v>
      </c>
      <c r="I324" s="10" t="str">
        <f t="shared" si="82"/>
        <v>Sep</v>
      </c>
      <c r="J324" s="10" t="str">
        <f t="shared" si="82"/>
        <v>Sep</v>
      </c>
      <c r="K324" s="10" t="str">
        <f t="shared" si="82"/>
        <v>Sep</v>
      </c>
      <c r="L324" s="10" t="str">
        <f t="shared" si="82"/>
        <v>Sep</v>
      </c>
      <c r="M324" s="10" t="str">
        <f t="shared" si="82"/>
        <v>Sep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3</v>
      </c>
      <c r="H325" s="7">
        <f>+$H$5</f>
        <v>10</v>
      </c>
      <c r="I325" s="7">
        <f>+$I$5</f>
        <v>17</v>
      </c>
      <c r="J325" s="7">
        <f>+$J$5</f>
        <v>24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50</v>
      </c>
      <c r="H327" s="32">
        <f t="shared" ref="H327:L327" si="83">SUM(H328:H331)</f>
        <v>70</v>
      </c>
      <c r="I327" s="32">
        <f t="shared" si="83"/>
        <v>59</v>
      </c>
      <c r="J327" s="32">
        <f t="shared" si="83"/>
        <v>61</v>
      </c>
      <c r="K327" s="32">
        <f t="shared" si="83"/>
        <v>0</v>
      </c>
      <c r="L327" s="32">
        <f t="shared" si="83"/>
        <v>240</v>
      </c>
      <c r="M327" s="32">
        <f>ROUND((L327/$E$1),0)</f>
        <v>60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7</v>
      </c>
      <c r="I328" s="40">
        <v>7</v>
      </c>
      <c r="J328" s="40">
        <v>7</v>
      </c>
      <c r="K328" s="40"/>
      <c r="L328" s="35">
        <f>SUM(G328:K328)</f>
        <v>28</v>
      </c>
      <c r="M328" s="35">
        <f t="shared" ref="M328:M336" si="84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13</v>
      </c>
      <c r="H329" s="40">
        <v>18</v>
      </c>
      <c r="I329" s="40">
        <v>13</v>
      </c>
      <c r="J329" s="40">
        <v>12</v>
      </c>
      <c r="K329" s="40"/>
      <c r="L329" s="35">
        <f t="shared" ref="L329:L336" si="85">SUM(G329:K329)</f>
        <v>56</v>
      </c>
      <c r="M329" s="35">
        <f t="shared" si="84"/>
        <v>14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8</v>
      </c>
      <c r="H330" s="40">
        <v>13</v>
      </c>
      <c r="I330" s="40">
        <v>10</v>
      </c>
      <c r="J330" s="40">
        <v>17</v>
      </c>
      <c r="K330" s="40"/>
      <c r="L330" s="35">
        <f t="shared" si="85"/>
        <v>48</v>
      </c>
      <c r="M330" s="35">
        <f t="shared" si="84"/>
        <v>12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22</v>
      </c>
      <c r="H331" s="41">
        <v>32</v>
      </c>
      <c r="I331" s="41">
        <v>29</v>
      </c>
      <c r="J331" s="41">
        <v>25</v>
      </c>
      <c r="K331" s="41"/>
      <c r="L331" s="32">
        <f t="shared" si="85"/>
        <v>108</v>
      </c>
      <c r="M331" s="32">
        <f t="shared" si="84"/>
        <v>27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3</v>
      </c>
      <c r="H332" s="40">
        <v>7</v>
      </c>
      <c r="I332" s="40">
        <v>9</v>
      </c>
      <c r="J332" s="40">
        <v>6</v>
      </c>
      <c r="K332" s="40"/>
      <c r="L332" s="35">
        <f t="shared" si="85"/>
        <v>25</v>
      </c>
      <c r="M332" s="35">
        <f t="shared" si="84"/>
        <v>6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>
        <v>4</v>
      </c>
      <c r="H333" s="40"/>
      <c r="I333" s="40">
        <v>2</v>
      </c>
      <c r="J333" s="40">
        <v>3</v>
      </c>
      <c r="K333" s="40"/>
      <c r="L333" s="35">
        <f t="shared" si="85"/>
        <v>9</v>
      </c>
      <c r="M333" s="35">
        <f t="shared" si="84"/>
        <v>2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6</v>
      </c>
      <c r="H334" s="40">
        <v>8</v>
      </c>
      <c r="I334" s="40">
        <v>10</v>
      </c>
      <c r="J334" s="40">
        <v>9</v>
      </c>
      <c r="K334" s="40"/>
      <c r="L334" s="35">
        <f t="shared" si="85"/>
        <v>33</v>
      </c>
      <c r="M334" s="35">
        <f t="shared" si="84"/>
        <v>8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>
        <v>144</v>
      </c>
      <c r="J335" s="40">
        <v>216</v>
      </c>
      <c r="K335" s="40"/>
      <c r="L335" s="35">
        <f t="shared" si="85"/>
        <v>360</v>
      </c>
      <c r="M335" s="35">
        <f t="shared" si="84"/>
        <v>90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13</v>
      </c>
      <c r="H336" s="40">
        <v>15</v>
      </c>
      <c r="I336" s="40">
        <v>13</v>
      </c>
      <c r="J336" s="40">
        <v>13</v>
      </c>
      <c r="K336" s="40"/>
      <c r="L336" s="35">
        <f t="shared" si="85"/>
        <v>54</v>
      </c>
      <c r="M336" s="35">
        <f t="shared" si="84"/>
        <v>14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329</v>
      </c>
      <c r="U339" s="46">
        <f>+L344+L345</f>
        <v>105</v>
      </c>
      <c r="V339" s="46">
        <f>+L346+L347</f>
        <v>224</v>
      </c>
      <c r="W339" s="46">
        <f>+L350</f>
        <v>11</v>
      </c>
      <c r="X339" s="46">
        <f>+L348</f>
        <v>6</v>
      </c>
    </row>
    <row r="340" spans="1:24" x14ac:dyDescent="0.25">
      <c r="A340" s="21"/>
      <c r="B340" s="22"/>
      <c r="C340" s="8" t="str">
        <f>+$C324</f>
        <v>September 2023</v>
      </c>
      <c r="D340" s="24"/>
      <c r="E340" s="24"/>
      <c r="F340" s="24"/>
      <c r="G340" s="10" t="str">
        <f>+$G$4</f>
        <v>Sep</v>
      </c>
      <c r="H340" s="10" t="str">
        <f>+G340</f>
        <v>Sep</v>
      </c>
      <c r="I340" s="10" t="str">
        <f t="shared" si="86"/>
        <v>Sep</v>
      </c>
      <c r="J340" s="10" t="str">
        <f t="shared" si="86"/>
        <v>Sep</v>
      </c>
      <c r="K340" s="10" t="str">
        <f t="shared" si="86"/>
        <v>Sep</v>
      </c>
      <c r="L340" s="10" t="str">
        <f t="shared" si="86"/>
        <v>Sep</v>
      </c>
      <c r="M340" s="10" t="str">
        <f t="shared" si="86"/>
        <v>Sep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3</v>
      </c>
      <c r="H341" s="7">
        <f>+$H$5</f>
        <v>10</v>
      </c>
      <c r="I341" s="7">
        <f>+$I$5</f>
        <v>17</v>
      </c>
      <c r="J341" s="7">
        <f>+$J$5</f>
        <v>24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56</v>
      </c>
      <c r="H343" s="32">
        <f t="shared" ref="H343:L343" si="87">SUM(H344:H347)</f>
        <v>78</v>
      </c>
      <c r="I343" s="32">
        <f t="shared" si="87"/>
        <v>90</v>
      </c>
      <c r="J343" s="32">
        <f t="shared" si="87"/>
        <v>105</v>
      </c>
      <c r="K343" s="32">
        <f t="shared" si="87"/>
        <v>0</v>
      </c>
      <c r="L343" s="32">
        <f t="shared" si="87"/>
        <v>329</v>
      </c>
      <c r="M343" s="32">
        <f>ROUND((L343/$E$1),0)</f>
        <v>82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6</v>
      </c>
      <c r="H344" s="40">
        <v>8</v>
      </c>
      <c r="I344" s="40">
        <v>9</v>
      </c>
      <c r="J344" s="40">
        <v>7</v>
      </c>
      <c r="K344" s="40"/>
      <c r="L344" s="35">
        <f>SUM(G344:K344)</f>
        <v>30</v>
      </c>
      <c r="M344" s="35">
        <f t="shared" ref="M344:M352" si="88">ROUND((L344/$E$1),0)</f>
        <v>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12</v>
      </c>
      <c r="H345" s="40">
        <v>18</v>
      </c>
      <c r="I345" s="40">
        <v>21</v>
      </c>
      <c r="J345" s="40">
        <v>24</v>
      </c>
      <c r="K345" s="40"/>
      <c r="L345" s="35">
        <f t="shared" ref="L345:L352" si="89">SUM(G345:K345)</f>
        <v>75</v>
      </c>
      <c r="M345" s="35">
        <f t="shared" si="88"/>
        <v>19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8</v>
      </c>
      <c r="H346" s="40">
        <v>12</v>
      </c>
      <c r="I346" s="40">
        <v>6</v>
      </c>
      <c r="J346" s="40">
        <v>14</v>
      </c>
      <c r="K346" s="40"/>
      <c r="L346" s="35">
        <f t="shared" si="89"/>
        <v>40</v>
      </c>
      <c r="M346" s="35">
        <f t="shared" si="88"/>
        <v>10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30</v>
      </c>
      <c r="H347" s="41">
        <v>40</v>
      </c>
      <c r="I347" s="41">
        <v>54</v>
      </c>
      <c r="J347" s="41">
        <v>60</v>
      </c>
      <c r="K347" s="41"/>
      <c r="L347" s="32">
        <f t="shared" si="89"/>
        <v>184</v>
      </c>
      <c r="M347" s="32">
        <f t="shared" si="88"/>
        <v>46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>
        <v>3</v>
      </c>
      <c r="I348" s="40">
        <v>1</v>
      </c>
      <c r="J348" s="40">
        <v>2</v>
      </c>
      <c r="K348" s="40"/>
      <c r="L348" s="35">
        <f t="shared" si="89"/>
        <v>6</v>
      </c>
      <c r="M348" s="35">
        <f t="shared" si="88"/>
        <v>2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>
        <v>5</v>
      </c>
      <c r="I350" s="40">
        <v>2</v>
      </c>
      <c r="J350" s="40">
        <v>4</v>
      </c>
      <c r="K350" s="40"/>
      <c r="L350" s="35">
        <f t="shared" si="89"/>
        <v>11</v>
      </c>
      <c r="M350" s="35">
        <f t="shared" si="88"/>
        <v>3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>
        <v>72</v>
      </c>
      <c r="J351" s="40">
        <v>144</v>
      </c>
      <c r="K351" s="40"/>
      <c r="L351" s="35">
        <f t="shared" si="89"/>
        <v>216</v>
      </c>
      <c r="M351" s="35">
        <f t="shared" si="88"/>
        <v>54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/>
      <c r="L352" s="35">
        <f t="shared" si="89"/>
        <v>160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127</v>
      </c>
      <c r="U355" s="46">
        <f>+L360+L361</f>
        <v>19</v>
      </c>
      <c r="V355" s="46">
        <f>+L362+L363</f>
        <v>108</v>
      </c>
      <c r="W355" s="46">
        <f>+L366</f>
        <v>19</v>
      </c>
      <c r="X355" s="46">
        <f>+L364</f>
        <v>0</v>
      </c>
    </row>
    <row r="356" spans="1:24" x14ac:dyDescent="0.25">
      <c r="A356" s="21"/>
      <c r="B356" s="22"/>
      <c r="C356" s="8" t="str">
        <f>+$C340</f>
        <v>September 2023</v>
      </c>
      <c r="D356" s="24"/>
      <c r="E356" s="24"/>
      <c r="F356" s="24"/>
      <c r="G356" s="10" t="str">
        <f>+$G$4</f>
        <v>Sep</v>
      </c>
      <c r="H356" s="10" t="str">
        <f>+G356</f>
        <v>Sep</v>
      </c>
      <c r="I356" s="10" t="str">
        <f t="shared" si="90"/>
        <v>Sep</v>
      </c>
      <c r="J356" s="10" t="str">
        <f t="shared" si="90"/>
        <v>Sep</v>
      </c>
      <c r="K356" s="10" t="str">
        <f t="shared" si="90"/>
        <v>Sep</v>
      </c>
      <c r="L356" s="10" t="str">
        <f t="shared" si="90"/>
        <v>Sep</v>
      </c>
      <c r="M356" s="10" t="str">
        <f t="shared" si="90"/>
        <v>Sep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3</v>
      </c>
      <c r="H357" s="7">
        <f>+$H$5</f>
        <v>10</v>
      </c>
      <c r="I357" s="7">
        <f>+$I$5</f>
        <v>17</v>
      </c>
      <c r="J357" s="7">
        <f>+$J$5</f>
        <v>24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35</v>
      </c>
      <c r="H359" s="32">
        <f t="shared" ref="H359:L359" si="91">SUM(H360:H363)</f>
        <v>38</v>
      </c>
      <c r="I359" s="32">
        <f t="shared" si="91"/>
        <v>20</v>
      </c>
      <c r="J359" s="32">
        <f t="shared" si="91"/>
        <v>34</v>
      </c>
      <c r="K359" s="32">
        <f t="shared" si="91"/>
        <v>0</v>
      </c>
      <c r="L359" s="32">
        <f t="shared" si="91"/>
        <v>127</v>
      </c>
      <c r="M359" s="32">
        <f>ROUND((L359/$E$1),0)</f>
        <v>32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1</v>
      </c>
      <c r="J360" s="40">
        <v>1</v>
      </c>
      <c r="K360" s="40"/>
      <c r="L360" s="35">
        <f>SUM(G360:K360)</f>
        <v>6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2</v>
      </c>
      <c r="I361" s="40">
        <v>3</v>
      </c>
      <c r="J361" s="40">
        <v>4</v>
      </c>
      <c r="K361" s="40"/>
      <c r="L361" s="35">
        <f t="shared" ref="L361:L368" si="93">SUM(G361:K361)</f>
        <v>13</v>
      </c>
      <c r="M361" s="35">
        <f t="shared" si="92"/>
        <v>3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10</v>
      </c>
      <c r="H362" s="40">
        <v>12</v>
      </c>
      <c r="I362" s="40">
        <v>7</v>
      </c>
      <c r="J362" s="40">
        <v>9</v>
      </c>
      <c r="K362" s="40"/>
      <c r="L362" s="35">
        <f t="shared" si="93"/>
        <v>38</v>
      </c>
      <c r="M362" s="35">
        <f t="shared" si="92"/>
        <v>10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19</v>
      </c>
      <c r="H363" s="41">
        <v>22</v>
      </c>
      <c r="I363" s="41">
        <v>9</v>
      </c>
      <c r="J363" s="41">
        <v>20</v>
      </c>
      <c r="K363" s="41"/>
      <c r="L363" s="32">
        <f t="shared" si="93"/>
        <v>70</v>
      </c>
      <c r="M363" s="32">
        <f t="shared" si="92"/>
        <v>18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4</v>
      </c>
      <c r="H366" s="40">
        <v>5</v>
      </c>
      <c r="I366" s="40">
        <v>5</v>
      </c>
      <c r="J366" s="40">
        <v>5</v>
      </c>
      <c r="K366" s="40"/>
      <c r="L366" s="35">
        <f t="shared" si="93"/>
        <v>19</v>
      </c>
      <c r="M366" s="35">
        <f t="shared" si="92"/>
        <v>5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>
        <v>180</v>
      </c>
      <c r="I367" s="40">
        <v>180</v>
      </c>
      <c r="J367" s="40">
        <v>180</v>
      </c>
      <c r="K367" s="40"/>
      <c r="L367" s="35">
        <f t="shared" si="93"/>
        <v>540</v>
      </c>
      <c r="M367" s="35">
        <f t="shared" si="92"/>
        <v>135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129</v>
      </c>
      <c r="U371" s="46">
        <f>+L376+L377</f>
        <v>23</v>
      </c>
      <c r="V371" s="46">
        <f>+L378+L379</f>
        <v>106</v>
      </c>
      <c r="W371" s="46">
        <f>+L382</f>
        <v>15</v>
      </c>
      <c r="X371" s="46">
        <f>+L380</f>
        <v>4</v>
      </c>
    </row>
    <row r="372" spans="1:24" x14ac:dyDescent="0.25">
      <c r="A372" s="21"/>
      <c r="B372" s="22"/>
      <c r="C372" s="8" t="str">
        <f>+$C356</f>
        <v>September 2023</v>
      </c>
      <c r="D372" s="24"/>
      <c r="E372" s="24"/>
      <c r="F372" s="24"/>
      <c r="G372" s="10" t="str">
        <f>+$G$4</f>
        <v>Sep</v>
      </c>
      <c r="H372" s="10" t="str">
        <f>+G372</f>
        <v>Sep</v>
      </c>
      <c r="I372" s="10" t="str">
        <f t="shared" si="94"/>
        <v>Sep</v>
      </c>
      <c r="J372" s="10" t="str">
        <f t="shared" si="94"/>
        <v>Sep</v>
      </c>
      <c r="K372" s="10" t="str">
        <f t="shared" si="94"/>
        <v>Sep</v>
      </c>
      <c r="L372" s="10" t="str">
        <f t="shared" si="94"/>
        <v>Sep</v>
      </c>
      <c r="M372" s="10" t="str">
        <f t="shared" si="94"/>
        <v>Sep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3</v>
      </c>
      <c r="H373" s="7">
        <f>+$H$5</f>
        <v>10</v>
      </c>
      <c r="I373" s="7">
        <f>+$I$5</f>
        <v>17</v>
      </c>
      <c r="J373" s="7">
        <f>+$J$5</f>
        <v>24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30</v>
      </c>
      <c r="H375" s="32">
        <f t="shared" ref="H375:L375" si="95">SUM(H376:H379)</f>
        <v>34</v>
      </c>
      <c r="I375" s="32">
        <f t="shared" si="95"/>
        <v>27</v>
      </c>
      <c r="J375" s="32">
        <f t="shared" si="95"/>
        <v>38</v>
      </c>
      <c r="K375" s="32">
        <f t="shared" si="95"/>
        <v>0</v>
      </c>
      <c r="L375" s="32">
        <f t="shared" si="95"/>
        <v>129</v>
      </c>
      <c r="M375" s="32">
        <f>ROUND((L375/$E$1),0)</f>
        <v>32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2</v>
      </c>
      <c r="I376" s="40">
        <v>2</v>
      </c>
      <c r="J376" s="40">
        <v>2</v>
      </c>
      <c r="K376" s="40"/>
      <c r="L376" s="35">
        <f>SUM(G376:K376)</f>
        <v>8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3</v>
      </c>
      <c r="H377" s="40">
        <v>4</v>
      </c>
      <c r="I377" s="40">
        <v>5</v>
      </c>
      <c r="J377" s="40">
        <v>3</v>
      </c>
      <c r="K377" s="40"/>
      <c r="L377" s="35">
        <f t="shared" ref="L377:L384" si="97">SUM(G377:K377)</f>
        <v>15</v>
      </c>
      <c r="M377" s="35">
        <f t="shared" si="96"/>
        <v>4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15</v>
      </c>
      <c r="H378" s="40">
        <v>13</v>
      </c>
      <c r="I378" s="40">
        <v>11</v>
      </c>
      <c r="J378" s="40">
        <v>15</v>
      </c>
      <c r="K378" s="40"/>
      <c r="L378" s="35">
        <f t="shared" si="97"/>
        <v>54</v>
      </c>
      <c r="M378" s="35">
        <f t="shared" si="96"/>
        <v>14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10</v>
      </c>
      <c r="H379" s="41">
        <v>15</v>
      </c>
      <c r="I379" s="41">
        <v>9</v>
      </c>
      <c r="J379" s="41">
        <v>18</v>
      </c>
      <c r="K379" s="41"/>
      <c r="L379" s="32">
        <f t="shared" si="97"/>
        <v>52</v>
      </c>
      <c r="M379" s="32">
        <f t="shared" si="96"/>
        <v>13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>
        <v>1</v>
      </c>
      <c r="I380" s="40"/>
      <c r="J380" s="40">
        <v>3</v>
      </c>
      <c r="K380" s="40"/>
      <c r="L380" s="35">
        <f t="shared" si="97"/>
        <v>4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4</v>
      </c>
      <c r="I382" s="40">
        <v>5</v>
      </c>
      <c r="J382" s="40">
        <v>3</v>
      </c>
      <c r="K382" s="40"/>
      <c r="L382" s="35">
        <f t="shared" si="97"/>
        <v>15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>
        <v>108</v>
      </c>
      <c r="I383" s="40">
        <v>144</v>
      </c>
      <c r="J383" s="40">
        <v>108</v>
      </c>
      <c r="K383" s="40"/>
      <c r="L383" s="35">
        <f t="shared" si="97"/>
        <v>360</v>
      </c>
      <c r="M383" s="35">
        <f t="shared" si="96"/>
        <v>90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276</v>
      </c>
      <c r="U387" s="46">
        <f>+L392+L393</f>
        <v>83</v>
      </c>
      <c r="V387" s="46">
        <f>+L394+L395</f>
        <v>193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September 2023</v>
      </c>
      <c r="D388" s="24"/>
      <c r="E388" s="24"/>
      <c r="F388" s="24"/>
      <c r="G388" s="10" t="str">
        <f>+$G$4</f>
        <v>Sep</v>
      </c>
      <c r="H388" s="10" t="str">
        <f>+G388</f>
        <v>Sep</v>
      </c>
      <c r="I388" s="10" t="str">
        <f t="shared" si="98"/>
        <v>Sep</v>
      </c>
      <c r="J388" s="10" t="str">
        <f t="shared" si="98"/>
        <v>Sep</v>
      </c>
      <c r="K388" s="10" t="str">
        <f t="shared" si="98"/>
        <v>Sep</v>
      </c>
      <c r="L388" s="10" t="str">
        <f t="shared" si="98"/>
        <v>Sep</v>
      </c>
      <c r="M388" s="10" t="str">
        <f t="shared" si="98"/>
        <v>Sep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3</v>
      </c>
      <c r="H389" s="7">
        <f>+$H$5</f>
        <v>10</v>
      </c>
      <c r="I389" s="7">
        <f>+$I$5</f>
        <v>17</v>
      </c>
      <c r="J389" s="7">
        <f>+$J$5</f>
        <v>24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91</v>
      </c>
      <c r="H391" s="32">
        <f t="shared" ref="H391:L391" si="99">SUM(H392:H395)</f>
        <v>78</v>
      </c>
      <c r="I391" s="32">
        <f t="shared" si="99"/>
        <v>48</v>
      </c>
      <c r="J391" s="32">
        <f t="shared" si="99"/>
        <v>59</v>
      </c>
      <c r="K391" s="32">
        <f t="shared" si="99"/>
        <v>0</v>
      </c>
      <c r="L391" s="32">
        <f t="shared" si="99"/>
        <v>276</v>
      </c>
      <c r="M391" s="32">
        <f>ROUND((L391/$E$1),0)</f>
        <v>69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6</v>
      </c>
      <c r="I392" s="40">
        <v>3</v>
      </c>
      <c r="J392" s="40">
        <v>4</v>
      </c>
      <c r="K392" s="40"/>
      <c r="L392" s="35">
        <f>SUM(G392:K392)</f>
        <v>16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21</v>
      </c>
      <c r="H393" s="40">
        <v>19</v>
      </c>
      <c r="I393" s="40">
        <v>11</v>
      </c>
      <c r="J393" s="40">
        <v>16</v>
      </c>
      <c r="K393" s="40"/>
      <c r="L393" s="35">
        <f t="shared" ref="L393:L400" si="101">SUM(G393:K393)</f>
        <v>67</v>
      </c>
      <c r="M393" s="35">
        <f t="shared" si="100"/>
        <v>17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19</v>
      </c>
      <c r="H394" s="40">
        <v>14</v>
      </c>
      <c r="I394" s="40">
        <v>10</v>
      </c>
      <c r="J394" s="40">
        <v>11</v>
      </c>
      <c r="K394" s="40"/>
      <c r="L394" s="35">
        <f t="shared" si="101"/>
        <v>54</v>
      </c>
      <c r="M394" s="35">
        <f t="shared" si="100"/>
        <v>14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48</v>
      </c>
      <c r="H395" s="41">
        <v>39</v>
      </c>
      <c r="I395" s="41">
        <v>24</v>
      </c>
      <c r="J395" s="41">
        <v>28</v>
      </c>
      <c r="K395" s="41"/>
      <c r="L395" s="32">
        <f t="shared" si="101"/>
        <v>139</v>
      </c>
      <c r="M395" s="32">
        <f t="shared" si="100"/>
        <v>35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286</v>
      </c>
      <c r="U403" s="46">
        <f>+L408+L409</f>
        <v>61</v>
      </c>
      <c r="V403" s="46">
        <f>+L410+L411</f>
        <v>225</v>
      </c>
      <c r="W403" s="46">
        <f>+L414</f>
        <v>24</v>
      </c>
      <c r="X403" s="46">
        <f>+L412</f>
        <v>0</v>
      </c>
    </row>
    <row r="404" spans="1:24" x14ac:dyDescent="0.25">
      <c r="A404" s="21"/>
      <c r="B404" s="22"/>
      <c r="C404" s="8" t="str">
        <f>+$C388</f>
        <v>September 2023</v>
      </c>
      <c r="D404" s="24"/>
      <c r="E404" s="24"/>
      <c r="F404" s="24"/>
      <c r="G404" s="10" t="str">
        <f>+$G$4</f>
        <v>Sep</v>
      </c>
      <c r="H404" s="10" t="str">
        <f>+G404</f>
        <v>Sep</v>
      </c>
      <c r="I404" s="10" t="str">
        <f t="shared" si="102"/>
        <v>Sep</v>
      </c>
      <c r="J404" s="10" t="str">
        <f t="shared" si="102"/>
        <v>Sep</v>
      </c>
      <c r="K404" s="10" t="str">
        <f t="shared" si="102"/>
        <v>Sep</v>
      </c>
      <c r="L404" s="10" t="str">
        <f t="shared" si="102"/>
        <v>Sep</v>
      </c>
      <c r="M404" s="10" t="str">
        <f t="shared" si="102"/>
        <v>Sep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3</v>
      </c>
      <c r="H405" s="7">
        <f>+$H$5</f>
        <v>10</v>
      </c>
      <c r="I405" s="7">
        <f>+$I$5</f>
        <v>17</v>
      </c>
      <c r="J405" s="7">
        <f>+$J$5</f>
        <v>24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73</v>
      </c>
      <c r="H407" s="32">
        <f t="shared" ref="H407:L407" si="103">SUM(H408:H411)</f>
        <v>72</v>
      </c>
      <c r="I407" s="32">
        <f t="shared" si="103"/>
        <v>62</v>
      </c>
      <c r="J407" s="32">
        <f t="shared" si="103"/>
        <v>79</v>
      </c>
      <c r="K407" s="32">
        <f t="shared" si="103"/>
        <v>0</v>
      </c>
      <c r="L407" s="32">
        <f t="shared" si="103"/>
        <v>286</v>
      </c>
      <c r="M407" s="32">
        <f>ROUND((L407/$E$1),0)</f>
        <v>72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/>
      <c r="H408" s="40">
        <v>5</v>
      </c>
      <c r="I408" s="40">
        <v>5</v>
      </c>
      <c r="J408" s="40">
        <v>4</v>
      </c>
      <c r="K408" s="40"/>
      <c r="L408" s="35">
        <f>SUM(G408:K408)</f>
        <v>14</v>
      </c>
      <c r="M408" s="35">
        <f t="shared" ref="M408:M416" si="104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13</v>
      </c>
      <c r="H409" s="40">
        <v>11</v>
      </c>
      <c r="I409" s="40">
        <v>9</v>
      </c>
      <c r="J409" s="40">
        <v>14</v>
      </c>
      <c r="K409" s="40"/>
      <c r="L409" s="35">
        <f t="shared" ref="L409:L416" si="105">SUM(G409:K409)</f>
        <v>47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20</v>
      </c>
      <c r="H410" s="40">
        <v>17</v>
      </c>
      <c r="I410" s="40">
        <v>14</v>
      </c>
      <c r="J410" s="40">
        <v>22</v>
      </c>
      <c r="K410" s="40"/>
      <c r="L410" s="35">
        <f t="shared" si="105"/>
        <v>73</v>
      </c>
      <c r="M410" s="35">
        <f t="shared" si="104"/>
        <v>18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40</v>
      </c>
      <c r="H411" s="41">
        <v>39</v>
      </c>
      <c r="I411" s="41">
        <v>34</v>
      </c>
      <c r="J411" s="41">
        <v>39</v>
      </c>
      <c r="K411" s="41"/>
      <c r="L411" s="32">
        <f t="shared" si="105"/>
        <v>152</v>
      </c>
      <c r="M411" s="32">
        <f t="shared" si="104"/>
        <v>38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6</v>
      </c>
      <c r="H414" s="40">
        <v>5</v>
      </c>
      <c r="I414" s="40">
        <v>7</v>
      </c>
      <c r="J414" s="40">
        <v>6</v>
      </c>
      <c r="K414" s="40"/>
      <c r="L414" s="35">
        <f t="shared" si="105"/>
        <v>24</v>
      </c>
      <c r="M414" s="35">
        <f t="shared" si="104"/>
        <v>6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72</v>
      </c>
      <c r="I415" s="40">
        <v>108</v>
      </c>
      <c r="J415" s="40">
        <v>144</v>
      </c>
      <c r="K415" s="40"/>
      <c r="L415" s="35">
        <f t="shared" si="105"/>
        <v>396</v>
      </c>
      <c r="M415" s="35">
        <f t="shared" si="104"/>
        <v>99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September 2023</v>
      </c>
      <c r="D420" s="24"/>
      <c r="E420" s="24"/>
      <c r="F420" s="24"/>
      <c r="G420" s="10" t="str">
        <f>+$G$4</f>
        <v>Sep</v>
      </c>
      <c r="H420" s="10" t="str">
        <f>+G420</f>
        <v>Sep</v>
      </c>
      <c r="I420" s="10" t="str">
        <f t="shared" si="106"/>
        <v>Sep</v>
      </c>
      <c r="J420" s="10" t="str">
        <f t="shared" si="106"/>
        <v>Sep</v>
      </c>
      <c r="K420" s="10" t="str">
        <f t="shared" si="106"/>
        <v>Sep</v>
      </c>
      <c r="L420" s="10" t="str">
        <f t="shared" si="106"/>
        <v>Sep</v>
      </c>
      <c r="M420" s="10" t="str">
        <f t="shared" si="106"/>
        <v>Sep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3</v>
      </c>
      <c r="H421" s="7">
        <f>+$H$5</f>
        <v>10</v>
      </c>
      <c r="I421" s="7">
        <f>+$I$5</f>
        <v>17</v>
      </c>
      <c r="J421" s="7">
        <f>+$J$5</f>
        <v>24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16">
        <v>40</v>
      </c>
      <c r="AB423" s="16">
        <v>51</v>
      </c>
      <c r="AC423" s="16">
        <v>48</v>
      </c>
      <c r="AD423" s="16">
        <v>67</v>
      </c>
      <c r="AE423" s="16">
        <v>0</v>
      </c>
      <c r="AF423" s="16">
        <v>206</v>
      </c>
      <c r="AG423" s="16">
        <v>52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3</v>
      </c>
      <c r="AD424" s="50">
        <v>3</v>
      </c>
      <c r="AE424" s="50"/>
      <c r="AF424" s="16">
        <v>10</v>
      </c>
      <c r="AG424" s="16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7</v>
      </c>
      <c r="AB425" s="50">
        <v>14</v>
      </c>
      <c r="AC425" s="50">
        <v>9</v>
      </c>
      <c r="AD425" s="50">
        <v>9</v>
      </c>
      <c r="AE425" s="50"/>
      <c r="AF425" s="16">
        <v>39</v>
      </c>
      <c r="AG425" s="16">
        <v>10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16</v>
      </c>
      <c r="AB426" s="50">
        <v>17</v>
      </c>
      <c r="AC426" s="50">
        <v>24</v>
      </c>
      <c r="AD426" s="50">
        <v>29</v>
      </c>
      <c r="AE426" s="50"/>
      <c r="AF426" s="16">
        <v>86</v>
      </c>
      <c r="AG426" s="16">
        <v>22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15</v>
      </c>
      <c r="AB427" s="50">
        <v>18</v>
      </c>
      <c r="AC427" s="50">
        <v>12</v>
      </c>
      <c r="AD427" s="50">
        <v>26</v>
      </c>
      <c r="AE427" s="50"/>
      <c r="AF427" s="16">
        <v>71</v>
      </c>
      <c r="AG427" s="16">
        <v>18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16">
        <v>0</v>
      </c>
      <c r="AG428" s="16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16">
        <v>0</v>
      </c>
      <c r="AG429" s="16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16">
        <v>0</v>
      </c>
      <c r="AG430" s="16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16">
        <v>0</v>
      </c>
      <c r="AG431" s="16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F432" s="16">
        <v>0</v>
      </c>
      <c r="AG432" s="16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138</v>
      </c>
      <c r="U435" s="46">
        <f>+L440+L441</f>
        <v>33</v>
      </c>
      <c r="V435" s="46">
        <f>+L442+L443</f>
        <v>105</v>
      </c>
      <c r="W435" s="46">
        <f>+L446</f>
        <v>9</v>
      </c>
      <c r="X435" s="46">
        <f>+L444</f>
        <v>0</v>
      </c>
    </row>
    <row r="436" spans="1:24" x14ac:dyDescent="0.25">
      <c r="A436" s="21"/>
      <c r="B436" s="22"/>
      <c r="C436" s="8" t="str">
        <f>+$C420</f>
        <v>September 2023</v>
      </c>
      <c r="D436" s="24"/>
      <c r="E436" s="24"/>
      <c r="F436" s="24"/>
      <c r="G436" s="10" t="str">
        <f>+$G$4</f>
        <v>Sep</v>
      </c>
      <c r="H436" s="10" t="str">
        <f>+G436</f>
        <v>Sep</v>
      </c>
      <c r="I436" s="10" t="str">
        <f t="shared" si="110"/>
        <v>Sep</v>
      </c>
      <c r="J436" s="10" t="str">
        <f t="shared" si="110"/>
        <v>Sep</v>
      </c>
      <c r="K436" s="10" t="str">
        <f t="shared" si="110"/>
        <v>Sep</v>
      </c>
      <c r="L436" s="10" t="str">
        <f t="shared" si="110"/>
        <v>Sep</v>
      </c>
      <c r="M436" s="10" t="str">
        <f t="shared" si="110"/>
        <v>Sep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3</v>
      </c>
      <c r="H437" s="7">
        <f>+$H$5</f>
        <v>10</v>
      </c>
      <c r="I437" s="7">
        <f>+$I$5</f>
        <v>17</v>
      </c>
      <c r="J437" s="7">
        <f>+$J$5</f>
        <v>24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42</v>
      </c>
      <c r="H439" s="32">
        <f t="shared" ref="H439:L439" si="111">SUM(H440:H443)</f>
        <v>27</v>
      </c>
      <c r="I439" s="32">
        <f t="shared" si="111"/>
        <v>32</v>
      </c>
      <c r="J439" s="32">
        <f t="shared" si="111"/>
        <v>37</v>
      </c>
      <c r="K439" s="32">
        <f t="shared" si="111"/>
        <v>0</v>
      </c>
      <c r="L439" s="32">
        <f t="shared" si="111"/>
        <v>138</v>
      </c>
      <c r="M439" s="32">
        <f>ROUND((L439/$E$1),0)</f>
        <v>35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2</v>
      </c>
      <c r="I440" s="40">
        <v>2</v>
      </c>
      <c r="J440" s="40">
        <v>2</v>
      </c>
      <c r="K440" s="40"/>
      <c r="L440" s="35">
        <f>SUM(G440:K440)</f>
        <v>8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5</v>
      </c>
      <c r="H441" s="40">
        <v>5</v>
      </c>
      <c r="I441" s="40">
        <v>5</v>
      </c>
      <c r="J441" s="40">
        <v>10</v>
      </c>
      <c r="K441" s="40"/>
      <c r="L441" s="35">
        <f t="shared" ref="L441:L448" si="113">SUM(G441:K441)</f>
        <v>25</v>
      </c>
      <c r="M441" s="35">
        <f t="shared" si="112"/>
        <v>6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20</v>
      </c>
      <c r="H442" s="40">
        <v>15</v>
      </c>
      <c r="I442" s="40">
        <v>15</v>
      </c>
      <c r="J442" s="40">
        <v>15</v>
      </c>
      <c r="K442" s="40"/>
      <c r="L442" s="35">
        <f t="shared" si="113"/>
        <v>65</v>
      </c>
      <c r="M442" s="35">
        <f t="shared" si="112"/>
        <v>16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15</v>
      </c>
      <c r="H443" s="41">
        <v>5</v>
      </c>
      <c r="I443" s="41">
        <v>10</v>
      </c>
      <c r="J443" s="41">
        <v>10</v>
      </c>
      <c r="K443" s="41"/>
      <c r="L443" s="32">
        <f t="shared" si="113"/>
        <v>40</v>
      </c>
      <c r="M443" s="32">
        <f t="shared" si="112"/>
        <v>10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5</v>
      </c>
      <c r="H446" s="40">
        <v>2</v>
      </c>
      <c r="I446" s="40">
        <v>2</v>
      </c>
      <c r="J446" s="40"/>
      <c r="K446" s="40"/>
      <c r="L446" s="35">
        <f t="shared" si="113"/>
        <v>9</v>
      </c>
      <c r="M446" s="35">
        <f t="shared" si="112"/>
        <v>2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180</v>
      </c>
      <c r="I447" s="40">
        <v>72</v>
      </c>
      <c r="J447" s="40">
        <v>108</v>
      </c>
      <c r="K447" s="40"/>
      <c r="L447" s="35">
        <f t="shared" si="113"/>
        <v>360</v>
      </c>
      <c r="M447" s="35">
        <f t="shared" si="112"/>
        <v>90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164</v>
      </c>
      <c r="U451" s="46">
        <f>+L456+L457</f>
        <v>43</v>
      </c>
      <c r="V451" s="46">
        <f>+L458+L459</f>
        <v>121</v>
      </c>
      <c r="W451" s="46">
        <f>+L462</f>
        <v>17</v>
      </c>
      <c r="X451" s="46">
        <f>+L460</f>
        <v>0</v>
      </c>
    </row>
    <row r="452" spans="1:24" x14ac:dyDescent="0.25">
      <c r="A452" s="21"/>
      <c r="B452" s="22"/>
      <c r="C452" s="8" t="str">
        <f>+$C436</f>
        <v>September 2023</v>
      </c>
      <c r="D452" s="24"/>
      <c r="E452" s="24"/>
      <c r="F452" s="24"/>
      <c r="G452" s="10" t="str">
        <f>+$G$4</f>
        <v>Sep</v>
      </c>
      <c r="H452" s="10" t="str">
        <f>+G452</f>
        <v>Sep</v>
      </c>
      <c r="I452" s="10" t="str">
        <f t="shared" si="114"/>
        <v>Sep</v>
      </c>
      <c r="J452" s="10" t="str">
        <f t="shared" si="114"/>
        <v>Sep</v>
      </c>
      <c r="K452" s="10" t="str">
        <f t="shared" si="114"/>
        <v>Sep</v>
      </c>
      <c r="L452" s="10" t="str">
        <f t="shared" si="114"/>
        <v>Sep</v>
      </c>
      <c r="M452" s="10" t="str">
        <f t="shared" si="114"/>
        <v>Sep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3</v>
      </c>
      <c r="H453" s="7">
        <f>+$H$5</f>
        <v>10</v>
      </c>
      <c r="I453" s="7">
        <f>+$I$5</f>
        <v>17</v>
      </c>
      <c r="J453" s="7">
        <f>+$J$5</f>
        <v>24</v>
      </c>
      <c r="K453" s="7">
        <f>+$K$5</f>
        <v>0</v>
      </c>
      <c r="L453" s="7" t="s">
        <v>11</v>
      </c>
      <c r="M453" s="7" t="s">
        <v>12</v>
      </c>
      <c r="N453" s="28"/>
      <c r="P453" s="16" t="s">
        <v>167</v>
      </c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49</v>
      </c>
      <c r="H455" s="32">
        <f t="shared" ref="H455:L455" si="115">SUM(H456:H459)</f>
        <v>62</v>
      </c>
      <c r="I455" s="32">
        <f t="shared" si="115"/>
        <v>53</v>
      </c>
      <c r="J455" s="32">
        <f t="shared" si="115"/>
        <v>0</v>
      </c>
      <c r="K455" s="32">
        <f t="shared" si="115"/>
        <v>0</v>
      </c>
      <c r="L455" s="32">
        <f t="shared" si="115"/>
        <v>164</v>
      </c>
      <c r="M455" s="32">
        <f>ROUND((L455/$E$1),0)</f>
        <v>41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8</v>
      </c>
      <c r="I456" s="40">
        <v>5</v>
      </c>
      <c r="J456" s="40"/>
      <c r="K456" s="40"/>
      <c r="L456" s="35">
        <f>SUM(G456:K456)</f>
        <v>20</v>
      </c>
      <c r="M456" s="35">
        <f t="shared" ref="M456:M464" si="116">ROUND((L456/$E$1),0)</f>
        <v>5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7</v>
      </c>
      <c r="H457" s="40">
        <v>7</v>
      </c>
      <c r="I457" s="40">
        <v>9</v>
      </c>
      <c r="J457" s="40"/>
      <c r="K457" s="40"/>
      <c r="L457" s="35">
        <f t="shared" ref="L457:L464" si="117">SUM(G457:K457)</f>
        <v>23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8</v>
      </c>
      <c r="H458" s="40">
        <v>9</v>
      </c>
      <c r="I458" s="40">
        <v>6</v>
      </c>
      <c r="J458" s="40"/>
      <c r="K458" s="40"/>
      <c r="L458" s="35">
        <f t="shared" si="117"/>
        <v>23</v>
      </c>
      <c r="M458" s="35">
        <f t="shared" si="116"/>
        <v>6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27</v>
      </c>
      <c r="H459" s="41">
        <v>38</v>
      </c>
      <c r="I459" s="41">
        <v>33</v>
      </c>
      <c r="J459" s="41"/>
      <c r="K459" s="41"/>
      <c r="L459" s="32">
        <f t="shared" si="117"/>
        <v>98</v>
      </c>
      <c r="M459" s="32">
        <f t="shared" si="116"/>
        <v>25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4</v>
      </c>
      <c r="I462" s="40">
        <v>4</v>
      </c>
      <c r="J462" s="40">
        <v>6</v>
      </c>
      <c r="K462" s="40"/>
      <c r="L462" s="35">
        <f t="shared" si="117"/>
        <v>17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188</v>
      </c>
      <c r="U467" s="46">
        <f>+L472+L473</f>
        <v>56</v>
      </c>
      <c r="V467" s="46">
        <f>+L474+L475</f>
        <v>132</v>
      </c>
      <c r="W467" s="46">
        <f>+L478</f>
        <v>55</v>
      </c>
      <c r="X467" s="46">
        <f>+L476</f>
        <v>0</v>
      </c>
    </row>
    <row r="468" spans="1:24" x14ac:dyDescent="0.25">
      <c r="A468" s="21"/>
      <c r="B468" s="22"/>
      <c r="C468" s="8" t="str">
        <f>+$C452</f>
        <v>September 2023</v>
      </c>
      <c r="D468" s="24"/>
      <c r="E468" s="24"/>
      <c r="F468" s="24"/>
      <c r="G468" s="10" t="str">
        <f>+$G$4</f>
        <v>Sep</v>
      </c>
      <c r="H468" s="10" t="str">
        <f>+G468</f>
        <v>Sep</v>
      </c>
      <c r="I468" s="10" t="str">
        <f t="shared" si="118"/>
        <v>Sep</v>
      </c>
      <c r="J468" s="10" t="str">
        <f t="shared" si="118"/>
        <v>Sep</v>
      </c>
      <c r="K468" s="10" t="str">
        <f t="shared" si="118"/>
        <v>Sep</v>
      </c>
      <c r="L468" s="10" t="str">
        <f t="shared" si="118"/>
        <v>Sep</v>
      </c>
      <c r="M468" s="10" t="str">
        <f t="shared" si="118"/>
        <v>Sep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3</v>
      </c>
      <c r="H469" s="7">
        <f>+$H$5</f>
        <v>10</v>
      </c>
      <c r="I469" s="7">
        <f>+$I$5</f>
        <v>17</v>
      </c>
      <c r="J469" s="7">
        <f>+$J$5</f>
        <v>24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54</v>
      </c>
      <c r="H471" s="32">
        <f t="shared" ref="H471:L471" si="119">SUM(H472:H475)</f>
        <v>59</v>
      </c>
      <c r="I471" s="32">
        <f t="shared" si="119"/>
        <v>36</v>
      </c>
      <c r="J471" s="32">
        <f t="shared" si="119"/>
        <v>39</v>
      </c>
      <c r="K471" s="32">
        <f t="shared" si="119"/>
        <v>0</v>
      </c>
      <c r="L471" s="32">
        <f t="shared" si="119"/>
        <v>188</v>
      </c>
      <c r="M471" s="32">
        <f>ROUND((L471/$E$1),0)</f>
        <v>47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5</v>
      </c>
      <c r="H472" s="40">
        <v>3</v>
      </c>
      <c r="I472" s="40">
        <v>8</v>
      </c>
      <c r="J472" s="40">
        <v>3</v>
      </c>
      <c r="K472" s="40"/>
      <c r="L472" s="35">
        <f>SUM(G472:K472)</f>
        <v>19</v>
      </c>
      <c r="M472" s="35">
        <f t="shared" ref="M472:M480" si="120">ROUND((L472/$E$1),0)</f>
        <v>5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7</v>
      </c>
      <c r="H473" s="40">
        <v>14</v>
      </c>
      <c r="I473" s="40">
        <v>9</v>
      </c>
      <c r="J473" s="40">
        <v>7</v>
      </c>
      <c r="K473" s="40"/>
      <c r="L473" s="35">
        <f t="shared" ref="L473:L480" si="121">SUM(G473:K473)</f>
        <v>37</v>
      </c>
      <c r="M473" s="35">
        <f t="shared" si="120"/>
        <v>9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17</v>
      </c>
      <c r="H474" s="40">
        <v>18</v>
      </c>
      <c r="I474" s="40">
        <v>13</v>
      </c>
      <c r="J474" s="40">
        <v>9</v>
      </c>
      <c r="K474" s="40"/>
      <c r="L474" s="35">
        <f t="shared" si="121"/>
        <v>57</v>
      </c>
      <c r="M474" s="35">
        <f t="shared" si="120"/>
        <v>14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25</v>
      </c>
      <c r="H475" s="41">
        <v>24</v>
      </c>
      <c r="I475" s="41">
        <v>6</v>
      </c>
      <c r="J475" s="41">
        <v>20</v>
      </c>
      <c r="K475" s="41"/>
      <c r="L475" s="32">
        <f t="shared" si="121"/>
        <v>75</v>
      </c>
      <c r="M475" s="32">
        <f t="shared" si="120"/>
        <v>19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>
        <v>10</v>
      </c>
      <c r="I478" s="40">
        <v>20</v>
      </c>
      <c r="J478" s="40">
        <v>10</v>
      </c>
      <c r="K478" s="40"/>
      <c r="L478" s="35">
        <f t="shared" si="121"/>
        <v>55</v>
      </c>
      <c r="M478" s="35">
        <f t="shared" si="120"/>
        <v>14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35</v>
      </c>
      <c r="H479" s="40">
        <v>30</v>
      </c>
      <c r="I479" s="40">
        <v>15</v>
      </c>
      <c r="J479" s="40"/>
      <c r="K479" s="40"/>
      <c r="L479" s="35">
        <f t="shared" si="121"/>
        <v>80</v>
      </c>
      <c r="M479" s="35">
        <f t="shared" si="120"/>
        <v>20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137</v>
      </c>
      <c r="U483" s="46">
        <f>+L488+L489</f>
        <v>48</v>
      </c>
      <c r="V483" s="46">
        <f>+L490+L491</f>
        <v>89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September 2023</v>
      </c>
      <c r="D484" s="24"/>
      <c r="E484" s="24"/>
      <c r="F484" s="24"/>
      <c r="G484" s="10" t="str">
        <f>+$G$4</f>
        <v>Sep</v>
      </c>
      <c r="H484" s="10" t="str">
        <f>+G484</f>
        <v>Sep</v>
      </c>
      <c r="I484" s="10" t="str">
        <f t="shared" si="122"/>
        <v>Sep</v>
      </c>
      <c r="J484" s="10" t="str">
        <f t="shared" si="122"/>
        <v>Sep</v>
      </c>
      <c r="K484" s="10" t="str">
        <f t="shared" si="122"/>
        <v>Sep</v>
      </c>
      <c r="L484" s="10" t="str">
        <f t="shared" si="122"/>
        <v>Sep</v>
      </c>
      <c r="M484" s="10" t="str">
        <f t="shared" si="122"/>
        <v>Sep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3</v>
      </c>
      <c r="H485" s="7">
        <f>+$H$5</f>
        <v>10</v>
      </c>
      <c r="I485" s="7">
        <f>+$I$5</f>
        <v>17</v>
      </c>
      <c r="J485" s="7">
        <f>+$J$5</f>
        <v>24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38</v>
      </c>
      <c r="H487" s="32">
        <f t="shared" ref="H487:L487" si="123">SUM(H488:H491)</f>
        <v>34</v>
      </c>
      <c r="I487" s="32">
        <f t="shared" si="123"/>
        <v>32</v>
      </c>
      <c r="J487" s="32">
        <f t="shared" si="123"/>
        <v>33</v>
      </c>
      <c r="K487" s="32">
        <f t="shared" si="123"/>
        <v>0</v>
      </c>
      <c r="L487" s="32">
        <f t="shared" si="123"/>
        <v>137</v>
      </c>
      <c r="M487" s="32">
        <f>ROUND((L487/$E$1),0)</f>
        <v>34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2</v>
      </c>
      <c r="I488" s="40">
        <v>2</v>
      </c>
      <c r="J488" s="40">
        <v>4</v>
      </c>
      <c r="K488" s="40"/>
      <c r="L488" s="35">
        <f>SUM(G488:K488)</f>
        <v>10</v>
      </c>
      <c r="M488" s="35">
        <f t="shared" ref="M488:M496" si="124">ROUND((L488/$E$1),0)</f>
        <v>3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10</v>
      </c>
      <c r="H489" s="40">
        <v>9</v>
      </c>
      <c r="I489" s="40">
        <v>8</v>
      </c>
      <c r="J489" s="40">
        <v>11</v>
      </c>
      <c r="K489" s="40"/>
      <c r="L489" s="35">
        <f t="shared" ref="L489:L496" si="125">SUM(G489:K489)</f>
        <v>38</v>
      </c>
      <c r="M489" s="35">
        <f t="shared" si="124"/>
        <v>10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8</v>
      </c>
      <c r="H490" s="40">
        <v>10</v>
      </c>
      <c r="I490" s="40">
        <v>6</v>
      </c>
      <c r="J490" s="40">
        <v>7</v>
      </c>
      <c r="K490" s="40"/>
      <c r="L490" s="35">
        <f t="shared" si="125"/>
        <v>31</v>
      </c>
      <c r="M490" s="35">
        <f t="shared" si="124"/>
        <v>8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18</v>
      </c>
      <c r="H491" s="41">
        <v>13</v>
      </c>
      <c r="I491" s="41">
        <v>16</v>
      </c>
      <c r="J491" s="41">
        <v>11</v>
      </c>
      <c r="K491" s="41"/>
      <c r="L491" s="32">
        <f t="shared" si="125"/>
        <v>58</v>
      </c>
      <c r="M491" s="32">
        <f t="shared" si="124"/>
        <v>15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360</v>
      </c>
      <c r="I495" s="40">
        <v>108</v>
      </c>
      <c r="J495" s="40">
        <v>108</v>
      </c>
      <c r="K495" s="40"/>
      <c r="L495" s="35">
        <f t="shared" si="125"/>
        <v>576</v>
      </c>
      <c r="M495" s="35">
        <f t="shared" si="124"/>
        <v>144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466</v>
      </c>
      <c r="U499" s="46">
        <f>+L504+L505</f>
        <v>79</v>
      </c>
      <c r="V499" s="46">
        <f>+L506+L507</f>
        <v>387</v>
      </c>
      <c r="W499" s="46">
        <f>+L510</f>
        <v>8</v>
      </c>
      <c r="X499" s="46">
        <f>+L508</f>
        <v>0</v>
      </c>
    </row>
    <row r="500" spans="1:24" x14ac:dyDescent="0.25">
      <c r="A500" s="21"/>
      <c r="B500" s="22"/>
      <c r="C500" s="8" t="str">
        <f>+$C484</f>
        <v>September 2023</v>
      </c>
      <c r="D500" s="24"/>
      <c r="E500" s="24"/>
      <c r="F500" s="24"/>
      <c r="G500" s="10" t="str">
        <f>+$G$4</f>
        <v>Sep</v>
      </c>
      <c r="H500" s="10" t="str">
        <f>+G500</f>
        <v>Sep</v>
      </c>
      <c r="I500" s="10" t="str">
        <f t="shared" si="126"/>
        <v>Sep</v>
      </c>
      <c r="J500" s="10" t="str">
        <f t="shared" si="126"/>
        <v>Sep</v>
      </c>
      <c r="K500" s="10" t="str">
        <f t="shared" si="126"/>
        <v>Sep</v>
      </c>
      <c r="L500" s="10" t="str">
        <f t="shared" si="126"/>
        <v>Sep</v>
      </c>
      <c r="M500" s="10" t="str">
        <f t="shared" si="126"/>
        <v>Sep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3</v>
      </c>
      <c r="H501" s="7">
        <f>+$H$5</f>
        <v>10</v>
      </c>
      <c r="I501" s="7">
        <f>+$I$5</f>
        <v>17</v>
      </c>
      <c r="J501" s="7">
        <f>+$J$5</f>
        <v>24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90</v>
      </c>
      <c r="H503" s="32">
        <f t="shared" ref="H503:L503" si="127">SUM(H504:H507)</f>
        <v>121</v>
      </c>
      <c r="I503" s="32">
        <f t="shared" si="127"/>
        <v>124</v>
      </c>
      <c r="J503" s="32">
        <f t="shared" si="127"/>
        <v>131</v>
      </c>
      <c r="K503" s="32">
        <f t="shared" si="127"/>
        <v>0</v>
      </c>
      <c r="L503" s="32">
        <f t="shared" si="127"/>
        <v>466</v>
      </c>
      <c r="M503" s="32">
        <f>ROUND((L503/$E$1),0)</f>
        <v>117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2</v>
      </c>
      <c r="H504" s="40">
        <v>3</v>
      </c>
      <c r="I504" s="40">
        <v>4</v>
      </c>
      <c r="J504" s="40">
        <v>2</v>
      </c>
      <c r="K504" s="40"/>
      <c r="L504" s="35">
        <f>SUM(G504:K504)</f>
        <v>11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13</v>
      </c>
      <c r="H505" s="40">
        <v>18</v>
      </c>
      <c r="I505" s="40">
        <v>17</v>
      </c>
      <c r="J505" s="40">
        <v>20</v>
      </c>
      <c r="K505" s="40"/>
      <c r="L505" s="35">
        <f t="shared" ref="L505:L512" si="129">SUM(G505:K505)</f>
        <v>68</v>
      </c>
      <c r="M505" s="35">
        <f t="shared" si="128"/>
        <v>17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16</v>
      </c>
      <c r="H506" s="40">
        <v>22</v>
      </c>
      <c r="I506" s="40">
        <v>19</v>
      </c>
      <c r="J506" s="40">
        <v>27</v>
      </c>
      <c r="K506" s="40"/>
      <c r="L506" s="35">
        <f t="shared" si="129"/>
        <v>84</v>
      </c>
      <c r="M506" s="35">
        <f t="shared" si="128"/>
        <v>21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59</v>
      </c>
      <c r="H507" s="41">
        <v>78</v>
      </c>
      <c r="I507" s="41">
        <v>84</v>
      </c>
      <c r="J507" s="41">
        <v>82</v>
      </c>
      <c r="K507" s="41"/>
      <c r="L507" s="32">
        <f t="shared" si="129"/>
        <v>303</v>
      </c>
      <c r="M507" s="32">
        <f t="shared" si="128"/>
        <v>76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1</v>
      </c>
      <c r="H510" s="40">
        <v>3</v>
      </c>
      <c r="I510" s="40">
        <v>1</v>
      </c>
      <c r="J510" s="40">
        <v>3</v>
      </c>
      <c r="K510" s="40"/>
      <c r="L510" s="35">
        <f t="shared" si="129"/>
        <v>8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163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Gundviwini</v>
      </c>
      <c r="T515" s="46">
        <f>+L519</f>
        <v>45</v>
      </c>
      <c r="U515" s="46">
        <f>+L520+L521</f>
        <v>13</v>
      </c>
      <c r="V515" s="46">
        <f>+L522+L523</f>
        <v>32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September 2023</v>
      </c>
      <c r="D516" s="24"/>
      <c r="E516" s="24"/>
      <c r="F516" s="24"/>
      <c r="G516" s="10" t="str">
        <f>+$G$4</f>
        <v>Sep</v>
      </c>
      <c r="H516" s="10" t="str">
        <f>+G516</f>
        <v>Sep</v>
      </c>
      <c r="I516" s="10" t="str">
        <f t="shared" si="130"/>
        <v>Sep</v>
      </c>
      <c r="J516" s="10" t="str">
        <f t="shared" si="130"/>
        <v>Sep</v>
      </c>
      <c r="K516" s="10" t="str">
        <f t="shared" si="130"/>
        <v>Sep</v>
      </c>
      <c r="L516" s="10" t="str">
        <f t="shared" si="130"/>
        <v>Sep</v>
      </c>
      <c r="M516" s="10" t="str">
        <f t="shared" si="130"/>
        <v>Sep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3</v>
      </c>
      <c r="H517" s="7">
        <f>+$H$5</f>
        <v>10</v>
      </c>
      <c r="I517" s="7">
        <f>+$I$5</f>
        <v>17</v>
      </c>
      <c r="J517" s="7">
        <f>+$J$5</f>
        <v>24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22</v>
      </c>
      <c r="J519" s="32">
        <f t="shared" si="131"/>
        <v>23</v>
      </c>
      <c r="K519" s="32">
        <f t="shared" si="131"/>
        <v>0</v>
      </c>
      <c r="L519" s="32">
        <f t="shared" si="131"/>
        <v>45</v>
      </c>
      <c r="M519" s="32">
        <f>ROUND((L519/$E$1),0)</f>
        <v>11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>
        <v>4</v>
      </c>
      <c r="J520" s="40">
        <v>3</v>
      </c>
      <c r="K520" s="40"/>
      <c r="L520" s="35">
        <f>SUM(G520:K520)</f>
        <v>7</v>
      </c>
      <c r="M520" s="35">
        <f t="shared" ref="M520:M528" si="132">ROUND((L520/$E$1),0)</f>
        <v>2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>
        <v>3</v>
      </c>
      <c r="J521" s="40">
        <v>3</v>
      </c>
      <c r="K521" s="40"/>
      <c r="L521" s="35">
        <f t="shared" ref="L521:L528" si="133">SUM(G521:K521)</f>
        <v>6</v>
      </c>
      <c r="M521" s="35">
        <f t="shared" si="132"/>
        <v>2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>
        <v>3</v>
      </c>
      <c r="J522" s="40">
        <v>2</v>
      </c>
      <c r="K522" s="40"/>
      <c r="L522" s="35">
        <f t="shared" si="133"/>
        <v>5</v>
      </c>
      <c r="M522" s="35">
        <f t="shared" si="132"/>
        <v>1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>
        <v>12</v>
      </c>
      <c r="J523" s="41">
        <v>15</v>
      </c>
      <c r="K523" s="41"/>
      <c r="L523" s="32">
        <f t="shared" si="133"/>
        <v>27</v>
      </c>
      <c r="M523" s="32">
        <f t="shared" si="132"/>
        <v>7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164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Mcuba</v>
      </c>
      <c r="T531" s="46">
        <f>+L535</f>
        <v>140</v>
      </c>
      <c r="U531" s="46">
        <f>+L536+L537</f>
        <v>36</v>
      </c>
      <c r="V531" s="46">
        <f>+L538+L539</f>
        <v>104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September 2023</v>
      </c>
      <c r="D532" s="24"/>
      <c r="E532" s="24"/>
      <c r="F532" s="24"/>
      <c r="G532" s="10" t="str">
        <f>+$G$4</f>
        <v>Sep</v>
      </c>
      <c r="H532" s="10" t="str">
        <f>+G532</f>
        <v>Sep</v>
      </c>
      <c r="I532" s="10" t="str">
        <f t="shared" si="134"/>
        <v>Sep</v>
      </c>
      <c r="J532" s="10" t="str">
        <f t="shared" si="134"/>
        <v>Sep</v>
      </c>
      <c r="K532" s="10" t="str">
        <f t="shared" si="134"/>
        <v>Sep</v>
      </c>
      <c r="L532" s="10" t="str">
        <f t="shared" si="134"/>
        <v>Sep</v>
      </c>
      <c r="M532" s="10" t="str">
        <f t="shared" si="134"/>
        <v>Sep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3</v>
      </c>
      <c r="H533" s="7">
        <f>+$H$5</f>
        <v>10</v>
      </c>
      <c r="I533" s="7">
        <f>+$I$5</f>
        <v>17</v>
      </c>
      <c r="J533" s="7">
        <f>+$J$5</f>
        <v>24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66</v>
      </c>
      <c r="J535" s="32">
        <f t="shared" si="135"/>
        <v>74</v>
      </c>
      <c r="K535" s="32">
        <f t="shared" si="135"/>
        <v>0</v>
      </c>
      <c r="L535" s="32">
        <f t="shared" si="135"/>
        <v>140</v>
      </c>
      <c r="M535" s="32">
        <f>ROUND((L535/$E$1),0)</f>
        <v>35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>
        <v>4</v>
      </c>
      <c r="J536" s="40">
        <v>5</v>
      </c>
      <c r="K536" s="40"/>
      <c r="L536" s="35">
        <f>SUM(G536:K536)</f>
        <v>9</v>
      </c>
      <c r="M536" s="35">
        <f t="shared" ref="M536:M544" si="136">ROUND((L536/$E$1),0)</f>
        <v>2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>
        <v>14</v>
      </c>
      <c r="J537" s="40">
        <v>13</v>
      </c>
      <c r="K537" s="40"/>
      <c r="L537" s="35">
        <f t="shared" ref="L537:L544" si="137">SUM(G537:K537)</f>
        <v>27</v>
      </c>
      <c r="M537" s="35">
        <f t="shared" si="136"/>
        <v>7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>
        <v>17</v>
      </c>
      <c r="J538" s="40">
        <v>22</v>
      </c>
      <c r="K538" s="40"/>
      <c r="L538" s="35">
        <f t="shared" si="137"/>
        <v>39</v>
      </c>
      <c r="M538" s="35">
        <f t="shared" si="136"/>
        <v>10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>
        <v>31</v>
      </c>
      <c r="J539" s="41">
        <v>34</v>
      </c>
      <c r="K539" s="41"/>
      <c r="L539" s="32">
        <f t="shared" si="137"/>
        <v>65</v>
      </c>
      <c r="M539" s="32">
        <f t="shared" si="136"/>
        <v>16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>
        <v>52</v>
      </c>
      <c r="J543" s="40">
        <v>68</v>
      </c>
      <c r="K543" s="40"/>
      <c r="L543" s="35">
        <f t="shared" si="137"/>
        <v>120</v>
      </c>
      <c r="M543" s="35">
        <f t="shared" si="136"/>
        <v>30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September 2023</v>
      </c>
      <c r="D548" s="24"/>
      <c r="E548" s="24"/>
      <c r="F548" s="24"/>
      <c r="G548" s="10" t="str">
        <f>+$G$4</f>
        <v>Sep</v>
      </c>
      <c r="H548" s="10" t="str">
        <f>+G548</f>
        <v>Sep</v>
      </c>
      <c r="I548" s="10" t="str">
        <f t="shared" si="138"/>
        <v>Sep</v>
      </c>
      <c r="J548" s="10" t="str">
        <f t="shared" si="138"/>
        <v>Sep</v>
      </c>
      <c r="K548" s="10" t="str">
        <f t="shared" si="138"/>
        <v>Sep</v>
      </c>
      <c r="L548" s="10" t="str">
        <f t="shared" si="138"/>
        <v>Sep</v>
      </c>
      <c r="M548" s="10" t="str">
        <f t="shared" si="138"/>
        <v>Sep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3</v>
      </c>
      <c r="H549" s="7">
        <f>+$H$5</f>
        <v>10</v>
      </c>
      <c r="I549" s="7">
        <f>+$I$5</f>
        <v>17</v>
      </c>
      <c r="J549" s="7">
        <f>+$J$5</f>
        <v>24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September 2023</v>
      </c>
      <c r="D564" s="24"/>
      <c r="E564" s="24"/>
      <c r="F564" s="24"/>
      <c r="G564" s="10" t="str">
        <f>+$G$4</f>
        <v>Sep</v>
      </c>
      <c r="H564" s="10" t="str">
        <f>+G564</f>
        <v>Sep</v>
      </c>
      <c r="I564" s="10" t="str">
        <f t="shared" si="142"/>
        <v>Sep</v>
      </c>
      <c r="J564" s="10" t="str">
        <f t="shared" si="142"/>
        <v>Sep</v>
      </c>
      <c r="K564" s="10" t="str">
        <f t="shared" si="142"/>
        <v>Sep</v>
      </c>
      <c r="L564" s="10" t="str">
        <f t="shared" si="142"/>
        <v>Sep</v>
      </c>
      <c r="M564" s="10" t="str">
        <f t="shared" si="142"/>
        <v>Sep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3</v>
      </c>
      <c r="H565" s="7">
        <f>+$H$5</f>
        <v>10</v>
      </c>
      <c r="I565" s="7">
        <f>+$I$5</f>
        <v>17</v>
      </c>
      <c r="J565" s="7">
        <f>+$J$5</f>
        <v>24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September 2023</v>
      </c>
      <c r="D580" s="24"/>
      <c r="E580" s="24"/>
      <c r="F580" s="24"/>
      <c r="G580" s="10" t="str">
        <f>+$G$4</f>
        <v>Sep</v>
      </c>
      <c r="H580" s="10" t="str">
        <f>+G580</f>
        <v>Sep</v>
      </c>
      <c r="I580" s="10" t="str">
        <f t="shared" si="146"/>
        <v>Sep</v>
      </c>
      <c r="J580" s="10" t="str">
        <f t="shared" si="146"/>
        <v>Sep</v>
      </c>
      <c r="K580" s="10" t="str">
        <f t="shared" si="146"/>
        <v>Sep</v>
      </c>
      <c r="L580" s="10" t="str">
        <f t="shared" si="146"/>
        <v>Sep</v>
      </c>
      <c r="M580" s="10" t="str">
        <f t="shared" si="146"/>
        <v>Sep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3</v>
      </c>
      <c r="H581" s="7">
        <f>+$H$5</f>
        <v>10</v>
      </c>
      <c r="I581" s="7">
        <f>+$I$5</f>
        <v>17</v>
      </c>
      <c r="J581" s="7">
        <f>+$J$5</f>
        <v>24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September 2023</v>
      </c>
      <c r="D596" s="24"/>
      <c r="E596" s="24"/>
      <c r="F596" s="24"/>
      <c r="G596" s="10" t="str">
        <f>+$G$4</f>
        <v>Sep</v>
      </c>
      <c r="H596" s="10" t="str">
        <f>+G596</f>
        <v>Sep</v>
      </c>
      <c r="I596" s="10" t="str">
        <f t="shared" si="150"/>
        <v>Sep</v>
      </c>
      <c r="J596" s="10" t="str">
        <f t="shared" si="150"/>
        <v>Sep</v>
      </c>
      <c r="K596" s="10" t="str">
        <f t="shared" si="150"/>
        <v>Sep</v>
      </c>
      <c r="L596" s="10" t="str">
        <f t="shared" si="150"/>
        <v>Sep</v>
      </c>
      <c r="M596" s="10" t="str">
        <f t="shared" si="150"/>
        <v>Sep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3</v>
      </c>
      <c r="H597" s="7">
        <f>+$H$5</f>
        <v>10</v>
      </c>
      <c r="I597" s="7">
        <f>+$I$5</f>
        <v>17</v>
      </c>
      <c r="J597" s="7">
        <f>+$J$5</f>
        <v>24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September 2023</v>
      </c>
      <c r="D612" s="24"/>
      <c r="E612" s="24"/>
      <c r="F612" s="24"/>
      <c r="G612" s="10" t="str">
        <f>+$G$4</f>
        <v>Sep</v>
      </c>
      <c r="H612" s="10" t="str">
        <f>+G612</f>
        <v>Sep</v>
      </c>
      <c r="I612" s="10" t="str">
        <f t="shared" si="154"/>
        <v>Sep</v>
      </c>
      <c r="J612" s="10" t="str">
        <f t="shared" si="154"/>
        <v>Sep</v>
      </c>
      <c r="K612" s="10" t="str">
        <f t="shared" si="154"/>
        <v>Sep</v>
      </c>
      <c r="L612" s="10" t="str">
        <f t="shared" si="154"/>
        <v>Sep</v>
      </c>
      <c r="M612" s="10" t="str">
        <f t="shared" si="154"/>
        <v>Sep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3</v>
      </c>
      <c r="H613" s="7">
        <f>+$H$5</f>
        <v>10</v>
      </c>
      <c r="I613" s="7">
        <f>+$I$5</f>
        <v>17</v>
      </c>
      <c r="J613" s="7">
        <f>+$J$5</f>
        <v>24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September 2023</v>
      </c>
      <c r="D628" s="24"/>
      <c r="E628" s="24"/>
      <c r="F628" s="24"/>
      <c r="G628" s="10" t="str">
        <f>+$G$4</f>
        <v>Sep</v>
      </c>
      <c r="H628" s="10" t="str">
        <f>+G628</f>
        <v>Sep</v>
      </c>
      <c r="I628" s="10" t="str">
        <f t="shared" si="158"/>
        <v>Sep</v>
      </c>
      <c r="J628" s="10" t="str">
        <f t="shared" si="158"/>
        <v>Sep</v>
      </c>
      <c r="K628" s="10" t="str">
        <f t="shared" si="158"/>
        <v>Sep</v>
      </c>
      <c r="L628" s="10" t="str">
        <f t="shared" si="158"/>
        <v>Sep</v>
      </c>
      <c r="M628" s="10" t="str">
        <f t="shared" si="158"/>
        <v>Sep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3</v>
      </c>
      <c r="H629" s="7">
        <f>+$H$5</f>
        <v>10</v>
      </c>
      <c r="I629" s="7">
        <f>+$I$5</f>
        <v>17</v>
      </c>
      <c r="J629" s="7">
        <f>+$J$5</f>
        <v>24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September 2023</v>
      </c>
      <c r="D644" s="24"/>
      <c r="E644" s="24"/>
      <c r="F644" s="24"/>
      <c r="G644" s="10" t="str">
        <f>+$G$4</f>
        <v>Sep</v>
      </c>
      <c r="H644" s="10" t="str">
        <f>+G644</f>
        <v>Sep</v>
      </c>
      <c r="I644" s="10" t="str">
        <f t="shared" si="162"/>
        <v>Sep</v>
      </c>
      <c r="J644" s="10" t="str">
        <f t="shared" si="162"/>
        <v>Sep</v>
      </c>
      <c r="K644" s="10" t="str">
        <f t="shared" si="162"/>
        <v>Sep</v>
      </c>
      <c r="L644" s="10" t="str">
        <f t="shared" si="162"/>
        <v>Sep</v>
      </c>
      <c r="M644" s="10" t="str">
        <f t="shared" si="162"/>
        <v>Sep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3</v>
      </c>
      <c r="H645" s="7">
        <f>+$H$5</f>
        <v>10</v>
      </c>
      <c r="I645" s="7">
        <f>+$I$5</f>
        <v>17</v>
      </c>
      <c r="J645" s="7">
        <f>+$J$5</f>
        <v>24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9345</v>
      </c>
      <c r="U3" s="46">
        <f>+L8+L9</f>
        <v>2467</v>
      </c>
      <c r="V3" s="46">
        <f>+L10+L11</f>
        <v>6878</v>
      </c>
      <c r="W3" s="46">
        <f>+L14</f>
        <v>472</v>
      </c>
      <c r="X3" s="46">
        <f>+L12</f>
        <v>116</v>
      </c>
    </row>
    <row r="4" spans="1:41" x14ac:dyDescent="0.25">
      <c r="A4" s="21"/>
      <c r="B4" s="22"/>
      <c r="C4" s="13" t="s">
        <v>169</v>
      </c>
      <c r="D4" s="23"/>
      <c r="E4" s="24"/>
      <c r="F4" s="24"/>
      <c r="G4" s="49" t="s">
        <v>104</v>
      </c>
      <c r="H4" s="10" t="str">
        <f>+G4</f>
        <v>Oct</v>
      </c>
      <c r="I4" s="10" t="str">
        <f t="shared" si="0"/>
        <v>Oct</v>
      </c>
      <c r="J4" s="10" t="str">
        <f t="shared" si="0"/>
        <v>Oct</v>
      </c>
      <c r="K4" s="10" t="str">
        <f t="shared" si="0"/>
        <v>Oct</v>
      </c>
      <c r="L4" s="10" t="str">
        <f t="shared" si="0"/>
        <v>Oct</v>
      </c>
      <c r="M4" s="10" t="str">
        <f t="shared" si="0"/>
        <v>Oct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1</v>
      </c>
      <c r="H5" s="4">
        <v>8</v>
      </c>
      <c r="I5" s="4">
        <v>15</v>
      </c>
      <c r="J5" s="4">
        <v>22</v>
      </c>
      <c r="K5" s="4">
        <v>29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1836</v>
      </c>
      <c r="H7" s="32">
        <f t="shared" ref="H7:L7" si="1">SUM(H8:H11)</f>
        <v>2012</v>
      </c>
      <c r="I7" s="32">
        <f t="shared" si="1"/>
        <v>2184</v>
      </c>
      <c r="J7" s="32">
        <f t="shared" si="1"/>
        <v>2070</v>
      </c>
      <c r="K7" s="32">
        <f t="shared" si="1"/>
        <v>1243</v>
      </c>
      <c r="L7" s="32">
        <f t="shared" si="1"/>
        <v>9345</v>
      </c>
      <c r="M7" s="32">
        <f>ROUND((L7/$E$1),0)</f>
        <v>1869</v>
      </c>
      <c r="N7" s="33"/>
      <c r="O7" s="34"/>
      <c r="P7" s="34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131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138</v>
      </c>
      <c r="I8" s="35">
        <f t="shared" si="2"/>
        <v>150</v>
      </c>
      <c r="J8" s="35">
        <f t="shared" si="2"/>
        <v>129</v>
      </c>
      <c r="K8" s="35">
        <f t="shared" si="2"/>
        <v>92</v>
      </c>
      <c r="L8" s="35">
        <f>SUM(G8:K8)</f>
        <v>640</v>
      </c>
      <c r="M8" s="35">
        <f t="shared" ref="M8:M16" si="3">ROUND((L8/$E$1),0)</f>
        <v>128</v>
      </c>
      <c r="N8" s="33"/>
      <c r="O8" s="34"/>
      <c r="P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345</v>
      </c>
      <c r="H9" s="35">
        <f t="shared" si="4"/>
        <v>447</v>
      </c>
      <c r="I9" s="35">
        <f t="shared" si="4"/>
        <v>410</v>
      </c>
      <c r="J9" s="35">
        <f t="shared" si="4"/>
        <v>373</v>
      </c>
      <c r="K9" s="35">
        <f t="shared" si="4"/>
        <v>252</v>
      </c>
      <c r="L9" s="35">
        <f t="shared" ref="L9:L16" si="5">SUM(G9:K9)</f>
        <v>1827</v>
      </c>
      <c r="M9" s="35">
        <f t="shared" si="3"/>
        <v>365</v>
      </c>
      <c r="N9" s="33"/>
      <c r="O9" s="34"/>
      <c r="P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486</v>
      </c>
      <c r="H10" s="35">
        <f t="shared" si="4"/>
        <v>514</v>
      </c>
      <c r="I10" s="35">
        <f t="shared" si="4"/>
        <v>533</v>
      </c>
      <c r="J10" s="35">
        <f t="shared" si="4"/>
        <v>586</v>
      </c>
      <c r="K10" s="35">
        <f t="shared" si="4"/>
        <v>370</v>
      </c>
      <c r="L10" s="35">
        <f t="shared" si="5"/>
        <v>2489</v>
      </c>
      <c r="M10" s="35">
        <f t="shared" si="3"/>
        <v>498</v>
      </c>
      <c r="N10" s="33"/>
      <c r="O10" s="34"/>
      <c r="P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874</v>
      </c>
      <c r="H11" s="32">
        <f t="shared" si="4"/>
        <v>913</v>
      </c>
      <c r="I11" s="32">
        <f t="shared" si="4"/>
        <v>1091</v>
      </c>
      <c r="J11" s="32">
        <f t="shared" si="4"/>
        <v>982</v>
      </c>
      <c r="K11" s="32">
        <f t="shared" si="4"/>
        <v>529</v>
      </c>
      <c r="L11" s="32">
        <f t="shared" si="5"/>
        <v>4389</v>
      </c>
      <c r="M11" s="32">
        <f t="shared" si="3"/>
        <v>878</v>
      </c>
      <c r="N11" s="33"/>
      <c r="O11" s="34"/>
      <c r="P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19</v>
      </c>
      <c r="H12" s="35">
        <f t="shared" si="4"/>
        <v>17</v>
      </c>
      <c r="I12" s="35">
        <f t="shared" si="4"/>
        <v>17</v>
      </c>
      <c r="J12" s="35">
        <f t="shared" si="4"/>
        <v>52</v>
      </c>
      <c r="K12" s="35">
        <f t="shared" si="4"/>
        <v>11</v>
      </c>
      <c r="L12" s="35">
        <f t="shared" si="5"/>
        <v>116</v>
      </c>
      <c r="M12" s="35">
        <f t="shared" si="3"/>
        <v>23</v>
      </c>
      <c r="N12" s="33"/>
      <c r="O12" s="34"/>
      <c r="P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7</v>
      </c>
      <c r="H13" s="35">
        <f t="shared" si="4"/>
        <v>1</v>
      </c>
      <c r="I13" s="35">
        <f t="shared" si="4"/>
        <v>3</v>
      </c>
      <c r="J13" s="35">
        <f t="shared" si="4"/>
        <v>0</v>
      </c>
      <c r="K13" s="35">
        <f t="shared" si="4"/>
        <v>0</v>
      </c>
      <c r="L13" s="35">
        <f t="shared" si="5"/>
        <v>11</v>
      </c>
      <c r="M13" s="35">
        <f t="shared" si="3"/>
        <v>2</v>
      </c>
      <c r="N13" s="33"/>
      <c r="O13" s="34"/>
      <c r="P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68</v>
      </c>
      <c r="H14" s="35">
        <f t="shared" si="4"/>
        <v>85</v>
      </c>
      <c r="I14" s="35">
        <f t="shared" si="4"/>
        <v>97</v>
      </c>
      <c r="J14" s="35">
        <f t="shared" si="4"/>
        <v>120</v>
      </c>
      <c r="K14" s="35">
        <f t="shared" si="4"/>
        <v>102</v>
      </c>
      <c r="L14" s="35">
        <f t="shared" si="5"/>
        <v>472</v>
      </c>
      <c r="M14" s="35">
        <f t="shared" si="3"/>
        <v>94</v>
      </c>
      <c r="N14" s="33"/>
      <c r="O14" s="34"/>
      <c r="P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2319</v>
      </c>
      <c r="H15" s="35">
        <f t="shared" si="4"/>
        <v>1910</v>
      </c>
      <c r="I15" s="35">
        <f t="shared" si="4"/>
        <v>1943</v>
      </c>
      <c r="J15" s="35">
        <f t="shared" si="4"/>
        <v>1826</v>
      </c>
      <c r="K15" s="35">
        <f t="shared" si="4"/>
        <v>2201</v>
      </c>
      <c r="L15" s="35">
        <f t="shared" si="5"/>
        <v>10199</v>
      </c>
      <c r="M15" s="35">
        <f t="shared" si="3"/>
        <v>2040</v>
      </c>
      <c r="N15" s="33"/>
      <c r="O15" s="34"/>
      <c r="P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347</v>
      </c>
      <c r="H16" s="35">
        <f t="shared" si="4"/>
        <v>345</v>
      </c>
      <c r="I16" s="35">
        <f t="shared" si="4"/>
        <v>347</v>
      </c>
      <c r="J16" s="35">
        <f t="shared" si="4"/>
        <v>345</v>
      </c>
      <c r="K16" s="35">
        <f t="shared" si="4"/>
        <v>355</v>
      </c>
      <c r="L16" s="35">
        <f t="shared" si="5"/>
        <v>1739</v>
      </c>
      <c r="M16" s="35">
        <f t="shared" si="3"/>
        <v>348</v>
      </c>
      <c r="N16" s="33"/>
      <c r="O16" s="34"/>
      <c r="P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747</v>
      </c>
      <c r="U19" s="46">
        <f>+L24+L25</f>
        <v>247</v>
      </c>
      <c r="V19" s="46">
        <f>+L26+L27</f>
        <v>500</v>
      </c>
      <c r="W19" s="46">
        <f>+L30</f>
        <v>22</v>
      </c>
      <c r="X19" s="46">
        <f>+L28</f>
        <v>0</v>
      </c>
    </row>
    <row r="20" spans="1:24" x14ac:dyDescent="0.25">
      <c r="A20" s="21"/>
      <c r="B20" s="22"/>
      <c r="C20" s="8" t="str">
        <f>+$C4</f>
        <v>October 2023</v>
      </c>
      <c r="D20" s="24"/>
      <c r="E20" s="24"/>
      <c r="F20" s="24"/>
      <c r="G20" s="10" t="str">
        <f>+$G$4</f>
        <v>Oct</v>
      </c>
      <c r="H20" s="10" t="str">
        <f>+G20</f>
        <v>Oct</v>
      </c>
      <c r="I20" s="10" t="str">
        <f t="shared" si="6"/>
        <v>Oct</v>
      </c>
      <c r="J20" s="10" t="str">
        <f t="shared" si="6"/>
        <v>Oct</v>
      </c>
      <c r="K20" s="10" t="str">
        <f t="shared" si="6"/>
        <v>Oct</v>
      </c>
      <c r="L20" s="10" t="str">
        <f t="shared" si="6"/>
        <v>Oct</v>
      </c>
      <c r="M20" s="10" t="str">
        <f t="shared" si="6"/>
        <v>Oct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1</v>
      </c>
      <c r="H21" s="7">
        <f>+$H$5</f>
        <v>8</v>
      </c>
      <c r="I21" s="7">
        <f>+$I$5</f>
        <v>15</v>
      </c>
      <c r="J21" s="7">
        <f>+$J$5</f>
        <v>22</v>
      </c>
      <c r="K21" s="7">
        <f>+$K$5</f>
        <v>29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124</v>
      </c>
      <c r="H23" s="32">
        <f t="shared" ref="H23:L23" si="7">SUM(H24:H27)</f>
        <v>173</v>
      </c>
      <c r="I23" s="32">
        <f t="shared" si="7"/>
        <v>174</v>
      </c>
      <c r="J23" s="32">
        <f t="shared" si="7"/>
        <v>153</v>
      </c>
      <c r="K23" s="32">
        <f t="shared" si="7"/>
        <v>123</v>
      </c>
      <c r="L23" s="32">
        <f t="shared" si="7"/>
        <v>747</v>
      </c>
      <c r="M23" s="32">
        <f>ROUND((L23/$E$1),0)</f>
        <v>149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14</v>
      </c>
      <c r="H24" s="40">
        <v>14</v>
      </c>
      <c r="I24" s="40">
        <v>17</v>
      </c>
      <c r="J24" s="40">
        <v>15</v>
      </c>
      <c r="K24" s="40">
        <v>15</v>
      </c>
      <c r="L24" s="35">
        <f>SUM(G24:K24)</f>
        <v>75</v>
      </c>
      <c r="M24" s="35">
        <f t="shared" ref="M24:M32" si="8">ROUND((L24/$E$1),0)</f>
        <v>15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25</v>
      </c>
      <c r="H25" s="40">
        <v>34</v>
      </c>
      <c r="I25" s="40">
        <v>42</v>
      </c>
      <c r="J25" s="40">
        <v>37</v>
      </c>
      <c r="K25" s="40">
        <v>34</v>
      </c>
      <c r="L25" s="35">
        <f t="shared" ref="L25:L32" si="9">SUM(G25:K25)</f>
        <v>172</v>
      </c>
      <c r="M25" s="35">
        <f t="shared" si="8"/>
        <v>34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33</v>
      </c>
      <c r="H26" s="40">
        <v>71</v>
      </c>
      <c r="I26" s="40">
        <v>62</v>
      </c>
      <c r="J26" s="40">
        <v>54</v>
      </c>
      <c r="K26" s="40">
        <v>41</v>
      </c>
      <c r="L26" s="35">
        <f t="shared" si="9"/>
        <v>261</v>
      </c>
      <c r="M26" s="35">
        <f t="shared" si="8"/>
        <v>52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52</v>
      </c>
      <c r="H27" s="41">
        <v>54</v>
      </c>
      <c r="I27" s="41">
        <v>53</v>
      </c>
      <c r="J27" s="41">
        <v>47</v>
      </c>
      <c r="K27" s="41">
        <v>33</v>
      </c>
      <c r="L27" s="32">
        <f t="shared" si="9"/>
        <v>239</v>
      </c>
      <c r="M27" s="32">
        <f t="shared" si="8"/>
        <v>48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4</v>
      </c>
      <c r="H30" s="40">
        <v>5</v>
      </c>
      <c r="I30" s="40">
        <v>3</v>
      </c>
      <c r="J30" s="40">
        <v>3</v>
      </c>
      <c r="K30" s="40">
        <v>7</v>
      </c>
      <c r="L30" s="35">
        <f t="shared" si="9"/>
        <v>22</v>
      </c>
      <c r="M30" s="35">
        <f t="shared" si="8"/>
        <v>4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330</v>
      </c>
      <c r="U35" s="46">
        <f>+L40+L41</f>
        <v>78</v>
      </c>
      <c r="V35" s="46">
        <f>+L42+L43</f>
        <v>252</v>
      </c>
      <c r="W35" s="46">
        <f>+L46</f>
        <v>25</v>
      </c>
      <c r="X35" s="46">
        <f>+L44</f>
        <v>5</v>
      </c>
    </row>
    <row r="36" spans="1:24" x14ac:dyDescent="0.25">
      <c r="A36" s="21"/>
      <c r="B36" s="22"/>
      <c r="C36" s="8" t="str">
        <f>+$C20</f>
        <v>October 2023</v>
      </c>
      <c r="D36" s="24"/>
      <c r="E36" s="24"/>
      <c r="F36" s="24"/>
      <c r="G36" s="10" t="str">
        <f>+$G$4</f>
        <v>Oct</v>
      </c>
      <c r="H36" s="10" t="str">
        <f>+G36</f>
        <v>Oct</v>
      </c>
      <c r="I36" s="10" t="str">
        <f t="shared" si="10"/>
        <v>Oct</v>
      </c>
      <c r="J36" s="10" t="str">
        <f t="shared" si="10"/>
        <v>Oct</v>
      </c>
      <c r="K36" s="10" t="str">
        <f t="shared" si="10"/>
        <v>Oct</v>
      </c>
      <c r="L36" s="10" t="str">
        <f t="shared" si="10"/>
        <v>Oct</v>
      </c>
      <c r="M36" s="10" t="str">
        <f t="shared" si="10"/>
        <v>Oct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1</v>
      </c>
      <c r="H37" s="7">
        <f>+$H$5</f>
        <v>8</v>
      </c>
      <c r="I37" s="7">
        <f>+$I$5</f>
        <v>15</v>
      </c>
      <c r="J37" s="7">
        <f>+$J$5</f>
        <v>22</v>
      </c>
      <c r="K37" s="7">
        <f>+$K$5</f>
        <v>29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72</v>
      </c>
      <c r="H39" s="32">
        <f t="shared" ref="H39:L39" si="11">SUM(H40:H43)</f>
        <v>55</v>
      </c>
      <c r="I39" s="32">
        <f t="shared" si="11"/>
        <v>69</v>
      </c>
      <c r="J39" s="32">
        <f t="shared" si="11"/>
        <v>84</v>
      </c>
      <c r="K39" s="32">
        <f t="shared" si="11"/>
        <v>50</v>
      </c>
      <c r="L39" s="32">
        <f t="shared" si="11"/>
        <v>330</v>
      </c>
      <c r="M39" s="32">
        <f>ROUND((L39/$E$1),0)</f>
        <v>66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40">
        <v>4</v>
      </c>
      <c r="I40" s="40">
        <v>4</v>
      </c>
      <c r="J40" s="40">
        <v>4</v>
      </c>
      <c r="K40" s="40">
        <v>2</v>
      </c>
      <c r="L40" s="35">
        <f>SUM(G40:K40)</f>
        <v>17</v>
      </c>
      <c r="M40" s="35">
        <f t="shared" ref="M40:M48" si="12">ROUND((L40/$E$1),0)</f>
        <v>3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11</v>
      </c>
      <c r="H41" s="40">
        <v>8</v>
      </c>
      <c r="I41" s="40">
        <v>15</v>
      </c>
      <c r="J41" s="40">
        <v>17</v>
      </c>
      <c r="K41" s="40">
        <v>10</v>
      </c>
      <c r="L41" s="35">
        <f t="shared" ref="L41:L48" si="13">SUM(G41:K41)</f>
        <v>61</v>
      </c>
      <c r="M41" s="35">
        <f t="shared" si="12"/>
        <v>12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23</v>
      </c>
      <c r="H42" s="40">
        <v>18</v>
      </c>
      <c r="I42" s="40">
        <v>20</v>
      </c>
      <c r="J42" s="40">
        <v>23</v>
      </c>
      <c r="K42" s="40">
        <v>18</v>
      </c>
      <c r="L42" s="35">
        <f t="shared" si="13"/>
        <v>102</v>
      </c>
      <c r="M42" s="35">
        <f t="shared" si="12"/>
        <v>20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35</v>
      </c>
      <c r="H43" s="41">
        <v>25</v>
      </c>
      <c r="I43" s="41">
        <v>30</v>
      </c>
      <c r="J43" s="41">
        <v>40</v>
      </c>
      <c r="K43" s="41">
        <v>20</v>
      </c>
      <c r="L43" s="32">
        <f t="shared" si="13"/>
        <v>150</v>
      </c>
      <c r="M43" s="32">
        <f t="shared" si="12"/>
        <v>30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2</v>
      </c>
      <c r="J44" s="40">
        <v>3</v>
      </c>
      <c r="K44" s="40"/>
      <c r="L44" s="35">
        <f t="shared" si="13"/>
        <v>5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5</v>
      </c>
      <c r="I46" s="40">
        <v>5</v>
      </c>
      <c r="J46" s="40">
        <v>6</v>
      </c>
      <c r="K46" s="40">
        <v>5</v>
      </c>
      <c r="L46" s="35">
        <f t="shared" si="13"/>
        <v>25</v>
      </c>
      <c r="M46" s="35">
        <f t="shared" si="12"/>
        <v>5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144</v>
      </c>
      <c r="H47" s="40">
        <v>180</v>
      </c>
      <c r="I47" s="40">
        <v>144</v>
      </c>
      <c r="J47" s="40">
        <v>180</v>
      </c>
      <c r="K47" s="40">
        <v>144</v>
      </c>
      <c r="L47" s="35">
        <f t="shared" si="13"/>
        <v>792</v>
      </c>
      <c r="M47" s="35">
        <f t="shared" si="12"/>
        <v>158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327</v>
      </c>
      <c r="U51" s="46">
        <f>+L56+L57</f>
        <v>78</v>
      </c>
      <c r="V51" s="46">
        <f>+L58+L59</f>
        <v>249</v>
      </c>
      <c r="W51" s="46">
        <f>+L62</f>
        <v>4</v>
      </c>
      <c r="X51" s="46">
        <f>+L60</f>
        <v>12</v>
      </c>
    </row>
    <row r="52" spans="1:24" x14ac:dyDescent="0.25">
      <c r="A52" s="21"/>
      <c r="B52" s="22"/>
      <c r="C52" s="8" t="str">
        <f>+$C36</f>
        <v>October 2023</v>
      </c>
      <c r="D52" s="24"/>
      <c r="E52" s="24"/>
      <c r="F52" s="24"/>
      <c r="G52" s="10" t="str">
        <f>+$G$4</f>
        <v>Oct</v>
      </c>
      <c r="H52" s="10" t="str">
        <f>+G52</f>
        <v>Oct</v>
      </c>
      <c r="I52" s="10" t="str">
        <f t="shared" si="14"/>
        <v>Oct</v>
      </c>
      <c r="J52" s="10" t="str">
        <f t="shared" si="14"/>
        <v>Oct</v>
      </c>
      <c r="K52" s="10" t="str">
        <f t="shared" si="14"/>
        <v>Oct</v>
      </c>
      <c r="L52" s="10" t="str">
        <f t="shared" si="14"/>
        <v>Oct</v>
      </c>
      <c r="M52" s="10" t="str">
        <f t="shared" si="14"/>
        <v>Oct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1</v>
      </c>
      <c r="H53" s="7">
        <f>+$H$5</f>
        <v>8</v>
      </c>
      <c r="I53" s="7">
        <f>+$I$5</f>
        <v>15</v>
      </c>
      <c r="J53" s="7">
        <f>+$J$5</f>
        <v>22</v>
      </c>
      <c r="K53" s="7">
        <f>+$K$5</f>
        <v>29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78</v>
      </c>
      <c r="H55" s="32">
        <f t="shared" ref="H55:L55" si="15">SUM(H56:H59)</f>
        <v>77</v>
      </c>
      <c r="I55" s="32">
        <f t="shared" si="15"/>
        <v>91</v>
      </c>
      <c r="J55" s="32">
        <f t="shared" si="15"/>
        <v>65</v>
      </c>
      <c r="K55" s="32">
        <f t="shared" si="15"/>
        <v>16</v>
      </c>
      <c r="L55" s="32">
        <f t="shared" si="15"/>
        <v>327</v>
      </c>
      <c r="M55" s="32">
        <f>ROUND((L55/$E$1),0)</f>
        <v>65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4</v>
      </c>
      <c r="I56" s="40">
        <v>4</v>
      </c>
      <c r="J56" s="40">
        <v>2</v>
      </c>
      <c r="K56" s="40">
        <v>1</v>
      </c>
      <c r="L56" s="35">
        <f>SUM(G56:K56)</f>
        <v>14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13</v>
      </c>
      <c r="I57" s="40">
        <v>22</v>
      </c>
      <c r="J57" s="40">
        <v>13</v>
      </c>
      <c r="K57" s="40">
        <v>2</v>
      </c>
      <c r="L57" s="35">
        <f t="shared" ref="L57:L64" si="17">SUM(G57:K57)</f>
        <v>64</v>
      </c>
      <c r="M57" s="35">
        <f t="shared" si="16"/>
        <v>13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19</v>
      </c>
      <c r="H58" s="40">
        <v>22</v>
      </c>
      <c r="I58" s="40">
        <v>14</v>
      </c>
      <c r="J58" s="40">
        <v>28</v>
      </c>
      <c r="K58" s="40">
        <v>10</v>
      </c>
      <c r="L58" s="35">
        <f t="shared" si="17"/>
        <v>93</v>
      </c>
      <c r="M58" s="35">
        <f t="shared" si="16"/>
        <v>19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42</v>
      </c>
      <c r="H59" s="41">
        <v>38</v>
      </c>
      <c r="I59" s="41">
        <v>51</v>
      </c>
      <c r="J59" s="41">
        <v>22</v>
      </c>
      <c r="K59" s="41">
        <v>3</v>
      </c>
      <c r="L59" s="32">
        <f t="shared" si="17"/>
        <v>156</v>
      </c>
      <c r="M59" s="32">
        <f t="shared" si="16"/>
        <v>31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>
        <v>7</v>
      </c>
      <c r="H60" s="40"/>
      <c r="I60" s="40"/>
      <c r="J60" s="40">
        <v>5</v>
      </c>
      <c r="K60" s="40"/>
      <c r="L60" s="35">
        <f t="shared" si="17"/>
        <v>12</v>
      </c>
      <c r="M60" s="35">
        <f t="shared" si="16"/>
        <v>2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>
        <v>2</v>
      </c>
      <c r="J62" s="40">
        <v>2</v>
      </c>
      <c r="K62" s="40"/>
      <c r="L62" s="35">
        <f t="shared" si="17"/>
        <v>4</v>
      </c>
      <c r="M62" s="35">
        <f t="shared" si="16"/>
        <v>1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871</v>
      </c>
      <c r="U67" s="46">
        <f>+L72+L73</f>
        <v>222</v>
      </c>
      <c r="V67" s="46">
        <f>+L74+L75</f>
        <v>649</v>
      </c>
      <c r="W67" s="46">
        <f>+L78</f>
        <v>0</v>
      </c>
      <c r="X67" s="46">
        <f>+L76</f>
        <v>4</v>
      </c>
    </row>
    <row r="68" spans="1:24" x14ac:dyDescent="0.25">
      <c r="A68" s="21"/>
      <c r="B68" s="22"/>
      <c r="C68" s="8" t="str">
        <f>+$C52</f>
        <v>October 2023</v>
      </c>
      <c r="D68" s="24"/>
      <c r="E68" s="24"/>
      <c r="F68" s="24"/>
      <c r="G68" s="10" t="str">
        <f>+$G$4</f>
        <v>Oct</v>
      </c>
      <c r="H68" s="10" t="str">
        <f>+G68</f>
        <v>Oct</v>
      </c>
      <c r="I68" s="10" t="str">
        <f t="shared" si="18"/>
        <v>Oct</v>
      </c>
      <c r="J68" s="10" t="str">
        <f t="shared" si="18"/>
        <v>Oct</v>
      </c>
      <c r="K68" s="10" t="str">
        <f t="shared" si="18"/>
        <v>Oct</v>
      </c>
      <c r="L68" s="10" t="str">
        <f t="shared" si="18"/>
        <v>Oct</v>
      </c>
      <c r="M68" s="10" t="str">
        <f t="shared" si="18"/>
        <v>Oct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1</v>
      </c>
      <c r="H69" s="7">
        <f>+$H$5</f>
        <v>8</v>
      </c>
      <c r="I69" s="7">
        <f>+$I$5</f>
        <v>15</v>
      </c>
      <c r="J69" s="7">
        <f>+$J$5</f>
        <v>22</v>
      </c>
      <c r="K69" s="7">
        <f>+$K$5</f>
        <v>29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161</v>
      </c>
      <c r="H71" s="32">
        <f t="shared" ref="H71:L71" si="19">SUM(H72:H75)</f>
        <v>254</v>
      </c>
      <c r="I71" s="32">
        <f t="shared" si="19"/>
        <v>181</v>
      </c>
      <c r="J71" s="32">
        <f t="shared" si="19"/>
        <v>171</v>
      </c>
      <c r="K71" s="32">
        <f t="shared" si="19"/>
        <v>104</v>
      </c>
      <c r="L71" s="32">
        <f t="shared" si="19"/>
        <v>871</v>
      </c>
      <c r="M71" s="32">
        <f>ROUND((L71/$E$1),0)</f>
        <v>174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14</v>
      </c>
      <c r="H72" s="40">
        <v>14</v>
      </c>
      <c r="I72" s="40">
        <v>14</v>
      </c>
      <c r="J72" s="40">
        <v>11</v>
      </c>
      <c r="K72" s="40">
        <v>7</v>
      </c>
      <c r="L72" s="35">
        <f>SUM(G72:K72)</f>
        <v>60</v>
      </c>
      <c r="M72" s="35">
        <f t="shared" ref="M72:M80" si="20">ROUND((L72/$E$1),0)</f>
        <v>12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14</v>
      </c>
      <c r="H73" s="40">
        <v>115</v>
      </c>
      <c r="I73" s="40">
        <v>16</v>
      </c>
      <c r="J73" s="40">
        <v>11</v>
      </c>
      <c r="K73" s="40">
        <v>6</v>
      </c>
      <c r="L73" s="35">
        <f t="shared" ref="L73:L80" si="21">SUM(G73:K73)</f>
        <v>162</v>
      </c>
      <c r="M73" s="35">
        <f t="shared" si="20"/>
        <v>32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20</v>
      </c>
      <c r="H74" s="40">
        <v>21</v>
      </c>
      <c r="I74" s="40">
        <v>26</v>
      </c>
      <c r="J74" s="40">
        <v>27</v>
      </c>
      <c r="K74" s="40">
        <v>19</v>
      </c>
      <c r="L74" s="35">
        <f t="shared" si="21"/>
        <v>113</v>
      </c>
      <c r="M74" s="35">
        <f t="shared" si="20"/>
        <v>23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113</v>
      </c>
      <c r="H75" s="41">
        <v>104</v>
      </c>
      <c r="I75" s="41">
        <v>125</v>
      </c>
      <c r="J75" s="41">
        <v>122</v>
      </c>
      <c r="K75" s="41">
        <v>72</v>
      </c>
      <c r="L75" s="32">
        <f t="shared" si="21"/>
        <v>536</v>
      </c>
      <c r="M75" s="32">
        <f t="shared" si="20"/>
        <v>107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>
        <v>4</v>
      </c>
      <c r="J76" s="40"/>
      <c r="K76" s="40"/>
      <c r="L76" s="35">
        <f t="shared" si="21"/>
        <v>4</v>
      </c>
      <c r="M76" s="35">
        <f t="shared" si="20"/>
        <v>1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324</v>
      </c>
      <c r="I79" s="40">
        <v>72</v>
      </c>
      <c r="J79" s="40"/>
      <c r="K79" s="40">
        <v>360</v>
      </c>
      <c r="L79" s="35">
        <f t="shared" si="21"/>
        <v>756</v>
      </c>
      <c r="M79" s="35">
        <f t="shared" si="20"/>
        <v>151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October 2023</v>
      </c>
      <c r="D84" s="24"/>
      <c r="E84" s="24"/>
      <c r="F84" s="24"/>
      <c r="G84" s="10" t="str">
        <f>+$G$4</f>
        <v>Oct</v>
      </c>
      <c r="H84" s="10" t="str">
        <f>+G84</f>
        <v>Oct</v>
      </c>
      <c r="I84" s="10" t="str">
        <f t="shared" si="22"/>
        <v>Oct</v>
      </c>
      <c r="J84" s="10" t="str">
        <f t="shared" si="22"/>
        <v>Oct</v>
      </c>
      <c r="K84" s="10" t="str">
        <f t="shared" si="22"/>
        <v>Oct</v>
      </c>
      <c r="L84" s="10" t="str">
        <f t="shared" si="22"/>
        <v>Oct</v>
      </c>
      <c r="M84" s="10" t="str">
        <f t="shared" si="22"/>
        <v>Oct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1</v>
      </c>
      <c r="H85" s="7">
        <f>+$H$5</f>
        <v>8</v>
      </c>
      <c r="I85" s="7">
        <f>+$I$5</f>
        <v>15</v>
      </c>
      <c r="J85" s="7">
        <f>+$J$5</f>
        <v>22</v>
      </c>
      <c r="K85" s="7">
        <f>+$K$5</f>
        <v>29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410</v>
      </c>
      <c r="U99" s="46">
        <f>+L104+L105</f>
        <v>138</v>
      </c>
      <c r="V99" s="46">
        <f>+L106+L107</f>
        <v>272</v>
      </c>
      <c r="W99" s="46">
        <f>+L110</f>
        <v>18</v>
      </c>
      <c r="X99" s="46">
        <f>+L108</f>
        <v>0</v>
      </c>
    </row>
    <row r="100" spans="1:24" x14ac:dyDescent="0.25">
      <c r="A100" s="21"/>
      <c r="B100" s="22"/>
      <c r="C100" s="8" t="str">
        <f>+$C84</f>
        <v>October 2023</v>
      </c>
      <c r="D100" s="24"/>
      <c r="E100" s="24"/>
      <c r="F100" s="24"/>
      <c r="G100" s="10" t="str">
        <f>+$G$4</f>
        <v>Oct</v>
      </c>
      <c r="H100" s="10" t="str">
        <f>+G100</f>
        <v>Oct</v>
      </c>
      <c r="I100" s="10" t="str">
        <f t="shared" si="26"/>
        <v>Oct</v>
      </c>
      <c r="J100" s="10" t="str">
        <f t="shared" si="26"/>
        <v>Oct</v>
      </c>
      <c r="K100" s="10" t="str">
        <f t="shared" si="26"/>
        <v>Oct</v>
      </c>
      <c r="L100" s="10" t="str">
        <f t="shared" si="26"/>
        <v>Oct</v>
      </c>
      <c r="M100" s="10" t="str">
        <f t="shared" si="26"/>
        <v>Oct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1</v>
      </c>
      <c r="H101" s="7">
        <f>+$H$5</f>
        <v>8</v>
      </c>
      <c r="I101" s="7">
        <f>+$I$5</f>
        <v>15</v>
      </c>
      <c r="J101" s="7">
        <f>+$J$5</f>
        <v>22</v>
      </c>
      <c r="K101" s="7">
        <f>+$K$5</f>
        <v>29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89</v>
      </c>
      <c r="H103" s="32">
        <f t="shared" ref="H103:L103" si="27">SUM(H104:H107)</f>
        <v>83</v>
      </c>
      <c r="I103" s="32">
        <f t="shared" si="27"/>
        <v>96</v>
      </c>
      <c r="J103" s="32">
        <f t="shared" si="27"/>
        <v>82</v>
      </c>
      <c r="K103" s="32">
        <f t="shared" si="27"/>
        <v>60</v>
      </c>
      <c r="L103" s="32">
        <f t="shared" si="27"/>
        <v>410</v>
      </c>
      <c r="M103" s="32">
        <f>ROUND((L103/$E$1),0)</f>
        <v>82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4</v>
      </c>
      <c r="I104" s="40">
        <v>5</v>
      </c>
      <c r="J104" s="40">
        <v>3</v>
      </c>
      <c r="K104" s="40">
        <v>4</v>
      </c>
      <c r="L104" s="35">
        <f>SUM(G104:K104)</f>
        <v>20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25</v>
      </c>
      <c r="H105" s="40">
        <v>25</v>
      </c>
      <c r="I105" s="40">
        <v>25</v>
      </c>
      <c r="J105" s="40">
        <v>24</v>
      </c>
      <c r="K105" s="40">
        <v>19</v>
      </c>
      <c r="L105" s="35">
        <f t="shared" ref="L105:L112" si="29">SUM(G105:K105)</f>
        <v>118</v>
      </c>
      <c r="M105" s="35">
        <f t="shared" si="28"/>
        <v>24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22</v>
      </c>
      <c r="H106" s="40">
        <v>16</v>
      </c>
      <c r="I106" s="40">
        <v>23</v>
      </c>
      <c r="J106" s="40">
        <v>21</v>
      </c>
      <c r="K106" s="40">
        <v>10</v>
      </c>
      <c r="L106" s="35">
        <f t="shared" si="29"/>
        <v>92</v>
      </c>
      <c r="M106" s="35">
        <f t="shared" si="28"/>
        <v>18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38</v>
      </c>
      <c r="H107" s="41">
        <v>38</v>
      </c>
      <c r="I107" s="41">
        <v>43</v>
      </c>
      <c r="J107" s="41">
        <v>34</v>
      </c>
      <c r="K107" s="41">
        <v>27</v>
      </c>
      <c r="L107" s="32">
        <f t="shared" si="29"/>
        <v>180</v>
      </c>
      <c r="M107" s="32">
        <f t="shared" si="28"/>
        <v>36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>
        <v>5</v>
      </c>
      <c r="I110" s="40"/>
      <c r="J110" s="40">
        <v>5</v>
      </c>
      <c r="K110" s="40">
        <v>8</v>
      </c>
      <c r="L110" s="35">
        <f t="shared" si="29"/>
        <v>18</v>
      </c>
      <c r="M110" s="35">
        <f t="shared" si="28"/>
        <v>4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>
        <v>40</v>
      </c>
      <c r="K112" s="40">
        <v>40</v>
      </c>
      <c r="L112" s="35">
        <f t="shared" si="29"/>
        <v>200</v>
      </c>
      <c r="M112" s="35">
        <f t="shared" si="28"/>
        <v>40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257</v>
      </c>
      <c r="U115" s="46">
        <f>+L120+L121</f>
        <v>57</v>
      </c>
      <c r="V115" s="46">
        <f>+L122+L123</f>
        <v>200</v>
      </c>
      <c r="W115" s="46">
        <f>+L126</f>
        <v>22</v>
      </c>
      <c r="X115" s="46">
        <f>+L124</f>
        <v>2</v>
      </c>
    </row>
    <row r="116" spans="1:24" x14ac:dyDescent="0.25">
      <c r="A116" s="21"/>
      <c r="B116" s="22"/>
      <c r="C116" s="8" t="str">
        <f>+$C100</f>
        <v>October 2023</v>
      </c>
      <c r="D116" s="24"/>
      <c r="E116" s="24"/>
      <c r="F116" s="24"/>
      <c r="G116" s="10" t="str">
        <f>+$G$4</f>
        <v>Oct</v>
      </c>
      <c r="H116" s="10" t="str">
        <f>+G116</f>
        <v>Oct</v>
      </c>
      <c r="I116" s="10" t="str">
        <f t="shared" si="30"/>
        <v>Oct</v>
      </c>
      <c r="J116" s="10" t="str">
        <f t="shared" si="30"/>
        <v>Oct</v>
      </c>
      <c r="K116" s="10" t="str">
        <f t="shared" si="30"/>
        <v>Oct</v>
      </c>
      <c r="L116" s="10" t="str">
        <f t="shared" si="30"/>
        <v>Oct</v>
      </c>
      <c r="M116" s="10" t="str">
        <f t="shared" si="30"/>
        <v>Oct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1</v>
      </c>
      <c r="H117" s="7">
        <f>+$H$5</f>
        <v>8</v>
      </c>
      <c r="I117" s="7">
        <f>+$I$5</f>
        <v>15</v>
      </c>
      <c r="J117" s="7">
        <f>+$J$5</f>
        <v>22</v>
      </c>
      <c r="K117" s="7">
        <f>+$K$5</f>
        <v>29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41</v>
      </c>
      <c r="H119" s="32">
        <f t="shared" ref="H119:L119" si="31">SUM(H120:H123)</f>
        <v>66</v>
      </c>
      <c r="I119" s="32">
        <f t="shared" si="31"/>
        <v>57</v>
      </c>
      <c r="J119" s="32">
        <f t="shared" si="31"/>
        <v>61</v>
      </c>
      <c r="K119" s="32">
        <f t="shared" si="31"/>
        <v>32</v>
      </c>
      <c r="L119" s="32">
        <f t="shared" si="31"/>
        <v>257</v>
      </c>
      <c r="M119" s="32">
        <f>ROUND((L119/$E$1),0)</f>
        <v>51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1</v>
      </c>
      <c r="H120" s="40">
        <v>4</v>
      </c>
      <c r="I120" s="40">
        <v>1</v>
      </c>
      <c r="J120" s="40">
        <v>3</v>
      </c>
      <c r="K120" s="40">
        <v>3</v>
      </c>
      <c r="L120" s="35">
        <f>SUM(G120:K120)</f>
        <v>12</v>
      </c>
      <c r="M120" s="35">
        <f t="shared" ref="M120:M128" si="32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8</v>
      </c>
      <c r="H121" s="40">
        <v>13</v>
      </c>
      <c r="I121" s="40">
        <v>7</v>
      </c>
      <c r="J121" s="40">
        <v>9</v>
      </c>
      <c r="K121" s="40">
        <v>8</v>
      </c>
      <c r="L121" s="35">
        <f t="shared" ref="L121:L128" si="33">SUM(G121:K121)</f>
        <v>45</v>
      </c>
      <c r="M121" s="35">
        <f t="shared" si="32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11</v>
      </c>
      <c r="H122" s="40">
        <v>15</v>
      </c>
      <c r="I122" s="40">
        <v>14</v>
      </c>
      <c r="J122" s="40">
        <v>18</v>
      </c>
      <c r="K122" s="40">
        <v>7</v>
      </c>
      <c r="L122" s="35">
        <f t="shared" si="33"/>
        <v>65</v>
      </c>
      <c r="M122" s="35">
        <f t="shared" si="32"/>
        <v>13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21</v>
      </c>
      <c r="H123" s="41">
        <v>34</v>
      </c>
      <c r="I123" s="41">
        <v>35</v>
      </c>
      <c r="J123" s="41">
        <v>31</v>
      </c>
      <c r="K123" s="41">
        <v>14</v>
      </c>
      <c r="L123" s="32">
        <f t="shared" si="33"/>
        <v>135</v>
      </c>
      <c r="M123" s="32">
        <f t="shared" si="32"/>
        <v>27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1</v>
      </c>
      <c r="H124" s="40"/>
      <c r="I124" s="40"/>
      <c r="J124" s="40">
        <v>1</v>
      </c>
      <c r="K124" s="40"/>
      <c r="L124" s="35">
        <f t="shared" si="33"/>
        <v>2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3</v>
      </c>
      <c r="H126" s="40">
        <v>5</v>
      </c>
      <c r="I126" s="40">
        <v>5</v>
      </c>
      <c r="J126" s="40">
        <v>6</v>
      </c>
      <c r="K126" s="40">
        <v>3</v>
      </c>
      <c r="L126" s="35">
        <f t="shared" si="33"/>
        <v>22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36</v>
      </c>
      <c r="H127" s="40">
        <v>72</v>
      </c>
      <c r="I127" s="40"/>
      <c r="J127" s="40"/>
      <c r="K127" s="40"/>
      <c r="L127" s="35">
        <f t="shared" si="33"/>
        <v>108</v>
      </c>
      <c r="M127" s="35">
        <f t="shared" si="32"/>
        <v>22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36</v>
      </c>
      <c r="H128" s="40">
        <v>36</v>
      </c>
      <c r="I128" s="40">
        <v>36</v>
      </c>
      <c r="J128" s="40">
        <v>36</v>
      </c>
      <c r="K128" s="40">
        <v>36</v>
      </c>
      <c r="L128" s="35">
        <f t="shared" si="33"/>
        <v>180</v>
      </c>
      <c r="M128" s="35">
        <f t="shared" si="32"/>
        <v>36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265</v>
      </c>
      <c r="U131" s="46">
        <f>+L136+L137</f>
        <v>98</v>
      </c>
      <c r="V131" s="46">
        <f>+L138+L139</f>
        <v>167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October 2023</v>
      </c>
      <c r="D132" s="24"/>
      <c r="E132" s="24"/>
      <c r="F132" s="24"/>
      <c r="G132" s="10" t="str">
        <f>+$G$4</f>
        <v>Oct</v>
      </c>
      <c r="H132" s="10" t="str">
        <f>+G132</f>
        <v>Oct</v>
      </c>
      <c r="I132" s="10" t="str">
        <f t="shared" si="34"/>
        <v>Oct</v>
      </c>
      <c r="J132" s="10" t="str">
        <f t="shared" si="34"/>
        <v>Oct</v>
      </c>
      <c r="K132" s="10" t="str">
        <f t="shared" si="34"/>
        <v>Oct</v>
      </c>
      <c r="L132" s="10" t="str">
        <f t="shared" si="34"/>
        <v>Oct</v>
      </c>
      <c r="M132" s="10" t="str">
        <f t="shared" si="34"/>
        <v>Oct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1</v>
      </c>
      <c r="H133" s="7">
        <f>+$H$5</f>
        <v>8</v>
      </c>
      <c r="I133" s="7">
        <f>+$I$5</f>
        <v>15</v>
      </c>
      <c r="J133" s="7">
        <f>+$J$5</f>
        <v>22</v>
      </c>
      <c r="K133" s="7">
        <f>+$K$5</f>
        <v>29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54</v>
      </c>
      <c r="H135" s="32">
        <f t="shared" ref="H135:L135" si="35">SUM(H136:H139)</f>
        <v>53</v>
      </c>
      <c r="I135" s="32">
        <f t="shared" si="35"/>
        <v>58</v>
      </c>
      <c r="J135" s="32">
        <f t="shared" si="35"/>
        <v>50</v>
      </c>
      <c r="K135" s="32">
        <f t="shared" si="35"/>
        <v>50</v>
      </c>
      <c r="L135" s="32">
        <f t="shared" si="35"/>
        <v>265</v>
      </c>
      <c r="M135" s="32">
        <f>ROUND((L135/$E$1),0)</f>
        <v>53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6</v>
      </c>
      <c r="H136" s="40">
        <v>4</v>
      </c>
      <c r="I136" s="40">
        <v>5</v>
      </c>
      <c r="J136" s="40">
        <v>4</v>
      </c>
      <c r="K136" s="40">
        <v>4</v>
      </c>
      <c r="L136" s="35">
        <f>SUM(G136:K136)</f>
        <v>23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14</v>
      </c>
      <c r="H137" s="40">
        <v>15</v>
      </c>
      <c r="I137" s="40">
        <v>16</v>
      </c>
      <c r="J137" s="40">
        <v>16</v>
      </c>
      <c r="K137" s="40">
        <v>14</v>
      </c>
      <c r="L137" s="35">
        <f t="shared" ref="L137:L144" si="37">SUM(G137:K137)</f>
        <v>75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14</v>
      </c>
      <c r="I138" s="40">
        <v>17</v>
      </c>
      <c r="J138" s="40">
        <v>15</v>
      </c>
      <c r="K138" s="40">
        <v>12</v>
      </c>
      <c r="L138" s="35">
        <f t="shared" si="37"/>
        <v>72</v>
      </c>
      <c r="M138" s="35">
        <f t="shared" si="36"/>
        <v>14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20</v>
      </c>
      <c r="H139" s="41">
        <v>20</v>
      </c>
      <c r="I139" s="41">
        <v>20</v>
      </c>
      <c r="J139" s="41">
        <v>15</v>
      </c>
      <c r="K139" s="41">
        <v>20</v>
      </c>
      <c r="L139" s="32">
        <f t="shared" si="37"/>
        <v>95</v>
      </c>
      <c r="M139" s="32">
        <f t="shared" si="36"/>
        <v>19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1</v>
      </c>
      <c r="I142" s="40"/>
      <c r="J142" s="40">
        <v>2</v>
      </c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122</v>
      </c>
      <c r="H143" s="40">
        <v>86</v>
      </c>
      <c r="I143" s="40">
        <v>124</v>
      </c>
      <c r="J143" s="40">
        <v>86</v>
      </c>
      <c r="K143" s="40">
        <v>60</v>
      </c>
      <c r="L143" s="35">
        <f t="shared" si="37"/>
        <v>478</v>
      </c>
      <c r="M143" s="35">
        <f t="shared" si="36"/>
        <v>96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426</v>
      </c>
      <c r="U147" s="46">
        <f>+L152+L153</f>
        <v>98</v>
      </c>
      <c r="V147" s="46">
        <f>+L154+L155</f>
        <v>328</v>
      </c>
      <c r="W147" s="46">
        <f>+L158</f>
        <v>6</v>
      </c>
      <c r="X147" s="46">
        <f>+L156</f>
        <v>0</v>
      </c>
    </row>
    <row r="148" spans="1:24" x14ac:dyDescent="0.25">
      <c r="A148" s="21"/>
      <c r="B148" s="22"/>
      <c r="C148" s="8" t="str">
        <f>+$C132</f>
        <v>October 2023</v>
      </c>
      <c r="D148" s="24"/>
      <c r="E148" s="24"/>
      <c r="F148" s="24"/>
      <c r="G148" s="10" t="str">
        <f>+$G$4</f>
        <v>Oct</v>
      </c>
      <c r="H148" s="10" t="str">
        <f>+G148</f>
        <v>Oct</v>
      </c>
      <c r="I148" s="10" t="str">
        <f t="shared" si="38"/>
        <v>Oct</v>
      </c>
      <c r="J148" s="10" t="str">
        <f t="shared" si="38"/>
        <v>Oct</v>
      </c>
      <c r="K148" s="10" t="str">
        <f t="shared" si="38"/>
        <v>Oct</v>
      </c>
      <c r="L148" s="10" t="str">
        <f t="shared" si="38"/>
        <v>Oct</v>
      </c>
      <c r="M148" s="10" t="str">
        <f t="shared" si="38"/>
        <v>Oct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1</v>
      </c>
      <c r="H149" s="7">
        <f>+$H$5</f>
        <v>8</v>
      </c>
      <c r="I149" s="7">
        <f>+$I$5</f>
        <v>15</v>
      </c>
      <c r="J149" s="7">
        <f>+$J$5</f>
        <v>22</v>
      </c>
      <c r="K149" s="7">
        <f>+$K$5</f>
        <v>29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86</v>
      </c>
      <c r="H151" s="32">
        <f t="shared" ref="H151:L151" si="39">SUM(H152:H155)</f>
        <v>83</v>
      </c>
      <c r="I151" s="32">
        <f t="shared" si="39"/>
        <v>95</v>
      </c>
      <c r="J151" s="32">
        <f t="shared" si="39"/>
        <v>90</v>
      </c>
      <c r="K151" s="32">
        <f t="shared" si="39"/>
        <v>72</v>
      </c>
      <c r="L151" s="32">
        <f t="shared" si="39"/>
        <v>426</v>
      </c>
      <c r="M151" s="32">
        <f>ROUND((L151/$E$1),0)</f>
        <v>85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5</v>
      </c>
      <c r="H152" s="40">
        <v>3</v>
      </c>
      <c r="I152" s="40">
        <v>3</v>
      </c>
      <c r="J152" s="40">
        <v>3</v>
      </c>
      <c r="K152" s="40">
        <v>2</v>
      </c>
      <c r="L152" s="35">
        <f>SUM(G152:K152)</f>
        <v>16</v>
      </c>
      <c r="M152" s="35">
        <f t="shared" ref="M152:M160" si="40">ROUND((L152/$E$1),0)</f>
        <v>3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17</v>
      </c>
      <c r="H153" s="40">
        <v>17</v>
      </c>
      <c r="I153" s="40">
        <v>17</v>
      </c>
      <c r="J153" s="40">
        <v>17</v>
      </c>
      <c r="K153" s="40">
        <v>14</v>
      </c>
      <c r="L153" s="35">
        <f t="shared" ref="L153:L160" si="41">SUM(G153:K153)</f>
        <v>82</v>
      </c>
      <c r="M153" s="35">
        <f t="shared" si="40"/>
        <v>16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26</v>
      </c>
      <c r="H154" s="40">
        <v>23</v>
      </c>
      <c r="I154" s="40">
        <v>37</v>
      </c>
      <c r="J154" s="40">
        <v>30</v>
      </c>
      <c r="K154" s="40">
        <v>19</v>
      </c>
      <c r="L154" s="35">
        <f t="shared" si="41"/>
        <v>135</v>
      </c>
      <c r="M154" s="35">
        <f t="shared" si="40"/>
        <v>27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38</v>
      </c>
      <c r="H155" s="41">
        <v>40</v>
      </c>
      <c r="I155" s="41">
        <v>38</v>
      </c>
      <c r="J155" s="41">
        <v>40</v>
      </c>
      <c r="K155" s="41">
        <v>37</v>
      </c>
      <c r="L155" s="32">
        <f t="shared" si="41"/>
        <v>193</v>
      </c>
      <c r="M155" s="32">
        <f t="shared" si="40"/>
        <v>39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2</v>
      </c>
      <c r="I158" s="40">
        <v>1</v>
      </c>
      <c r="J158" s="40"/>
      <c r="K158" s="40">
        <v>2</v>
      </c>
      <c r="L158" s="35">
        <f t="shared" si="41"/>
        <v>6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13</v>
      </c>
      <c r="H159" s="40">
        <v>18</v>
      </c>
      <c r="I159" s="40"/>
      <c r="J159" s="40">
        <v>36</v>
      </c>
      <c r="K159" s="40">
        <v>12</v>
      </c>
      <c r="L159" s="35">
        <f t="shared" si="41"/>
        <v>79</v>
      </c>
      <c r="M159" s="35">
        <f t="shared" si="40"/>
        <v>16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124</v>
      </c>
      <c r="U163" s="46">
        <f>+L168+L169</f>
        <v>31</v>
      </c>
      <c r="V163" s="46">
        <f>+L170+L171</f>
        <v>93</v>
      </c>
      <c r="W163" s="46">
        <f>+L174</f>
        <v>12</v>
      </c>
      <c r="X163" s="46">
        <f>+L172</f>
        <v>0</v>
      </c>
    </row>
    <row r="164" spans="1:24" x14ac:dyDescent="0.25">
      <c r="A164" s="21"/>
      <c r="B164" s="22"/>
      <c r="C164" s="8" t="str">
        <f>+$C148</f>
        <v>October 2023</v>
      </c>
      <c r="D164" s="24"/>
      <c r="E164" s="24"/>
      <c r="F164" s="24"/>
      <c r="G164" s="10" t="str">
        <f>+$G$4</f>
        <v>Oct</v>
      </c>
      <c r="H164" s="10" t="str">
        <f>+G164</f>
        <v>Oct</v>
      </c>
      <c r="I164" s="10" t="str">
        <f t="shared" si="42"/>
        <v>Oct</v>
      </c>
      <c r="J164" s="10" t="str">
        <f t="shared" si="42"/>
        <v>Oct</v>
      </c>
      <c r="K164" s="10" t="str">
        <f t="shared" si="42"/>
        <v>Oct</v>
      </c>
      <c r="L164" s="10" t="str">
        <f t="shared" si="42"/>
        <v>Oct</v>
      </c>
      <c r="M164" s="10" t="str">
        <f t="shared" si="42"/>
        <v>Oct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1</v>
      </c>
      <c r="H165" s="7">
        <f>+$H$5</f>
        <v>8</v>
      </c>
      <c r="I165" s="7">
        <f>+$I$5</f>
        <v>15</v>
      </c>
      <c r="J165" s="7">
        <f>+$J$5</f>
        <v>22</v>
      </c>
      <c r="K165" s="7">
        <f>+$K$5</f>
        <v>29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26</v>
      </c>
      <c r="H167" s="32">
        <f t="shared" ref="H167:L167" si="43">SUM(H168:H171)</f>
        <v>28</v>
      </c>
      <c r="I167" s="32">
        <f t="shared" si="43"/>
        <v>33</v>
      </c>
      <c r="J167" s="32">
        <f t="shared" si="43"/>
        <v>25</v>
      </c>
      <c r="K167" s="32">
        <f t="shared" si="43"/>
        <v>12</v>
      </c>
      <c r="L167" s="32">
        <f t="shared" si="43"/>
        <v>124</v>
      </c>
      <c r="M167" s="32">
        <f>ROUND((L167/$E$1),0)</f>
        <v>25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2</v>
      </c>
      <c r="J168" s="40">
        <v>1</v>
      </c>
      <c r="K168" s="40">
        <v>1</v>
      </c>
      <c r="L168" s="35">
        <f>SUM(G168:K168)</f>
        <v>6</v>
      </c>
      <c r="M168" s="35">
        <f t="shared" ref="M168:M176" si="44">ROUND((L168/$E$1),0)</f>
        <v>1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5</v>
      </c>
      <c r="H169" s="40">
        <v>6</v>
      </c>
      <c r="I169" s="40">
        <v>5</v>
      </c>
      <c r="J169" s="40">
        <v>7</v>
      </c>
      <c r="K169" s="40">
        <v>2</v>
      </c>
      <c r="L169" s="35">
        <f t="shared" ref="L169:L176" si="45">SUM(G169:K169)</f>
        <v>25</v>
      </c>
      <c r="M169" s="35">
        <f t="shared" si="44"/>
        <v>5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5</v>
      </c>
      <c r="H170" s="40">
        <v>6</v>
      </c>
      <c r="I170" s="40">
        <v>6</v>
      </c>
      <c r="J170" s="40">
        <v>4</v>
      </c>
      <c r="K170" s="40">
        <v>1</v>
      </c>
      <c r="L170" s="35">
        <f t="shared" si="45"/>
        <v>22</v>
      </c>
      <c r="M170" s="35">
        <f t="shared" si="44"/>
        <v>4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15</v>
      </c>
      <c r="H171" s="41">
        <v>15</v>
      </c>
      <c r="I171" s="41">
        <v>20</v>
      </c>
      <c r="J171" s="41">
        <v>13</v>
      </c>
      <c r="K171" s="41">
        <v>8</v>
      </c>
      <c r="L171" s="32">
        <f t="shared" si="45"/>
        <v>71</v>
      </c>
      <c r="M171" s="32">
        <f t="shared" si="44"/>
        <v>14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1</v>
      </c>
      <c r="H174" s="40">
        <v>3</v>
      </c>
      <c r="I174" s="40">
        <v>3</v>
      </c>
      <c r="J174" s="40">
        <v>2</v>
      </c>
      <c r="K174" s="40">
        <v>3</v>
      </c>
      <c r="L174" s="35">
        <f t="shared" si="45"/>
        <v>12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75</v>
      </c>
      <c r="H175" s="40">
        <v>130</v>
      </c>
      <c r="I175" s="40">
        <v>105</v>
      </c>
      <c r="J175" s="40">
        <v>125</v>
      </c>
      <c r="K175" s="40">
        <v>150</v>
      </c>
      <c r="L175" s="35">
        <f t="shared" si="45"/>
        <v>585</v>
      </c>
      <c r="M175" s="35">
        <f t="shared" si="44"/>
        <v>117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309</v>
      </c>
      <c r="U179" s="46">
        <f>+L184+L185</f>
        <v>68</v>
      </c>
      <c r="V179" s="46">
        <f>+L186+L187</f>
        <v>241</v>
      </c>
      <c r="W179" s="46">
        <f>+L190</f>
        <v>42</v>
      </c>
      <c r="X179" s="46">
        <f>+L188</f>
        <v>5</v>
      </c>
    </row>
    <row r="180" spans="1:24" x14ac:dyDescent="0.25">
      <c r="A180" s="21"/>
      <c r="B180" s="22"/>
      <c r="C180" s="8" t="str">
        <f>+$C164</f>
        <v>October 2023</v>
      </c>
      <c r="D180" s="24"/>
      <c r="E180" s="24"/>
      <c r="F180" s="24"/>
      <c r="G180" s="10" t="str">
        <f>+$G$4</f>
        <v>Oct</v>
      </c>
      <c r="H180" s="10" t="str">
        <f>+G180</f>
        <v>Oct</v>
      </c>
      <c r="I180" s="10" t="str">
        <f t="shared" si="46"/>
        <v>Oct</v>
      </c>
      <c r="J180" s="10" t="str">
        <f t="shared" si="46"/>
        <v>Oct</v>
      </c>
      <c r="K180" s="10" t="str">
        <f t="shared" si="46"/>
        <v>Oct</v>
      </c>
      <c r="L180" s="10" t="str">
        <f t="shared" si="46"/>
        <v>Oct</v>
      </c>
      <c r="M180" s="10" t="str">
        <f t="shared" si="46"/>
        <v>Oct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1</v>
      </c>
      <c r="H181" s="7">
        <f>+$H$5</f>
        <v>8</v>
      </c>
      <c r="I181" s="7">
        <f>+$I$5</f>
        <v>15</v>
      </c>
      <c r="J181" s="7">
        <f>+$J$5</f>
        <v>22</v>
      </c>
      <c r="K181" s="7">
        <f>+$K$5</f>
        <v>29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61</v>
      </c>
      <c r="H183" s="32">
        <f t="shared" ref="H183:L183" si="47">SUM(H184:H187)</f>
        <v>56</v>
      </c>
      <c r="I183" s="32">
        <f t="shared" si="47"/>
        <v>65</v>
      </c>
      <c r="J183" s="32">
        <f t="shared" si="47"/>
        <v>64</v>
      </c>
      <c r="K183" s="32">
        <f t="shared" si="47"/>
        <v>63</v>
      </c>
      <c r="L183" s="32">
        <f t="shared" si="47"/>
        <v>309</v>
      </c>
      <c r="M183" s="32">
        <f>ROUND((L183/$E$1),0)</f>
        <v>62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1</v>
      </c>
      <c r="I184" s="40">
        <v>2</v>
      </c>
      <c r="J184" s="40">
        <v>2</v>
      </c>
      <c r="K184" s="40">
        <v>1</v>
      </c>
      <c r="L184" s="35">
        <f>SUM(G184:K184)</f>
        <v>7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12</v>
      </c>
      <c r="I185" s="40">
        <v>14</v>
      </c>
      <c r="J185" s="40">
        <v>12</v>
      </c>
      <c r="K185" s="40">
        <v>11</v>
      </c>
      <c r="L185" s="35">
        <f t="shared" ref="L185:L192" si="49">SUM(G185:K185)</f>
        <v>61</v>
      </c>
      <c r="M185" s="35">
        <f t="shared" si="48"/>
        <v>12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15</v>
      </c>
      <c r="I186" s="40">
        <v>17</v>
      </c>
      <c r="J186" s="40">
        <v>15</v>
      </c>
      <c r="K186" s="40">
        <v>15</v>
      </c>
      <c r="L186" s="35">
        <f t="shared" si="49"/>
        <v>80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30</v>
      </c>
      <c r="H187" s="41">
        <v>28</v>
      </c>
      <c r="I187" s="41">
        <v>32</v>
      </c>
      <c r="J187" s="41">
        <v>35</v>
      </c>
      <c r="K187" s="41">
        <v>36</v>
      </c>
      <c r="L187" s="32">
        <f t="shared" si="49"/>
        <v>161</v>
      </c>
      <c r="M187" s="32">
        <f t="shared" si="48"/>
        <v>32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>
        <v>1</v>
      </c>
      <c r="I188" s="40">
        <v>2</v>
      </c>
      <c r="J188" s="40">
        <v>1</v>
      </c>
      <c r="K188" s="40"/>
      <c r="L188" s="35">
        <f t="shared" si="49"/>
        <v>5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12</v>
      </c>
      <c r="H190" s="40">
        <v>6</v>
      </c>
      <c r="I190" s="40">
        <v>7</v>
      </c>
      <c r="J190" s="40">
        <v>8</v>
      </c>
      <c r="K190" s="40">
        <v>9</v>
      </c>
      <c r="L190" s="35">
        <f t="shared" si="49"/>
        <v>42</v>
      </c>
      <c r="M190" s="35">
        <f t="shared" si="48"/>
        <v>8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144</v>
      </c>
      <c r="H191" s="40">
        <v>72</v>
      </c>
      <c r="I191" s="40">
        <v>108</v>
      </c>
      <c r="J191" s="40">
        <v>108</v>
      </c>
      <c r="K191" s="40">
        <v>108</v>
      </c>
      <c r="L191" s="35">
        <f t="shared" si="49"/>
        <v>540</v>
      </c>
      <c r="M191" s="35">
        <f t="shared" si="48"/>
        <v>108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257</v>
      </c>
      <c r="U195" s="46">
        <f>+L200+L201</f>
        <v>57</v>
      </c>
      <c r="V195" s="46">
        <f>+L202+L203</f>
        <v>200</v>
      </c>
      <c r="W195" s="46">
        <f>+L206</f>
        <v>13</v>
      </c>
      <c r="X195" s="46">
        <f>+L204</f>
        <v>1</v>
      </c>
    </row>
    <row r="196" spans="1:24" x14ac:dyDescent="0.25">
      <c r="A196" s="21"/>
      <c r="B196" s="22"/>
      <c r="C196" s="8" t="str">
        <f>+$C180</f>
        <v>October 2023</v>
      </c>
      <c r="D196" s="24"/>
      <c r="E196" s="24"/>
      <c r="F196" s="24"/>
      <c r="G196" s="10" t="str">
        <f>+$G$4</f>
        <v>Oct</v>
      </c>
      <c r="H196" s="10" t="str">
        <f>+G196</f>
        <v>Oct</v>
      </c>
      <c r="I196" s="10" t="str">
        <f t="shared" si="50"/>
        <v>Oct</v>
      </c>
      <c r="J196" s="10" t="str">
        <f t="shared" si="50"/>
        <v>Oct</v>
      </c>
      <c r="K196" s="10" t="str">
        <f t="shared" si="50"/>
        <v>Oct</v>
      </c>
      <c r="L196" s="10" t="str">
        <f t="shared" si="50"/>
        <v>Oct</v>
      </c>
      <c r="M196" s="10" t="str">
        <f t="shared" si="50"/>
        <v>Oct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1</v>
      </c>
      <c r="H197" s="7">
        <f>+$H$5</f>
        <v>8</v>
      </c>
      <c r="I197" s="7">
        <f>+$I$5</f>
        <v>15</v>
      </c>
      <c r="J197" s="7">
        <f>+$J$5</f>
        <v>22</v>
      </c>
      <c r="K197" s="7">
        <f>+$K$5</f>
        <v>29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53</v>
      </c>
      <c r="H199" s="32">
        <f t="shared" ref="H199:L199" si="51">SUM(H200:H203)</f>
        <v>59</v>
      </c>
      <c r="I199" s="32">
        <f t="shared" si="51"/>
        <v>53</v>
      </c>
      <c r="J199" s="32">
        <f t="shared" si="51"/>
        <v>55</v>
      </c>
      <c r="K199" s="32">
        <f t="shared" si="51"/>
        <v>37</v>
      </c>
      <c r="L199" s="32">
        <f t="shared" si="51"/>
        <v>257</v>
      </c>
      <c r="M199" s="32">
        <f>ROUND((L199/$E$1),0)</f>
        <v>51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2</v>
      </c>
      <c r="I200" s="40">
        <v>3</v>
      </c>
      <c r="J200" s="40">
        <v>2</v>
      </c>
      <c r="K200" s="40">
        <v>3</v>
      </c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11</v>
      </c>
      <c r="I201" s="40">
        <v>8</v>
      </c>
      <c r="J201" s="40">
        <v>9</v>
      </c>
      <c r="K201" s="40">
        <v>8</v>
      </c>
      <c r="L201" s="35">
        <f t="shared" ref="L201:L208" si="53">SUM(G201:K201)</f>
        <v>44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14</v>
      </c>
      <c r="H202" s="40">
        <v>14</v>
      </c>
      <c r="I202" s="40">
        <v>14</v>
      </c>
      <c r="J202" s="40">
        <v>13</v>
      </c>
      <c r="K202" s="40">
        <v>11</v>
      </c>
      <c r="L202" s="35">
        <f t="shared" si="53"/>
        <v>66</v>
      </c>
      <c r="M202" s="35">
        <f t="shared" si="52"/>
        <v>13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28</v>
      </c>
      <c r="H203" s="41">
        <v>32</v>
      </c>
      <c r="I203" s="41">
        <v>28</v>
      </c>
      <c r="J203" s="41">
        <v>31</v>
      </c>
      <c r="K203" s="41">
        <v>15</v>
      </c>
      <c r="L203" s="32">
        <f t="shared" si="53"/>
        <v>134</v>
      </c>
      <c r="M203" s="32">
        <f t="shared" si="52"/>
        <v>27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>
        <v>1</v>
      </c>
      <c r="I204" s="40"/>
      <c r="J204" s="40"/>
      <c r="K204" s="40"/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2</v>
      </c>
      <c r="I206" s="40">
        <v>3</v>
      </c>
      <c r="J206" s="40">
        <v>3</v>
      </c>
      <c r="K206" s="40">
        <v>2</v>
      </c>
      <c r="L206" s="35">
        <f t="shared" si="53"/>
        <v>13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>
        <v>144</v>
      </c>
      <c r="I207" s="40">
        <v>108</v>
      </c>
      <c r="J207" s="40">
        <v>108</v>
      </c>
      <c r="K207" s="40">
        <v>108</v>
      </c>
      <c r="L207" s="35">
        <f t="shared" si="53"/>
        <v>468</v>
      </c>
      <c r="M207" s="35">
        <f t="shared" si="52"/>
        <v>94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42</v>
      </c>
      <c r="H208" s="40">
        <v>42</v>
      </c>
      <c r="I208" s="40">
        <v>42</v>
      </c>
      <c r="J208" s="40">
        <v>42</v>
      </c>
      <c r="K208" s="40">
        <v>42</v>
      </c>
      <c r="L208" s="35">
        <f t="shared" si="53"/>
        <v>210</v>
      </c>
      <c r="M208" s="35">
        <f t="shared" si="52"/>
        <v>42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209</v>
      </c>
      <c r="U211" s="46">
        <f>+L216+L217</f>
        <v>43</v>
      </c>
      <c r="V211" s="46">
        <f>+L218+L219</f>
        <v>166</v>
      </c>
      <c r="W211" s="46">
        <f>+L222</f>
        <v>27</v>
      </c>
      <c r="X211" s="46">
        <f>+L220</f>
        <v>0</v>
      </c>
    </row>
    <row r="212" spans="1:24" x14ac:dyDescent="0.25">
      <c r="A212" s="21"/>
      <c r="B212" s="22"/>
      <c r="C212" s="8" t="str">
        <f>+$C196</f>
        <v>October 2023</v>
      </c>
      <c r="D212" s="24"/>
      <c r="E212" s="24"/>
      <c r="F212" s="24"/>
      <c r="G212" s="10" t="str">
        <f>+$G$4</f>
        <v>Oct</v>
      </c>
      <c r="H212" s="10" t="str">
        <f>+G212</f>
        <v>Oct</v>
      </c>
      <c r="I212" s="10" t="str">
        <f t="shared" si="54"/>
        <v>Oct</v>
      </c>
      <c r="J212" s="10" t="str">
        <f t="shared" si="54"/>
        <v>Oct</v>
      </c>
      <c r="K212" s="10" t="str">
        <f t="shared" si="54"/>
        <v>Oct</v>
      </c>
      <c r="L212" s="10" t="str">
        <f t="shared" si="54"/>
        <v>Oct</v>
      </c>
      <c r="M212" s="10" t="str">
        <f t="shared" si="54"/>
        <v>Oct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1</v>
      </c>
      <c r="H213" s="7">
        <f>+$H$5</f>
        <v>8</v>
      </c>
      <c r="I213" s="7">
        <f>+$I$5</f>
        <v>15</v>
      </c>
      <c r="J213" s="7">
        <f>+$J$5</f>
        <v>22</v>
      </c>
      <c r="K213" s="7">
        <f>+$K$5</f>
        <v>29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35</v>
      </c>
      <c r="H215" s="32">
        <f t="shared" ref="H215:L215" si="55">SUM(H216:H219)</f>
        <v>54</v>
      </c>
      <c r="I215" s="32">
        <f t="shared" si="55"/>
        <v>57</v>
      </c>
      <c r="J215" s="32">
        <f t="shared" si="55"/>
        <v>54</v>
      </c>
      <c r="K215" s="32">
        <f t="shared" si="55"/>
        <v>9</v>
      </c>
      <c r="L215" s="32">
        <f t="shared" si="55"/>
        <v>209</v>
      </c>
      <c r="M215" s="32">
        <f>ROUND((L215/$E$1),0)</f>
        <v>42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/>
      <c r="H216" s="40">
        <v>2</v>
      </c>
      <c r="I216" s="40">
        <v>2</v>
      </c>
      <c r="J216" s="40">
        <v>3</v>
      </c>
      <c r="K216" s="40">
        <v>1</v>
      </c>
      <c r="L216" s="35">
        <f>SUM(G216:K216)</f>
        <v>8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5</v>
      </c>
      <c r="H217" s="40">
        <v>8</v>
      </c>
      <c r="I217" s="40">
        <v>11</v>
      </c>
      <c r="J217" s="40">
        <v>5</v>
      </c>
      <c r="K217" s="40">
        <v>6</v>
      </c>
      <c r="L217" s="35">
        <f t="shared" ref="L217:L224" si="57">SUM(G217:K217)</f>
        <v>35</v>
      </c>
      <c r="M217" s="35">
        <f t="shared" si="56"/>
        <v>7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15</v>
      </c>
      <c r="H218" s="40">
        <v>14</v>
      </c>
      <c r="I218" s="40">
        <v>11</v>
      </c>
      <c r="J218" s="40">
        <v>16</v>
      </c>
      <c r="K218" s="40">
        <v>1</v>
      </c>
      <c r="L218" s="35">
        <f t="shared" si="57"/>
        <v>57</v>
      </c>
      <c r="M218" s="35">
        <f t="shared" si="56"/>
        <v>11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15</v>
      </c>
      <c r="H219" s="41">
        <v>30</v>
      </c>
      <c r="I219" s="41">
        <v>33</v>
      </c>
      <c r="J219" s="41">
        <v>30</v>
      </c>
      <c r="K219" s="41">
        <v>1</v>
      </c>
      <c r="L219" s="32">
        <f t="shared" si="57"/>
        <v>109</v>
      </c>
      <c r="M219" s="32">
        <f t="shared" si="56"/>
        <v>22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6</v>
      </c>
      <c r="I222" s="40">
        <v>6</v>
      </c>
      <c r="J222" s="40">
        <v>6</v>
      </c>
      <c r="K222" s="40">
        <v>5</v>
      </c>
      <c r="L222" s="35">
        <f t="shared" si="57"/>
        <v>27</v>
      </c>
      <c r="M222" s="35">
        <f t="shared" si="56"/>
        <v>5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252</v>
      </c>
      <c r="H223" s="40"/>
      <c r="I223" s="40"/>
      <c r="J223" s="40">
        <v>290</v>
      </c>
      <c r="K223" s="40">
        <v>188</v>
      </c>
      <c r="L223" s="35">
        <f t="shared" si="57"/>
        <v>730</v>
      </c>
      <c r="M223" s="35">
        <f t="shared" si="56"/>
        <v>146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>
        <v>40</v>
      </c>
      <c r="L224" s="35">
        <f t="shared" si="57"/>
        <v>200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233</v>
      </c>
      <c r="U227" s="46">
        <f>+L232+L233</f>
        <v>81</v>
      </c>
      <c r="V227" s="46">
        <f>+L234+L235</f>
        <v>152</v>
      </c>
      <c r="W227" s="46">
        <f>+L238</f>
        <v>15</v>
      </c>
      <c r="X227" s="46">
        <f>+L236</f>
        <v>2</v>
      </c>
    </row>
    <row r="228" spans="1:24" x14ac:dyDescent="0.25">
      <c r="A228" s="21"/>
      <c r="B228" s="22"/>
      <c r="C228" s="8" t="str">
        <f>+$C212</f>
        <v>October 2023</v>
      </c>
      <c r="D228" s="24"/>
      <c r="E228" s="24"/>
      <c r="F228" s="24"/>
      <c r="G228" s="10" t="str">
        <f>+$G$4</f>
        <v>Oct</v>
      </c>
      <c r="H228" s="10" t="str">
        <f>+G228</f>
        <v>Oct</v>
      </c>
      <c r="I228" s="10" t="str">
        <f t="shared" si="58"/>
        <v>Oct</v>
      </c>
      <c r="J228" s="10" t="str">
        <f t="shared" si="58"/>
        <v>Oct</v>
      </c>
      <c r="K228" s="10" t="str">
        <f t="shared" si="58"/>
        <v>Oct</v>
      </c>
      <c r="L228" s="10" t="str">
        <f t="shared" si="58"/>
        <v>Oct</v>
      </c>
      <c r="M228" s="10" t="str">
        <f t="shared" si="58"/>
        <v>Oct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1</v>
      </c>
      <c r="H229" s="7">
        <f>+$H$5</f>
        <v>8</v>
      </c>
      <c r="I229" s="7">
        <f>+$I$5</f>
        <v>15</v>
      </c>
      <c r="J229" s="7">
        <f>+$J$5</f>
        <v>22</v>
      </c>
      <c r="K229" s="7">
        <f>+$K$5</f>
        <v>29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39</v>
      </c>
      <c r="H231" s="32">
        <f t="shared" ref="H231:L231" si="59">SUM(H232:H235)</f>
        <v>39</v>
      </c>
      <c r="I231" s="32">
        <f t="shared" si="59"/>
        <v>57</v>
      </c>
      <c r="J231" s="32">
        <f t="shared" si="59"/>
        <v>49</v>
      </c>
      <c r="K231" s="32">
        <f t="shared" si="59"/>
        <v>49</v>
      </c>
      <c r="L231" s="32">
        <f t="shared" si="59"/>
        <v>233</v>
      </c>
      <c r="M231" s="32">
        <f>ROUND((L231/$E$1),0)</f>
        <v>47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5</v>
      </c>
      <c r="H232" s="40">
        <v>5</v>
      </c>
      <c r="I232" s="40">
        <v>8</v>
      </c>
      <c r="J232" s="40">
        <v>7</v>
      </c>
      <c r="K232" s="40">
        <v>6</v>
      </c>
      <c r="L232" s="35">
        <f>SUM(G232:K232)</f>
        <v>31</v>
      </c>
      <c r="M232" s="35">
        <f t="shared" ref="M232:M240" si="60">ROUND((L232/$E$1),0)</f>
        <v>6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8</v>
      </c>
      <c r="H233" s="40">
        <v>8</v>
      </c>
      <c r="I233" s="40">
        <v>11</v>
      </c>
      <c r="J233" s="40">
        <v>12</v>
      </c>
      <c r="K233" s="40">
        <v>11</v>
      </c>
      <c r="L233" s="35">
        <f t="shared" ref="L233:L240" si="61">SUM(G233:K233)</f>
        <v>50</v>
      </c>
      <c r="M233" s="35">
        <f t="shared" si="60"/>
        <v>10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10</v>
      </c>
      <c r="I234" s="40">
        <v>15</v>
      </c>
      <c r="J234" s="40">
        <v>10</v>
      </c>
      <c r="K234" s="40">
        <v>13</v>
      </c>
      <c r="L234" s="35">
        <f t="shared" si="61"/>
        <v>58</v>
      </c>
      <c r="M234" s="35">
        <f t="shared" si="60"/>
        <v>12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16</v>
      </c>
      <c r="H235" s="41">
        <v>16</v>
      </c>
      <c r="I235" s="41">
        <v>23</v>
      </c>
      <c r="J235" s="41">
        <v>20</v>
      </c>
      <c r="K235" s="41">
        <v>19</v>
      </c>
      <c r="L235" s="32">
        <f t="shared" si="61"/>
        <v>94</v>
      </c>
      <c r="M235" s="32">
        <f t="shared" si="60"/>
        <v>19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>
        <v>2</v>
      </c>
      <c r="K236" s="40"/>
      <c r="L236" s="35">
        <f t="shared" si="61"/>
        <v>2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4</v>
      </c>
      <c r="H238" s="40">
        <v>4</v>
      </c>
      <c r="I238" s="40">
        <v>2</v>
      </c>
      <c r="J238" s="40"/>
      <c r="K238" s="40">
        <v>5</v>
      </c>
      <c r="L238" s="35">
        <f t="shared" si="61"/>
        <v>15</v>
      </c>
      <c r="M238" s="35">
        <f t="shared" si="60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>
        <v>360</v>
      </c>
      <c r="J239" s="40"/>
      <c r="K239" s="40"/>
      <c r="L239" s="35">
        <f t="shared" si="61"/>
        <v>360</v>
      </c>
      <c r="M239" s="35">
        <f t="shared" si="60"/>
        <v>72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395</v>
      </c>
      <c r="U243" s="46">
        <f>+L248+L249</f>
        <v>79</v>
      </c>
      <c r="V243" s="46">
        <f>+L250+L251</f>
        <v>316</v>
      </c>
      <c r="W243" s="46">
        <f>+L254</f>
        <v>22</v>
      </c>
      <c r="X243" s="46">
        <f>+L252</f>
        <v>0</v>
      </c>
    </row>
    <row r="244" spans="1:24" x14ac:dyDescent="0.25">
      <c r="A244" s="21"/>
      <c r="B244" s="22"/>
      <c r="C244" s="8" t="str">
        <f>+$C228</f>
        <v>October 2023</v>
      </c>
      <c r="D244" s="24"/>
      <c r="E244" s="24"/>
      <c r="F244" s="24"/>
      <c r="G244" s="10" t="str">
        <f>+$G$4</f>
        <v>Oct</v>
      </c>
      <c r="H244" s="10" t="str">
        <f>+G244</f>
        <v>Oct</v>
      </c>
      <c r="I244" s="10" t="str">
        <f t="shared" si="62"/>
        <v>Oct</v>
      </c>
      <c r="J244" s="10" t="str">
        <f t="shared" si="62"/>
        <v>Oct</v>
      </c>
      <c r="K244" s="10" t="str">
        <f t="shared" si="62"/>
        <v>Oct</v>
      </c>
      <c r="L244" s="10" t="str">
        <f t="shared" si="62"/>
        <v>Oct</v>
      </c>
      <c r="M244" s="10" t="str">
        <f t="shared" si="62"/>
        <v>Oct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1</v>
      </c>
      <c r="H245" s="7">
        <f>+$H$5</f>
        <v>8</v>
      </c>
      <c r="I245" s="7">
        <f>+$I$5</f>
        <v>15</v>
      </c>
      <c r="J245" s="7">
        <f>+$J$5</f>
        <v>22</v>
      </c>
      <c r="K245" s="7">
        <f>+$K$5</f>
        <v>29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77</v>
      </c>
      <c r="H247" s="32">
        <f t="shared" ref="H247:L247" si="63">SUM(H248:H251)</f>
        <v>87</v>
      </c>
      <c r="I247" s="32">
        <f t="shared" si="63"/>
        <v>90</v>
      </c>
      <c r="J247" s="32">
        <f t="shared" si="63"/>
        <v>86</v>
      </c>
      <c r="K247" s="32">
        <f t="shared" si="63"/>
        <v>55</v>
      </c>
      <c r="L247" s="32">
        <f t="shared" si="63"/>
        <v>395</v>
      </c>
      <c r="M247" s="32">
        <f>ROUND((L247/$E$1),0)</f>
        <v>79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9</v>
      </c>
      <c r="I248" s="40">
        <v>7</v>
      </c>
      <c r="J248" s="40">
        <v>7</v>
      </c>
      <c r="K248" s="40">
        <v>4</v>
      </c>
      <c r="L248" s="35">
        <f>SUM(G248:K248)</f>
        <v>32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8</v>
      </c>
      <c r="I249" s="40">
        <v>14</v>
      </c>
      <c r="J249" s="40">
        <v>10</v>
      </c>
      <c r="K249" s="40">
        <v>8</v>
      </c>
      <c r="L249" s="35">
        <f t="shared" ref="L249:L256" si="65">SUM(G249:K249)</f>
        <v>47</v>
      </c>
      <c r="M249" s="35">
        <f t="shared" si="64"/>
        <v>9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16</v>
      </c>
      <c r="H250" s="40">
        <v>25</v>
      </c>
      <c r="I250" s="40">
        <v>21</v>
      </c>
      <c r="J250" s="40">
        <v>19</v>
      </c>
      <c r="K250" s="40">
        <v>20</v>
      </c>
      <c r="L250" s="35">
        <f t="shared" si="65"/>
        <v>101</v>
      </c>
      <c r="M250" s="35">
        <f t="shared" si="64"/>
        <v>20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49</v>
      </c>
      <c r="H251" s="41">
        <v>45</v>
      </c>
      <c r="I251" s="41">
        <v>48</v>
      </c>
      <c r="J251" s="41">
        <v>50</v>
      </c>
      <c r="K251" s="41">
        <v>23</v>
      </c>
      <c r="L251" s="32">
        <f t="shared" si="65"/>
        <v>215</v>
      </c>
      <c r="M251" s="32">
        <f t="shared" si="64"/>
        <v>43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3</v>
      </c>
      <c r="H254" s="40"/>
      <c r="I254" s="40">
        <v>5</v>
      </c>
      <c r="J254" s="40">
        <v>7</v>
      </c>
      <c r="K254" s="40">
        <v>7</v>
      </c>
      <c r="L254" s="35">
        <f t="shared" si="65"/>
        <v>22</v>
      </c>
      <c r="M254" s="35">
        <f t="shared" si="64"/>
        <v>4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50</v>
      </c>
      <c r="H256" s="40">
        <v>49</v>
      </c>
      <c r="I256" s="40">
        <v>49</v>
      </c>
      <c r="J256" s="40">
        <v>43</v>
      </c>
      <c r="K256" s="40">
        <v>48</v>
      </c>
      <c r="L256" s="35">
        <f t="shared" si="65"/>
        <v>239</v>
      </c>
      <c r="M256" s="35">
        <f t="shared" si="64"/>
        <v>48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120</v>
      </c>
      <c r="U259" s="46">
        <f>+L264+L265</f>
        <v>17</v>
      </c>
      <c r="V259" s="46">
        <f>+L266+L267</f>
        <v>103</v>
      </c>
      <c r="W259" s="46">
        <f>+L270</f>
        <v>3</v>
      </c>
      <c r="X259" s="46">
        <f>+L268</f>
        <v>0</v>
      </c>
    </row>
    <row r="260" spans="1:24" x14ac:dyDescent="0.25">
      <c r="A260" s="21"/>
      <c r="B260" s="22"/>
      <c r="C260" s="8" t="str">
        <f>+$C244</f>
        <v>October 2023</v>
      </c>
      <c r="D260" s="24"/>
      <c r="E260" s="24"/>
      <c r="F260" s="24"/>
      <c r="G260" s="10" t="str">
        <f>+$G$4</f>
        <v>Oct</v>
      </c>
      <c r="H260" s="10" t="str">
        <f>+G260</f>
        <v>Oct</v>
      </c>
      <c r="I260" s="10" t="str">
        <f t="shared" si="66"/>
        <v>Oct</v>
      </c>
      <c r="J260" s="10" t="str">
        <f t="shared" si="66"/>
        <v>Oct</v>
      </c>
      <c r="K260" s="10" t="str">
        <f t="shared" si="66"/>
        <v>Oct</v>
      </c>
      <c r="L260" s="10" t="str">
        <f t="shared" si="66"/>
        <v>Oct</v>
      </c>
      <c r="M260" s="10" t="str">
        <f t="shared" si="66"/>
        <v>Oct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1</v>
      </c>
      <c r="H261" s="7">
        <f>+$H$5</f>
        <v>8</v>
      </c>
      <c r="I261" s="7">
        <f>+$I$5</f>
        <v>15</v>
      </c>
      <c r="J261" s="7">
        <f>+$J$5</f>
        <v>22</v>
      </c>
      <c r="K261" s="7">
        <f>+$K$5</f>
        <v>29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22</v>
      </c>
      <c r="H263" s="32">
        <f t="shared" ref="H263:L263" si="67">SUM(H264:H267)</f>
        <v>21</v>
      </c>
      <c r="I263" s="32">
        <f t="shared" si="67"/>
        <v>25</v>
      </c>
      <c r="J263" s="32">
        <f t="shared" si="67"/>
        <v>30</v>
      </c>
      <c r="K263" s="32">
        <f t="shared" si="67"/>
        <v>22</v>
      </c>
      <c r="L263" s="32">
        <f t="shared" si="67"/>
        <v>120</v>
      </c>
      <c r="M263" s="32">
        <f>ROUND((L263/$E$1),0)</f>
        <v>24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2</v>
      </c>
      <c r="J264" s="40">
        <v>3</v>
      </c>
      <c r="K264" s="40">
        <v>1</v>
      </c>
      <c r="L264" s="35">
        <f>SUM(G264:K264)</f>
        <v>8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1</v>
      </c>
      <c r="I265" s="40">
        <v>2</v>
      </c>
      <c r="J265" s="40">
        <v>3</v>
      </c>
      <c r="K265" s="40">
        <v>1</v>
      </c>
      <c r="L265" s="35">
        <f t="shared" ref="L265:L272" si="69">SUM(G265:K265)</f>
        <v>9</v>
      </c>
      <c r="M265" s="35">
        <f t="shared" si="68"/>
        <v>2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7</v>
      </c>
      <c r="H266" s="40">
        <v>8</v>
      </c>
      <c r="I266" s="40">
        <v>7</v>
      </c>
      <c r="J266" s="40">
        <v>8</v>
      </c>
      <c r="K266" s="40">
        <v>7</v>
      </c>
      <c r="L266" s="35">
        <f t="shared" si="69"/>
        <v>37</v>
      </c>
      <c r="M266" s="35">
        <f t="shared" si="68"/>
        <v>7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12</v>
      </c>
      <c r="H267" s="41">
        <v>11</v>
      </c>
      <c r="I267" s="41">
        <v>14</v>
      </c>
      <c r="J267" s="41">
        <v>16</v>
      </c>
      <c r="K267" s="41">
        <v>13</v>
      </c>
      <c r="L267" s="32">
        <f t="shared" si="69"/>
        <v>66</v>
      </c>
      <c r="M267" s="32">
        <f t="shared" si="68"/>
        <v>13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1</v>
      </c>
      <c r="H270" s="40"/>
      <c r="I270" s="40"/>
      <c r="J270" s="40"/>
      <c r="K270" s="40">
        <v>2</v>
      </c>
      <c r="L270" s="35">
        <f t="shared" si="69"/>
        <v>3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62</v>
      </c>
      <c r="H271" s="40">
        <v>68</v>
      </c>
      <c r="I271" s="40">
        <v>62</v>
      </c>
      <c r="J271" s="40">
        <v>62</v>
      </c>
      <c r="K271" s="40">
        <v>68</v>
      </c>
      <c r="L271" s="35">
        <f t="shared" si="69"/>
        <v>322</v>
      </c>
      <c r="M271" s="35">
        <f t="shared" si="68"/>
        <v>64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260</v>
      </c>
      <c r="U275" s="46">
        <f>+L280+L281</f>
        <v>45</v>
      </c>
      <c r="V275" s="46">
        <f>+L282+L283</f>
        <v>215</v>
      </c>
      <c r="W275" s="46">
        <f>+L286</f>
        <v>3</v>
      </c>
      <c r="X275" s="46">
        <f>+L284</f>
        <v>0</v>
      </c>
    </row>
    <row r="276" spans="1:24" x14ac:dyDescent="0.25">
      <c r="A276" s="21"/>
      <c r="B276" s="22"/>
      <c r="C276" s="8" t="str">
        <f>+$C260</f>
        <v>October 2023</v>
      </c>
      <c r="D276" s="24"/>
      <c r="E276" s="24"/>
      <c r="F276" s="24"/>
      <c r="G276" s="10" t="str">
        <f>+$G$4</f>
        <v>Oct</v>
      </c>
      <c r="H276" s="10" t="str">
        <f>+G276</f>
        <v>Oct</v>
      </c>
      <c r="I276" s="10" t="str">
        <f t="shared" si="70"/>
        <v>Oct</v>
      </c>
      <c r="J276" s="10" t="str">
        <f t="shared" si="70"/>
        <v>Oct</v>
      </c>
      <c r="K276" s="10" t="str">
        <f t="shared" si="70"/>
        <v>Oct</v>
      </c>
      <c r="L276" s="10" t="str">
        <f t="shared" si="70"/>
        <v>Oct</v>
      </c>
      <c r="M276" s="10" t="str">
        <f t="shared" si="70"/>
        <v>Oct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1</v>
      </c>
      <c r="H277" s="7">
        <f>+$H$5</f>
        <v>8</v>
      </c>
      <c r="I277" s="7">
        <f>+$I$5</f>
        <v>15</v>
      </c>
      <c r="J277" s="7">
        <f>+$J$5</f>
        <v>22</v>
      </c>
      <c r="K277" s="7">
        <f>+$K$5</f>
        <v>29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37</v>
      </c>
      <c r="H279" s="32">
        <f t="shared" ref="H279:L279" si="71">SUM(H280:H283)</f>
        <v>67</v>
      </c>
      <c r="I279" s="32">
        <f t="shared" si="71"/>
        <v>76</v>
      </c>
      <c r="J279" s="32">
        <f t="shared" si="71"/>
        <v>55</v>
      </c>
      <c r="K279" s="32">
        <f t="shared" si="71"/>
        <v>25</v>
      </c>
      <c r="L279" s="32">
        <f t="shared" si="71"/>
        <v>260</v>
      </c>
      <c r="M279" s="32">
        <f>ROUND((L279/$E$1),0)</f>
        <v>52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5</v>
      </c>
      <c r="I280" s="40">
        <v>6</v>
      </c>
      <c r="J280" s="40">
        <v>2</v>
      </c>
      <c r="K280" s="40">
        <v>4</v>
      </c>
      <c r="L280" s="35">
        <f>SUM(G280:K280)</f>
        <v>19</v>
      </c>
      <c r="M280" s="35">
        <f t="shared" ref="M280:M288" si="72">ROUND((L280/$E$1),0)</f>
        <v>4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7</v>
      </c>
      <c r="I281" s="40">
        <v>8</v>
      </c>
      <c r="J281" s="40">
        <v>5</v>
      </c>
      <c r="K281" s="40">
        <v>1</v>
      </c>
      <c r="L281" s="35">
        <f t="shared" ref="L281:L288" si="73">SUM(G281:K281)</f>
        <v>26</v>
      </c>
      <c r="M281" s="35">
        <f t="shared" si="72"/>
        <v>5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13</v>
      </c>
      <c r="H282" s="40">
        <v>21</v>
      </c>
      <c r="I282" s="40">
        <v>20</v>
      </c>
      <c r="J282" s="40">
        <v>15</v>
      </c>
      <c r="K282" s="40">
        <v>5</v>
      </c>
      <c r="L282" s="35">
        <f t="shared" si="73"/>
        <v>74</v>
      </c>
      <c r="M282" s="35">
        <f t="shared" si="72"/>
        <v>15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17</v>
      </c>
      <c r="H283" s="41">
        <v>34</v>
      </c>
      <c r="I283" s="41">
        <v>42</v>
      </c>
      <c r="J283" s="41">
        <v>33</v>
      </c>
      <c r="K283" s="41">
        <v>15</v>
      </c>
      <c r="L283" s="32">
        <f t="shared" si="73"/>
        <v>141</v>
      </c>
      <c r="M283" s="32">
        <f t="shared" si="72"/>
        <v>28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>
        <v>3</v>
      </c>
      <c r="L286" s="35">
        <f t="shared" si="73"/>
        <v>3</v>
      </c>
      <c r="M286" s="35">
        <f t="shared" si="72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>
        <v>20</v>
      </c>
      <c r="L287" s="35">
        <f t="shared" si="73"/>
        <v>100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52</v>
      </c>
      <c r="H288" s="40">
        <v>52</v>
      </c>
      <c r="I288" s="40">
        <v>52</v>
      </c>
      <c r="J288" s="40">
        <v>52</v>
      </c>
      <c r="K288" s="40">
        <v>52</v>
      </c>
      <c r="L288" s="35">
        <f t="shared" si="73"/>
        <v>260</v>
      </c>
      <c r="M288" s="35">
        <f t="shared" si="72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154</v>
      </c>
      <c r="U291" s="46">
        <f>+L296+L297</f>
        <v>21</v>
      </c>
      <c r="V291" s="46">
        <f>+L298+L299</f>
        <v>133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October 2023</v>
      </c>
      <c r="D292" s="24"/>
      <c r="E292" s="24"/>
      <c r="F292" s="24"/>
      <c r="G292" s="10" t="str">
        <f>+$G$4</f>
        <v>Oct</v>
      </c>
      <c r="H292" s="10" t="str">
        <f>+G292</f>
        <v>Oct</v>
      </c>
      <c r="I292" s="10" t="str">
        <f t="shared" si="74"/>
        <v>Oct</v>
      </c>
      <c r="J292" s="10" t="str">
        <f t="shared" si="74"/>
        <v>Oct</v>
      </c>
      <c r="K292" s="10" t="str">
        <f t="shared" si="74"/>
        <v>Oct</v>
      </c>
      <c r="L292" s="10" t="str">
        <f t="shared" si="74"/>
        <v>Oct</v>
      </c>
      <c r="M292" s="10" t="str">
        <f t="shared" si="74"/>
        <v>Oct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1</v>
      </c>
      <c r="H293" s="7">
        <f>+$H$5</f>
        <v>8</v>
      </c>
      <c r="I293" s="7">
        <f>+$I$5</f>
        <v>15</v>
      </c>
      <c r="J293" s="7">
        <f>+$J$5</f>
        <v>22</v>
      </c>
      <c r="K293" s="7">
        <f>+$K$5</f>
        <v>29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30</v>
      </c>
      <c r="H295" s="32">
        <f t="shared" ref="H295:L295" si="75">SUM(H296:H299)</f>
        <v>22</v>
      </c>
      <c r="I295" s="32">
        <f t="shared" si="75"/>
        <v>40</v>
      </c>
      <c r="J295" s="32">
        <f t="shared" si="75"/>
        <v>37</v>
      </c>
      <c r="K295" s="32">
        <f t="shared" si="75"/>
        <v>25</v>
      </c>
      <c r="L295" s="32">
        <f t="shared" si="75"/>
        <v>154</v>
      </c>
      <c r="M295" s="32">
        <f>ROUND((L295/$E$1),0)</f>
        <v>31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1</v>
      </c>
      <c r="I296" s="40">
        <v>1</v>
      </c>
      <c r="J296" s="40">
        <v>2</v>
      </c>
      <c r="K296" s="40">
        <v>1</v>
      </c>
      <c r="L296" s="35">
        <f>SUM(G296:K296)</f>
        <v>7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3</v>
      </c>
      <c r="I297" s="40">
        <v>3</v>
      </c>
      <c r="J297" s="40">
        <v>3</v>
      </c>
      <c r="K297" s="40">
        <v>2</v>
      </c>
      <c r="L297" s="35">
        <f t="shared" ref="L297:L304" si="77">SUM(G297:K297)</f>
        <v>14</v>
      </c>
      <c r="M297" s="35">
        <f t="shared" si="76"/>
        <v>3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13</v>
      </c>
      <c r="H298" s="40">
        <v>6</v>
      </c>
      <c r="I298" s="40">
        <v>13</v>
      </c>
      <c r="J298" s="40">
        <v>14</v>
      </c>
      <c r="K298" s="40">
        <v>8</v>
      </c>
      <c r="L298" s="35">
        <f t="shared" si="77"/>
        <v>54</v>
      </c>
      <c r="M298" s="35">
        <f t="shared" si="76"/>
        <v>11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12</v>
      </c>
      <c r="H299" s="41">
        <v>12</v>
      </c>
      <c r="I299" s="41">
        <v>23</v>
      </c>
      <c r="J299" s="41">
        <v>18</v>
      </c>
      <c r="K299" s="41">
        <v>14</v>
      </c>
      <c r="L299" s="32">
        <f t="shared" si="77"/>
        <v>79</v>
      </c>
      <c r="M299" s="32">
        <f t="shared" si="76"/>
        <v>16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223</v>
      </c>
      <c r="U307" s="46">
        <f>+L312+L313</f>
        <v>47</v>
      </c>
      <c r="V307" s="46">
        <f>+L314+L315</f>
        <v>176</v>
      </c>
      <c r="W307" s="46">
        <f>+L318</f>
        <v>0</v>
      </c>
      <c r="X307" s="46">
        <f>+L316</f>
        <v>2</v>
      </c>
    </row>
    <row r="308" spans="1:24" x14ac:dyDescent="0.25">
      <c r="A308" s="21"/>
      <c r="B308" s="22"/>
      <c r="C308" s="8" t="str">
        <f>+$C292</f>
        <v>October 2023</v>
      </c>
      <c r="D308" s="24"/>
      <c r="E308" s="24"/>
      <c r="F308" s="24"/>
      <c r="G308" s="10" t="str">
        <f>+$G$4</f>
        <v>Oct</v>
      </c>
      <c r="H308" s="10" t="str">
        <f>+G308</f>
        <v>Oct</v>
      </c>
      <c r="I308" s="10" t="str">
        <f t="shared" si="78"/>
        <v>Oct</v>
      </c>
      <c r="J308" s="10" t="str">
        <f t="shared" si="78"/>
        <v>Oct</v>
      </c>
      <c r="K308" s="10" t="str">
        <f t="shared" si="78"/>
        <v>Oct</v>
      </c>
      <c r="L308" s="10" t="str">
        <f t="shared" si="78"/>
        <v>Oct</v>
      </c>
      <c r="M308" s="10" t="str">
        <f t="shared" si="78"/>
        <v>Oct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1</v>
      </c>
      <c r="H309" s="7">
        <f>+$H$5</f>
        <v>8</v>
      </c>
      <c r="I309" s="7">
        <f>+$I$5</f>
        <v>15</v>
      </c>
      <c r="J309" s="7">
        <f>+$J$5</f>
        <v>22</v>
      </c>
      <c r="K309" s="7">
        <f>+$K$5</f>
        <v>29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39</v>
      </c>
      <c r="H311" s="32">
        <f t="shared" ref="H311:L311" si="79">SUM(H312:H315)</f>
        <v>61</v>
      </c>
      <c r="I311" s="32">
        <f t="shared" si="79"/>
        <v>55</v>
      </c>
      <c r="J311" s="32">
        <f t="shared" si="79"/>
        <v>48</v>
      </c>
      <c r="K311" s="32">
        <f t="shared" si="79"/>
        <v>20</v>
      </c>
      <c r="L311" s="32">
        <f t="shared" si="79"/>
        <v>223</v>
      </c>
      <c r="M311" s="32">
        <f>ROUND((L311/$E$1),0)</f>
        <v>45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1</v>
      </c>
      <c r="I312" s="40">
        <v>2</v>
      </c>
      <c r="J312" s="40">
        <v>2</v>
      </c>
      <c r="K312" s="40">
        <v>1</v>
      </c>
      <c r="L312" s="35">
        <f>SUM(G312:K312)</f>
        <v>8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9</v>
      </c>
      <c r="H313" s="40">
        <v>9</v>
      </c>
      <c r="I313" s="40">
        <v>12</v>
      </c>
      <c r="J313" s="40">
        <v>8</v>
      </c>
      <c r="K313" s="40">
        <v>1</v>
      </c>
      <c r="L313" s="35">
        <f t="shared" ref="L313:L320" si="81">SUM(G313:K313)</f>
        <v>39</v>
      </c>
      <c r="M313" s="35">
        <f t="shared" si="80"/>
        <v>8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15</v>
      </c>
      <c r="H314" s="40">
        <v>24</v>
      </c>
      <c r="I314" s="40">
        <v>13</v>
      </c>
      <c r="J314" s="40">
        <v>17</v>
      </c>
      <c r="K314" s="40">
        <v>13</v>
      </c>
      <c r="L314" s="35">
        <f t="shared" si="81"/>
        <v>82</v>
      </c>
      <c r="M314" s="35">
        <f t="shared" si="80"/>
        <v>16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13</v>
      </c>
      <c r="H315" s="41">
        <v>27</v>
      </c>
      <c r="I315" s="41">
        <v>28</v>
      </c>
      <c r="J315" s="41">
        <v>21</v>
      </c>
      <c r="K315" s="41">
        <v>5</v>
      </c>
      <c r="L315" s="32">
        <f t="shared" si="81"/>
        <v>94</v>
      </c>
      <c r="M315" s="32">
        <f t="shared" si="80"/>
        <v>19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2</v>
      </c>
      <c r="H316" s="40"/>
      <c r="I316" s="40"/>
      <c r="J316" s="40"/>
      <c r="K316" s="40"/>
      <c r="L316" s="35">
        <f t="shared" si="81"/>
        <v>2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76</v>
      </c>
      <c r="H319" s="40">
        <v>84</v>
      </c>
      <c r="I319" s="40">
        <v>74</v>
      </c>
      <c r="J319" s="40">
        <v>71</v>
      </c>
      <c r="K319" s="40">
        <v>166</v>
      </c>
      <c r="L319" s="35">
        <f t="shared" si="81"/>
        <v>471</v>
      </c>
      <c r="M319" s="35">
        <f t="shared" si="80"/>
        <v>94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277</v>
      </c>
      <c r="U323" s="46">
        <f>+L328+L329</f>
        <v>89</v>
      </c>
      <c r="V323" s="46">
        <f>+L330+L331</f>
        <v>188</v>
      </c>
      <c r="W323" s="46">
        <f>+L334</f>
        <v>22</v>
      </c>
      <c r="X323" s="46">
        <f>+L332</f>
        <v>26</v>
      </c>
    </row>
    <row r="324" spans="1:24" x14ac:dyDescent="0.25">
      <c r="A324" s="21"/>
      <c r="B324" s="22"/>
      <c r="C324" s="8" t="str">
        <f>+$C308</f>
        <v>October 2023</v>
      </c>
      <c r="D324" s="24"/>
      <c r="E324" s="24"/>
      <c r="F324" s="24"/>
      <c r="G324" s="10" t="str">
        <f>+$G$4</f>
        <v>Oct</v>
      </c>
      <c r="H324" s="10" t="str">
        <f>+G324</f>
        <v>Oct</v>
      </c>
      <c r="I324" s="10" t="str">
        <f t="shared" si="82"/>
        <v>Oct</v>
      </c>
      <c r="J324" s="10" t="str">
        <f t="shared" si="82"/>
        <v>Oct</v>
      </c>
      <c r="K324" s="10" t="str">
        <f t="shared" si="82"/>
        <v>Oct</v>
      </c>
      <c r="L324" s="10" t="str">
        <f t="shared" si="82"/>
        <v>Oct</v>
      </c>
      <c r="M324" s="10" t="str">
        <f t="shared" si="82"/>
        <v>Oct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1</v>
      </c>
      <c r="H325" s="7">
        <f>+$H$5</f>
        <v>8</v>
      </c>
      <c r="I325" s="7">
        <f>+$I$5</f>
        <v>15</v>
      </c>
      <c r="J325" s="7">
        <f>+$J$5</f>
        <v>22</v>
      </c>
      <c r="K325" s="7">
        <f>+$K$5</f>
        <v>29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62</v>
      </c>
      <c r="H327" s="32">
        <f t="shared" ref="H327:L327" si="83">SUM(H328:H331)</f>
        <v>49</v>
      </c>
      <c r="I327" s="32">
        <f t="shared" si="83"/>
        <v>56</v>
      </c>
      <c r="J327" s="32">
        <f t="shared" si="83"/>
        <v>57</v>
      </c>
      <c r="K327" s="32">
        <f t="shared" si="83"/>
        <v>53</v>
      </c>
      <c r="L327" s="32">
        <f t="shared" si="83"/>
        <v>277</v>
      </c>
      <c r="M327" s="32">
        <f>ROUND((L327/$E$1),0)</f>
        <v>55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9</v>
      </c>
      <c r="H328" s="40">
        <v>4</v>
      </c>
      <c r="I328" s="40">
        <v>4</v>
      </c>
      <c r="J328" s="40">
        <v>5</v>
      </c>
      <c r="K328" s="40">
        <v>4</v>
      </c>
      <c r="L328" s="35">
        <f>SUM(G328:K328)</f>
        <v>26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14</v>
      </c>
      <c r="H329" s="40">
        <v>10</v>
      </c>
      <c r="I329" s="40">
        <v>12</v>
      </c>
      <c r="J329" s="40">
        <v>15</v>
      </c>
      <c r="K329" s="40">
        <v>12</v>
      </c>
      <c r="L329" s="35">
        <f t="shared" ref="L329:L336" si="85">SUM(G329:K329)</f>
        <v>63</v>
      </c>
      <c r="M329" s="35">
        <f t="shared" si="84"/>
        <v>13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17</v>
      </c>
      <c r="H330" s="40">
        <v>12</v>
      </c>
      <c r="I330" s="40">
        <v>24</v>
      </c>
      <c r="J330" s="40">
        <v>11</v>
      </c>
      <c r="K330" s="40">
        <v>15</v>
      </c>
      <c r="L330" s="35">
        <f t="shared" si="85"/>
        <v>79</v>
      </c>
      <c r="M330" s="35">
        <f t="shared" si="84"/>
        <v>16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22</v>
      </c>
      <c r="H331" s="41">
        <v>23</v>
      </c>
      <c r="I331" s="41">
        <v>16</v>
      </c>
      <c r="J331" s="41">
        <v>26</v>
      </c>
      <c r="K331" s="41">
        <v>22</v>
      </c>
      <c r="L331" s="32">
        <f t="shared" si="85"/>
        <v>109</v>
      </c>
      <c r="M331" s="32">
        <f t="shared" si="84"/>
        <v>22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4</v>
      </c>
      <c r="H332" s="40">
        <v>4</v>
      </c>
      <c r="I332" s="40">
        <v>3</v>
      </c>
      <c r="J332" s="40">
        <v>9</v>
      </c>
      <c r="K332" s="40">
        <v>6</v>
      </c>
      <c r="L332" s="35">
        <f t="shared" si="85"/>
        <v>26</v>
      </c>
      <c r="M332" s="35">
        <f t="shared" si="84"/>
        <v>5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>
        <v>7</v>
      </c>
      <c r="H333" s="40">
        <v>1</v>
      </c>
      <c r="I333" s="40">
        <v>3</v>
      </c>
      <c r="J333" s="40"/>
      <c r="K333" s="40"/>
      <c r="L333" s="35">
        <f t="shared" si="85"/>
        <v>11</v>
      </c>
      <c r="M333" s="35">
        <f t="shared" si="84"/>
        <v>2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>
        <v>5</v>
      </c>
      <c r="I334" s="40">
        <v>6</v>
      </c>
      <c r="J334" s="40">
        <v>7</v>
      </c>
      <c r="K334" s="40">
        <v>4</v>
      </c>
      <c r="L334" s="35">
        <f t="shared" si="85"/>
        <v>22</v>
      </c>
      <c r="M334" s="35">
        <f t="shared" si="84"/>
        <v>4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144</v>
      </c>
      <c r="H335" s="40"/>
      <c r="I335" s="40"/>
      <c r="J335" s="40">
        <v>144</v>
      </c>
      <c r="K335" s="40">
        <v>108</v>
      </c>
      <c r="L335" s="35">
        <f t="shared" si="85"/>
        <v>396</v>
      </c>
      <c r="M335" s="35">
        <f t="shared" si="84"/>
        <v>79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11</v>
      </c>
      <c r="H336" s="40">
        <v>12</v>
      </c>
      <c r="I336" s="40">
        <v>11</v>
      </c>
      <c r="J336" s="40">
        <v>19</v>
      </c>
      <c r="K336" s="40">
        <v>17</v>
      </c>
      <c r="L336" s="35">
        <f t="shared" si="85"/>
        <v>70</v>
      </c>
      <c r="M336" s="35">
        <f t="shared" si="84"/>
        <v>14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372</v>
      </c>
      <c r="U339" s="46">
        <f>+L344+L345</f>
        <v>121</v>
      </c>
      <c r="V339" s="46">
        <f>+L346+L347</f>
        <v>251</v>
      </c>
      <c r="W339" s="46">
        <f>+L350</f>
        <v>20</v>
      </c>
      <c r="X339" s="46">
        <f>+L348</f>
        <v>15</v>
      </c>
    </row>
    <row r="340" spans="1:24" x14ac:dyDescent="0.25">
      <c r="A340" s="21"/>
      <c r="B340" s="22"/>
      <c r="C340" s="8" t="str">
        <f>+$C324</f>
        <v>October 2023</v>
      </c>
      <c r="D340" s="24"/>
      <c r="E340" s="24"/>
      <c r="F340" s="24"/>
      <c r="G340" s="10" t="str">
        <f>+$G$4</f>
        <v>Oct</v>
      </c>
      <c r="H340" s="10" t="str">
        <f>+G340</f>
        <v>Oct</v>
      </c>
      <c r="I340" s="10" t="str">
        <f t="shared" si="86"/>
        <v>Oct</v>
      </c>
      <c r="J340" s="10" t="str">
        <f t="shared" si="86"/>
        <v>Oct</v>
      </c>
      <c r="K340" s="10" t="str">
        <f t="shared" si="86"/>
        <v>Oct</v>
      </c>
      <c r="L340" s="10" t="str">
        <f t="shared" si="86"/>
        <v>Oct</v>
      </c>
      <c r="M340" s="10" t="str">
        <f t="shared" si="86"/>
        <v>Oct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1</v>
      </c>
      <c r="H341" s="7">
        <f>+$H$5</f>
        <v>8</v>
      </c>
      <c r="I341" s="7">
        <f>+$I$5</f>
        <v>15</v>
      </c>
      <c r="J341" s="7">
        <f>+$J$5</f>
        <v>22</v>
      </c>
      <c r="K341" s="7">
        <f>+$K$5</f>
        <v>29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111</v>
      </c>
      <c r="H343" s="32">
        <f t="shared" ref="H343:L343" si="87">SUM(H344:H347)</f>
        <v>48</v>
      </c>
      <c r="I343" s="32">
        <f t="shared" si="87"/>
        <v>113</v>
      </c>
      <c r="J343" s="32">
        <f t="shared" si="87"/>
        <v>68</v>
      </c>
      <c r="K343" s="32">
        <f t="shared" si="87"/>
        <v>32</v>
      </c>
      <c r="L343" s="32">
        <f t="shared" si="87"/>
        <v>372</v>
      </c>
      <c r="M343" s="32">
        <f>ROUND((L343/$E$1),0)</f>
        <v>74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12</v>
      </c>
      <c r="H344" s="40">
        <v>6</v>
      </c>
      <c r="I344" s="40">
        <v>8</v>
      </c>
      <c r="J344" s="40">
        <v>6</v>
      </c>
      <c r="K344" s="40">
        <v>3</v>
      </c>
      <c r="L344" s="35">
        <f>SUM(G344:K344)</f>
        <v>35</v>
      </c>
      <c r="M344" s="35">
        <f t="shared" ref="M344:M352" si="88">ROUND((L344/$E$1),0)</f>
        <v>7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27</v>
      </c>
      <c r="H345" s="40">
        <v>19</v>
      </c>
      <c r="I345" s="40">
        <v>22</v>
      </c>
      <c r="J345" s="40">
        <v>12</v>
      </c>
      <c r="K345" s="40">
        <v>6</v>
      </c>
      <c r="L345" s="35">
        <f t="shared" ref="L345:L352" si="89">SUM(G345:K345)</f>
        <v>86</v>
      </c>
      <c r="M345" s="35">
        <f t="shared" si="88"/>
        <v>17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21</v>
      </c>
      <c r="H346" s="40">
        <v>11</v>
      </c>
      <c r="I346" s="40">
        <v>17</v>
      </c>
      <c r="J346" s="40">
        <v>19</v>
      </c>
      <c r="K346" s="40">
        <v>11</v>
      </c>
      <c r="L346" s="35">
        <f t="shared" si="89"/>
        <v>79</v>
      </c>
      <c r="M346" s="35">
        <f t="shared" si="88"/>
        <v>16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51</v>
      </c>
      <c r="H347" s="41">
        <v>12</v>
      </c>
      <c r="I347" s="41">
        <v>66</v>
      </c>
      <c r="J347" s="41">
        <v>31</v>
      </c>
      <c r="K347" s="41">
        <v>12</v>
      </c>
      <c r="L347" s="32">
        <f t="shared" si="89"/>
        <v>172</v>
      </c>
      <c r="M347" s="32">
        <f t="shared" si="88"/>
        <v>34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3</v>
      </c>
      <c r="H348" s="40">
        <v>4</v>
      </c>
      <c r="I348" s="40">
        <v>6</v>
      </c>
      <c r="J348" s="40">
        <v>1</v>
      </c>
      <c r="K348" s="40">
        <v>1</v>
      </c>
      <c r="L348" s="35">
        <f t="shared" si="89"/>
        <v>15</v>
      </c>
      <c r="M348" s="35">
        <f t="shared" si="88"/>
        <v>3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4</v>
      </c>
      <c r="H350" s="40">
        <v>6</v>
      </c>
      <c r="I350" s="40">
        <v>2</v>
      </c>
      <c r="J350" s="40">
        <v>4</v>
      </c>
      <c r="K350" s="40">
        <v>4</v>
      </c>
      <c r="L350" s="35">
        <f t="shared" si="89"/>
        <v>20</v>
      </c>
      <c r="M350" s="35">
        <f t="shared" si="88"/>
        <v>4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144</v>
      </c>
      <c r="H351" s="40">
        <v>72</v>
      </c>
      <c r="I351" s="40">
        <v>108</v>
      </c>
      <c r="J351" s="40">
        <v>180</v>
      </c>
      <c r="K351" s="40">
        <v>72</v>
      </c>
      <c r="L351" s="35">
        <f t="shared" si="89"/>
        <v>576</v>
      </c>
      <c r="M351" s="35">
        <f t="shared" si="88"/>
        <v>115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>
        <v>40</v>
      </c>
      <c r="L352" s="35">
        <f t="shared" si="89"/>
        <v>200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133</v>
      </c>
      <c r="U355" s="46">
        <f>+L360+L361</f>
        <v>18</v>
      </c>
      <c r="V355" s="46">
        <f>+L362+L363</f>
        <v>115</v>
      </c>
      <c r="W355" s="46">
        <f>+L366</f>
        <v>26</v>
      </c>
      <c r="X355" s="46">
        <f>+L364</f>
        <v>4</v>
      </c>
    </row>
    <row r="356" spans="1:24" x14ac:dyDescent="0.25">
      <c r="A356" s="21"/>
      <c r="B356" s="22"/>
      <c r="C356" s="8" t="str">
        <f>+$C340</f>
        <v>October 2023</v>
      </c>
      <c r="D356" s="24"/>
      <c r="E356" s="24"/>
      <c r="F356" s="24"/>
      <c r="G356" s="10" t="str">
        <f>+$G$4</f>
        <v>Oct</v>
      </c>
      <c r="H356" s="10" t="str">
        <f>+G356</f>
        <v>Oct</v>
      </c>
      <c r="I356" s="10" t="str">
        <f t="shared" si="90"/>
        <v>Oct</v>
      </c>
      <c r="J356" s="10" t="str">
        <f t="shared" si="90"/>
        <v>Oct</v>
      </c>
      <c r="K356" s="10" t="str">
        <f t="shared" si="90"/>
        <v>Oct</v>
      </c>
      <c r="L356" s="10" t="str">
        <f t="shared" si="90"/>
        <v>Oct</v>
      </c>
      <c r="M356" s="10" t="str">
        <f t="shared" si="90"/>
        <v>Oct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1</v>
      </c>
      <c r="H357" s="7">
        <f>+$H$5</f>
        <v>8</v>
      </c>
      <c r="I357" s="7">
        <f>+$I$5</f>
        <v>15</v>
      </c>
      <c r="J357" s="7">
        <f>+$J$5</f>
        <v>22</v>
      </c>
      <c r="K357" s="7">
        <f>+$K$5</f>
        <v>29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31</v>
      </c>
      <c r="H359" s="32">
        <f t="shared" ref="H359:L359" si="91">SUM(H360:H363)</f>
        <v>22</v>
      </c>
      <c r="I359" s="32">
        <f t="shared" si="91"/>
        <v>35</v>
      </c>
      <c r="J359" s="32">
        <f t="shared" si="91"/>
        <v>23</v>
      </c>
      <c r="K359" s="32">
        <f t="shared" si="91"/>
        <v>22</v>
      </c>
      <c r="L359" s="32">
        <f t="shared" si="91"/>
        <v>133</v>
      </c>
      <c r="M359" s="32">
        <f>ROUND((L359/$E$1),0)</f>
        <v>27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1</v>
      </c>
      <c r="I360" s="40">
        <v>2</v>
      </c>
      <c r="J360" s="40">
        <v>1</v>
      </c>
      <c r="K360" s="40">
        <v>1</v>
      </c>
      <c r="L360" s="35">
        <f>SUM(G360:K360)</f>
        <v>7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3</v>
      </c>
      <c r="H361" s="40">
        <v>1</v>
      </c>
      <c r="I361" s="40">
        <v>2</v>
      </c>
      <c r="J361" s="40">
        <v>1</v>
      </c>
      <c r="K361" s="40">
        <v>4</v>
      </c>
      <c r="L361" s="35">
        <f t="shared" ref="L361:L368" si="93">SUM(G361:K361)</f>
        <v>11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4</v>
      </c>
      <c r="H362" s="40">
        <v>6</v>
      </c>
      <c r="I362" s="40">
        <v>6</v>
      </c>
      <c r="J362" s="40">
        <v>7</v>
      </c>
      <c r="K362" s="40">
        <v>7</v>
      </c>
      <c r="L362" s="35">
        <f t="shared" si="93"/>
        <v>30</v>
      </c>
      <c r="M362" s="35">
        <f t="shared" si="92"/>
        <v>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22</v>
      </c>
      <c r="H363" s="41">
        <v>14</v>
      </c>
      <c r="I363" s="41">
        <v>25</v>
      </c>
      <c r="J363" s="41">
        <v>14</v>
      </c>
      <c r="K363" s="41">
        <v>10</v>
      </c>
      <c r="L363" s="32">
        <f t="shared" si="93"/>
        <v>85</v>
      </c>
      <c r="M363" s="32">
        <f t="shared" si="92"/>
        <v>17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>
        <v>4</v>
      </c>
      <c r="L364" s="35">
        <f t="shared" si="93"/>
        <v>4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3</v>
      </c>
      <c r="H366" s="40">
        <v>5</v>
      </c>
      <c r="I366" s="40">
        <v>4</v>
      </c>
      <c r="J366" s="40">
        <v>6</v>
      </c>
      <c r="K366" s="40">
        <v>8</v>
      </c>
      <c r="L366" s="35">
        <f t="shared" si="93"/>
        <v>26</v>
      </c>
      <c r="M366" s="35">
        <f t="shared" si="92"/>
        <v>5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540</v>
      </c>
      <c r="H367" s="40">
        <v>180</v>
      </c>
      <c r="I367" s="40">
        <v>288</v>
      </c>
      <c r="J367" s="40">
        <v>72</v>
      </c>
      <c r="K367" s="40">
        <v>216</v>
      </c>
      <c r="L367" s="35">
        <f t="shared" si="93"/>
        <v>1296</v>
      </c>
      <c r="M367" s="35">
        <f t="shared" si="92"/>
        <v>259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36</v>
      </c>
      <c r="H368" s="40">
        <v>34</v>
      </c>
      <c r="I368" s="40">
        <v>37</v>
      </c>
      <c r="J368" s="40">
        <v>33</v>
      </c>
      <c r="K368" s="40">
        <v>40</v>
      </c>
      <c r="L368" s="35">
        <f t="shared" si="93"/>
        <v>180</v>
      </c>
      <c r="M368" s="35">
        <f t="shared" si="92"/>
        <v>36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180</v>
      </c>
      <c r="U371" s="46">
        <f>+L376+L377</f>
        <v>24</v>
      </c>
      <c r="V371" s="46">
        <f>+L378+L379</f>
        <v>156</v>
      </c>
      <c r="W371" s="46">
        <f>+L382</f>
        <v>22</v>
      </c>
      <c r="X371" s="46">
        <f>+L380</f>
        <v>0</v>
      </c>
    </row>
    <row r="372" spans="1:24" x14ac:dyDescent="0.25">
      <c r="A372" s="21"/>
      <c r="B372" s="22"/>
      <c r="C372" s="8" t="str">
        <f>+$C356</f>
        <v>October 2023</v>
      </c>
      <c r="D372" s="24"/>
      <c r="E372" s="24"/>
      <c r="F372" s="24"/>
      <c r="G372" s="10" t="str">
        <f>+$G$4</f>
        <v>Oct</v>
      </c>
      <c r="H372" s="10" t="str">
        <f>+G372</f>
        <v>Oct</v>
      </c>
      <c r="I372" s="10" t="str">
        <f t="shared" si="94"/>
        <v>Oct</v>
      </c>
      <c r="J372" s="10" t="str">
        <f t="shared" si="94"/>
        <v>Oct</v>
      </c>
      <c r="K372" s="10" t="str">
        <f t="shared" si="94"/>
        <v>Oct</v>
      </c>
      <c r="L372" s="10" t="str">
        <f t="shared" si="94"/>
        <v>Oct</v>
      </c>
      <c r="M372" s="10" t="str">
        <f t="shared" si="94"/>
        <v>Oct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1</v>
      </c>
      <c r="H373" s="7">
        <f>+$H$5</f>
        <v>8</v>
      </c>
      <c r="I373" s="7">
        <f>+$I$5</f>
        <v>15</v>
      </c>
      <c r="J373" s="7">
        <f>+$J$5</f>
        <v>22</v>
      </c>
      <c r="K373" s="7">
        <f>+$K$5</f>
        <v>29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40</v>
      </c>
      <c r="H375" s="32">
        <f t="shared" ref="H375:L375" si="95">SUM(H376:H379)</f>
        <v>40</v>
      </c>
      <c r="I375" s="32">
        <f t="shared" si="95"/>
        <v>33</v>
      </c>
      <c r="J375" s="32">
        <f t="shared" si="95"/>
        <v>46</v>
      </c>
      <c r="K375" s="32">
        <f t="shared" si="95"/>
        <v>21</v>
      </c>
      <c r="L375" s="32">
        <f t="shared" si="95"/>
        <v>180</v>
      </c>
      <c r="M375" s="32">
        <f>ROUND((L375/$E$1),0)</f>
        <v>36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2</v>
      </c>
      <c r="I376" s="40">
        <v>1</v>
      </c>
      <c r="J376" s="40">
        <v>2</v>
      </c>
      <c r="K376" s="40">
        <v>1</v>
      </c>
      <c r="L376" s="35">
        <f>SUM(G376:K376)</f>
        <v>7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3</v>
      </c>
      <c r="H377" s="40">
        <v>4</v>
      </c>
      <c r="I377" s="40">
        <v>5</v>
      </c>
      <c r="J377" s="40">
        <v>3</v>
      </c>
      <c r="K377" s="40">
        <v>2</v>
      </c>
      <c r="L377" s="35">
        <f t="shared" ref="L377:L384" si="97">SUM(G377:K377)</f>
        <v>17</v>
      </c>
      <c r="M377" s="35">
        <f t="shared" si="96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16</v>
      </c>
      <c r="H378" s="40">
        <v>16</v>
      </c>
      <c r="I378" s="40">
        <v>12</v>
      </c>
      <c r="J378" s="40">
        <v>25</v>
      </c>
      <c r="K378" s="40">
        <v>10</v>
      </c>
      <c r="L378" s="35">
        <f t="shared" si="97"/>
        <v>79</v>
      </c>
      <c r="M378" s="35">
        <f t="shared" si="96"/>
        <v>16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20</v>
      </c>
      <c r="H379" s="41">
        <v>18</v>
      </c>
      <c r="I379" s="41">
        <v>15</v>
      </c>
      <c r="J379" s="41">
        <v>16</v>
      </c>
      <c r="K379" s="41">
        <v>8</v>
      </c>
      <c r="L379" s="32">
        <f t="shared" si="97"/>
        <v>77</v>
      </c>
      <c r="M379" s="32">
        <f t="shared" si="96"/>
        <v>15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2</v>
      </c>
      <c r="H382" s="40">
        <v>5</v>
      </c>
      <c r="I382" s="40">
        <v>4</v>
      </c>
      <c r="J382" s="40">
        <v>6</v>
      </c>
      <c r="K382" s="40">
        <v>5</v>
      </c>
      <c r="L382" s="35">
        <f t="shared" si="97"/>
        <v>22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>
        <v>108</v>
      </c>
      <c r="I383" s="40">
        <v>36</v>
      </c>
      <c r="J383" s="40">
        <v>72</v>
      </c>
      <c r="K383" s="40">
        <v>108</v>
      </c>
      <c r="L383" s="35">
        <f t="shared" si="97"/>
        <v>324</v>
      </c>
      <c r="M383" s="35">
        <f t="shared" si="96"/>
        <v>65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245</v>
      </c>
      <c r="U387" s="46">
        <f>+L392+L393</f>
        <v>70</v>
      </c>
      <c r="V387" s="46">
        <f>+L394+L395</f>
        <v>175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October 2023</v>
      </c>
      <c r="D388" s="24"/>
      <c r="E388" s="24"/>
      <c r="F388" s="24"/>
      <c r="G388" s="10" t="str">
        <f>+$G$4</f>
        <v>Oct</v>
      </c>
      <c r="H388" s="10" t="str">
        <f>+G388</f>
        <v>Oct</v>
      </c>
      <c r="I388" s="10" t="str">
        <f t="shared" si="98"/>
        <v>Oct</v>
      </c>
      <c r="J388" s="10" t="str">
        <f t="shared" si="98"/>
        <v>Oct</v>
      </c>
      <c r="K388" s="10" t="str">
        <f t="shared" si="98"/>
        <v>Oct</v>
      </c>
      <c r="L388" s="10" t="str">
        <f t="shared" si="98"/>
        <v>Oct</v>
      </c>
      <c r="M388" s="10" t="str">
        <f t="shared" si="98"/>
        <v>Oct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1</v>
      </c>
      <c r="H389" s="7">
        <f>+$H$5</f>
        <v>8</v>
      </c>
      <c r="I389" s="7">
        <f>+$I$5</f>
        <v>15</v>
      </c>
      <c r="J389" s="7">
        <f>+$J$5</f>
        <v>22</v>
      </c>
      <c r="K389" s="7">
        <f>+$K$5</f>
        <v>29</v>
      </c>
      <c r="L389" s="7" t="s">
        <v>11</v>
      </c>
      <c r="M389" s="7" t="s">
        <v>12</v>
      </c>
      <c r="N389" s="28"/>
      <c r="P389" s="16" t="s">
        <v>170</v>
      </c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68</v>
      </c>
      <c r="H391" s="32">
        <f t="shared" ref="H391:L391" si="99">SUM(H392:H395)</f>
        <v>45</v>
      </c>
      <c r="I391" s="32">
        <f t="shared" si="99"/>
        <v>78</v>
      </c>
      <c r="J391" s="32">
        <f t="shared" si="99"/>
        <v>54</v>
      </c>
      <c r="K391" s="32">
        <f t="shared" si="99"/>
        <v>0</v>
      </c>
      <c r="L391" s="32">
        <f t="shared" si="99"/>
        <v>245</v>
      </c>
      <c r="M391" s="32">
        <f>ROUND((L391/$E$1),0)</f>
        <v>49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8</v>
      </c>
      <c r="I392" s="40">
        <v>3</v>
      </c>
      <c r="J392" s="40">
        <v>3</v>
      </c>
      <c r="K392" s="40"/>
      <c r="L392" s="35">
        <f>SUM(G392:K392)</f>
        <v>17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16</v>
      </c>
      <c r="H393" s="40">
        <v>8</v>
      </c>
      <c r="I393" s="40">
        <v>18</v>
      </c>
      <c r="J393" s="40">
        <v>11</v>
      </c>
      <c r="K393" s="40"/>
      <c r="L393" s="35">
        <f t="shared" ref="L393:L400" si="101">SUM(G393:K393)</f>
        <v>53</v>
      </c>
      <c r="M393" s="35">
        <f t="shared" si="100"/>
        <v>11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17</v>
      </c>
      <c r="H394" s="40">
        <v>12</v>
      </c>
      <c r="I394" s="40">
        <v>17</v>
      </c>
      <c r="J394" s="40">
        <v>11</v>
      </c>
      <c r="K394" s="40"/>
      <c r="L394" s="35">
        <f t="shared" si="101"/>
        <v>57</v>
      </c>
      <c r="M394" s="35">
        <f t="shared" si="100"/>
        <v>11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32</v>
      </c>
      <c r="H395" s="41">
        <v>17</v>
      </c>
      <c r="I395" s="41">
        <v>40</v>
      </c>
      <c r="J395" s="41">
        <v>29</v>
      </c>
      <c r="K395" s="41"/>
      <c r="L395" s="32">
        <f t="shared" si="101"/>
        <v>118</v>
      </c>
      <c r="M395" s="32">
        <f t="shared" si="100"/>
        <v>24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344</v>
      </c>
      <c r="U403" s="46">
        <f>+L408+L409</f>
        <v>91</v>
      </c>
      <c r="V403" s="46">
        <f>+L410+L411</f>
        <v>253</v>
      </c>
      <c r="W403" s="46">
        <f>+L414</f>
        <v>21</v>
      </c>
      <c r="X403" s="46">
        <f>+L412</f>
        <v>0</v>
      </c>
    </row>
    <row r="404" spans="1:24" x14ac:dyDescent="0.25">
      <c r="A404" s="21"/>
      <c r="B404" s="22"/>
      <c r="C404" s="8" t="str">
        <f>+$C388</f>
        <v>October 2023</v>
      </c>
      <c r="D404" s="24"/>
      <c r="E404" s="24"/>
      <c r="F404" s="24"/>
      <c r="G404" s="10" t="str">
        <f>+$G$4</f>
        <v>Oct</v>
      </c>
      <c r="H404" s="10" t="str">
        <f>+G404</f>
        <v>Oct</v>
      </c>
      <c r="I404" s="10" t="str">
        <f t="shared" si="102"/>
        <v>Oct</v>
      </c>
      <c r="J404" s="10" t="str">
        <f t="shared" si="102"/>
        <v>Oct</v>
      </c>
      <c r="K404" s="10" t="str">
        <f t="shared" si="102"/>
        <v>Oct</v>
      </c>
      <c r="L404" s="10" t="str">
        <f t="shared" si="102"/>
        <v>Oct</v>
      </c>
      <c r="M404" s="10" t="str">
        <f t="shared" si="102"/>
        <v>Oct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1</v>
      </c>
      <c r="H405" s="7">
        <f>+$H$5</f>
        <v>8</v>
      </c>
      <c r="I405" s="7">
        <f>+$I$5</f>
        <v>15</v>
      </c>
      <c r="J405" s="7">
        <f>+$J$5</f>
        <v>22</v>
      </c>
      <c r="K405" s="7">
        <f>+$K$5</f>
        <v>29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68</v>
      </c>
      <c r="H407" s="32">
        <f t="shared" ref="H407:L407" si="103">SUM(H408:H411)</f>
        <v>80</v>
      </c>
      <c r="I407" s="32">
        <f t="shared" si="103"/>
        <v>95</v>
      </c>
      <c r="J407" s="32">
        <f t="shared" si="103"/>
        <v>67</v>
      </c>
      <c r="K407" s="32">
        <f t="shared" si="103"/>
        <v>34</v>
      </c>
      <c r="L407" s="32">
        <f t="shared" si="103"/>
        <v>344</v>
      </c>
      <c r="M407" s="32">
        <f>ROUND((L407/$E$1),0)</f>
        <v>69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6</v>
      </c>
      <c r="H408" s="40">
        <v>5</v>
      </c>
      <c r="I408" s="40">
        <v>7</v>
      </c>
      <c r="J408" s="40">
        <v>5</v>
      </c>
      <c r="K408" s="40">
        <v>1</v>
      </c>
      <c r="L408" s="35">
        <f>SUM(G408:K408)</f>
        <v>24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17</v>
      </c>
      <c r="H409" s="40">
        <v>15</v>
      </c>
      <c r="I409" s="40">
        <v>16</v>
      </c>
      <c r="J409" s="40">
        <v>11</v>
      </c>
      <c r="K409" s="40">
        <v>8</v>
      </c>
      <c r="L409" s="35">
        <f t="shared" ref="L409:L416" si="105">SUM(G409:K409)</f>
        <v>67</v>
      </c>
      <c r="M409" s="35">
        <f t="shared" si="104"/>
        <v>13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24</v>
      </c>
      <c r="H410" s="40">
        <v>25</v>
      </c>
      <c r="I410" s="40">
        <v>22</v>
      </c>
      <c r="J410" s="40">
        <v>21</v>
      </c>
      <c r="K410" s="40">
        <v>13</v>
      </c>
      <c r="L410" s="35">
        <f t="shared" si="105"/>
        <v>105</v>
      </c>
      <c r="M410" s="35">
        <f t="shared" si="104"/>
        <v>21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21</v>
      </c>
      <c r="H411" s="41">
        <v>35</v>
      </c>
      <c r="I411" s="41">
        <v>50</v>
      </c>
      <c r="J411" s="41">
        <v>30</v>
      </c>
      <c r="K411" s="41">
        <v>12</v>
      </c>
      <c r="L411" s="32">
        <f t="shared" si="105"/>
        <v>148</v>
      </c>
      <c r="M411" s="32">
        <f t="shared" si="104"/>
        <v>30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>
        <v>5</v>
      </c>
      <c r="I414" s="40">
        <v>7</v>
      </c>
      <c r="J414" s="40">
        <v>6</v>
      </c>
      <c r="K414" s="40">
        <v>3</v>
      </c>
      <c r="L414" s="35">
        <f t="shared" si="105"/>
        <v>21</v>
      </c>
      <c r="M414" s="35">
        <f t="shared" si="104"/>
        <v>4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108</v>
      </c>
      <c r="H415" s="40">
        <v>144</v>
      </c>
      <c r="I415" s="40">
        <v>144</v>
      </c>
      <c r="J415" s="40">
        <v>108</v>
      </c>
      <c r="K415" s="40">
        <v>72</v>
      </c>
      <c r="L415" s="35">
        <f t="shared" si="105"/>
        <v>576</v>
      </c>
      <c r="M415" s="35">
        <f t="shared" si="104"/>
        <v>115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239</v>
      </c>
      <c r="U419" s="46">
        <f>+L424+L425</f>
        <v>71</v>
      </c>
      <c r="V419" s="46">
        <f>+L426+L427</f>
        <v>168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October 2023</v>
      </c>
      <c r="D420" s="24"/>
      <c r="E420" s="24"/>
      <c r="F420" s="24"/>
      <c r="G420" s="10" t="str">
        <f>+$G$4</f>
        <v>Oct</v>
      </c>
      <c r="H420" s="10" t="str">
        <f>+G420</f>
        <v>Oct</v>
      </c>
      <c r="I420" s="10" t="str">
        <f t="shared" si="106"/>
        <v>Oct</v>
      </c>
      <c r="J420" s="10" t="str">
        <f t="shared" si="106"/>
        <v>Oct</v>
      </c>
      <c r="K420" s="10" t="str">
        <f t="shared" si="106"/>
        <v>Oct</v>
      </c>
      <c r="L420" s="10" t="str">
        <f t="shared" si="106"/>
        <v>Oct</v>
      </c>
      <c r="M420" s="10" t="str">
        <f t="shared" si="106"/>
        <v>Oct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1</v>
      </c>
      <c r="H421" s="7">
        <f>+$H$5</f>
        <v>8</v>
      </c>
      <c r="I421" s="7">
        <f>+$I$5</f>
        <v>15</v>
      </c>
      <c r="J421" s="7">
        <f>+$J$5</f>
        <v>22</v>
      </c>
      <c r="K421" s="7">
        <f>+$K$5</f>
        <v>29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38</v>
      </c>
      <c r="H423" s="32">
        <f t="shared" ref="H423:L423" si="107">SUM(H424:H427)</f>
        <v>46</v>
      </c>
      <c r="I423" s="32">
        <f t="shared" si="107"/>
        <v>42</v>
      </c>
      <c r="J423" s="32">
        <f t="shared" si="107"/>
        <v>55</v>
      </c>
      <c r="K423" s="32">
        <f t="shared" si="107"/>
        <v>58</v>
      </c>
      <c r="L423" s="32">
        <f t="shared" si="107"/>
        <v>239</v>
      </c>
      <c r="M423" s="32">
        <f>ROUND((L423/$E$1),0)</f>
        <v>48</v>
      </c>
      <c r="N423" s="33"/>
      <c r="AA423" s="16">
        <v>45</v>
      </c>
      <c r="AB423" s="16">
        <v>35</v>
      </c>
      <c r="AC423" s="16">
        <v>37</v>
      </c>
      <c r="AD423" s="16">
        <v>36</v>
      </c>
      <c r="AE423" s="16">
        <v>40</v>
      </c>
      <c r="AF423" s="16">
        <v>193</v>
      </c>
      <c r="AG423" s="16">
        <v>39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3</v>
      </c>
      <c r="H424" s="40">
        <v>2</v>
      </c>
      <c r="I424" s="40">
        <v>3</v>
      </c>
      <c r="J424" s="40">
        <v>2</v>
      </c>
      <c r="K424" s="40">
        <v>3</v>
      </c>
      <c r="L424" s="35">
        <f>SUM(G424:K424)</f>
        <v>13</v>
      </c>
      <c r="M424" s="35">
        <f t="shared" ref="M424:M432" si="108">ROUND((L424/$E$1),0)</f>
        <v>3</v>
      </c>
      <c r="N424" s="33"/>
      <c r="AA424" s="50"/>
      <c r="AB424" s="50"/>
      <c r="AC424" s="50"/>
      <c r="AD424" s="50"/>
      <c r="AE424" s="50"/>
      <c r="AF424" s="16">
        <v>10</v>
      </c>
      <c r="AG424" s="16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14</v>
      </c>
      <c r="H425" s="40">
        <v>11</v>
      </c>
      <c r="I425" s="40">
        <v>12</v>
      </c>
      <c r="J425" s="40">
        <v>10</v>
      </c>
      <c r="K425" s="40">
        <v>11</v>
      </c>
      <c r="L425" s="35">
        <f t="shared" ref="L425:L432" si="109">SUM(G425:K425)</f>
        <v>58</v>
      </c>
      <c r="M425" s="35">
        <f t="shared" si="108"/>
        <v>12</v>
      </c>
      <c r="N425" s="33"/>
      <c r="AA425" s="50"/>
      <c r="AB425" s="50"/>
      <c r="AC425" s="50"/>
      <c r="AD425" s="50"/>
      <c r="AE425" s="50"/>
      <c r="AF425" s="16">
        <v>29</v>
      </c>
      <c r="AG425" s="16">
        <v>6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15</v>
      </c>
      <c r="H426" s="40">
        <v>17</v>
      </c>
      <c r="I426" s="40">
        <v>15</v>
      </c>
      <c r="J426" s="40">
        <v>22</v>
      </c>
      <c r="K426" s="40">
        <v>26</v>
      </c>
      <c r="L426" s="35">
        <f t="shared" si="109"/>
        <v>95</v>
      </c>
      <c r="M426" s="35">
        <f t="shared" si="108"/>
        <v>19</v>
      </c>
      <c r="N426" s="33"/>
      <c r="AA426" s="50"/>
      <c r="AB426" s="50"/>
      <c r="AC426" s="50"/>
      <c r="AD426" s="50"/>
      <c r="AE426" s="50"/>
      <c r="AF426" s="16">
        <v>72</v>
      </c>
      <c r="AG426" s="16">
        <v>14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6</v>
      </c>
      <c r="H427" s="41">
        <v>16</v>
      </c>
      <c r="I427" s="41">
        <v>12</v>
      </c>
      <c r="J427" s="41">
        <v>21</v>
      </c>
      <c r="K427" s="41">
        <v>18</v>
      </c>
      <c r="L427" s="32">
        <f t="shared" si="109"/>
        <v>73</v>
      </c>
      <c r="M427" s="32">
        <f t="shared" si="108"/>
        <v>15</v>
      </c>
      <c r="N427" s="33"/>
      <c r="AA427" s="50"/>
      <c r="AB427" s="50"/>
      <c r="AC427" s="50"/>
      <c r="AD427" s="50"/>
      <c r="AE427" s="50"/>
      <c r="AF427" s="16">
        <v>82</v>
      </c>
      <c r="AG427" s="16">
        <v>16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16">
        <v>0</v>
      </c>
      <c r="AG428" s="16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16">
        <v>0</v>
      </c>
      <c r="AG429" s="16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16">
        <v>5</v>
      </c>
      <c r="AG430" s="16">
        <v>1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16">
        <v>10</v>
      </c>
      <c r="AG431" s="16">
        <v>2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F432" s="16">
        <v>0</v>
      </c>
      <c r="AG432" s="16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144</v>
      </c>
      <c r="U435" s="46">
        <f>+L440+L441</f>
        <v>55</v>
      </c>
      <c r="V435" s="46">
        <f>+L442+L443</f>
        <v>89</v>
      </c>
      <c r="W435" s="46">
        <f>+L446</f>
        <v>8</v>
      </c>
      <c r="X435" s="46">
        <f>+L444</f>
        <v>0</v>
      </c>
    </row>
    <row r="436" spans="1:24" x14ac:dyDescent="0.25">
      <c r="A436" s="21"/>
      <c r="B436" s="22"/>
      <c r="C436" s="8" t="str">
        <f>+$C420</f>
        <v>October 2023</v>
      </c>
      <c r="D436" s="24"/>
      <c r="E436" s="24"/>
      <c r="F436" s="24"/>
      <c r="G436" s="10" t="str">
        <f>+$G$4</f>
        <v>Oct</v>
      </c>
      <c r="H436" s="10" t="str">
        <f>+G436</f>
        <v>Oct</v>
      </c>
      <c r="I436" s="10" t="str">
        <f t="shared" si="110"/>
        <v>Oct</v>
      </c>
      <c r="J436" s="10" t="str">
        <f t="shared" si="110"/>
        <v>Oct</v>
      </c>
      <c r="K436" s="10" t="str">
        <f t="shared" si="110"/>
        <v>Oct</v>
      </c>
      <c r="L436" s="10" t="str">
        <f t="shared" si="110"/>
        <v>Oct</v>
      </c>
      <c r="M436" s="10" t="str">
        <f t="shared" si="110"/>
        <v>Oct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1</v>
      </c>
      <c r="H437" s="7">
        <f>+$H$5</f>
        <v>8</v>
      </c>
      <c r="I437" s="7">
        <f>+$I$5</f>
        <v>15</v>
      </c>
      <c r="J437" s="7">
        <f>+$J$5</f>
        <v>22</v>
      </c>
      <c r="K437" s="7">
        <f>+$K$5</f>
        <v>29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38</v>
      </c>
      <c r="H439" s="32">
        <f t="shared" ref="H439:L439" si="111">SUM(H440:H443)</f>
        <v>29</v>
      </c>
      <c r="I439" s="32">
        <f t="shared" si="111"/>
        <v>22</v>
      </c>
      <c r="J439" s="32">
        <f t="shared" si="111"/>
        <v>32</v>
      </c>
      <c r="K439" s="32">
        <f t="shared" si="111"/>
        <v>23</v>
      </c>
      <c r="L439" s="32">
        <f t="shared" si="111"/>
        <v>144</v>
      </c>
      <c r="M439" s="32">
        <f>ROUND((L439/$E$1),0)</f>
        <v>29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3</v>
      </c>
      <c r="H440" s="40">
        <v>4</v>
      </c>
      <c r="I440" s="40">
        <v>2</v>
      </c>
      <c r="J440" s="40">
        <v>1</v>
      </c>
      <c r="K440" s="40">
        <v>1</v>
      </c>
      <c r="L440" s="35">
        <f>SUM(G440:K440)</f>
        <v>11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5</v>
      </c>
      <c r="I441" s="40">
        <v>5</v>
      </c>
      <c r="J441" s="40">
        <v>16</v>
      </c>
      <c r="K441" s="40">
        <v>8</v>
      </c>
      <c r="L441" s="35">
        <f t="shared" ref="L441:L448" si="113">SUM(G441:K441)</f>
        <v>44</v>
      </c>
      <c r="M441" s="35">
        <f t="shared" si="112"/>
        <v>9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15</v>
      </c>
      <c r="H442" s="40">
        <v>15</v>
      </c>
      <c r="I442" s="40">
        <v>10</v>
      </c>
      <c r="J442" s="40">
        <v>10</v>
      </c>
      <c r="K442" s="40">
        <v>9</v>
      </c>
      <c r="L442" s="35">
        <f t="shared" si="113"/>
        <v>59</v>
      </c>
      <c r="M442" s="35">
        <f t="shared" si="112"/>
        <v>12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5</v>
      </c>
      <c r="I443" s="41">
        <v>5</v>
      </c>
      <c r="J443" s="41">
        <v>5</v>
      </c>
      <c r="K443" s="41">
        <v>5</v>
      </c>
      <c r="L443" s="32">
        <f t="shared" si="113"/>
        <v>30</v>
      </c>
      <c r="M443" s="32">
        <f t="shared" si="112"/>
        <v>6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>
        <v>2</v>
      </c>
      <c r="I446" s="40">
        <v>2</v>
      </c>
      <c r="J446" s="40">
        <v>2</v>
      </c>
      <c r="K446" s="40">
        <v>2</v>
      </c>
      <c r="L446" s="35">
        <f t="shared" si="113"/>
        <v>8</v>
      </c>
      <c r="M446" s="35">
        <f t="shared" si="112"/>
        <v>2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72</v>
      </c>
      <c r="I447" s="40">
        <v>72</v>
      </c>
      <c r="J447" s="40"/>
      <c r="K447" s="40">
        <v>72</v>
      </c>
      <c r="L447" s="35">
        <f t="shared" si="113"/>
        <v>216</v>
      </c>
      <c r="M447" s="35">
        <f t="shared" si="112"/>
        <v>43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158</v>
      </c>
      <c r="U451" s="46">
        <f>+L456+L457</f>
        <v>53</v>
      </c>
      <c r="V451" s="46">
        <f>+L458+L459</f>
        <v>105</v>
      </c>
      <c r="W451" s="46">
        <f>+L462</f>
        <v>17</v>
      </c>
      <c r="X451" s="46">
        <f>+L460</f>
        <v>0</v>
      </c>
    </row>
    <row r="452" spans="1:24" x14ac:dyDescent="0.25">
      <c r="A452" s="21"/>
      <c r="B452" s="22"/>
      <c r="C452" s="8" t="str">
        <f>+$C436</f>
        <v>October 2023</v>
      </c>
      <c r="D452" s="24"/>
      <c r="E452" s="24"/>
      <c r="F452" s="24"/>
      <c r="G452" s="10" t="str">
        <f>+$G$4</f>
        <v>Oct</v>
      </c>
      <c r="H452" s="10" t="str">
        <f>+G452</f>
        <v>Oct</v>
      </c>
      <c r="I452" s="10" t="str">
        <f t="shared" si="114"/>
        <v>Oct</v>
      </c>
      <c r="J452" s="10" t="str">
        <f t="shared" si="114"/>
        <v>Oct</v>
      </c>
      <c r="K452" s="10" t="str">
        <f t="shared" si="114"/>
        <v>Oct</v>
      </c>
      <c r="L452" s="10" t="str">
        <f t="shared" si="114"/>
        <v>Oct</v>
      </c>
      <c r="M452" s="10" t="str">
        <f t="shared" si="114"/>
        <v>Oct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1</v>
      </c>
      <c r="H453" s="7">
        <f>+$H$5</f>
        <v>8</v>
      </c>
      <c r="I453" s="7">
        <f>+$I$5</f>
        <v>15</v>
      </c>
      <c r="J453" s="7">
        <f>+$J$5</f>
        <v>22</v>
      </c>
      <c r="K453" s="7">
        <f>+$K$5</f>
        <v>29</v>
      </c>
      <c r="L453" s="7" t="s">
        <v>11</v>
      </c>
      <c r="M453" s="7" t="s">
        <v>12</v>
      </c>
      <c r="N453" s="28"/>
      <c r="P453" s="16" t="s">
        <v>171</v>
      </c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35</v>
      </c>
      <c r="H455" s="32">
        <f t="shared" ref="H455:L455" si="115">SUM(H456:H459)</f>
        <v>55</v>
      </c>
      <c r="I455" s="32">
        <f t="shared" si="115"/>
        <v>42</v>
      </c>
      <c r="J455" s="32">
        <f t="shared" si="115"/>
        <v>26</v>
      </c>
      <c r="K455" s="32">
        <f t="shared" si="115"/>
        <v>0</v>
      </c>
      <c r="L455" s="32">
        <f t="shared" si="115"/>
        <v>158</v>
      </c>
      <c r="M455" s="32">
        <f>ROUND((L455/$E$1),0)</f>
        <v>32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6</v>
      </c>
      <c r="H456" s="40">
        <v>7</v>
      </c>
      <c r="I456" s="40">
        <v>5</v>
      </c>
      <c r="J456" s="40">
        <v>5</v>
      </c>
      <c r="K456" s="40"/>
      <c r="L456" s="35">
        <f>SUM(G456:K456)</f>
        <v>23</v>
      </c>
      <c r="M456" s="35">
        <f t="shared" ref="M456:M464" si="116">ROUND((L456/$E$1),0)</f>
        <v>5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6</v>
      </c>
      <c r="H457" s="40">
        <v>8</v>
      </c>
      <c r="I457" s="40">
        <v>11</v>
      </c>
      <c r="J457" s="40">
        <v>5</v>
      </c>
      <c r="K457" s="40"/>
      <c r="L457" s="35">
        <f t="shared" ref="L457:L464" si="117">SUM(G457:K457)</f>
        <v>30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7</v>
      </c>
      <c r="H458" s="40">
        <v>7</v>
      </c>
      <c r="I458" s="40">
        <v>4</v>
      </c>
      <c r="J458" s="40">
        <v>5</v>
      </c>
      <c r="K458" s="40"/>
      <c r="L458" s="35">
        <f t="shared" si="117"/>
        <v>23</v>
      </c>
      <c r="M458" s="35">
        <f t="shared" si="116"/>
        <v>5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16</v>
      </c>
      <c r="H459" s="41">
        <v>33</v>
      </c>
      <c r="I459" s="41">
        <v>22</v>
      </c>
      <c r="J459" s="41">
        <v>11</v>
      </c>
      <c r="K459" s="41"/>
      <c r="L459" s="32">
        <f t="shared" si="117"/>
        <v>82</v>
      </c>
      <c r="M459" s="32">
        <f t="shared" si="116"/>
        <v>16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2</v>
      </c>
      <c r="I462" s="40">
        <v>6</v>
      </c>
      <c r="J462" s="40">
        <v>6</v>
      </c>
      <c r="K462" s="40"/>
      <c r="L462" s="35">
        <f t="shared" si="117"/>
        <v>17</v>
      </c>
      <c r="M462" s="35">
        <f t="shared" si="116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353</v>
      </c>
      <c r="U467" s="46">
        <f>+L472+L473</f>
        <v>114</v>
      </c>
      <c r="V467" s="46">
        <f>+L474+L475</f>
        <v>239</v>
      </c>
      <c r="W467" s="46">
        <f>+L478</f>
        <v>80</v>
      </c>
      <c r="X467" s="46">
        <f>+L476</f>
        <v>30</v>
      </c>
    </row>
    <row r="468" spans="1:24" x14ac:dyDescent="0.25">
      <c r="A468" s="21"/>
      <c r="B468" s="22"/>
      <c r="C468" s="8" t="str">
        <f>+$C452</f>
        <v>October 2023</v>
      </c>
      <c r="D468" s="24"/>
      <c r="E468" s="24"/>
      <c r="F468" s="24"/>
      <c r="G468" s="10" t="str">
        <f>+$G$4</f>
        <v>Oct</v>
      </c>
      <c r="H468" s="10" t="str">
        <f>+G468</f>
        <v>Oct</v>
      </c>
      <c r="I468" s="10" t="str">
        <f t="shared" si="118"/>
        <v>Oct</v>
      </c>
      <c r="J468" s="10" t="str">
        <f t="shared" si="118"/>
        <v>Oct</v>
      </c>
      <c r="K468" s="10" t="str">
        <f t="shared" si="118"/>
        <v>Oct</v>
      </c>
      <c r="L468" s="10" t="str">
        <f t="shared" si="118"/>
        <v>Oct</v>
      </c>
      <c r="M468" s="10" t="str">
        <f t="shared" si="118"/>
        <v>Oct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1</v>
      </c>
      <c r="H469" s="7">
        <f>+$H$5</f>
        <v>8</v>
      </c>
      <c r="I469" s="7">
        <f>+$I$5</f>
        <v>15</v>
      </c>
      <c r="J469" s="7">
        <f>+$J$5</f>
        <v>22</v>
      </c>
      <c r="K469" s="7">
        <f>+$K$5</f>
        <v>29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41</v>
      </c>
      <c r="H471" s="32">
        <f t="shared" ref="H471:L471" si="119">SUM(H472:H475)</f>
        <v>66</v>
      </c>
      <c r="I471" s="32">
        <f t="shared" si="119"/>
        <v>84</v>
      </c>
      <c r="J471" s="32">
        <f t="shared" si="119"/>
        <v>134</v>
      </c>
      <c r="K471" s="32">
        <f t="shared" si="119"/>
        <v>28</v>
      </c>
      <c r="L471" s="32">
        <f t="shared" si="119"/>
        <v>353</v>
      </c>
      <c r="M471" s="32">
        <f>ROUND((L471/$E$1),0)</f>
        <v>71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4</v>
      </c>
      <c r="H472" s="40">
        <v>8</v>
      </c>
      <c r="I472" s="40">
        <v>12</v>
      </c>
      <c r="J472" s="40">
        <v>10</v>
      </c>
      <c r="K472" s="40">
        <v>5</v>
      </c>
      <c r="L472" s="35">
        <f>SUM(G472:K472)</f>
        <v>39</v>
      </c>
      <c r="M472" s="35">
        <f t="shared" ref="M472:M480" si="120">ROUND((L472/$E$1),0)</f>
        <v>8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9</v>
      </c>
      <c r="H473" s="40">
        <v>14</v>
      </c>
      <c r="I473" s="40">
        <v>17</v>
      </c>
      <c r="J473" s="40">
        <v>25</v>
      </c>
      <c r="K473" s="40">
        <v>10</v>
      </c>
      <c r="L473" s="35">
        <f t="shared" ref="L473:L480" si="121">SUM(G473:K473)</f>
        <v>75</v>
      </c>
      <c r="M473" s="35">
        <f t="shared" si="120"/>
        <v>15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14</v>
      </c>
      <c r="H474" s="40">
        <v>15</v>
      </c>
      <c r="I474" s="40">
        <v>18</v>
      </c>
      <c r="J474" s="40">
        <v>58</v>
      </c>
      <c r="K474" s="40">
        <v>8</v>
      </c>
      <c r="L474" s="35">
        <f t="shared" si="121"/>
        <v>113</v>
      </c>
      <c r="M474" s="35">
        <f t="shared" si="120"/>
        <v>23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14</v>
      </c>
      <c r="H475" s="41">
        <v>29</v>
      </c>
      <c r="I475" s="41">
        <v>37</v>
      </c>
      <c r="J475" s="41">
        <v>41</v>
      </c>
      <c r="K475" s="41">
        <v>5</v>
      </c>
      <c r="L475" s="32">
        <f t="shared" si="121"/>
        <v>126</v>
      </c>
      <c r="M475" s="32">
        <f t="shared" si="120"/>
        <v>25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>
        <v>30</v>
      </c>
      <c r="K476" s="40"/>
      <c r="L476" s="35">
        <f t="shared" si="121"/>
        <v>30</v>
      </c>
      <c r="M476" s="35">
        <f t="shared" si="120"/>
        <v>6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>
        <v>10</v>
      </c>
      <c r="I478" s="40">
        <v>20</v>
      </c>
      <c r="J478" s="40">
        <v>25</v>
      </c>
      <c r="K478" s="40">
        <v>10</v>
      </c>
      <c r="L478" s="35">
        <f t="shared" si="121"/>
        <v>80</v>
      </c>
      <c r="M478" s="35">
        <f t="shared" si="120"/>
        <v>16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20</v>
      </c>
      <c r="H479" s="40"/>
      <c r="I479" s="40">
        <v>40</v>
      </c>
      <c r="J479" s="40">
        <v>50</v>
      </c>
      <c r="K479" s="40">
        <v>15</v>
      </c>
      <c r="L479" s="35">
        <f t="shared" si="121"/>
        <v>125</v>
      </c>
      <c r="M479" s="35">
        <f t="shared" si="120"/>
        <v>25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123</v>
      </c>
      <c r="U483" s="46">
        <f>+L488+L489</f>
        <v>50</v>
      </c>
      <c r="V483" s="46">
        <f>+L490+L491</f>
        <v>73</v>
      </c>
      <c r="W483" s="46">
        <f>+L494</f>
        <v>1</v>
      </c>
      <c r="X483" s="46">
        <f>+L492</f>
        <v>7</v>
      </c>
    </row>
    <row r="484" spans="1:24" x14ac:dyDescent="0.25">
      <c r="A484" s="21"/>
      <c r="B484" s="22"/>
      <c r="C484" s="8" t="str">
        <f>+$C468</f>
        <v>October 2023</v>
      </c>
      <c r="D484" s="24"/>
      <c r="E484" s="24"/>
      <c r="F484" s="24"/>
      <c r="G484" s="10" t="str">
        <f>+$G$4</f>
        <v>Oct</v>
      </c>
      <c r="H484" s="10" t="str">
        <f>+G484</f>
        <v>Oct</v>
      </c>
      <c r="I484" s="10" t="str">
        <f t="shared" si="122"/>
        <v>Oct</v>
      </c>
      <c r="J484" s="10" t="str">
        <f t="shared" si="122"/>
        <v>Oct</v>
      </c>
      <c r="K484" s="10" t="str">
        <f t="shared" si="122"/>
        <v>Oct</v>
      </c>
      <c r="L484" s="10" t="str">
        <f t="shared" si="122"/>
        <v>Oct</v>
      </c>
      <c r="M484" s="10" t="str">
        <f t="shared" si="122"/>
        <v>Oct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1</v>
      </c>
      <c r="H485" s="7">
        <f>+$H$5</f>
        <v>8</v>
      </c>
      <c r="I485" s="7">
        <f>+$I$5</f>
        <v>15</v>
      </c>
      <c r="J485" s="7">
        <f>+$J$5</f>
        <v>22</v>
      </c>
      <c r="K485" s="7">
        <f>+$K$5</f>
        <v>29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26</v>
      </c>
      <c r="H487" s="32">
        <f t="shared" ref="H487:L487" si="123">SUM(H488:H491)</f>
        <v>24</v>
      </c>
      <c r="I487" s="32">
        <f t="shared" si="123"/>
        <v>24</v>
      </c>
      <c r="J487" s="32">
        <f t="shared" si="123"/>
        <v>28</v>
      </c>
      <c r="K487" s="32">
        <f t="shared" si="123"/>
        <v>21</v>
      </c>
      <c r="L487" s="32">
        <f t="shared" si="123"/>
        <v>123</v>
      </c>
      <c r="M487" s="32">
        <f>ROUND((L487/$E$1),0)</f>
        <v>25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2</v>
      </c>
      <c r="I488" s="40">
        <v>2</v>
      </c>
      <c r="J488" s="40">
        <v>2</v>
      </c>
      <c r="K488" s="40">
        <v>2</v>
      </c>
      <c r="L488" s="35">
        <f>SUM(G488:K488)</f>
        <v>10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6</v>
      </c>
      <c r="H489" s="40">
        <v>9</v>
      </c>
      <c r="I489" s="40">
        <v>8</v>
      </c>
      <c r="J489" s="40">
        <v>10</v>
      </c>
      <c r="K489" s="40">
        <v>7</v>
      </c>
      <c r="L489" s="35">
        <f t="shared" ref="L489:L496" si="125">SUM(G489:K489)</f>
        <v>40</v>
      </c>
      <c r="M489" s="35">
        <f t="shared" si="124"/>
        <v>8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12</v>
      </c>
      <c r="H490" s="40">
        <v>5</v>
      </c>
      <c r="I490" s="40">
        <v>6</v>
      </c>
      <c r="J490" s="40">
        <v>6</v>
      </c>
      <c r="K490" s="40">
        <v>8</v>
      </c>
      <c r="L490" s="35">
        <f t="shared" si="125"/>
        <v>37</v>
      </c>
      <c r="M490" s="35">
        <f t="shared" si="124"/>
        <v>7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6</v>
      </c>
      <c r="H491" s="41">
        <v>8</v>
      </c>
      <c r="I491" s="41">
        <v>8</v>
      </c>
      <c r="J491" s="41">
        <v>10</v>
      </c>
      <c r="K491" s="41">
        <v>4</v>
      </c>
      <c r="L491" s="32">
        <f t="shared" si="125"/>
        <v>36</v>
      </c>
      <c r="M491" s="32">
        <f t="shared" si="124"/>
        <v>7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>
        <v>7</v>
      </c>
      <c r="I492" s="40"/>
      <c r="J492" s="40"/>
      <c r="K492" s="40"/>
      <c r="L492" s="35">
        <f t="shared" si="125"/>
        <v>7</v>
      </c>
      <c r="M492" s="35">
        <f t="shared" si="124"/>
        <v>1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>
        <v>1</v>
      </c>
      <c r="L494" s="35">
        <f t="shared" si="125"/>
        <v>1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360</v>
      </c>
      <c r="H495" s="40">
        <v>72</v>
      </c>
      <c r="I495" s="40"/>
      <c r="J495" s="40">
        <v>36</v>
      </c>
      <c r="K495" s="40">
        <v>72</v>
      </c>
      <c r="L495" s="35">
        <f t="shared" si="125"/>
        <v>540</v>
      </c>
      <c r="M495" s="35">
        <f t="shared" si="124"/>
        <v>108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399</v>
      </c>
      <c r="U499" s="46">
        <f>+L504+L505</f>
        <v>68</v>
      </c>
      <c r="V499" s="46">
        <f>+L506+L507</f>
        <v>331</v>
      </c>
      <c r="W499" s="46">
        <f>+L510</f>
        <v>7</v>
      </c>
      <c r="X499" s="46">
        <f>+L508</f>
        <v>0</v>
      </c>
    </row>
    <row r="500" spans="1:24" x14ac:dyDescent="0.25">
      <c r="A500" s="21"/>
      <c r="B500" s="22"/>
      <c r="C500" s="8" t="str">
        <f>+$C484</f>
        <v>October 2023</v>
      </c>
      <c r="D500" s="24"/>
      <c r="E500" s="24"/>
      <c r="F500" s="24"/>
      <c r="G500" s="10" t="str">
        <f>+$G$4</f>
        <v>Oct</v>
      </c>
      <c r="H500" s="10" t="str">
        <f>+G500</f>
        <v>Oct</v>
      </c>
      <c r="I500" s="10" t="str">
        <f t="shared" si="126"/>
        <v>Oct</v>
      </c>
      <c r="J500" s="10" t="str">
        <f t="shared" si="126"/>
        <v>Oct</v>
      </c>
      <c r="K500" s="10" t="str">
        <f t="shared" si="126"/>
        <v>Oct</v>
      </c>
      <c r="L500" s="10" t="str">
        <f t="shared" si="126"/>
        <v>Oct</v>
      </c>
      <c r="M500" s="10" t="str">
        <f t="shared" si="126"/>
        <v>Oct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1</v>
      </c>
      <c r="H501" s="7">
        <f>+$H$5</f>
        <v>8</v>
      </c>
      <c r="I501" s="7">
        <f>+$I$5</f>
        <v>15</v>
      </c>
      <c r="J501" s="7">
        <f>+$J$5</f>
        <v>22</v>
      </c>
      <c r="K501" s="7">
        <f>+$K$5</f>
        <v>29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73</v>
      </c>
      <c r="H503" s="32">
        <f t="shared" ref="H503:L503" si="127">SUM(H504:H507)</f>
        <v>82</v>
      </c>
      <c r="I503" s="32">
        <f t="shared" si="127"/>
        <v>91</v>
      </c>
      <c r="J503" s="32">
        <f t="shared" si="127"/>
        <v>105</v>
      </c>
      <c r="K503" s="32">
        <f t="shared" si="127"/>
        <v>48</v>
      </c>
      <c r="L503" s="32">
        <f t="shared" si="127"/>
        <v>399</v>
      </c>
      <c r="M503" s="32">
        <f>ROUND((L503/$E$1),0)</f>
        <v>80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2</v>
      </c>
      <c r="H504" s="40">
        <v>3</v>
      </c>
      <c r="I504" s="40">
        <v>4</v>
      </c>
      <c r="J504" s="40">
        <v>2</v>
      </c>
      <c r="K504" s="40">
        <v>2</v>
      </c>
      <c r="L504" s="35">
        <f>SUM(G504:K504)</f>
        <v>13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11</v>
      </c>
      <c r="H505" s="40">
        <v>11</v>
      </c>
      <c r="I505" s="40">
        <v>13</v>
      </c>
      <c r="J505" s="40">
        <v>12</v>
      </c>
      <c r="K505" s="40">
        <v>8</v>
      </c>
      <c r="L505" s="35">
        <f t="shared" ref="L505:L512" si="129">SUM(G505:K505)</f>
        <v>55</v>
      </c>
      <c r="M505" s="35">
        <f t="shared" si="128"/>
        <v>11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13</v>
      </c>
      <c r="H506" s="40">
        <v>14</v>
      </c>
      <c r="I506" s="40">
        <v>16</v>
      </c>
      <c r="J506" s="40">
        <v>22</v>
      </c>
      <c r="K506" s="40">
        <v>12</v>
      </c>
      <c r="L506" s="35">
        <f t="shared" si="129"/>
        <v>77</v>
      </c>
      <c r="M506" s="35">
        <f t="shared" si="128"/>
        <v>15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47</v>
      </c>
      <c r="H507" s="41">
        <v>54</v>
      </c>
      <c r="I507" s="41">
        <v>58</v>
      </c>
      <c r="J507" s="41">
        <v>69</v>
      </c>
      <c r="K507" s="41">
        <v>26</v>
      </c>
      <c r="L507" s="32">
        <f t="shared" si="129"/>
        <v>254</v>
      </c>
      <c r="M507" s="32">
        <f t="shared" si="128"/>
        <v>51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1</v>
      </c>
      <c r="H510" s="40">
        <v>1</v>
      </c>
      <c r="I510" s="40">
        <v>2</v>
      </c>
      <c r="J510" s="40">
        <v>2</v>
      </c>
      <c r="K510" s="40">
        <v>1</v>
      </c>
      <c r="L510" s="35">
        <f t="shared" si="129"/>
        <v>7</v>
      </c>
      <c r="M510" s="35">
        <f t="shared" si="128"/>
        <v>1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163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Gundviwini</v>
      </c>
      <c r="T515" s="46">
        <f>+L519</f>
        <v>124</v>
      </c>
      <c r="U515" s="46">
        <f>+L520+L521</f>
        <v>32</v>
      </c>
      <c r="V515" s="46">
        <f>+L522+L523</f>
        <v>92</v>
      </c>
      <c r="W515" s="46">
        <f>+L526</f>
        <v>0</v>
      </c>
      <c r="X515" s="46">
        <f>+L524</f>
        <v>1</v>
      </c>
    </row>
    <row r="516" spans="1:24" x14ac:dyDescent="0.25">
      <c r="A516" s="21"/>
      <c r="B516" s="22"/>
      <c r="C516" s="8" t="str">
        <f>+$C500</f>
        <v>October 2023</v>
      </c>
      <c r="D516" s="24"/>
      <c r="E516" s="24"/>
      <c r="F516" s="24"/>
      <c r="G516" s="10" t="str">
        <f>+$G$4</f>
        <v>Oct</v>
      </c>
      <c r="H516" s="10" t="str">
        <f>+G516</f>
        <v>Oct</v>
      </c>
      <c r="I516" s="10" t="str">
        <f t="shared" si="130"/>
        <v>Oct</v>
      </c>
      <c r="J516" s="10" t="str">
        <f t="shared" si="130"/>
        <v>Oct</v>
      </c>
      <c r="K516" s="10" t="str">
        <f t="shared" si="130"/>
        <v>Oct</v>
      </c>
      <c r="L516" s="10" t="str">
        <f t="shared" si="130"/>
        <v>Oct</v>
      </c>
      <c r="M516" s="10" t="str">
        <f t="shared" si="130"/>
        <v>Oct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1</v>
      </c>
      <c r="H517" s="7">
        <f>+$H$5</f>
        <v>8</v>
      </c>
      <c r="I517" s="7">
        <f>+$I$5</f>
        <v>15</v>
      </c>
      <c r="J517" s="7">
        <f>+$J$5</f>
        <v>22</v>
      </c>
      <c r="K517" s="7">
        <f>+$K$5</f>
        <v>29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27</v>
      </c>
      <c r="H519" s="32">
        <f t="shared" ref="H519:L519" si="131">SUM(H520:H523)</f>
        <v>24</v>
      </c>
      <c r="I519" s="32">
        <f t="shared" si="131"/>
        <v>25</v>
      </c>
      <c r="J519" s="32">
        <f t="shared" si="131"/>
        <v>27</v>
      </c>
      <c r="K519" s="32">
        <f t="shared" si="131"/>
        <v>21</v>
      </c>
      <c r="L519" s="32">
        <f t="shared" si="131"/>
        <v>124</v>
      </c>
      <c r="M519" s="32">
        <f>ROUND((L519/$E$1),0)</f>
        <v>25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3</v>
      </c>
      <c r="H520" s="40">
        <v>3</v>
      </c>
      <c r="I520" s="40">
        <v>4</v>
      </c>
      <c r="J520" s="40">
        <v>3</v>
      </c>
      <c r="K520" s="40">
        <v>3</v>
      </c>
      <c r="L520" s="35">
        <f>SUM(G520:K520)</f>
        <v>16</v>
      </c>
      <c r="M520" s="35">
        <f t="shared" ref="M520:M528" si="132">ROUND((L520/$E$1),0)</f>
        <v>3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3</v>
      </c>
      <c r="H521" s="40">
        <v>2</v>
      </c>
      <c r="I521" s="40">
        <v>4</v>
      </c>
      <c r="J521" s="40">
        <v>4</v>
      </c>
      <c r="K521" s="40">
        <v>3</v>
      </c>
      <c r="L521" s="35">
        <f t="shared" ref="L521:L528" si="133">SUM(G521:K521)</f>
        <v>16</v>
      </c>
      <c r="M521" s="35">
        <f t="shared" si="132"/>
        <v>3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5</v>
      </c>
      <c r="H522" s="40">
        <v>3</v>
      </c>
      <c r="I522" s="40">
        <v>1</v>
      </c>
      <c r="J522" s="40">
        <v>4</v>
      </c>
      <c r="K522" s="40">
        <v>3</v>
      </c>
      <c r="L522" s="35">
        <f t="shared" si="133"/>
        <v>16</v>
      </c>
      <c r="M522" s="35">
        <f t="shared" si="132"/>
        <v>3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16</v>
      </c>
      <c r="H523" s="41">
        <v>16</v>
      </c>
      <c r="I523" s="41">
        <v>16</v>
      </c>
      <c r="J523" s="41">
        <v>16</v>
      </c>
      <c r="K523" s="41">
        <v>12</v>
      </c>
      <c r="L523" s="32">
        <f t="shared" si="133"/>
        <v>76</v>
      </c>
      <c r="M523" s="32">
        <f t="shared" si="132"/>
        <v>15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>
        <v>1</v>
      </c>
      <c r="H524" s="40"/>
      <c r="I524" s="40"/>
      <c r="J524" s="40"/>
      <c r="K524" s="40"/>
      <c r="L524" s="35">
        <f t="shared" si="133"/>
        <v>1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164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Mcuba</v>
      </c>
      <c r="T531" s="46">
        <f>+L535</f>
        <v>337</v>
      </c>
      <c r="U531" s="46">
        <f>+L536+L537</f>
        <v>106</v>
      </c>
      <c r="V531" s="46">
        <f>+L538+L539</f>
        <v>231</v>
      </c>
      <c r="W531" s="46">
        <f>+L542</f>
        <v>11</v>
      </c>
      <c r="X531" s="46">
        <f>+L540</f>
        <v>0</v>
      </c>
    </row>
    <row r="532" spans="1:24" x14ac:dyDescent="0.25">
      <c r="A532" s="21"/>
      <c r="B532" s="22"/>
      <c r="C532" s="8" t="str">
        <f>+$C516</f>
        <v>October 2023</v>
      </c>
      <c r="D532" s="24"/>
      <c r="E532" s="24"/>
      <c r="F532" s="24"/>
      <c r="G532" s="10" t="str">
        <f>+$G$4</f>
        <v>Oct</v>
      </c>
      <c r="H532" s="10" t="str">
        <f>+G532</f>
        <v>Oct</v>
      </c>
      <c r="I532" s="10" t="str">
        <f t="shared" si="134"/>
        <v>Oct</v>
      </c>
      <c r="J532" s="10" t="str">
        <f t="shared" si="134"/>
        <v>Oct</v>
      </c>
      <c r="K532" s="10" t="str">
        <f t="shared" si="134"/>
        <v>Oct</v>
      </c>
      <c r="L532" s="10" t="str">
        <f t="shared" si="134"/>
        <v>Oct</v>
      </c>
      <c r="M532" s="10" t="str">
        <f t="shared" si="134"/>
        <v>Oct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1</v>
      </c>
      <c r="H533" s="7">
        <f>+$H$5</f>
        <v>8</v>
      </c>
      <c r="I533" s="7">
        <f>+$I$5</f>
        <v>15</v>
      </c>
      <c r="J533" s="7">
        <f>+$J$5</f>
        <v>22</v>
      </c>
      <c r="K533" s="7">
        <f>+$K$5</f>
        <v>29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54</v>
      </c>
      <c r="H535" s="32">
        <f t="shared" ref="H535:L535" si="135">SUM(H536:H539)</f>
        <v>64</v>
      </c>
      <c r="I535" s="32">
        <f t="shared" si="135"/>
        <v>72</v>
      </c>
      <c r="J535" s="32">
        <f t="shared" si="135"/>
        <v>89</v>
      </c>
      <c r="K535" s="32">
        <f t="shared" si="135"/>
        <v>58</v>
      </c>
      <c r="L535" s="32">
        <f t="shared" si="135"/>
        <v>337</v>
      </c>
      <c r="M535" s="32">
        <f>ROUND((L535/$E$1),0)</f>
        <v>67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3</v>
      </c>
      <c r="H536" s="40">
        <v>4</v>
      </c>
      <c r="I536" s="40">
        <v>5</v>
      </c>
      <c r="J536" s="40">
        <v>6</v>
      </c>
      <c r="K536" s="40">
        <v>5</v>
      </c>
      <c r="L536" s="35">
        <f>SUM(G536:K536)</f>
        <v>23</v>
      </c>
      <c r="M536" s="35">
        <f t="shared" ref="M536:M544" si="136">ROUND((L536/$E$1),0)</f>
        <v>5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14</v>
      </c>
      <c r="H537" s="40">
        <v>17</v>
      </c>
      <c r="I537" s="40">
        <v>17</v>
      </c>
      <c r="J537" s="40">
        <v>20</v>
      </c>
      <c r="K537" s="40">
        <v>15</v>
      </c>
      <c r="L537" s="35">
        <f t="shared" ref="L537:L544" si="137">SUM(G537:K537)</f>
        <v>83</v>
      </c>
      <c r="M537" s="35">
        <f t="shared" si="136"/>
        <v>17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12</v>
      </c>
      <c r="H538" s="40">
        <v>13</v>
      </c>
      <c r="I538" s="40">
        <v>15</v>
      </c>
      <c r="J538" s="40">
        <v>18</v>
      </c>
      <c r="K538" s="40">
        <v>18</v>
      </c>
      <c r="L538" s="35">
        <f t="shared" si="137"/>
        <v>76</v>
      </c>
      <c r="M538" s="35">
        <f t="shared" si="136"/>
        <v>15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25</v>
      </c>
      <c r="H539" s="41">
        <v>30</v>
      </c>
      <c r="I539" s="41">
        <v>35</v>
      </c>
      <c r="J539" s="41">
        <v>45</v>
      </c>
      <c r="K539" s="41">
        <v>20</v>
      </c>
      <c r="L539" s="32">
        <f t="shared" si="137"/>
        <v>155</v>
      </c>
      <c r="M539" s="32">
        <f t="shared" si="136"/>
        <v>31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>
        <v>2</v>
      </c>
      <c r="J542" s="40">
        <v>6</v>
      </c>
      <c r="K542" s="40">
        <v>3</v>
      </c>
      <c r="L542" s="35">
        <f t="shared" si="137"/>
        <v>11</v>
      </c>
      <c r="M542" s="35">
        <f t="shared" si="136"/>
        <v>2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59</v>
      </c>
      <c r="H543" s="40">
        <v>64</v>
      </c>
      <c r="I543" s="40">
        <v>78</v>
      </c>
      <c r="J543" s="40">
        <v>78</v>
      </c>
      <c r="K543" s="40">
        <v>82</v>
      </c>
      <c r="L543" s="35">
        <f t="shared" si="137"/>
        <v>361</v>
      </c>
      <c r="M543" s="35">
        <f t="shared" si="136"/>
        <v>72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October 2023</v>
      </c>
      <c r="D548" s="24"/>
      <c r="E548" s="24"/>
      <c r="F548" s="24"/>
      <c r="G548" s="10" t="str">
        <f>+$G$4</f>
        <v>Oct</v>
      </c>
      <c r="H548" s="10" t="str">
        <f>+G548</f>
        <v>Oct</v>
      </c>
      <c r="I548" s="10" t="str">
        <f t="shared" si="138"/>
        <v>Oct</v>
      </c>
      <c r="J548" s="10" t="str">
        <f t="shared" si="138"/>
        <v>Oct</v>
      </c>
      <c r="K548" s="10" t="str">
        <f t="shared" si="138"/>
        <v>Oct</v>
      </c>
      <c r="L548" s="10" t="str">
        <f t="shared" si="138"/>
        <v>Oct</v>
      </c>
      <c r="M548" s="10" t="str">
        <f t="shared" si="138"/>
        <v>Oct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1</v>
      </c>
      <c r="H549" s="7">
        <f>+$H$5</f>
        <v>8</v>
      </c>
      <c r="I549" s="7">
        <f>+$I$5</f>
        <v>15</v>
      </c>
      <c r="J549" s="7">
        <f>+$J$5</f>
        <v>22</v>
      </c>
      <c r="K549" s="7">
        <f>+$K$5</f>
        <v>29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October 2023</v>
      </c>
      <c r="D564" s="24"/>
      <c r="E564" s="24"/>
      <c r="F564" s="24"/>
      <c r="G564" s="10" t="str">
        <f>+$G$4</f>
        <v>Oct</v>
      </c>
      <c r="H564" s="10" t="str">
        <f>+G564</f>
        <v>Oct</v>
      </c>
      <c r="I564" s="10" t="str">
        <f t="shared" si="142"/>
        <v>Oct</v>
      </c>
      <c r="J564" s="10" t="str">
        <f t="shared" si="142"/>
        <v>Oct</v>
      </c>
      <c r="K564" s="10" t="str">
        <f t="shared" si="142"/>
        <v>Oct</v>
      </c>
      <c r="L564" s="10" t="str">
        <f t="shared" si="142"/>
        <v>Oct</v>
      </c>
      <c r="M564" s="10" t="str">
        <f t="shared" si="142"/>
        <v>Oct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1</v>
      </c>
      <c r="H565" s="7">
        <f>+$H$5</f>
        <v>8</v>
      </c>
      <c r="I565" s="7">
        <f>+$I$5</f>
        <v>15</v>
      </c>
      <c r="J565" s="7">
        <f>+$J$5</f>
        <v>22</v>
      </c>
      <c r="K565" s="7">
        <f>+$K$5</f>
        <v>29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October 2023</v>
      </c>
      <c r="D580" s="24"/>
      <c r="E580" s="24"/>
      <c r="F580" s="24"/>
      <c r="G580" s="10" t="str">
        <f>+$G$4</f>
        <v>Oct</v>
      </c>
      <c r="H580" s="10" t="str">
        <f>+G580</f>
        <v>Oct</v>
      </c>
      <c r="I580" s="10" t="str">
        <f t="shared" si="146"/>
        <v>Oct</v>
      </c>
      <c r="J580" s="10" t="str">
        <f t="shared" si="146"/>
        <v>Oct</v>
      </c>
      <c r="K580" s="10" t="str">
        <f t="shared" si="146"/>
        <v>Oct</v>
      </c>
      <c r="L580" s="10" t="str">
        <f t="shared" si="146"/>
        <v>Oct</v>
      </c>
      <c r="M580" s="10" t="str">
        <f t="shared" si="146"/>
        <v>Oct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1</v>
      </c>
      <c r="H581" s="7">
        <f>+$H$5</f>
        <v>8</v>
      </c>
      <c r="I581" s="7">
        <f>+$I$5</f>
        <v>15</v>
      </c>
      <c r="J581" s="7">
        <f>+$J$5</f>
        <v>22</v>
      </c>
      <c r="K581" s="7">
        <f>+$K$5</f>
        <v>29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October 2023</v>
      </c>
      <c r="D596" s="24"/>
      <c r="E596" s="24"/>
      <c r="F596" s="24"/>
      <c r="G596" s="10" t="str">
        <f>+$G$4</f>
        <v>Oct</v>
      </c>
      <c r="H596" s="10" t="str">
        <f>+G596</f>
        <v>Oct</v>
      </c>
      <c r="I596" s="10" t="str">
        <f t="shared" si="150"/>
        <v>Oct</v>
      </c>
      <c r="J596" s="10" t="str">
        <f t="shared" si="150"/>
        <v>Oct</v>
      </c>
      <c r="K596" s="10" t="str">
        <f t="shared" si="150"/>
        <v>Oct</v>
      </c>
      <c r="L596" s="10" t="str">
        <f t="shared" si="150"/>
        <v>Oct</v>
      </c>
      <c r="M596" s="10" t="str">
        <f t="shared" si="150"/>
        <v>Oct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1</v>
      </c>
      <c r="H597" s="7">
        <f>+$H$5</f>
        <v>8</v>
      </c>
      <c r="I597" s="7">
        <f>+$I$5</f>
        <v>15</v>
      </c>
      <c r="J597" s="7">
        <f>+$J$5</f>
        <v>22</v>
      </c>
      <c r="K597" s="7">
        <f>+$K$5</f>
        <v>29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October 2023</v>
      </c>
      <c r="D612" s="24"/>
      <c r="E612" s="24"/>
      <c r="F612" s="24"/>
      <c r="G612" s="10" t="str">
        <f>+$G$4</f>
        <v>Oct</v>
      </c>
      <c r="H612" s="10" t="str">
        <f>+G612</f>
        <v>Oct</v>
      </c>
      <c r="I612" s="10" t="str">
        <f t="shared" si="154"/>
        <v>Oct</v>
      </c>
      <c r="J612" s="10" t="str">
        <f t="shared" si="154"/>
        <v>Oct</v>
      </c>
      <c r="K612" s="10" t="str">
        <f t="shared" si="154"/>
        <v>Oct</v>
      </c>
      <c r="L612" s="10" t="str">
        <f t="shared" si="154"/>
        <v>Oct</v>
      </c>
      <c r="M612" s="10" t="str">
        <f t="shared" si="154"/>
        <v>Oct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1</v>
      </c>
      <c r="H613" s="7">
        <f>+$H$5</f>
        <v>8</v>
      </c>
      <c r="I613" s="7">
        <f>+$I$5</f>
        <v>15</v>
      </c>
      <c r="J613" s="7">
        <f>+$J$5</f>
        <v>22</v>
      </c>
      <c r="K613" s="7">
        <f>+$K$5</f>
        <v>29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October 2023</v>
      </c>
      <c r="D628" s="24"/>
      <c r="E628" s="24"/>
      <c r="F628" s="24"/>
      <c r="G628" s="10" t="str">
        <f>+$G$4</f>
        <v>Oct</v>
      </c>
      <c r="H628" s="10" t="str">
        <f>+G628</f>
        <v>Oct</v>
      </c>
      <c r="I628" s="10" t="str">
        <f t="shared" si="158"/>
        <v>Oct</v>
      </c>
      <c r="J628" s="10" t="str">
        <f t="shared" si="158"/>
        <v>Oct</v>
      </c>
      <c r="K628" s="10" t="str">
        <f t="shared" si="158"/>
        <v>Oct</v>
      </c>
      <c r="L628" s="10" t="str">
        <f t="shared" si="158"/>
        <v>Oct</v>
      </c>
      <c r="M628" s="10" t="str">
        <f t="shared" si="158"/>
        <v>Oct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1</v>
      </c>
      <c r="H629" s="7">
        <f>+$H$5</f>
        <v>8</v>
      </c>
      <c r="I629" s="7">
        <f>+$I$5</f>
        <v>15</v>
      </c>
      <c r="J629" s="7">
        <f>+$J$5</f>
        <v>22</v>
      </c>
      <c r="K629" s="7">
        <f>+$K$5</f>
        <v>29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October 2023</v>
      </c>
      <c r="D644" s="24"/>
      <c r="E644" s="24"/>
      <c r="F644" s="24"/>
      <c r="G644" s="10" t="str">
        <f>+$G$4</f>
        <v>Oct</v>
      </c>
      <c r="H644" s="10" t="str">
        <f>+G644</f>
        <v>Oct</v>
      </c>
      <c r="I644" s="10" t="str">
        <f t="shared" si="162"/>
        <v>Oct</v>
      </c>
      <c r="J644" s="10" t="str">
        <f t="shared" si="162"/>
        <v>Oct</v>
      </c>
      <c r="K644" s="10" t="str">
        <f t="shared" si="162"/>
        <v>Oct</v>
      </c>
      <c r="L644" s="10" t="str">
        <f t="shared" si="162"/>
        <v>Oct</v>
      </c>
      <c r="M644" s="10" t="str">
        <f t="shared" si="162"/>
        <v>Oct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1</v>
      </c>
      <c r="H645" s="7">
        <f>+$H$5</f>
        <v>8</v>
      </c>
      <c r="I645" s="7">
        <f>+$I$5</f>
        <v>15</v>
      </c>
      <c r="J645" s="7">
        <f>+$J$5</f>
        <v>22</v>
      </c>
      <c r="K645" s="7">
        <f>+$K$5</f>
        <v>29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8071</v>
      </c>
      <c r="U3" s="46">
        <f>+L8+L9</f>
        <v>1952</v>
      </c>
      <c r="V3" s="46">
        <f>+L10+L11</f>
        <v>6119</v>
      </c>
      <c r="W3" s="46">
        <f>+L14</f>
        <v>545</v>
      </c>
      <c r="X3" s="46">
        <f>+L12</f>
        <v>146</v>
      </c>
    </row>
    <row r="4" spans="1:41" x14ac:dyDescent="0.25">
      <c r="A4" s="21"/>
      <c r="B4" s="22"/>
      <c r="C4" s="13" t="s">
        <v>172</v>
      </c>
      <c r="D4" s="23"/>
      <c r="E4" s="24"/>
      <c r="F4" s="24"/>
      <c r="G4" s="49" t="s">
        <v>10</v>
      </c>
      <c r="H4" s="10" t="str">
        <f>+G4</f>
        <v>Nov</v>
      </c>
      <c r="I4" s="10" t="str">
        <f t="shared" si="0"/>
        <v>Nov</v>
      </c>
      <c r="J4" s="10" t="str">
        <f t="shared" si="0"/>
        <v>Nov</v>
      </c>
      <c r="K4" s="10" t="str">
        <f t="shared" si="0"/>
        <v>Nov</v>
      </c>
      <c r="L4" s="10" t="str">
        <f t="shared" si="0"/>
        <v>Nov</v>
      </c>
      <c r="M4" s="10" t="str">
        <f t="shared" si="0"/>
        <v>Nov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5</v>
      </c>
      <c r="H5" s="4">
        <v>12</v>
      </c>
      <c r="I5" s="4">
        <v>19</v>
      </c>
      <c r="J5" s="4">
        <v>26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1960</v>
      </c>
      <c r="H7" s="32">
        <f t="shared" ref="H7:L7" si="1">SUM(H8:H11)</f>
        <v>2235</v>
      </c>
      <c r="I7" s="32">
        <f t="shared" si="1"/>
        <v>2044</v>
      </c>
      <c r="J7" s="32">
        <f t="shared" si="1"/>
        <v>1832</v>
      </c>
      <c r="K7" s="32">
        <f t="shared" si="1"/>
        <v>0</v>
      </c>
      <c r="L7" s="32">
        <f t="shared" si="1"/>
        <v>8071</v>
      </c>
      <c r="M7" s="32">
        <f>ROUND((L7/$E$1),0)</f>
        <v>2018</v>
      </c>
      <c r="N7" s="33"/>
      <c r="O7" s="34"/>
      <c r="P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115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141</v>
      </c>
      <c r="I8" s="35">
        <f t="shared" si="2"/>
        <v>115</v>
      </c>
      <c r="J8" s="35">
        <f t="shared" si="2"/>
        <v>110</v>
      </c>
      <c r="K8" s="35">
        <f t="shared" si="2"/>
        <v>0</v>
      </c>
      <c r="L8" s="35">
        <f>SUM(G8:K8)</f>
        <v>481</v>
      </c>
      <c r="M8" s="35">
        <f t="shared" ref="M8:M16" si="3">ROUND((L8/$E$1),0)</f>
        <v>120</v>
      </c>
      <c r="N8" s="33"/>
      <c r="O8" s="34"/>
      <c r="P8" s="34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342</v>
      </c>
      <c r="H9" s="35">
        <f t="shared" si="4"/>
        <v>421</v>
      </c>
      <c r="I9" s="35">
        <f t="shared" si="4"/>
        <v>356</v>
      </c>
      <c r="J9" s="35">
        <f t="shared" si="4"/>
        <v>352</v>
      </c>
      <c r="K9" s="35">
        <f t="shared" si="4"/>
        <v>0</v>
      </c>
      <c r="L9" s="35">
        <f t="shared" ref="L9:L16" si="5">SUM(G9:K9)</f>
        <v>1471</v>
      </c>
      <c r="M9" s="35">
        <f t="shared" si="3"/>
        <v>368</v>
      </c>
      <c r="N9" s="33"/>
      <c r="O9" s="34"/>
      <c r="P9" s="34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513</v>
      </c>
      <c r="H10" s="35">
        <f t="shared" si="4"/>
        <v>568</v>
      </c>
      <c r="I10" s="35">
        <f t="shared" si="4"/>
        <v>536</v>
      </c>
      <c r="J10" s="35">
        <f t="shared" si="4"/>
        <v>500</v>
      </c>
      <c r="K10" s="35">
        <f t="shared" si="4"/>
        <v>0</v>
      </c>
      <c r="L10" s="35">
        <f t="shared" si="5"/>
        <v>2117</v>
      </c>
      <c r="M10" s="35">
        <f t="shared" si="3"/>
        <v>529</v>
      </c>
      <c r="N10" s="33"/>
      <c r="O10" s="34"/>
      <c r="P10" s="34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990</v>
      </c>
      <c r="H11" s="32">
        <f t="shared" si="4"/>
        <v>1105</v>
      </c>
      <c r="I11" s="32">
        <f t="shared" si="4"/>
        <v>1037</v>
      </c>
      <c r="J11" s="32">
        <f t="shared" si="4"/>
        <v>870</v>
      </c>
      <c r="K11" s="32">
        <f t="shared" si="4"/>
        <v>0</v>
      </c>
      <c r="L11" s="32">
        <f t="shared" si="5"/>
        <v>4002</v>
      </c>
      <c r="M11" s="32">
        <f t="shared" si="3"/>
        <v>1001</v>
      </c>
      <c r="N11" s="33"/>
      <c r="O11" s="34"/>
      <c r="P11" s="34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18</v>
      </c>
      <c r="H12" s="35">
        <f t="shared" si="4"/>
        <v>69</v>
      </c>
      <c r="I12" s="35">
        <f t="shared" si="4"/>
        <v>33</v>
      </c>
      <c r="J12" s="35">
        <f t="shared" si="4"/>
        <v>26</v>
      </c>
      <c r="K12" s="35">
        <f t="shared" si="4"/>
        <v>0</v>
      </c>
      <c r="L12" s="35">
        <f t="shared" si="5"/>
        <v>146</v>
      </c>
      <c r="M12" s="35">
        <f t="shared" si="3"/>
        <v>37</v>
      </c>
      <c r="N12" s="33"/>
      <c r="O12" s="34"/>
      <c r="P12" s="34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8</v>
      </c>
      <c r="J13" s="35">
        <f t="shared" si="4"/>
        <v>3</v>
      </c>
      <c r="K13" s="35">
        <f t="shared" si="4"/>
        <v>0</v>
      </c>
      <c r="L13" s="35">
        <f t="shared" si="5"/>
        <v>11</v>
      </c>
      <c r="M13" s="35">
        <f t="shared" si="3"/>
        <v>3</v>
      </c>
      <c r="N13" s="33"/>
      <c r="O13" s="34"/>
      <c r="P13" s="34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117</v>
      </c>
      <c r="H14" s="35">
        <f t="shared" si="4"/>
        <v>137</v>
      </c>
      <c r="I14" s="35">
        <f t="shared" si="4"/>
        <v>160</v>
      </c>
      <c r="J14" s="35">
        <f t="shared" si="4"/>
        <v>131</v>
      </c>
      <c r="K14" s="35">
        <f t="shared" si="4"/>
        <v>0</v>
      </c>
      <c r="L14" s="35">
        <f t="shared" si="5"/>
        <v>545</v>
      </c>
      <c r="M14" s="35">
        <f t="shared" si="3"/>
        <v>136</v>
      </c>
      <c r="N14" s="33"/>
      <c r="O14" s="34"/>
      <c r="P14" s="34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1861</v>
      </c>
      <c r="H15" s="35">
        <f t="shared" si="4"/>
        <v>2631</v>
      </c>
      <c r="I15" s="35">
        <f t="shared" si="4"/>
        <v>1896</v>
      </c>
      <c r="J15" s="35">
        <f t="shared" si="4"/>
        <v>2336</v>
      </c>
      <c r="K15" s="35">
        <f t="shared" si="4"/>
        <v>0</v>
      </c>
      <c r="L15" s="35">
        <f t="shared" si="5"/>
        <v>8724</v>
      </c>
      <c r="M15" s="35">
        <f t="shared" si="3"/>
        <v>2181</v>
      </c>
      <c r="N15" s="33"/>
      <c r="O15" s="34"/>
      <c r="P15" s="34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355</v>
      </c>
      <c r="H16" s="35">
        <f t="shared" si="4"/>
        <v>316</v>
      </c>
      <c r="I16" s="35">
        <f t="shared" si="4"/>
        <v>318</v>
      </c>
      <c r="J16" s="35">
        <f t="shared" si="4"/>
        <v>267</v>
      </c>
      <c r="K16" s="35">
        <f t="shared" si="4"/>
        <v>0</v>
      </c>
      <c r="L16" s="35">
        <f t="shared" si="5"/>
        <v>1256</v>
      </c>
      <c r="M16" s="35">
        <f t="shared" si="3"/>
        <v>314</v>
      </c>
      <c r="N16" s="33"/>
      <c r="O16" s="34"/>
      <c r="P16" s="34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733</v>
      </c>
      <c r="U19" s="46">
        <f>+L24+L25</f>
        <v>205</v>
      </c>
      <c r="V19" s="46">
        <f>+L26+L27</f>
        <v>528</v>
      </c>
      <c r="W19" s="46">
        <f>+L30</f>
        <v>54</v>
      </c>
      <c r="X19" s="46">
        <f>+L28</f>
        <v>0</v>
      </c>
    </row>
    <row r="20" spans="1:24" x14ac:dyDescent="0.25">
      <c r="A20" s="21"/>
      <c r="B20" s="22"/>
      <c r="C20" s="8" t="str">
        <f>+$C4</f>
        <v>November 2023</v>
      </c>
      <c r="D20" s="24"/>
      <c r="E20" s="24"/>
      <c r="F20" s="24"/>
      <c r="G20" s="10" t="str">
        <f>+$G$4</f>
        <v>Nov</v>
      </c>
      <c r="H20" s="10" t="str">
        <f>+G20</f>
        <v>Nov</v>
      </c>
      <c r="I20" s="10" t="str">
        <f t="shared" si="6"/>
        <v>Nov</v>
      </c>
      <c r="J20" s="10" t="str">
        <f t="shared" si="6"/>
        <v>Nov</v>
      </c>
      <c r="K20" s="10" t="str">
        <f t="shared" si="6"/>
        <v>Nov</v>
      </c>
      <c r="L20" s="10" t="str">
        <f t="shared" si="6"/>
        <v>Nov</v>
      </c>
      <c r="M20" s="10" t="str">
        <f t="shared" si="6"/>
        <v>Nov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5</v>
      </c>
      <c r="H21" s="7">
        <f>+$H$5</f>
        <v>12</v>
      </c>
      <c r="I21" s="7">
        <f>+$I$5</f>
        <v>19</v>
      </c>
      <c r="J21" s="7">
        <f>+$J$5</f>
        <v>26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123</v>
      </c>
      <c r="H23" s="32">
        <f t="shared" ref="H23:L23" si="7">SUM(H24:H27)</f>
        <v>212</v>
      </c>
      <c r="I23" s="32">
        <f t="shared" si="7"/>
        <v>212</v>
      </c>
      <c r="J23" s="32">
        <f t="shared" si="7"/>
        <v>186</v>
      </c>
      <c r="K23" s="32">
        <f t="shared" si="7"/>
        <v>0</v>
      </c>
      <c r="L23" s="32">
        <f t="shared" si="7"/>
        <v>733</v>
      </c>
      <c r="M23" s="32">
        <f>ROUND((L23/$E$1),0)</f>
        <v>183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6</v>
      </c>
      <c r="H24" s="40">
        <v>16</v>
      </c>
      <c r="I24" s="40">
        <v>15</v>
      </c>
      <c r="J24" s="40">
        <v>15</v>
      </c>
      <c r="K24" s="40"/>
      <c r="L24" s="35">
        <f>SUM(G24:K24)</f>
        <v>52</v>
      </c>
      <c r="M24" s="35">
        <f t="shared" ref="M24:M32" si="8">ROUND((L24/$E$1),0)</f>
        <v>13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21</v>
      </c>
      <c r="H25" s="40">
        <v>49</v>
      </c>
      <c r="I25" s="40">
        <v>45</v>
      </c>
      <c r="J25" s="40">
        <v>38</v>
      </c>
      <c r="K25" s="40"/>
      <c r="L25" s="35">
        <f t="shared" ref="L25:L32" si="9">SUM(G25:K25)</f>
        <v>153</v>
      </c>
      <c r="M25" s="35">
        <f t="shared" si="8"/>
        <v>38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43</v>
      </c>
      <c r="H26" s="40">
        <v>70</v>
      </c>
      <c r="I26" s="40">
        <v>78</v>
      </c>
      <c r="J26" s="40">
        <v>75</v>
      </c>
      <c r="K26" s="40"/>
      <c r="L26" s="35">
        <f t="shared" si="9"/>
        <v>266</v>
      </c>
      <c r="M26" s="35">
        <f t="shared" si="8"/>
        <v>67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53</v>
      </c>
      <c r="H27" s="41">
        <v>77</v>
      </c>
      <c r="I27" s="41">
        <v>74</v>
      </c>
      <c r="J27" s="41">
        <v>58</v>
      </c>
      <c r="K27" s="41"/>
      <c r="L27" s="32">
        <f t="shared" si="9"/>
        <v>262</v>
      </c>
      <c r="M27" s="32">
        <f t="shared" si="8"/>
        <v>66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6</v>
      </c>
      <c r="H30" s="40">
        <v>5</v>
      </c>
      <c r="I30" s="40">
        <v>30</v>
      </c>
      <c r="J30" s="40">
        <v>13</v>
      </c>
      <c r="K30" s="40"/>
      <c r="L30" s="35">
        <f t="shared" si="9"/>
        <v>54</v>
      </c>
      <c r="M30" s="35">
        <f t="shared" si="8"/>
        <v>14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286</v>
      </c>
      <c r="U35" s="46">
        <f>+L40+L41</f>
        <v>71</v>
      </c>
      <c r="V35" s="46">
        <f>+L42+L43</f>
        <v>215</v>
      </c>
      <c r="W35" s="46">
        <f>+L46</f>
        <v>22</v>
      </c>
      <c r="X35" s="46">
        <f>+L44</f>
        <v>4</v>
      </c>
    </row>
    <row r="36" spans="1:24" x14ac:dyDescent="0.25">
      <c r="A36" s="21"/>
      <c r="B36" s="22"/>
      <c r="C36" s="8" t="str">
        <f>+$C20</f>
        <v>November 2023</v>
      </c>
      <c r="D36" s="24"/>
      <c r="E36" s="24"/>
      <c r="F36" s="24"/>
      <c r="G36" s="10" t="str">
        <f>+$G$4</f>
        <v>Nov</v>
      </c>
      <c r="H36" s="10" t="str">
        <f>+G36</f>
        <v>Nov</v>
      </c>
      <c r="I36" s="10" t="str">
        <f t="shared" si="10"/>
        <v>Nov</v>
      </c>
      <c r="J36" s="10" t="str">
        <f t="shared" si="10"/>
        <v>Nov</v>
      </c>
      <c r="K36" s="10" t="str">
        <f t="shared" si="10"/>
        <v>Nov</v>
      </c>
      <c r="L36" s="10" t="str">
        <f t="shared" si="10"/>
        <v>Nov</v>
      </c>
      <c r="M36" s="10" t="str">
        <f t="shared" si="10"/>
        <v>Nov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5</v>
      </c>
      <c r="H37" s="7">
        <f>+$H$5</f>
        <v>12</v>
      </c>
      <c r="I37" s="7">
        <f>+$I$5</f>
        <v>19</v>
      </c>
      <c r="J37" s="7">
        <f>+$J$5</f>
        <v>26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74</v>
      </c>
      <c r="H39" s="32">
        <f t="shared" ref="H39:L39" si="11">SUM(H40:H43)</f>
        <v>64</v>
      </c>
      <c r="I39" s="32">
        <f t="shared" si="11"/>
        <v>74</v>
      </c>
      <c r="J39" s="32">
        <f t="shared" si="11"/>
        <v>74</v>
      </c>
      <c r="K39" s="32">
        <f t="shared" si="11"/>
        <v>0</v>
      </c>
      <c r="L39" s="32">
        <f t="shared" si="11"/>
        <v>286</v>
      </c>
      <c r="M39" s="32">
        <f>ROUND((L39/$E$1),0)</f>
        <v>72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4</v>
      </c>
      <c r="I40" s="40">
        <v>4</v>
      </c>
      <c r="J40" s="40">
        <v>4</v>
      </c>
      <c r="K40" s="40"/>
      <c r="L40" s="35">
        <f>SUM(G40:K40)</f>
        <v>16</v>
      </c>
      <c r="M40" s="35">
        <f t="shared" ref="M40:M48" si="12">ROUND((L40/$E$1),0)</f>
        <v>4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10</v>
      </c>
      <c r="I41" s="40">
        <v>15</v>
      </c>
      <c r="J41" s="40">
        <v>15</v>
      </c>
      <c r="K41" s="40"/>
      <c r="L41" s="35">
        <f t="shared" ref="L41:L48" si="13">SUM(G41:K41)</f>
        <v>55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20</v>
      </c>
      <c r="H42" s="40">
        <v>15</v>
      </c>
      <c r="I42" s="40">
        <v>20</v>
      </c>
      <c r="J42" s="40">
        <v>15</v>
      </c>
      <c r="K42" s="40"/>
      <c r="L42" s="35">
        <f t="shared" si="13"/>
        <v>70</v>
      </c>
      <c r="M42" s="35">
        <f t="shared" si="12"/>
        <v>18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35</v>
      </c>
      <c r="H43" s="41">
        <v>35</v>
      </c>
      <c r="I43" s="41">
        <v>35</v>
      </c>
      <c r="J43" s="41">
        <v>40</v>
      </c>
      <c r="K43" s="41"/>
      <c r="L43" s="32">
        <f t="shared" si="13"/>
        <v>145</v>
      </c>
      <c r="M43" s="32">
        <f t="shared" si="12"/>
        <v>36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3</v>
      </c>
      <c r="J44" s="40">
        <v>1</v>
      </c>
      <c r="K44" s="40"/>
      <c r="L44" s="35">
        <f t="shared" si="13"/>
        <v>4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4</v>
      </c>
      <c r="H46" s="40">
        <v>5</v>
      </c>
      <c r="I46" s="40">
        <v>5</v>
      </c>
      <c r="J46" s="40">
        <v>8</v>
      </c>
      <c r="K46" s="40"/>
      <c r="L46" s="35">
        <f t="shared" si="13"/>
        <v>22</v>
      </c>
      <c r="M46" s="35">
        <f t="shared" si="12"/>
        <v>6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144</v>
      </c>
      <c r="H47" s="40">
        <v>144</v>
      </c>
      <c r="I47" s="40">
        <v>144</v>
      </c>
      <c r="J47" s="40">
        <v>144</v>
      </c>
      <c r="K47" s="40"/>
      <c r="L47" s="35">
        <f t="shared" si="13"/>
        <v>576</v>
      </c>
      <c r="M47" s="35">
        <f t="shared" si="12"/>
        <v>144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389</v>
      </c>
      <c r="U51" s="46">
        <f>+L56+L57</f>
        <v>87</v>
      </c>
      <c r="V51" s="46">
        <f>+L58+L59</f>
        <v>302</v>
      </c>
      <c r="W51" s="46">
        <f>+L62</f>
        <v>17</v>
      </c>
      <c r="X51" s="46">
        <f>+L60</f>
        <v>19</v>
      </c>
    </row>
    <row r="52" spans="1:24" x14ac:dyDescent="0.25">
      <c r="A52" s="21"/>
      <c r="B52" s="22"/>
      <c r="C52" s="8" t="str">
        <f>+$C36</f>
        <v>November 2023</v>
      </c>
      <c r="D52" s="24"/>
      <c r="E52" s="24"/>
      <c r="F52" s="24"/>
      <c r="G52" s="10" t="str">
        <f>+$G$4</f>
        <v>Nov</v>
      </c>
      <c r="H52" s="10" t="str">
        <f>+G52</f>
        <v>Nov</v>
      </c>
      <c r="I52" s="10" t="str">
        <f t="shared" si="14"/>
        <v>Nov</v>
      </c>
      <c r="J52" s="10" t="str">
        <f t="shared" si="14"/>
        <v>Nov</v>
      </c>
      <c r="K52" s="10" t="str">
        <f t="shared" si="14"/>
        <v>Nov</v>
      </c>
      <c r="L52" s="10" t="str">
        <f t="shared" si="14"/>
        <v>Nov</v>
      </c>
      <c r="M52" s="10" t="str">
        <f t="shared" si="14"/>
        <v>Nov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5</v>
      </c>
      <c r="H53" s="7">
        <f>+$H$5</f>
        <v>12</v>
      </c>
      <c r="I53" s="7">
        <f>+$I$5</f>
        <v>19</v>
      </c>
      <c r="J53" s="7">
        <f>+$J$5</f>
        <v>26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80</v>
      </c>
      <c r="H55" s="32">
        <f t="shared" ref="H55:L55" si="15">SUM(H56:H59)</f>
        <v>115</v>
      </c>
      <c r="I55" s="32">
        <f t="shared" si="15"/>
        <v>101</v>
      </c>
      <c r="J55" s="32">
        <f t="shared" si="15"/>
        <v>93</v>
      </c>
      <c r="K55" s="32">
        <f t="shared" si="15"/>
        <v>0</v>
      </c>
      <c r="L55" s="32">
        <f t="shared" si="15"/>
        <v>389</v>
      </c>
      <c r="M55" s="32">
        <f>ROUND((L55/$E$1),0)</f>
        <v>97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4</v>
      </c>
      <c r="I56" s="40">
        <v>4</v>
      </c>
      <c r="J56" s="40">
        <v>3</v>
      </c>
      <c r="K56" s="40"/>
      <c r="L56" s="35">
        <f>SUM(G56:K56)</f>
        <v>14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12</v>
      </c>
      <c r="H57" s="40">
        <v>23</v>
      </c>
      <c r="I57" s="40">
        <v>23</v>
      </c>
      <c r="J57" s="40">
        <v>15</v>
      </c>
      <c r="K57" s="40"/>
      <c r="L57" s="35">
        <f t="shared" ref="L57:L64" si="17">SUM(G57:K57)</f>
        <v>73</v>
      </c>
      <c r="M57" s="35">
        <f t="shared" si="16"/>
        <v>18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23</v>
      </c>
      <c r="H58" s="40">
        <v>27</v>
      </c>
      <c r="I58" s="40">
        <v>18</v>
      </c>
      <c r="J58" s="40">
        <v>23</v>
      </c>
      <c r="K58" s="40"/>
      <c r="L58" s="35">
        <f t="shared" si="17"/>
        <v>91</v>
      </c>
      <c r="M58" s="35">
        <f t="shared" si="16"/>
        <v>23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42</v>
      </c>
      <c r="H59" s="41">
        <v>61</v>
      </c>
      <c r="I59" s="41">
        <v>56</v>
      </c>
      <c r="J59" s="41">
        <v>52</v>
      </c>
      <c r="K59" s="41"/>
      <c r="L59" s="32">
        <f t="shared" si="17"/>
        <v>211</v>
      </c>
      <c r="M59" s="32">
        <f t="shared" si="16"/>
        <v>53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>
        <v>13</v>
      </c>
      <c r="J60" s="40">
        <v>6</v>
      </c>
      <c r="K60" s="40"/>
      <c r="L60" s="35">
        <f t="shared" si="17"/>
        <v>19</v>
      </c>
      <c r="M60" s="35">
        <f t="shared" si="16"/>
        <v>5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4</v>
      </c>
      <c r="H62" s="40"/>
      <c r="I62" s="40">
        <v>6</v>
      </c>
      <c r="J62" s="40">
        <v>7</v>
      </c>
      <c r="K62" s="40"/>
      <c r="L62" s="35">
        <f t="shared" si="17"/>
        <v>17</v>
      </c>
      <c r="M62" s="35">
        <f t="shared" si="16"/>
        <v>4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382</v>
      </c>
      <c r="U67" s="46">
        <f>+L72+L73</f>
        <v>56</v>
      </c>
      <c r="V67" s="46">
        <f>+L74+L75</f>
        <v>326</v>
      </c>
      <c r="W67" s="46">
        <f>+L78</f>
        <v>0</v>
      </c>
      <c r="X67" s="46">
        <f>+L76</f>
        <v>7</v>
      </c>
    </row>
    <row r="68" spans="1:24" x14ac:dyDescent="0.25">
      <c r="A68" s="21"/>
      <c r="B68" s="22"/>
      <c r="C68" s="8" t="str">
        <f>+$C52</f>
        <v>November 2023</v>
      </c>
      <c r="D68" s="24"/>
      <c r="E68" s="24"/>
      <c r="F68" s="24"/>
      <c r="G68" s="10" t="str">
        <f>+$G$4</f>
        <v>Nov</v>
      </c>
      <c r="H68" s="10" t="str">
        <f>+G68</f>
        <v>Nov</v>
      </c>
      <c r="I68" s="10" t="str">
        <f t="shared" si="18"/>
        <v>Nov</v>
      </c>
      <c r="J68" s="10" t="str">
        <f t="shared" si="18"/>
        <v>Nov</v>
      </c>
      <c r="K68" s="10" t="str">
        <f t="shared" si="18"/>
        <v>Nov</v>
      </c>
      <c r="L68" s="10" t="str">
        <f t="shared" si="18"/>
        <v>Nov</v>
      </c>
      <c r="M68" s="10" t="str">
        <f t="shared" si="18"/>
        <v>Nov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5</v>
      </c>
      <c r="H69" s="7">
        <f>+$H$5</f>
        <v>12</v>
      </c>
      <c r="I69" s="7">
        <f>+$I$5</f>
        <v>19</v>
      </c>
      <c r="J69" s="7">
        <f>+$J$5</f>
        <v>26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 t="s">
        <v>173</v>
      </c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222</v>
      </c>
      <c r="H71" s="32">
        <f t="shared" ref="H71:L71" si="19">SUM(H72:H75)</f>
        <v>160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382</v>
      </c>
      <c r="M71" s="32">
        <f>ROUND((L71/$E$1),0)</f>
        <v>96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13</v>
      </c>
      <c r="H72" s="40">
        <v>13</v>
      </c>
      <c r="I72" s="40"/>
      <c r="J72" s="40"/>
      <c r="K72" s="40"/>
      <c r="L72" s="35">
        <f>SUM(G72:K72)</f>
        <v>26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16</v>
      </c>
      <c r="H73" s="40">
        <v>14</v>
      </c>
      <c r="I73" s="40"/>
      <c r="J73" s="40"/>
      <c r="K73" s="40"/>
      <c r="L73" s="35">
        <f t="shared" ref="L73:L80" si="21">SUM(G73:K73)</f>
        <v>30</v>
      </c>
      <c r="M73" s="35">
        <f t="shared" si="20"/>
        <v>8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49</v>
      </c>
      <c r="H74" s="40">
        <v>32</v>
      </c>
      <c r="I74" s="40"/>
      <c r="J74" s="40"/>
      <c r="K74" s="40"/>
      <c r="L74" s="35">
        <f t="shared" si="21"/>
        <v>81</v>
      </c>
      <c r="M74" s="35">
        <f t="shared" si="20"/>
        <v>20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144</v>
      </c>
      <c r="H75" s="41">
        <v>101</v>
      </c>
      <c r="I75" s="41"/>
      <c r="J75" s="41"/>
      <c r="K75" s="41"/>
      <c r="L75" s="32">
        <f t="shared" si="21"/>
        <v>245</v>
      </c>
      <c r="M75" s="32">
        <f t="shared" si="20"/>
        <v>61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7</v>
      </c>
      <c r="H76" s="40"/>
      <c r="I76" s="40"/>
      <c r="J76" s="40"/>
      <c r="K76" s="40"/>
      <c r="L76" s="35">
        <f t="shared" si="21"/>
        <v>7</v>
      </c>
      <c r="M76" s="35">
        <f t="shared" si="20"/>
        <v>2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>
        <f t="shared" si="20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November 2023</v>
      </c>
      <c r="D84" s="24"/>
      <c r="E84" s="24"/>
      <c r="F84" s="24"/>
      <c r="G84" s="10" t="str">
        <f>+$G$4</f>
        <v>Nov</v>
      </c>
      <c r="H84" s="10" t="str">
        <f>+G84</f>
        <v>Nov</v>
      </c>
      <c r="I84" s="10" t="str">
        <f t="shared" si="22"/>
        <v>Nov</v>
      </c>
      <c r="J84" s="10" t="str">
        <f t="shared" si="22"/>
        <v>Nov</v>
      </c>
      <c r="K84" s="10" t="str">
        <f t="shared" si="22"/>
        <v>Nov</v>
      </c>
      <c r="L84" s="10" t="str">
        <f t="shared" si="22"/>
        <v>Nov</v>
      </c>
      <c r="M84" s="10" t="str">
        <f t="shared" si="22"/>
        <v>Nov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5</v>
      </c>
      <c r="H85" s="7">
        <f>+$H$5</f>
        <v>12</v>
      </c>
      <c r="I85" s="7">
        <f>+$I$5</f>
        <v>19</v>
      </c>
      <c r="J85" s="7">
        <f>+$J$5</f>
        <v>26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327</v>
      </c>
      <c r="U99" s="46">
        <f>+L104+L105</f>
        <v>84</v>
      </c>
      <c r="V99" s="46">
        <f>+L106+L107</f>
        <v>243</v>
      </c>
      <c r="W99" s="46">
        <f>+L110</f>
        <v>20</v>
      </c>
      <c r="X99" s="46">
        <f>+L108</f>
        <v>0</v>
      </c>
    </row>
    <row r="100" spans="1:24" x14ac:dyDescent="0.25">
      <c r="A100" s="21"/>
      <c r="B100" s="22"/>
      <c r="C100" s="8" t="str">
        <f>+$C84</f>
        <v>November 2023</v>
      </c>
      <c r="D100" s="24"/>
      <c r="E100" s="24"/>
      <c r="F100" s="24"/>
      <c r="G100" s="10" t="str">
        <f>+$G$4</f>
        <v>Nov</v>
      </c>
      <c r="H100" s="10" t="str">
        <f>+G100</f>
        <v>Nov</v>
      </c>
      <c r="I100" s="10" t="str">
        <f t="shared" si="26"/>
        <v>Nov</v>
      </c>
      <c r="J100" s="10" t="str">
        <f t="shared" si="26"/>
        <v>Nov</v>
      </c>
      <c r="K100" s="10" t="str">
        <f t="shared" si="26"/>
        <v>Nov</v>
      </c>
      <c r="L100" s="10" t="str">
        <f t="shared" si="26"/>
        <v>Nov</v>
      </c>
      <c r="M100" s="10" t="str">
        <f t="shared" si="26"/>
        <v>Nov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5</v>
      </c>
      <c r="H101" s="7">
        <f>+$H$5</f>
        <v>12</v>
      </c>
      <c r="I101" s="7">
        <f>+$I$5</f>
        <v>19</v>
      </c>
      <c r="J101" s="7">
        <f>+$J$5</f>
        <v>26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86</v>
      </c>
      <c r="H103" s="32">
        <f t="shared" ref="H103:L103" si="27">SUM(H104:H107)</f>
        <v>92</v>
      </c>
      <c r="I103" s="32">
        <f t="shared" si="27"/>
        <v>63</v>
      </c>
      <c r="J103" s="32">
        <f t="shared" si="27"/>
        <v>86</v>
      </c>
      <c r="K103" s="32">
        <f t="shared" si="27"/>
        <v>0</v>
      </c>
      <c r="L103" s="32">
        <f t="shared" si="27"/>
        <v>327</v>
      </c>
      <c r="M103" s="32">
        <f>ROUND((L103/$E$1),0)</f>
        <v>82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4</v>
      </c>
      <c r="I104" s="40">
        <v>3</v>
      </c>
      <c r="J104" s="40">
        <v>1</v>
      </c>
      <c r="K104" s="40"/>
      <c r="L104" s="35">
        <f>SUM(G104:K104)</f>
        <v>11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22</v>
      </c>
      <c r="H105" s="40">
        <v>24</v>
      </c>
      <c r="I105" s="40">
        <v>2</v>
      </c>
      <c r="J105" s="40">
        <v>25</v>
      </c>
      <c r="K105" s="40"/>
      <c r="L105" s="35">
        <f t="shared" ref="L105:L112" si="29">SUM(G105:K105)</f>
        <v>73</v>
      </c>
      <c r="M105" s="35">
        <f t="shared" si="28"/>
        <v>18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24</v>
      </c>
      <c r="H106" s="40">
        <v>21</v>
      </c>
      <c r="I106" s="40">
        <v>21</v>
      </c>
      <c r="J106" s="40">
        <v>23</v>
      </c>
      <c r="K106" s="40"/>
      <c r="L106" s="35">
        <f t="shared" si="29"/>
        <v>89</v>
      </c>
      <c r="M106" s="35">
        <f t="shared" si="28"/>
        <v>22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37</v>
      </c>
      <c r="H107" s="41">
        <v>43</v>
      </c>
      <c r="I107" s="41">
        <v>37</v>
      </c>
      <c r="J107" s="41">
        <v>37</v>
      </c>
      <c r="K107" s="41"/>
      <c r="L107" s="32">
        <f t="shared" si="29"/>
        <v>154</v>
      </c>
      <c r="M107" s="32">
        <f t="shared" si="28"/>
        <v>39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>
        <v>8</v>
      </c>
      <c r="J110" s="40">
        <v>12</v>
      </c>
      <c r="K110" s="40"/>
      <c r="L110" s="35">
        <f t="shared" si="29"/>
        <v>20</v>
      </c>
      <c r="M110" s="35">
        <f t="shared" si="28"/>
        <v>5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>
        <v>40</v>
      </c>
      <c r="K112" s="40"/>
      <c r="L112" s="35">
        <f t="shared" si="29"/>
        <v>160</v>
      </c>
      <c r="M112" s="35">
        <f t="shared" si="28"/>
        <v>40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233</v>
      </c>
      <c r="U115" s="46">
        <f>+L120+L121</f>
        <v>59</v>
      </c>
      <c r="V115" s="46">
        <f>+L122+L123</f>
        <v>174</v>
      </c>
      <c r="W115" s="46">
        <f>+L126</f>
        <v>5</v>
      </c>
      <c r="X115" s="46">
        <f>+L124</f>
        <v>1</v>
      </c>
    </row>
    <row r="116" spans="1:24" x14ac:dyDescent="0.25">
      <c r="A116" s="21"/>
      <c r="B116" s="22"/>
      <c r="C116" s="8" t="str">
        <f>+$C100</f>
        <v>November 2023</v>
      </c>
      <c r="D116" s="24"/>
      <c r="E116" s="24"/>
      <c r="F116" s="24"/>
      <c r="G116" s="10" t="str">
        <f>+$G$4</f>
        <v>Nov</v>
      </c>
      <c r="H116" s="10" t="str">
        <f>+G116</f>
        <v>Nov</v>
      </c>
      <c r="I116" s="10" t="str">
        <f t="shared" si="30"/>
        <v>Nov</v>
      </c>
      <c r="J116" s="10" t="str">
        <f t="shared" si="30"/>
        <v>Nov</v>
      </c>
      <c r="K116" s="10" t="str">
        <f t="shared" si="30"/>
        <v>Nov</v>
      </c>
      <c r="L116" s="10" t="str">
        <f t="shared" si="30"/>
        <v>Nov</v>
      </c>
      <c r="M116" s="10" t="str">
        <f t="shared" si="30"/>
        <v>Nov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5</v>
      </c>
      <c r="H117" s="7">
        <f>+$H$5</f>
        <v>12</v>
      </c>
      <c r="I117" s="7">
        <f>+$I$5</f>
        <v>19</v>
      </c>
      <c r="J117" s="7">
        <f>+$J$5</f>
        <v>26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55</v>
      </c>
      <c r="H119" s="32">
        <f t="shared" ref="H119:L119" si="31">SUM(H120:H123)</f>
        <v>62</v>
      </c>
      <c r="I119" s="32">
        <f t="shared" si="31"/>
        <v>65</v>
      </c>
      <c r="J119" s="32">
        <f t="shared" si="31"/>
        <v>51</v>
      </c>
      <c r="K119" s="32">
        <f t="shared" si="31"/>
        <v>0</v>
      </c>
      <c r="L119" s="32">
        <f t="shared" si="31"/>
        <v>233</v>
      </c>
      <c r="M119" s="32">
        <f>ROUND((L119/$E$1),0)</f>
        <v>58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2</v>
      </c>
      <c r="I120" s="40">
        <v>5</v>
      </c>
      <c r="J120" s="40">
        <v>1</v>
      </c>
      <c r="K120" s="40"/>
      <c r="L120" s="35">
        <f>SUM(G120:K120)</f>
        <v>10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9</v>
      </c>
      <c r="I121" s="40">
        <v>19</v>
      </c>
      <c r="J121" s="40">
        <v>11</v>
      </c>
      <c r="K121" s="40"/>
      <c r="L121" s="35">
        <f t="shared" ref="L121:L128" si="33">SUM(G121:K121)</f>
        <v>49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15</v>
      </c>
      <c r="H122" s="40">
        <v>15</v>
      </c>
      <c r="I122" s="40">
        <v>15</v>
      </c>
      <c r="J122" s="40">
        <v>12</v>
      </c>
      <c r="K122" s="40"/>
      <c r="L122" s="35">
        <f t="shared" si="33"/>
        <v>57</v>
      </c>
      <c r="M122" s="35">
        <f t="shared" si="32"/>
        <v>14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36</v>
      </c>
      <c r="I123" s="41">
        <v>26</v>
      </c>
      <c r="J123" s="41">
        <v>27</v>
      </c>
      <c r="K123" s="41"/>
      <c r="L123" s="32">
        <f t="shared" si="33"/>
        <v>117</v>
      </c>
      <c r="M123" s="32">
        <f t="shared" si="32"/>
        <v>29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1</v>
      </c>
      <c r="H124" s="40"/>
      <c r="I124" s="40"/>
      <c r="J124" s="40"/>
      <c r="K124" s="40"/>
      <c r="L124" s="35">
        <f t="shared" si="33"/>
        <v>1</v>
      </c>
      <c r="M124" s="35">
        <f t="shared" si="32"/>
        <v>0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5</v>
      </c>
      <c r="H126" s="40"/>
      <c r="I126" s="40"/>
      <c r="J126" s="40"/>
      <c r="K126" s="40"/>
      <c r="L126" s="35">
        <f t="shared" si="33"/>
        <v>5</v>
      </c>
      <c r="M126" s="35">
        <f t="shared" si="32"/>
        <v>1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36</v>
      </c>
      <c r="H127" s="40"/>
      <c r="I127" s="40"/>
      <c r="J127" s="40"/>
      <c r="K127" s="40"/>
      <c r="L127" s="35">
        <f t="shared" si="33"/>
        <v>36</v>
      </c>
      <c r="M127" s="35">
        <f t="shared" si="32"/>
        <v>9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36</v>
      </c>
      <c r="H128" s="40"/>
      <c r="I128" s="40"/>
      <c r="J128" s="40"/>
      <c r="K128" s="40"/>
      <c r="L128" s="35">
        <f t="shared" si="33"/>
        <v>36</v>
      </c>
      <c r="M128" s="35">
        <f t="shared" si="32"/>
        <v>9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260</v>
      </c>
      <c r="U131" s="46">
        <f>+L136+L137</f>
        <v>82</v>
      </c>
      <c r="V131" s="46">
        <f>+L138+L139</f>
        <v>178</v>
      </c>
      <c r="W131" s="46">
        <f>+L142</f>
        <v>9</v>
      </c>
      <c r="X131" s="46">
        <f>+L140</f>
        <v>0</v>
      </c>
    </row>
    <row r="132" spans="1:24" x14ac:dyDescent="0.25">
      <c r="A132" s="21"/>
      <c r="B132" s="22"/>
      <c r="C132" s="8" t="str">
        <f>+$C116</f>
        <v>November 2023</v>
      </c>
      <c r="D132" s="24"/>
      <c r="E132" s="24"/>
      <c r="F132" s="24"/>
      <c r="G132" s="10" t="str">
        <f>+$G$4</f>
        <v>Nov</v>
      </c>
      <c r="H132" s="10" t="str">
        <f>+G132</f>
        <v>Nov</v>
      </c>
      <c r="I132" s="10" t="str">
        <f t="shared" si="34"/>
        <v>Nov</v>
      </c>
      <c r="J132" s="10" t="str">
        <f t="shared" si="34"/>
        <v>Nov</v>
      </c>
      <c r="K132" s="10" t="str">
        <f t="shared" si="34"/>
        <v>Nov</v>
      </c>
      <c r="L132" s="10" t="str">
        <f t="shared" si="34"/>
        <v>Nov</v>
      </c>
      <c r="M132" s="10" t="str">
        <f t="shared" si="34"/>
        <v>Nov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5</v>
      </c>
      <c r="H133" s="7">
        <f>+$H$5</f>
        <v>12</v>
      </c>
      <c r="I133" s="7">
        <f>+$I$5</f>
        <v>19</v>
      </c>
      <c r="J133" s="7">
        <f>+$J$5</f>
        <v>26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56</v>
      </c>
      <c r="H135" s="32">
        <f t="shared" ref="H135:L135" si="35">SUM(H136:H139)</f>
        <v>63</v>
      </c>
      <c r="I135" s="32">
        <f t="shared" si="35"/>
        <v>70</v>
      </c>
      <c r="J135" s="32">
        <f t="shared" si="35"/>
        <v>71</v>
      </c>
      <c r="K135" s="32">
        <f t="shared" si="35"/>
        <v>0</v>
      </c>
      <c r="L135" s="32">
        <f t="shared" si="35"/>
        <v>260</v>
      </c>
      <c r="M135" s="32">
        <f>ROUND((L135/$E$1),0)</f>
        <v>65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4</v>
      </c>
      <c r="I136" s="40">
        <v>4</v>
      </c>
      <c r="J136" s="40">
        <v>5</v>
      </c>
      <c r="K136" s="40"/>
      <c r="L136" s="35">
        <f>SUM(G136:K136)</f>
        <v>18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>
        <v>16</v>
      </c>
      <c r="I137" s="40">
        <v>16</v>
      </c>
      <c r="J137" s="40">
        <v>16</v>
      </c>
      <c r="K137" s="40"/>
      <c r="L137" s="35">
        <f t="shared" ref="L137:L144" si="37">SUM(G137:K137)</f>
        <v>64</v>
      </c>
      <c r="M137" s="35">
        <f t="shared" si="36"/>
        <v>16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15</v>
      </c>
      <c r="I138" s="40">
        <v>17</v>
      </c>
      <c r="J138" s="40">
        <v>17</v>
      </c>
      <c r="K138" s="40"/>
      <c r="L138" s="35">
        <f t="shared" si="37"/>
        <v>64</v>
      </c>
      <c r="M138" s="35">
        <f t="shared" si="36"/>
        <v>16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20</v>
      </c>
      <c r="H139" s="41">
        <v>28</v>
      </c>
      <c r="I139" s="41">
        <v>33</v>
      </c>
      <c r="J139" s="41">
        <v>33</v>
      </c>
      <c r="K139" s="41"/>
      <c r="L139" s="32">
        <f t="shared" si="37"/>
        <v>114</v>
      </c>
      <c r="M139" s="32">
        <f t="shared" si="36"/>
        <v>29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3</v>
      </c>
      <c r="H142" s="40">
        <v>2</v>
      </c>
      <c r="I142" s="40">
        <v>2</v>
      </c>
      <c r="J142" s="40">
        <v>2</v>
      </c>
      <c r="K142" s="40"/>
      <c r="L142" s="35">
        <f t="shared" si="37"/>
        <v>9</v>
      </c>
      <c r="M142" s="35">
        <f t="shared" si="36"/>
        <v>2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194</v>
      </c>
      <c r="H143" s="40">
        <v>158</v>
      </c>
      <c r="I143" s="40">
        <v>122</v>
      </c>
      <c r="J143" s="40">
        <v>112</v>
      </c>
      <c r="K143" s="40"/>
      <c r="L143" s="35">
        <f t="shared" si="37"/>
        <v>586</v>
      </c>
      <c r="M143" s="35">
        <f t="shared" si="36"/>
        <v>147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347</v>
      </c>
      <c r="U147" s="46">
        <f>+L152+L153</f>
        <v>89</v>
      </c>
      <c r="V147" s="46">
        <f>+L154+L155</f>
        <v>258</v>
      </c>
      <c r="W147" s="46">
        <f>+L158</f>
        <v>7</v>
      </c>
      <c r="X147" s="46">
        <f>+L156</f>
        <v>0</v>
      </c>
    </row>
    <row r="148" spans="1:24" x14ac:dyDescent="0.25">
      <c r="A148" s="21"/>
      <c r="B148" s="22"/>
      <c r="C148" s="8" t="str">
        <f>+$C132</f>
        <v>November 2023</v>
      </c>
      <c r="D148" s="24"/>
      <c r="E148" s="24"/>
      <c r="F148" s="24"/>
      <c r="G148" s="10" t="str">
        <f>+$G$4</f>
        <v>Nov</v>
      </c>
      <c r="H148" s="10" t="str">
        <f>+G148</f>
        <v>Nov</v>
      </c>
      <c r="I148" s="10" t="str">
        <f t="shared" si="38"/>
        <v>Nov</v>
      </c>
      <c r="J148" s="10" t="str">
        <f t="shared" si="38"/>
        <v>Nov</v>
      </c>
      <c r="K148" s="10" t="str">
        <f t="shared" si="38"/>
        <v>Nov</v>
      </c>
      <c r="L148" s="10" t="str">
        <f t="shared" si="38"/>
        <v>Nov</v>
      </c>
      <c r="M148" s="10" t="str">
        <f t="shared" si="38"/>
        <v>Nov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5</v>
      </c>
      <c r="H149" s="7">
        <f>+$H$5</f>
        <v>12</v>
      </c>
      <c r="I149" s="7">
        <f>+$I$5</f>
        <v>19</v>
      </c>
      <c r="J149" s="7">
        <f>+$J$5</f>
        <v>26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85</v>
      </c>
      <c r="H151" s="32">
        <f t="shared" ref="H151:L151" si="39">SUM(H152:H155)</f>
        <v>96</v>
      </c>
      <c r="I151" s="32">
        <f t="shared" si="39"/>
        <v>86</v>
      </c>
      <c r="J151" s="32">
        <f t="shared" si="39"/>
        <v>80</v>
      </c>
      <c r="K151" s="32">
        <f t="shared" si="39"/>
        <v>0</v>
      </c>
      <c r="L151" s="32">
        <f t="shared" si="39"/>
        <v>347</v>
      </c>
      <c r="M151" s="32">
        <f>ROUND((L151/$E$1),0)</f>
        <v>87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5</v>
      </c>
      <c r="I152" s="40">
        <v>3</v>
      </c>
      <c r="J152" s="40">
        <v>4</v>
      </c>
      <c r="K152" s="40"/>
      <c r="L152" s="35">
        <f>SUM(G152:K152)</f>
        <v>16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17</v>
      </c>
      <c r="H153" s="40">
        <v>22</v>
      </c>
      <c r="I153" s="40">
        <v>20</v>
      </c>
      <c r="J153" s="40">
        <v>14</v>
      </c>
      <c r="K153" s="40"/>
      <c r="L153" s="35">
        <f t="shared" ref="L153:L160" si="41">SUM(G153:K153)</f>
        <v>73</v>
      </c>
      <c r="M153" s="35">
        <f t="shared" si="40"/>
        <v>18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25</v>
      </c>
      <c r="H154" s="40">
        <v>28</v>
      </c>
      <c r="I154" s="40">
        <v>25</v>
      </c>
      <c r="J154" s="40">
        <v>26</v>
      </c>
      <c r="K154" s="40"/>
      <c r="L154" s="35">
        <f t="shared" si="41"/>
        <v>104</v>
      </c>
      <c r="M154" s="35">
        <f t="shared" si="40"/>
        <v>26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39</v>
      </c>
      <c r="H155" s="41">
        <v>41</v>
      </c>
      <c r="I155" s="41">
        <v>38</v>
      </c>
      <c r="J155" s="41">
        <v>36</v>
      </c>
      <c r="K155" s="41"/>
      <c r="L155" s="32">
        <f t="shared" si="41"/>
        <v>154</v>
      </c>
      <c r="M155" s="32">
        <f t="shared" si="40"/>
        <v>39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1</v>
      </c>
      <c r="I158" s="40">
        <v>3</v>
      </c>
      <c r="J158" s="40">
        <v>2</v>
      </c>
      <c r="K158" s="40"/>
      <c r="L158" s="35">
        <f t="shared" si="41"/>
        <v>7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13</v>
      </c>
      <c r="H159" s="40">
        <v>18</v>
      </c>
      <c r="I159" s="40">
        <v>36</v>
      </c>
      <c r="J159" s="40"/>
      <c r="K159" s="40"/>
      <c r="L159" s="35">
        <f t="shared" si="41"/>
        <v>67</v>
      </c>
      <c r="M159" s="35">
        <f t="shared" si="40"/>
        <v>17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154</v>
      </c>
      <c r="U163" s="46">
        <f>+L168+L169</f>
        <v>44</v>
      </c>
      <c r="V163" s="46">
        <f>+L170+L171</f>
        <v>110</v>
      </c>
      <c r="W163" s="46">
        <f>+L174</f>
        <v>17</v>
      </c>
      <c r="X163" s="46">
        <f>+L172</f>
        <v>0</v>
      </c>
    </row>
    <row r="164" spans="1:24" x14ac:dyDescent="0.25">
      <c r="A164" s="21"/>
      <c r="B164" s="22"/>
      <c r="C164" s="8" t="str">
        <f>+$C148</f>
        <v>November 2023</v>
      </c>
      <c r="D164" s="24"/>
      <c r="E164" s="24"/>
      <c r="F164" s="24"/>
      <c r="G164" s="10" t="str">
        <f>+$G$4</f>
        <v>Nov</v>
      </c>
      <c r="H164" s="10" t="str">
        <f>+G164</f>
        <v>Nov</v>
      </c>
      <c r="I164" s="10" t="str">
        <f t="shared" si="42"/>
        <v>Nov</v>
      </c>
      <c r="J164" s="10" t="str">
        <f t="shared" si="42"/>
        <v>Nov</v>
      </c>
      <c r="K164" s="10" t="str">
        <f t="shared" si="42"/>
        <v>Nov</v>
      </c>
      <c r="L164" s="10" t="str">
        <f t="shared" si="42"/>
        <v>Nov</v>
      </c>
      <c r="M164" s="10" t="str">
        <f t="shared" si="42"/>
        <v>Nov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5</v>
      </c>
      <c r="H165" s="7">
        <f>+$H$5</f>
        <v>12</v>
      </c>
      <c r="I165" s="7">
        <f>+$I$5</f>
        <v>19</v>
      </c>
      <c r="J165" s="7">
        <f>+$J$5</f>
        <v>26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43</v>
      </c>
      <c r="H167" s="32">
        <f t="shared" ref="H167:L167" si="43">SUM(H168:H171)</f>
        <v>39</v>
      </c>
      <c r="I167" s="32">
        <f t="shared" si="43"/>
        <v>43</v>
      </c>
      <c r="J167" s="32">
        <f t="shared" si="43"/>
        <v>29</v>
      </c>
      <c r="K167" s="32">
        <f t="shared" si="43"/>
        <v>0</v>
      </c>
      <c r="L167" s="32">
        <f t="shared" si="43"/>
        <v>154</v>
      </c>
      <c r="M167" s="32">
        <f>ROUND((L167/$E$1),0)</f>
        <v>39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3</v>
      </c>
      <c r="I168" s="40">
        <v>3</v>
      </c>
      <c r="J168" s="40">
        <v>1</v>
      </c>
      <c r="K168" s="40"/>
      <c r="L168" s="35">
        <f>SUM(G168:K168)</f>
        <v>9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11</v>
      </c>
      <c r="H169" s="40">
        <v>10</v>
      </c>
      <c r="I169" s="40">
        <v>11</v>
      </c>
      <c r="J169" s="40">
        <v>3</v>
      </c>
      <c r="K169" s="40"/>
      <c r="L169" s="35">
        <f t="shared" ref="L169:L176" si="45">SUM(G169:K169)</f>
        <v>35</v>
      </c>
      <c r="M169" s="35">
        <f t="shared" si="44"/>
        <v>9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8</v>
      </c>
      <c r="H170" s="40">
        <v>6</v>
      </c>
      <c r="I170" s="40">
        <v>6</v>
      </c>
      <c r="J170" s="40">
        <v>5</v>
      </c>
      <c r="K170" s="40"/>
      <c r="L170" s="35">
        <f t="shared" si="45"/>
        <v>25</v>
      </c>
      <c r="M170" s="35">
        <f t="shared" si="44"/>
        <v>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22</v>
      </c>
      <c r="H171" s="41">
        <v>20</v>
      </c>
      <c r="I171" s="41">
        <v>23</v>
      </c>
      <c r="J171" s="41">
        <v>20</v>
      </c>
      <c r="K171" s="41"/>
      <c r="L171" s="32">
        <f t="shared" si="45"/>
        <v>85</v>
      </c>
      <c r="M171" s="32">
        <f t="shared" si="44"/>
        <v>21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8</v>
      </c>
      <c r="H174" s="40">
        <v>4</v>
      </c>
      <c r="I174" s="40">
        <v>3</v>
      </c>
      <c r="J174" s="40">
        <v>2</v>
      </c>
      <c r="K174" s="40"/>
      <c r="L174" s="35">
        <f t="shared" si="45"/>
        <v>17</v>
      </c>
      <c r="M174" s="35">
        <f t="shared" si="44"/>
        <v>4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106</v>
      </c>
      <c r="H175" s="40">
        <v>144</v>
      </c>
      <c r="I175" s="40">
        <v>135</v>
      </c>
      <c r="J175" s="40">
        <v>148</v>
      </c>
      <c r="K175" s="40"/>
      <c r="L175" s="35">
        <f t="shared" si="45"/>
        <v>533</v>
      </c>
      <c r="M175" s="35">
        <f t="shared" si="44"/>
        <v>133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273</v>
      </c>
      <c r="U179" s="46">
        <f>+L184+L185</f>
        <v>56</v>
      </c>
      <c r="V179" s="46">
        <f>+L186+L187</f>
        <v>217</v>
      </c>
      <c r="W179" s="46">
        <f>+L190</f>
        <v>36</v>
      </c>
      <c r="X179" s="46">
        <f>+L188</f>
        <v>9</v>
      </c>
    </row>
    <row r="180" spans="1:24" x14ac:dyDescent="0.25">
      <c r="A180" s="21"/>
      <c r="B180" s="22"/>
      <c r="C180" s="8" t="str">
        <f>+$C164</f>
        <v>November 2023</v>
      </c>
      <c r="D180" s="24"/>
      <c r="E180" s="24"/>
      <c r="F180" s="24"/>
      <c r="G180" s="10" t="str">
        <f>+$G$4</f>
        <v>Nov</v>
      </c>
      <c r="H180" s="10" t="str">
        <f>+G180</f>
        <v>Nov</v>
      </c>
      <c r="I180" s="10" t="str">
        <f t="shared" si="46"/>
        <v>Nov</v>
      </c>
      <c r="J180" s="10" t="str">
        <f t="shared" si="46"/>
        <v>Nov</v>
      </c>
      <c r="K180" s="10" t="str">
        <f t="shared" si="46"/>
        <v>Nov</v>
      </c>
      <c r="L180" s="10" t="str">
        <f t="shared" si="46"/>
        <v>Nov</v>
      </c>
      <c r="M180" s="10" t="str">
        <f t="shared" si="46"/>
        <v>Nov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5</v>
      </c>
      <c r="H181" s="7">
        <f>+$H$5</f>
        <v>12</v>
      </c>
      <c r="I181" s="7">
        <f>+$I$5</f>
        <v>19</v>
      </c>
      <c r="J181" s="7">
        <f>+$J$5</f>
        <v>26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65</v>
      </c>
      <c r="H183" s="32">
        <f t="shared" ref="H183:L183" si="47">SUM(H184:H187)</f>
        <v>70</v>
      </c>
      <c r="I183" s="32">
        <f t="shared" si="47"/>
        <v>68</v>
      </c>
      <c r="J183" s="32">
        <f t="shared" si="47"/>
        <v>70</v>
      </c>
      <c r="K183" s="32">
        <f t="shared" si="47"/>
        <v>0</v>
      </c>
      <c r="L183" s="32">
        <f t="shared" si="47"/>
        <v>273</v>
      </c>
      <c r="M183" s="32">
        <f>ROUND((L183/$E$1),0)</f>
        <v>68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1</v>
      </c>
      <c r="J184" s="40">
        <v>1</v>
      </c>
      <c r="K184" s="40"/>
      <c r="L184" s="35">
        <f>SUM(G184:K184)</f>
        <v>6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14</v>
      </c>
      <c r="I185" s="40">
        <v>12</v>
      </c>
      <c r="J185" s="40">
        <v>12</v>
      </c>
      <c r="K185" s="40"/>
      <c r="L185" s="35">
        <f t="shared" ref="L185:L192" si="49">SUM(G185:K185)</f>
        <v>50</v>
      </c>
      <c r="M185" s="35">
        <f t="shared" si="48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16</v>
      </c>
      <c r="H186" s="40">
        <v>18</v>
      </c>
      <c r="I186" s="40">
        <v>17</v>
      </c>
      <c r="J186" s="40">
        <v>17</v>
      </c>
      <c r="K186" s="40"/>
      <c r="L186" s="35">
        <f t="shared" si="49"/>
        <v>68</v>
      </c>
      <c r="M186" s="35">
        <f t="shared" si="48"/>
        <v>17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35</v>
      </c>
      <c r="H187" s="41">
        <v>36</v>
      </c>
      <c r="I187" s="41">
        <v>38</v>
      </c>
      <c r="J187" s="41">
        <v>40</v>
      </c>
      <c r="K187" s="41"/>
      <c r="L187" s="32">
        <f t="shared" si="49"/>
        <v>149</v>
      </c>
      <c r="M187" s="32">
        <f t="shared" si="48"/>
        <v>37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2</v>
      </c>
      <c r="H188" s="40">
        <v>3</v>
      </c>
      <c r="I188" s="40">
        <v>2</v>
      </c>
      <c r="J188" s="40">
        <v>2</v>
      </c>
      <c r="K188" s="40"/>
      <c r="L188" s="35">
        <f t="shared" si="49"/>
        <v>9</v>
      </c>
      <c r="M188" s="35">
        <f t="shared" si="48"/>
        <v>2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8</v>
      </c>
      <c r="H190" s="40">
        <v>10</v>
      </c>
      <c r="I190" s="40">
        <v>8</v>
      </c>
      <c r="J190" s="40">
        <v>10</v>
      </c>
      <c r="K190" s="40"/>
      <c r="L190" s="35">
        <f t="shared" si="49"/>
        <v>36</v>
      </c>
      <c r="M190" s="35">
        <f t="shared" si="48"/>
        <v>9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144</v>
      </c>
      <c r="I191" s="40">
        <v>108</v>
      </c>
      <c r="J191" s="40">
        <v>144</v>
      </c>
      <c r="K191" s="40"/>
      <c r="L191" s="35">
        <f t="shared" si="49"/>
        <v>504</v>
      </c>
      <c r="M191" s="35">
        <f t="shared" si="48"/>
        <v>126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228</v>
      </c>
      <c r="U195" s="46">
        <f>+L200+L201</f>
        <v>48</v>
      </c>
      <c r="V195" s="46">
        <f>+L202+L203</f>
        <v>180</v>
      </c>
      <c r="W195" s="46">
        <f>+L206</f>
        <v>12</v>
      </c>
      <c r="X195" s="46">
        <f>+L204</f>
        <v>1</v>
      </c>
    </row>
    <row r="196" spans="1:24" x14ac:dyDescent="0.25">
      <c r="A196" s="21"/>
      <c r="B196" s="22"/>
      <c r="C196" s="8" t="str">
        <f>+$C180</f>
        <v>November 2023</v>
      </c>
      <c r="D196" s="24"/>
      <c r="E196" s="24"/>
      <c r="F196" s="24"/>
      <c r="G196" s="10" t="str">
        <f>+$G$4</f>
        <v>Nov</v>
      </c>
      <c r="H196" s="10" t="str">
        <f>+G196</f>
        <v>Nov</v>
      </c>
      <c r="I196" s="10" t="str">
        <f t="shared" si="50"/>
        <v>Nov</v>
      </c>
      <c r="J196" s="10" t="str">
        <f t="shared" si="50"/>
        <v>Nov</v>
      </c>
      <c r="K196" s="10" t="str">
        <f t="shared" si="50"/>
        <v>Nov</v>
      </c>
      <c r="L196" s="10" t="str">
        <f t="shared" si="50"/>
        <v>Nov</v>
      </c>
      <c r="M196" s="10" t="str">
        <f t="shared" si="50"/>
        <v>Nov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5</v>
      </c>
      <c r="H197" s="7">
        <f>+$H$5</f>
        <v>12</v>
      </c>
      <c r="I197" s="7">
        <f>+$I$5</f>
        <v>19</v>
      </c>
      <c r="J197" s="7">
        <f>+$J$5</f>
        <v>26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52</v>
      </c>
      <c r="H199" s="32">
        <f t="shared" ref="H199:L199" si="51">SUM(H200:H203)</f>
        <v>44</v>
      </c>
      <c r="I199" s="32">
        <f t="shared" si="51"/>
        <v>56</v>
      </c>
      <c r="J199" s="32">
        <f t="shared" si="51"/>
        <v>76</v>
      </c>
      <c r="K199" s="32">
        <f t="shared" si="51"/>
        <v>0</v>
      </c>
      <c r="L199" s="32">
        <f t="shared" si="51"/>
        <v>228</v>
      </c>
      <c r="M199" s="32">
        <f>ROUND((L199/$E$1),0)</f>
        <v>57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2</v>
      </c>
      <c r="I200" s="40">
        <v>2</v>
      </c>
      <c r="J200" s="40">
        <v>5</v>
      </c>
      <c r="K200" s="40"/>
      <c r="L200" s="35">
        <f>SUM(G200:K200)</f>
        <v>12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9</v>
      </c>
      <c r="J201" s="40">
        <v>11</v>
      </c>
      <c r="K201" s="40"/>
      <c r="L201" s="35">
        <f t="shared" ref="L201:L208" si="53">SUM(G201:K201)</f>
        <v>36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12</v>
      </c>
      <c r="H202" s="40">
        <v>12</v>
      </c>
      <c r="I202" s="40">
        <v>13</v>
      </c>
      <c r="J202" s="40">
        <v>24</v>
      </c>
      <c r="K202" s="40"/>
      <c r="L202" s="35">
        <f t="shared" si="53"/>
        <v>61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29</v>
      </c>
      <c r="H203" s="41">
        <v>22</v>
      </c>
      <c r="I203" s="41">
        <v>32</v>
      </c>
      <c r="J203" s="41">
        <v>36</v>
      </c>
      <c r="K203" s="41"/>
      <c r="L203" s="32">
        <f t="shared" si="53"/>
        <v>119</v>
      </c>
      <c r="M203" s="32">
        <f t="shared" si="52"/>
        <v>30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>
        <v>1</v>
      </c>
      <c r="K204" s="40"/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>
        <v>4</v>
      </c>
      <c r="I206" s="40">
        <v>4</v>
      </c>
      <c r="J206" s="40">
        <v>4</v>
      </c>
      <c r="K206" s="40"/>
      <c r="L206" s="35">
        <f t="shared" si="53"/>
        <v>12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144</v>
      </c>
      <c r="H207" s="40">
        <v>72</v>
      </c>
      <c r="I207" s="40">
        <v>72</v>
      </c>
      <c r="J207" s="40">
        <v>144</v>
      </c>
      <c r="K207" s="40"/>
      <c r="L207" s="35">
        <f t="shared" si="53"/>
        <v>432</v>
      </c>
      <c r="M207" s="35">
        <f t="shared" si="52"/>
        <v>108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42</v>
      </c>
      <c r="H208" s="40">
        <v>42</v>
      </c>
      <c r="I208" s="40">
        <v>42</v>
      </c>
      <c r="J208" s="40">
        <v>42</v>
      </c>
      <c r="K208" s="40"/>
      <c r="L208" s="35">
        <f t="shared" si="53"/>
        <v>168</v>
      </c>
      <c r="M208" s="35">
        <f t="shared" si="52"/>
        <v>42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196</v>
      </c>
      <c r="U211" s="46">
        <f>+L216+L217</f>
        <v>36</v>
      </c>
      <c r="V211" s="46">
        <f>+L218+L219</f>
        <v>160</v>
      </c>
      <c r="W211" s="46">
        <f>+L222</f>
        <v>15</v>
      </c>
      <c r="X211" s="46">
        <f>+L220</f>
        <v>0</v>
      </c>
    </row>
    <row r="212" spans="1:24" x14ac:dyDescent="0.25">
      <c r="A212" s="21"/>
      <c r="B212" s="22"/>
      <c r="C212" s="8" t="str">
        <f>+$C196</f>
        <v>November 2023</v>
      </c>
      <c r="D212" s="24"/>
      <c r="E212" s="24"/>
      <c r="F212" s="24"/>
      <c r="G212" s="10" t="str">
        <f>+$G$4</f>
        <v>Nov</v>
      </c>
      <c r="H212" s="10" t="str">
        <f>+G212</f>
        <v>Nov</v>
      </c>
      <c r="I212" s="10" t="str">
        <f t="shared" si="54"/>
        <v>Nov</v>
      </c>
      <c r="J212" s="10" t="str">
        <f t="shared" si="54"/>
        <v>Nov</v>
      </c>
      <c r="K212" s="10" t="str">
        <f t="shared" si="54"/>
        <v>Nov</v>
      </c>
      <c r="L212" s="10" t="str">
        <f t="shared" si="54"/>
        <v>Nov</v>
      </c>
      <c r="M212" s="10" t="str">
        <f t="shared" si="54"/>
        <v>Nov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5</v>
      </c>
      <c r="H213" s="7">
        <f>+$H$5</f>
        <v>12</v>
      </c>
      <c r="I213" s="7">
        <f>+$I$5</f>
        <v>19</v>
      </c>
      <c r="J213" s="7">
        <f>+$J$5</f>
        <v>26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9</v>
      </c>
      <c r="H215" s="32">
        <f t="shared" ref="H215:L215" si="55">SUM(H216:H219)</f>
        <v>62</v>
      </c>
      <c r="I215" s="32">
        <f t="shared" si="55"/>
        <v>66</v>
      </c>
      <c r="J215" s="32">
        <f t="shared" si="55"/>
        <v>59</v>
      </c>
      <c r="K215" s="32">
        <f t="shared" si="55"/>
        <v>0</v>
      </c>
      <c r="L215" s="32">
        <f t="shared" si="55"/>
        <v>196</v>
      </c>
      <c r="M215" s="32">
        <f>ROUND((L215/$E$1),0)</f>
        <v>49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0</v>
      </c>
      <c r="H216" s="40">
        <v>2</v>
      </c>
      <c r="I216" s="40">
        <v>2</v>
      </c>
      <c r="J216" s="40">
        <v>1</v>
      </c>
      <c r="K216" s="40"/>
      <c r="L216" s="35">
        <f>SUM(G216:K216)</f>
        <v>5</v>
      </c>
      <c r="M216" s="35">
        <f t="shared" ref="M216:M224" si="56">ROUND((L216/$E$1),0)</f>
        <v>1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7</v>
      </c>
      <c r="H217" s="40">
        <v>8</v>
      </c>
      <c r="I217" s="40">
        <v>10</v>
      </c>
      <c r="J217" s="40">
        <v>6</v>
      </c>
      <c r="K217" s="40"/>
      <c r="L217" s="35">
        <f t="shared" ref="L217:L224" si="57">SUM(G217:K217)</f>
        <v>31</v>
      </c>
      <c r="M217" s="35">
        <f t="shared" si="56"/>
        <v>8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</v>
      </c>
      <c r="H218" s="40">
        <v>17</v>
      </c>
      <c r="I218" s="40">
        <v>11</v>
      </c>
      <c r="J218" s="40">
        <v>19</v>
      </c>
      <c r="K218" s="40"/>
      <c r="L218" s="35">
        <f t="shared" si="57"/>
        <v>48</v>
      </c>
      <c r="M218" s="35">
        <f t="shared" si="56"/>
        <v>12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1</v>
      </c>
      <c r="H219" s="41">
        <v>35</v>
      </c>
      <c r="I219" s="41">
        <v>43</v>
      </c>
      <c r="J219" s="41">
        <v>33</v>
      </c>
      <c r="K219" s="41"/>
      <c r="L219" s="32">
        <f t="shared" si="57"/>
        <v>112</v>
      </c>
      <c r="M219" s="32">
        <f t="shared" si="56"/>
        <v>28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3</v>
      </c>
      <c r="I222" s="40">
        <v>4</v>
      </c>
      <c r="J222" s="40">
        <v>4</v>
      </c>
      <c r="K222" s="40"/>
      <c r="L222" s="35">
        <f t="shared" si="57"/>
        <v>15</v>
      </c>
      <c r="M222" s="35">
        <f t="shared" si="56"/>
        <v>4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252</v>
      </c>
      <c r="I223" s="40">
        <v>144</v>
      </c>
      <c r="J223" s="40">
        <v>88</v>
      </c>
      <c r="K223" s="40"/>
      <c r="L223" s="35">
        <f t="shared" si="57"/>
        <v>556</v>
      </c>
      <c r="M223" s="35">
        <f t="shared" si="56"/>
        <v>139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/>
      <c r="L224" s="35">
        <f t="shared" si="57"/>
        <v>160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166</v>
      </c>
      <c r="U227" s="46">
        <f>+L232+L233</f>
        <v>61</v>
      </c>
      <c r="V227" s="46">
        <f>+L234+L235</f>
        <v>105</v>
      </c>
      <c r="W227" s="46">
        <f>+L238</f>
        <v>9</v>
      </c>
      <c r="X227" s="46">
        <f>+L236</f>
        <v>12</v>
      </c>
    </row>
    <row r="228" spans="1:24" x14ac:dyDescent="0.25">
      <c r="A228" s="21"/>
      <c r="B228" s="22"/>
      <c r="C228" s="8" t="str">
        <f>+$C212</f>
        <v>November 2023</v>
      </c>
      <c r="D228" s="24"/>
      <c r="E228" s="24"/>
      <c r="F228" s="24"/>
      <c r="G228" s="10" t="str">
        <f>+$G$4</f>
        <v>Nov</v>
      </c>
      <c r="H228" s="10" t="str">
        <f>+G228</f>
        <v>Nov</v>
      </c>
      <c r="I228" s="10" t="str">
        <f t="shared" si="58"/>
        <v>Nov</v>
      </c>
      <c r="J228" s="10" t="str">
        <f t="shared" si="58"/>
        <v>Nov</v>
      </c>
      <c r="K228" s="10" t="str">
        <f t="shared" si="58"/>
        <v>Nov</v>
      </c>
      <c r="L228" s="10" t="str">
        <f t="shared" si="58"/>
        <v>Nov</v>
      </c>
      <c r="M228" s="10" t="str">
        <f t="shared" si="58"/>
        <v>Nov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5</v>
      </c>
      <c r="H229" s="7">
        <f>+$H$5</f>
        <v>12</v>
      </c>
      <c r="I229" s="7">
        <f>+$I$5</f>
        <v>19</v>
      </c>
      <c r="J229" s="7">
        <f>+$J$5</f>
        <v>26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21</v>
      </c>
      <c r="H231" s="32">
        <f t="shared" ref="H231:L231" si="59">SUM(H232:H235)</f>
        <v>58</v>
      </c>
      <c r="I231" s="32">
        <f t="shared" si="59"/>
        <v>38</v>
      </c>
      <c r="J231" s="32">
        <f t="shared" si="59"/>
        <v>49</v>
      </c>
      <c r="K231" s="32">
        <f t="shared" si="59"/>
        <v>0</v>
      </c>
      <c r="L231" s="32">
        <f t="shared" si="59"/>
        <v>166</v>
      </c>
      <c r="M231" s="32">
        <f>ROUND((L231/$E$1),0)</f>
        <v>42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7</v>
      </c>
      <c r="H232" s="40">
        <v>7</v>
      </c>
      <c r="I232" s="40">
        <v>6</v>
      </c>
      <c r="J232" s="40">
        <v>7</v>
      </c>
      <c r="K232" s="40"/>
      <c r="L232" s="35">
        <f>SUM(G232:K232)</f>
        <v>27</v>
      </c>
      <c r="M232" s="35">
        <f t="shared" ref="M232:M240" si="60">ROUND((L232/$E$1),0)</f>
        <v>7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4</v>
      </c>
      <c r="H233" s="40">
        <v>11</v>
      </c>
      <c r="I233" s="40">
        <v>7</v>
      </c>
      <c r="J233" s="40">
        <v>12</v>
      </c>
      <c r="K233" s="40"/>
      <c r="L233" s="35">
        <f t="shared" ref="L233:L240" si="61">SUM(G233:K233)</f>
        <v>34</v>
      </c>
      <c r="M233" s="35">
        <f t="shared" si="60"/>
        <v>9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3</v>
      </c>
      <c r="H234" s="40">
        <v>15</v>
      </c>
      <c r="I234" s="40">
        <v>10</v>
      </c>
      <c r="J234" s="40">
        <v>10</v>
      </c>
      <c r="K234" s="40"/>
      <c r="L234" s="35">
        <f t="shared" si="61"/>
        <v>38</v>
      </c>
      <c r="M234" s="35">
        <f t="shared" si="60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7</v>
      </c>
      <c r="H235" s="41">
        <v>25</v>
      </c>
      <c r="I235" s="41">
        <v>15</v>
      </c>
      <c r="J235" s="41">
        <v>20</v>
      </c>
      <c r="K235" s="41"/>
      <c r="L235" s="32">
        <f t="shared" si="61"/>
        <v>67</v>
      </c>
      <c r="M235" s="32">
        <f t="shared" si="60"/>
        <v>17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5</v>
      </c>
      <c r="I236" s="40">
        <v>5</v>
      </c>
      <c r="J236" s="40">
        <v>2</v>
      </c>
      <c r="K236" s="40"/>
      <c r="L236" s="35">
        <f t="shared" si="61"/>
        <v>12</v>
      </c>
      <c r="M236" s="35">
        <f t="shared" si="60"/>
        <v>3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>
        <v>4</v>
      </c>
      <c r="I238" s="40">
        <v>3</v>
      </c>
      <c r="J238" s="40"/>
      <c r="K238" s="40"/>
      <c r="L238" s="35">
        <f t="shared" si="61"/>
        <v>9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>
        <v>72</v>
      </c>
      <c r="H239" s="40">
        <v>144</v>
      </c>
      <c r="I239" s="40"/>
      <c r="J239" s="40"/>
      <c r="K239" s="40"/>
      <c r="L239" s="35">
        <f t="shared" si="61"/>
        <v>216</v>
      </c>
      <c r="M239" s="35">
        <f t="shared" si="60"/>
        <v>54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288</v>
      </c>
      <c r="U243" s="46">
        <f>+L248+L249</f>
        <v>50</v>
      </c>
      <c r="V243" s="46">
        <f>+L250+L251</f>
        <v>238</v>
      </c>
      <c r="W243" s="46">
        <f>+L254</f>
        <v>27</v>
      </c>
      <c r="X243" s="46">
        <f>+L252</f>
        <v>0</v>
      </c>
    </row>
    <row r="244" spans="1:24" x14ac:dyDescent="0.25">
      <c r="A244" s="21"/>
      <c r="B244" s="22"/>
      <c r="C244" s="8" t="str">
        <f>+$C228</f>
        <v>November 2023</v>
      </c>
      <c r="D244" s="24"/>
      <c r="E244" s="24"/>
      <c r="F244" s="24"/>
      <c r="G244" s="10" t="str">
        <f>+$G$4</f>
        <v>Nov</v>
      </c>
      <c r="H244" s="10" t="str">
        <f>+G244</f>
        <v>Nov</v>
      </c>
      <c r="I244" s="10" t="str">
        <f t="shared" si="62"/>
        <v>Nov</v>
      </c>
      <c r="J244" s="10" t="str">
        <f t="shared" si="62"/>
        <v>Nov</v>
      </c>
      <c r="K244" s="10" t="str">
        <f t="shared" si="62"/>
        <v>Nov</v>
      </c>
      <c r="L244" s="10" t="str">
        <f t="shared" si="62"/>
        <v>Nov</v>
      </c>
      <c r="M244" s="10" t="str">
        <f t="shared" si="62"/>
        <v>Nov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5</v>
      </c>
      <c r="H245" s="7">
        <f>+$H$5</f>
        <v>12</v>
      </c>
      <c r="I245" s="7">
        <f>+$I$5</f>
        <v>19</v>
      </c>
      <c r="J245" s="7">
        <f>+$J$5</f>
        <v>26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 t="s">
        <v>174</v>
      </c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108</v>
      </c>
      <c r="H247" s="32">
        <f t="shared" ref="H247:L247" si="63">SUM(H248:H251)</f>
        <v>92</v>
      </c>
      <c r="I247" s="32">
        <f t="shared" si="63"/>
        <v>88</v>
      </c>
      <c r="J247" s="32">
        <f t="shared" si="63"/>
        <v>0</v>
      </c>
      <c r="K247" s="32">
        <f t="shared" si="63"/>
        <v>0</v>
      </c>
      <c r="L247" s="32">
        <f t="shared" si="63"/>
        <v>288</v>
      </c>
      <c r="M247" s="32">
        <f>ROUND((L247/$E$1),0)</f>
        <v>72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8</v>
      </c>
      <c r="H248" s="40">
        <v>7</v>
      </c>
      <c r="I248" s="40">
        <v>6</v>
      </c>
      <c r="J248" s="40"/>
      <c r="K248" s="40"/>
      <c r="L248" s="35">
        <f>SUM(G248:K248)</f>
        <v>21</v>
      </c>
      <c r="M248" s="35">
        <f t="shared" ref="M248:M256" si="64">ROUND((L248/$E$1),0)</f>
        <v>5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12</v>
      </c>
      <c r="H249" s="40">
        <v>8</v>
      </c>
      <c r="I249" s="40">
        <v>9</v>
      </c>
      <c r="J249" s="40"/>
      <c r="K249" s="40"/>
      <c r="L249" s="35">
        <f t="shared" ref="L249:L256" si="65">SUM(G249:K249)</f>
        <v>29</v>
      </c>
      <c r="M249" s="35">
        <f t="shared" si="64"/>
        <v>7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28</v>
      </c>
      <c r="H250" s="40">
        <v>20</v>
      </c>
      <c r="I250" s="40">
        <v>18</v>
      </c>
      <c r="J250" s="40"/>
      <c r="K250" s="40"/>
      <c r="L250" s="35">
        <f t="shared" si="65"/>
        <v>66</v>
      </c>
      <c r="M250" s="35">
        <f t="shared" si="64"/>
        <v>17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60</v>
      </c>
      <c r="H251" s="41">
        <v>57</v>
      </c>
      <c r="I251" s="41">
        <v>55</v>
      </c>
      <c r="J251" s="41"/>
      <c r="K251" s="41"/>
      <c r="L251" s="32">
        <f t="shared" si="65"/>
        <v>172</v>
      </c>
      <c r="M251" s="32">
        <f t="shared" si="64"/>
        <v>43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8</v>
      </c>
      <c r="H254" s="40">
        <v>10</v>
      </c>
      <c r="I254" s="40">
        <v>9</v>
      </c>
      <c r="J254" s="40"/>
      <c r="K254" s="40"/>
      <c r="L254" s="35">
        <f t="shared" si="65"/>
        <v>27</v>
      </c>
      <c r="M254" s="35">
        <f t="shared" si="64"/>
        <v>7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50</v>
      </c>
      <c r="H256" s="40">
        <v>48</v>
      </c>
      <c r="I256" s="40">
        <v>48</v>
      </c>
      <c r="J256" s="40"/>
      <c r="K256" s="40"/>
      <c r="L256" s="35">
        <f t="shared" si="65"/>
        <v>146</v>
      </c>
      <c r="M256" s="35">
        <f t="shared" si="64"/>
        <v>37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97</v>
      </c>
      <c r="U259" s="46">
        <f>+L264+L265</f>
        <v>9</v>
      </c>
      <c r="V259" s="46">
        <f>+L266+L267</f>
        <v>88</v>
      </c>
      <c r="W259" s="46">
        <f>+L270</f>
        <v>4</v>
      </c>
      <c r="X259" s="46">
        <f>+L268</f>
        <v>0</v>
      </c>
    </row>
    <row r="260" spans="1:24" x14ac:dyDescent="0.25">
      <c r="A260" s="21"/>
      <c r="B260" s="22"/>
      <c r="C260" s="8" t="str">
        <f>+$C244</f>
        <v>November 2023</v>
      </c>
      <c r="D260" s="24"/>
      <c r="E260" s="24"/>
      <c r="F260" s="24"/>
      <c r="G260" s="10" t="str">
        <f>+$G$4</f>
        <v>Nov</v>
      </c>
      <c r="H260" s="10" t="str">
        <f>+G260</f>
        <v>Nov</v>
      </c>
      <c r="I260" s="10" t="str">
        <f t="shared" si="66"/>
        <v>Nov</v>
      </c>
      <c r="J260" s="10" t="str">
        <f t="shared" si="66"/>
        <v>Nov</v>
      </c>
      <c r="K260" s="10" t="str">
        <f t="shared" si="66"/>
        <v>Nov</v>
      </c>
      <c r="L260" s="10" t="str">
        <f t="shared" si="66"/>
        <v>Nov</v>
      </c>
      <c r="M260" s="10" t="str">
        <f t="shared" si="66"/>
        <v>Nov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5</v>
      </c>
      <c r="H261" s="7">
        <f>+$H$5</f>
        <v>12</v>
      </c>
      <c r="I261" s="7">
        <f>+$I$5</f>
        <v>19</v>
      </c>
      <c r="J261" s="7">
        <f>+$J$5</f>
        <v>26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24</v>
      </c>
      <c r="H263" s="32">
        <f t="shared" ref="H263:L263" si="67">SUM(H264:H267)</f>
        <v>25</v>
      </c>
      <c r="I263" s="32">
        <f t="shared" si="67"/>
        <v>35</v>
      </c>
      <c r="J263" s="32">
        <f t="shared" si="67"/>
        <v>13</v>
      </c>
      <c r="K263" s="32">
        <f t="shared" si="67"/>
        <v>0</v>
      </c>
      <c r="L263" s="32">
        <f t="shared" si="67"/>
        <v>97</v>
      </c>
      <c r="M263" s="32">
        <f>ROUND((L263/$E$1),0)</f>
        <v>24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1</v>
      </c>
      <c r="J264" s="40">
        <v>1</v>
      </c>
      <c r="K264" s="40"/>
      <c r="L264" s="35">
        <f>SUM(G264:K264)</f>
        <v>5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1</v>
      </c>
      <c r="H265" s="40">
        <v>1</v>
      </c>
      <c r="I265" s="40">
        <v>1</v>
      </c>
      <c r="J265" s="40">
        <v>1</v>
      </c>
      <c r="K265" s="40"/>
      <c r="L265" s="35">
        <f t="shared" ref="L265:L272" si="69">SUM(G265:K265)</f>
        <v>4</v>
      </c>
      <c r="M265" s="35">
        <f t="shared" si="68"/>
        <v>1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5</v>
      </c>
      <c r="H266" s="40">
        <v>7</v>
      </c>
      <c r="I266" s="40">
        <v>12</v>
      </c>
      <c r="J266" s="40">
        <v>2</v>
      </c>
      <c r="K266" s="40"/>
      <c r="L266" s="35">
        <f t="shared" si="69"/>
        <v>26</v>
      </c>
      <c r="M266" s="35">
        <f t="shared" si="68"/>
        <v>7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16</v>
      </c>
      <c r="H267" s="41">
        <v>16</v>
      </c>
      <c r="I267" s="41">
        <v>21</v>
      </c>
      <c r="J267" s="41">
        <v>9</v>
      </c>
      <c r="K267" s="41"/>
      <c r="L267" s="32">
        <f t="shared" si="69"/>
        <v>62</v>
      </c>
      <c r="M267" s="32">
        <f t="shared" si="68"/>
        <v>16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1</v>
      </c>
      <c r="H270" s="40">
        <v>2</v>
      </c>
      <c r="I270" s="40">
        <v>1</v>
      </c>
      <c r="J270" s="40"/>
      <c r="K270" s="40"/>
      <c r="L270" s="35">
        <f t="shared" si="69"/>
        <v>4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54</v>
      </c>
      <c r="H271" s="40">
        <v>76</v>
      </c>
      <c r="I271" s="40">
        <v>69</v>
      </c>
      <c r="J271" s="40">
        <v>94</v>
      </c>
      <c r="K271" s="40"/>
      <c r="L271" s="35">
        <f t="shared" si="69"/>
        <v>293</v>
      </c>
      <c r="M271" s="35">
        <f t="shared" si="68"/>
        <v>73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261</v>
      </c>
      <c r="U275" s="46">
        <f>+L280+L281</f>
        <v>40</v>
      </c>
      <c r="V275" s="46">
        <f>+L282+L283</f>
        <v>221</v>
      </c>
      <c r="W275" s="46">
        <f>+L286</f>
        <v>3</v>
      </c>
      <c r="X275" s="46">
        <f>+L284</f>
        <v>0</v>
      </c>
    </row>
    <row r="276" spans="1:24" x14ac:dyDescent="0.25">
      <c r="A276" s="21"/>
      <c r="B276" s="22"/>
      <c r="C276" s="8" t="str">
        <f>+$C260</f>
        <v>November 2023</v>
      </c>
      <c r="D276" s="24"/>
      <c r="E276" s="24"/>
      <c r="F276" s="24"/>
      <c r="G276" s="10" t="str">
        <f>+$G$4</f>
        <v>Nov</v>
      </c>
      <c r="H276" s="10" t="str">
        <f>+G276</f>
        <v>Nov</v>
      </c>
      <c r="I276" s="10" t="str">
        <f t="shared" si="70"/>
        <v>Nov</v>
      </c>
      <c r="J276" s="10" t="str">
        <f t="shared" si="70"/>
        <v>Nov</v>
      </c>
      <c r="K276" s="10" t="str">
        <f t="shared" si="70"/>
        <v>Nov</v>
      </c>
      <c r="L276" s="10" t="str">
        <f t="shared" si="70"/>
        <v>Nov</v>
      </c>
      <c r="M276" s="10" t="str">
        <f t="shared" si="70"/>
        <v>Nov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5</v>
      </c>
      <c r="H277" s="7">
        <f>+$H$5</f>
        <v>12</v>
      </c>
      <c r="I277" s="7">
        <f>+$I$5</f>
        <v>19</v>
      </c>
      <c r="J277" s="7">
        <f>+$J$5</f>
        <v>26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63</v>
      </c>
      <c r="H279" s="32">
        <f t="shared" ref="H279:L279" si="71">SUM(H280:H283)</f>
        <v>77</v>
      </c>
      <c r="I279" s="32">
        <f t="shared" si="71"/>
        <v>65</v>
      </c>
      <c r="J279" s="32">
        <f t="shared" si="71"/>
        <v>56</v>
      </c>
      <c r="K279" s="32">
        <f t="shared" si="71"/>
        <v>0</v>
      </c>
      <c r="L279" s="32">
        <f t="shared" si="71"/>
        <v>261</v>
      </c>
      <c r="M279" s="32">
        <f>ROUND((L279/$E$1),0)</f>
        <v>65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2</v>
      </c>
      <c r="I280" s="40">
        <v>4</v>
      </c>
      <c r="J280" s="40">
        <v>2</v>
      </c>
      <c r="K280" s="40"/>
      <c r="L280" s="35">
        <f>SUM(G280:K280)</f>
        <v>11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7</v>
      </c>
      <c r="H281" s="40">
        <v>9</v>
      </c>
      <c r="I281" s="40">
        <v>7</v>
      </c>
      <c r="J281" s="40">
        <v>6</v>
      </c>
      <c r="K281" s="40"/>
      <c r="L281" s="35">
        <f t="shared" ref="L281:L288" si="73">SUM(G281:K281)</f>
        <v>29</v>
      </c>
      <c r="M281" s="35">
        <f t="shared" si="72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18</v>
      </c>
      <c r="H282" s="40">
        <v>22</v>
      </c>
      <c r="I282" s="40">
        <v>16</v>
      </c>
      <c r="J282" s="40">
        <v>10</v>
      </c>
      <c r="K282" s="40"/>
      <c r="L282" s="35">
        <f t="shared" si="73"/>
        <v>66</v>
      </c>
      <c r="M282" s="35">
        <f t="shared" si="72"/>
        <v>17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35</v>
      </c>
      <c r="H283" s="41">
        <v>44</v>
      </c>
      <c r="I283" s="41">
        <v>38</v>
      </c>
      <c r="J283" s="41">
        <v>38</v>
      </c>
      <c r="K283" s="41"/>
      <c r="L283" s="32">
        <f t="shared" si="73"/>
        <v>155</v>
      </c>
      <c r="M283" s="32">
        <f t="shared" si="72"/>
        <v>39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>
        <v>1</v>
      </c>
      <c r="H286" s="40">
        <v>2</v>
      </c>
      <c r="I286" s="40"/>
      <c r="J286" s="40"/>
      <c r="K286" s="40"/>
      <c r="L286" s="35">
        <f t="shared" si="73"/>
        <v>3</v>
      </c>
      <c r="M286" s="35">
        <f t="shared" si="72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/>
      <c r="L287" s="35">
        <f t="shared" si="73"/>
        <v>80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50</v>
      </c>
      <c r="H288" s="40">
        <v>52</v>
      </c>
      <c r="I288" s="40">
        <v>52</v>
      </c>
      <c r="J288" s="40">
        <v>52</v>
      </c>
      <c r="K288" s="40"/>
      <c r="L288" s="35">
        <f t="shared" si="73"/>
        <v>206</v>
      </c>
      <c r="M288" s="35">
        <f t="shared" si="72"/>
        <v>52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178</v>
      </c>
      <c r="U291" s="46">
        <f>+L296+L297</f>
        <v>27</v>
      </c>
      <c r="V291" s="46">
        <f>+L298+L299</f>
        <v>151</v>
      </c>
      <c r="W291" s="46">
        <f>+L302</f>
        <v>3</v>
      </c>
      <c r="X291" s="46">
        <f>+L300</f>
        <v>0</v>
      </c>
    </row>
    <row r="292" spans="1:24" x14ac:dyDescent="0.25">
      <c r="A292" s="21"/>
      <c r="B292" s="22"/>
      <c r="C292" s="8" t="str">
        <f>+$C276</f>
        <v>November 2023</v>
      </c>
      <c r="D292" s="24"/>
      <c r="E292" s="24"/>
      <c r="F292" s="24"/>
      <c r="G292" s="10" t="str">
        <f>+$G$4</f>
        <v>Nov</v>
      </c>
      <c r="H292" s="10" t="str">
        <f>+G292</f>
        <v>Nov</v>
      </c>
      <c r="I292" s="10" t="str">
        <f t="shared" si="74"/>
        <v>Nov</v>
      </c>
      <c r="J292" s="10" t="str">
        <f t="shared" si="74"/>
        <v>Nov</v>
      </c>
      <c r="K292" s="10" t="str">
        <f t="shared" si="74"/>
        <v>Nov</v>
      </c>
      <c r="L292" s="10" t="str">
        <f t="shared" si="74"/>
        <v>Nov</v>
      </c>
      <c r="M292" s="10" t="str">
        <f t="shared" si="74"/>
        <v>Nov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5</v>
      </c>
      <c r="H293" s="7">
        <f>+$H$5</f>
        <v>12</v>
      </c>
      <c r="I293" s="7">
        <f>+$I$5</f>
        <v>19</v>
      </c>
      <c r="J293" s="7">
        <f>+$J$5</f>
        <v>26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35</v>
      </c>
      <c r="H295" s="32">
        <f t="shared" ref="H295:L295" si="75">SUM(H296:H299)</f>
        <v>49</v>
      </c>
      <c r="I295" s="32">
        <f t="shared" si="75"/>
        <v>46</v>
      </c>
      <c r="J295" s="32">
        <f t="shared" si="75"/>
        <v>48</v>
      </c>
      <c r="K295" s="32">
        <f t="shared" si="75"/>
        <v>0</v>
      </c>
      <c r="L295" s="32">
        <f t="shared" si="75"/>
        <v>178</v>
      </c>
      <c r="M295" s="32">
        <f>ROUND((L295/$E$1),0)</f>
        <v>45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3</v>
      </c>
      <c r="I296" s="40">
        <v>2</v>
      </c>
      <c r="J296" s="40">
        <v>2</v>
      </c>
      <c r="K296" s="40"/>
      <c r="L296" s="35">
        <f>SUM(G296:K296)</f>
        <v>9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5</v>
      </c>
      <c r="I297" s="40">
        <v>4</v>
      </c>
      <c r="J297" s="40">
        <v>6</v>
      </c>
      <c r="K297" s="40"/>
      <c r="L297" s="35">
        <f t="shared" ref="L297:L304" si="77">SUM(G297:K297)</f>
        <v>18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14</v>
      </c>
      <c r="H298" s="40">
        <v>17</v>
      </c>
      <c r="I298" s="40">
        <v>16</v>
      </c>
      <c r="J298" s="40">
        <v>17</v>
      </c>
      <c r="K298" s="40"/>
      <c r="L298" s="35">
        <f t="shared" si="77"/>
        <v>64</v>
      </c>
      <c r="M298" s="35">
        <f t="shared" si="76"/>
        <v>16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16</v>
      </c>
      <c r="H299" s="41">
        <v>24</v>
      </c>
      <c r="I299" s="41">
        <v>24</v>
      </c>
      <c r="J299" s="41">
        <v>23</v>
      </c>
      <c r="K299" s="41"/>
      <c r="L299" s="32">
        <f t="shared" si="77"/>
        <v>87</v>
      </c>
      <c r="M299" s="32">
        <f t="shared" si="76"/>
        <v>22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2</v>
      </c>
      <c r="H302" s="40"/>
      <c r="I302" s="40"/>
      <c r="J302" s="40">
        <v>1</v>
      </c>
      <c r="K302" s="40"/>
      <c r="L302" s="35">
        <f t="shared" si="77"/>
        <v>3</v>
      </c>
      <c r="M302" s="35">
        <f t="shared" si="76"/>
        <v>1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250</v>
      </c>
      <c r="U307" s="46">
        <f>+L312+L313</f>
        <v>50</v>
      </c>
      <c r="V307" s="46">
        <f>+L314+L315</f>
        <v>200</v>
      </c>
      <c r="W307" s="46">
        <f>+L318</f>
        <v>0</v>
      </c>
      <c r="X307" s="46">
        <f>+L316</f>
        <v>2</v>
      </c>
    </row>
    <row r="308" spans="1:24" x14ac:dyDescent="0.25">
      <c r="A308" s="21"/>
      <c r="B308" s="22"/>
      <c r="C308" s="8" t="str">
        <f>+$C292</f>
        <v>November 2023</v>
      </c>
      <c r="D308" s="24"/>
      <c r="E308" s="24"/>
      <c r="F308" s="24"/>
      <c r="G308" s="10" t="str">
        <f>+$G$4</f>
        <v>Nov</v>
      </c>
      <c r="H308" s="10" t="str">
        <f>+G308</f>
        <v>Nov</v>
      </c>
      <c r="I308" s="10" t="str">
        <f t="shared" si="78"/>
        <v>Nov</v>
      </c>
      <c r="J308" s="10" t="str">
        <f t="shared" si="78"/>
        <v>Nov</v>
      </c>
      <c r="K308" s="10" t="str">
        <f t="shared" si="78"/>
        <v>Nov</v>
      </c>
      <c r="L308" s="10" t="str">
        <f t="shared" si="78"/>
        <v>Nov</v>
      </c>
      <c r="M308" s="10" t="str">
        <f t="shared" si="78"/>
        <v>Nov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5</v>
      </c>
      <c r="H309" s="7">
        <f>+$H$5</f>
        <v>12</v>
      </c>
      <c r="I309" s="7">
        <f>+$I$5</f>
        <v>19</v>
      </c>
      <c r="J309" s="7">
        <f>+$J$5</f>
        <v>26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54</v>
      </c>
      <c r="H311" s="32">
        <f t="shared" ref="H311:L311" si="79">SUM(H312:H315)</f>
        <v>55</v>
      </c>
      <c r="I311" s="32">
        <f t="shared" si="79"/>
        <v>86</v>
      </c>
      <c r="J311" s="32">
        <f t="shared" si="79"/>
        <v>55</v>
      </c>
      <c r="K311" s="32">
        <f t="shared" si="79"/>
        <v>0</v>
      </c>
      <c r="L311" s="32">
        <f t="shared" si="79"/>
        <v>250</v>
      </c>
      <c r="M311" s="32">
        <f>ROUND((L311/$E$1),0)</f>
        <v>63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1</v>
      </c>
      <c r="I312" s="40">
        <v>2</v>
      </c>
      <c r="J312" s="40">
        <v>3</v>
      </c>
      <c r="K312" s="40"/>
      <c r="L312" s="35">
        <f>SUM(G312:K312)</f>
        <v>8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10</v>
      </c>
      <c r="H313" s="40">
        <v>8</v>
      </c>
      <c r="I313" s="40">
        <v>14</v>
      </c>
      <c r="J313" s="40">
        <v>10</v>
      </c>
      <c r="K313" s="40"/>
      <c r="L313" s="35">
        <f t="shared" ref="L313:L320" si="81">SUM(G313:K313)</f>
        <v>42</v>
      </c>
      <c r="M313" s="35">
        <f t="shared" si="80"/>
        <v>11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20</v>
      </c>
      <c r="H314" s="40">
        <v>18</v>
      </c>
      <c r="I314" s="40">
        <v>27</v>
      </c>
      <c r="J314" s="40">
        <v>15</v>
      </c>
      <c r="K314" s="40"/>
      <c r="L314" s="35">
        <f t="shared" si="81"/>
        <v>80</v>
      </c>
      <c r="M314" s="35">
        <f t="shared" si="80"/>
        <v>20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22</v>
      </c>
      <c r="H315" s="41">
        <v>28</v>
      </c>
      <c r="I315" s="41">
        <v>43</v>
      </c>
      <c r="J315" s="41">
        <v>27</v>
      </c>
      <c r="K315" s="41"/>
      <c r="L315" s="32">
        <f t="shared" si="81"/>
        <v>120</v>
      </c>
      <c r="M315" s="32">
        <f t="shared" si="80"/>
        <v>30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1</v>
      </c>
      <c r="H316" s="40"/>
      <c r="I316" s="40"/>
      <c r="J316" s="40">
        <v>1</v>
      </c>
      <c r="K316" s="40"/>
      <c r="L316" s="35">
        <f t="shared" si="81"/>
        <v>2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112</v>
      </c>
      <c r="H319" s="40">
        <v>183</v>
      </c>
      <c r="I319" s="40">
        <v>198</v>
      </c>
      <c r="J319" s="40">
        <v>152</v>
      </c>
      <c r="K319" s="40"/>
      <c r="L319" s="35">
        <f t="shared" si="81"/>
        <v>645</v>
      </c>
      <c r="M319" s="35">
        <f t="shared" si="80"/>
        <v>161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268</v>
      </c>
      <c r="U323" s="46">
        <f>+L328+L329</f>
        <v>85</v>
      </c>
      <c r="V323" s="46">
        <f>+L330+L331</f>
        <v>183</v>
      </c>
      <c r="W323" s="46">
        <f>+L334</f>
        <v>40</v>
      </c>
      <c r="X323" s="46">
        <f>+L332</f>
        <v>26</v>
      </c>
    </row>
    <row r="324" spans="1:24" x14ac:dyDescent="0.25">
      <c r="A324" s="21"/>
      <c r="B324" s="22"/>
      <c r="C324" s="8" t="str">
        <f>+$C308</f>
        <v>November 2023</v>
      </c>
      <c r="D324" s="24"/>
      <c r="E324" s="24"/>
      <c r="F324" s="24"/>
      <c r="G324" s="10" t="str">
        <f>+$G$4</f>
        <v>Nov</v>
      </c>
      <c r="H324" s="10" t="str">
        <f>+G324</f>
        <v>Nov</v>
      </c>
      <c r="I324" s="10" t="str">
        <f t="shared" si="82"/>
        <v>Nov</v>
      </c>
      <c r="J324" s="10" t="str">
        <f t="shared" si="82"/>
        <v>Nov</v>
      </c>
      <c r="K324" s="10" t="str">
        <f t="shared" si="82"/>
        <v>Nov</v>
      </c>
      <c r="L324" s="10" t="str">
        <f t="shared" si="82"/>
        <v>Nov</v>
      </c>
      <c r="M324" s="10" t="str">
        <f t="shared" si="82"/>
        <v>Nov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5</v>
      </c>
      <c r="H325" s="7">
        <f>+$H$5</f>
        <v>12</v>
      </c>
      <c r="I325" s="7">
        <f>+$I$5</f>
        <v>19</v>
      </c>
      <c r="J325" s="7">
        <f>+$J$5</f>
        <v>26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59</v>
      </c>
      <c r="H327" s="32">
        <f t="shared" ref="H327:L327" si="83">SUM(H328:H331)</f>
        <v>61</v>
      </c>
      <c r="I327" s="32">
        <f t="shared" si="83"/>
        <v>72</v>
      </c>
      <c r="J327" s="32">
        <f t="shared" si="83"/>
        <v>76</v>
      </c>
      <c r="K327" s="32">
        <f t="shared" si="83"/>
        <v>0</v>
      </c>
      <c r="L327" s="32">
        <f t="shared" si="83"/>
        <v>268</v>
      </c>
      <c r="M327" s="32">
        <f>ROUND((L327/$E$1),0)</f>
        <v>67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3</v>
      </c>
      <c r="H328" s="40">
        <v>5</v>
      </c>
      <c r="I328" s="40">
        <v>7</v>
      </c>
      <c r="J328" s="40">
        <v>5</v>
      </c>
      <c r="K328" s="40"/>
      <c r="L328" s="35">
        <f>SUM(G328:K328)</f>
        <v>20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15</v>
      </c>
      <c r="H329" s="40">
        <v>16</v>
      </c>
      <c r="I329" s="40">
        <v>17</v>
      </c>
      <c r="J329" s="40">
        <v>17</v>
      </c>
      <c r="K329" s="40"/>
      <c r="L329" s="35">
        <f t="shared" ref="L329:L336" si="85">SUM(G329:K329)</f>
        <v>65</v>
      </c>
      <c r="M329" s="35">
        <f t="shared" si="84"/>
        <v>16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12</v>
      </c>
      <c r="H330" s="40">
        <v>13</v>
      </c>
      <c r="I330" s="40">
        <v>13</v>
      </c>
      <c r="J330" s="40">
        <v>15</v>
      </c>
      <c r="K330" s="40"/>
      <c r="L330" s="35">
        <f t="shared" si="85"/>
        <v>53</v>
      </c>
      <c r="M330" s="35">
        <f t="shared" si="84"/>
        <v>13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29</v>
      </c>
      <c r="H331" s="41">
        <v>27</v>
      </c>
      <c r="I331" s="41">
        <v>35</v>
      </c>
      <c r="J331" s="41">
        <v>39</v>
      </c>
      <c r="K331" s="41"/>
      <c r="L331" s="32">
        <f t="shared" si="85"/>
        <v>130</v>
      </c>
      <c r="M331" s="32">
        <f t="shared" si="84"/>
        <v>33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4</v>
      </c>
      <c r="H332" s="40">
        <v>7</v>
      </c>
      <c r="I332" s="40">
        <v>9</v>
      </c>
      <c r="J332" s="40">
        <v>6</v>
      </c>
      <c r="K332" s="40"/>
      <c r="L332" s="35">
        <f t="shared" si="85"/>
        <v>26</v>
      </c>
      <c r="M332" s="35">
        <f t="shared" si="84"/>
        <v>7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>
        <v>8</v>
      </c>
      <c r="J333" s="40">
        <v>3</v>
      </c>
      <c r="K333" s="40"/>
      <c r="L333" s="35">
        <f t="shared" si="85"/>
        <v>11</v>
      </c>
      <c r="M333" s="35">
        <f t="shared" si="84"/>
        <v>3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6</v>
      </c>
      <c r="H334" s="40">
        <v>11</v>
      </c>
      <c r="I334" s="40">
        <v>11</v>
      </c>
      <c r="J334" s="40">
        <v>12</v>
      </c>
      <c r="K334" s="40"/>
      <c r="L334" s="35">
        <f t="shared" si="85"/>
        <v>40</v>
      </c>
      <c r="M334" s="35">
        <f t="shared" si="84"/>
        <v>10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108</v>
      </c>
      <c r="H335" s="40">
        <v>144</v>
      </c>
      <c r="I335" s="40">
        <v>144</v>
      </c>
      <c r="J335" s="40"/>
      <c r="K335" s="40"/>
      <c r="L335" s="35">
        <f t="shared" si="85"/>
        <v>396</v>
      </c>
      <c r="M335" s="35">
        <f t="shared" si="84"/>
        <v>99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19</v>
      </c>
      <c r="H336" s="40">
        <v>17</v>
      </c>
      <c r="I336" s="40">
        <v>21</v>
      </c>
      <c r="J336" s="40">
        <v>19</v>
      </c>
      <c r="K336" s="40"/>
      <c r="L336" s="35">
        <f t="shared" si="85"/>
        <v>76</v>
      </c>
      <c r="M336" s="35">
        <f t="shared" si="84"/>
        <v>19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375</v>
      </c>
      <c r="U339" s="46">
        <f>+L344+L345</f>
        <v>119</v>
      </c>
      <c r="V339" s="46">
        <f>+L346+L347</f>
        <v>256</v>
      </c>
      <c r="W339" s="46">
        <f>+L350</f>
        <v>23</v>
      </c>
      <c r="X339" s="46">
        <f>+L348</f>
        <v>8</v>
      </c>
    </row>
    <row r="340" spans="1:24" x14ac:dyDescent="0.25">
      <c r="A340" s="21"/>
      <c r="B340" s="22"/>
      <c r="C340" s="8" t="str">
        <f>+$C324</f>
        <v>November 2023</v>
      </c>
      <c r="D340" s="24"/>
      <c r="E340" s="24"/>
      <c r="F340" s="24"/>
      <c r="G340" s="10" t="str">
        <f>+$G$4</f>
        <v>Nov</v>
      </c>
      <c r="H340" s="10" t="str">
        <f>+G340</f>
        <v>Nov</v>
      </c>
      <c r="I340" s="10" t="str">
        <f t="shared" si="86"/>
        <v>Nov</v>
      </c>
      <c r="J340" s="10" t="str">
        <f t="shared" si="86"/>
        <v>Nov</v>
      </c>
      <c r="K340" s="10" t="str">
        <f t="shared" si="86"/>
        <v>Nov</v>
      </c>
      <c r="L340" s="10" t="str">
        <f t="shared" si="86"/>
        <v>Nov</v>
      </c>
      <c r="M340" s="10" t="str">
        <f t="shared" si="86"/>
        <v>Nov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5</v>
      </c>
      <c r="H341" s="7">
        <f>+$H$5</f>
        <v>12</v>
      </c>
      <c r="I341" s="7">
        <f>+$I$5</f>
        <v>19</v>
      </c>
      <c r="J341" s="7">
        <f>+$J$5</f>
        <v>26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107</v>
      </c>
      <c r="H343" s="32">
        <f t="shared" ref="H343:L343" si="87">SUM(H344:H347)</f>
        <v>109</v>
      </c>
      <c r="I343" s="32">
        <f t="shared" si="87"/>
        <v>80</v>
      </c>
      <c r="J343" s="32">
        <f t="shared" si="87"/>
        <v>79</v>
      </c>
      <c r="K343" s="32">
        <f t="shared" si="87"/>
        <v>0</v>
      </c>
      <c r="L343" s="32">
        <f t="shared" si="87"/>
        <v>375</v>
      </c>
      <c r="M343" s="32">
        <f>ROUND((L343/$E$1),0)</f>
        <v>94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9</v>
      </c>
      <c r="H344" s="40">
        <v>10</v>
      </c>
      <c r="I344" s="40">
        <v>7</v>
      </c>
      <c r="J344" s="40">
        <v>7</v>
      </c>
      <c r="K344" s="40"/>
      <c r="L344" s="35">
        <f>SUM(G344:K344)</f>
        <v>33</v>
      </c>
      <c r="M344" s="35">
        <f t="shared" ref="M344:M352" si="88">ROUND((L344/$E$1),0)</f>
        <v>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22</v>
      </c>
      <c r="H345" s="40">
        <v>24</v>
      </c>
      <c r="I345" s="40">
        <v>16</v>
      </c>
      <c r="J345" s="40">
        <v>24</v>
      </c>
      <c r="K345" s="40"/>
      <c r="L345" s="35">
        <f t="shared" ref="L345:L352" si="89">SUM(G345:K345)</f>
        <v>86</v>
      </c>
      <c r="M345" s="35">
        <f t="shared" si="88"/>
        <v>22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23</v>
      </c>
      <c r="H346" s="40">
        <v>19</v>
      </c>
      <c r="I346" s="40">
        <v>13</v>
      </c>
      <c r="J346" s="40">
        <v>16</v>
      </c>
      <c r="K346" s="40"/>
      <c r="L346" s="35">
        <f t="shared" si="89"/>
        <v>71</v>
      </c>
      <c r="M346" s="35">
        <f t="shared" si="88"/>
        <v>18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53</v>
      </c>
      <c r="H347" s="41">
        <v>56</v>
      </c>
      <c r="I347" s="41">
        <v>44</v>
      </c>
      <c r="J347" s="41">
        <v>32</v>
      </c>
      <c r="K347" s="41"/>
      <c r="L347" s="32">
        <f t="shared" si="89"/>
        <v>185</v>
      </c>
      <c r="M347" s="32">
        <f t="shared" si="88"/>
        <v>46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>
        <v>4</v>
      </c>
      <c r="I348" s="40">
        <v>1</v>
      </c>
      <c r="J348" s="40">
        <v>3</v>
      </c>
      <c r="K348" s="40"/>
      <c r="L348" s="35">
        <f t="shared" si="89"/>
        <v>8</v>
      </c>
      <c r="M348" s="35">
        <f t="shared" si="88"/>
        <v>2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4</v>
      </c>
      <c r="H350" s="40">
        <v>4</v>
      </c>
      <c r="I350" s="40">
        <v>8</v>
      </c>
      <c r="J350" s="40">
        <v>7</v>
      </c>
      <c r="K350" s="40"/>
      <c r="L350" s="35">
        <f t="shared" si="89"/>
        <v>23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108</v>
      </c>
      <c r="H351" s="40">
        <v>72</v>
      </c>
      <c r="I351" s="40">
        <v>108</v>
      </c>
      <c r="J351" s="40">
        <v>144</v>
      </c>
      <c r="K351" s="40"/>
      <c r="L351" s="35">
        <f t="shared" si="89"/>
        <v>432</v>
      </c>
      <c r="M351" s="35">
        <f t="shared" si="88"/>
        <v>108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/>
      <c r="L352" s="35">
        <f t="shared" si="89"/>
        <v>160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126</v>
      </c>
      <c r="U355" s="46">
        <f>+L360+L361</f>
        <v>20</v>
      </c>
      <c r="V355" s="46">
        <f>+L362+L363</f>
        <v>106</v>
      </c>
      <c r="W355" s="46">
        <f>+L366</f>
        <v>28</v>
      </c>
      <c r="X355" s="46">
        <f>+L364</f>
        <v>0</v>
      </c>
    </row>
    <row r="356" spans="1:24" x14ac:dyDescent="0.25">
      <c r="A356" s="21"/>
      <c r="B356" s="22"/>
      <c r="C356" s="8" t="str">
        <f>+$C340</f>
        <v>November 2023</v>
      </c>
      <c r="D356" s="24"/>
      <c r="E356" s="24"/>
      <c r="F356" s="24"/>
      <c r="G356" s="10" t="str">
        <f>+$G$4</f>
        <v>Nov</v>
      </c>
      <c r="H356" s="10" t="str">
        <f>+G356</f>
        <v>Nov</v>
      </c>
      <c r="I356" s="10" t="str">
        <f t="shared" si="90"/>
        <v>Nov</v>
      </c>
      <c r="J356" s="10" t="str">
        <f t="shared" si="90"/>
        <v>Nov</v>
      </c>
      <c r="K356" s="10" t="str">
        <f t="shared" si="90"/>
        <v>Nov</v>
      </c>
      <c r="L356" s="10" t="str">
        <f t="shared" si="90"/>
        <v>Nov</v>
      </c>
      <c r="M356" s="10" t="str">
        <f t="shared" si="90"/>
        <v>Nov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5</v>
      </c>
      <c r="H357" s="7">
        <f>+$H$5</f>
        <v>12</v>
      </c>
      <c r="I357" s="7">
        <f>+$I$5</f>
        <v>19</v>
      </c>
      <c r="J357" s="7">
        <f>+$J$5</f>
        <v>26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14</v>
      </c>
      <c r="H359" s="32">
        <f t="shared" ref="H359:L359" si="91">SUM(H360:H363)</f>
        <v>33</v>
      </c>
      <c r="I359" s="32">
        <f t="shared" si="91"/>
        <v>50</v>
      </c>
      <c r="J359" s="32">
        <f t="shared" si="91"/>
        <v>29</v>
      </c>
      <c r="K359" s="32">
        <f t="shared" si="91"/>
        <v>0</v>
      </c>
      <c r="L359" s="32">
        <f t="shared" si="91"/>
        <v>126</v>
      </c>
      <c r="M359" s="32">
        <f>ROUND((L359/$E$1),0)</f>
        <v>32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/>
      <c r="L360" s="35">
        <f>SUM(G360:K360)</f>
        <v>4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5</v>
      </c>
      <c r="I361" s="40">
        <v>5</v>
      </c>
      <c r="J361" s="40">
        <v>2</v>
      </c>
      <c r="K361" s="40"/>
      <c r="L361" s="35">
        <f t="shared" ref="L361:L368" si="93">SUM(G361:K361)</f>
        <v>16</v>
      </c>
      <c r="M361" s="35">
        <f t="shared" si="92"/>
        <v>4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9</v>
      </c>
      <c r="H362" s="40">
        <v>10</v>
      </c>
      <c r="I362" s="40">
        <v>19</v>
      </c>
      <c r="J362" s="40">
        <v>11</v>
      </c>
      <c r="K362" s="40"/>
      <c r="L362" s="35">
        <f t="shared" si="93"/>
        <v>49</v>
      </c>
      <c r="M362" s="35">
        <f t="shared" si="92"/>
        <v>12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/>
      <c r="H363" s="41">
        <v>17</v>
      </c>
      <c r="I363" s="41">
        <v>25</v>
      </c>
      <c r="J363" s="41">
        <v>15</v>
      </c>
      <c r="K363" s="41"/>
      <c r="L363" s="32">
        <f t="shared" si="93"/>
        <v>57</v>
      </c>
      <c r="M363" s="32">
        <f t="shared" si="92"/>
        <v>14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6</v>
      </c>
      <c r="H366" s="40">
        <v>9</v>
      </c>
      <c r="I366" s="40">
        <v>8</v>
      </c>
      <c r="J366" s="40">
        <v>5</v>
      </c>
      <c r="K366" s="40"/>
      <c r="L366" s="35">
        <f t="shared" si="93"/>
        <v>28</v>
      </c>
      <c r="M366" s="35">
        <f t="shared" si="92"/>
        <v>7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216</v>
      </c>
      <c r="H367" s="40">
        <v>216</v>
      </c>
      <c r="I367" s="40"/>
      <c r="J367" s="40"/>
      <c r="K367" s="40"/>
      <c r="L367" s="35">
        <f t="shared" si="93"/>
        <v>432</v>
      </c>
      <c r="M367" s="35">
        <f t="shared" si="92"/>
        <v>108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38</v>
      </c>
      <c r="H368" s="40">
        <v>37</v>
      </c>
      <c r="I368" s="40">
        <v>35</v>
      </c>
      <c r="J368" s="40">
        <v>34</v>
      </c>
      <c r="K368" s="40"/>
      <c r="L368" s="35">
        <f t="shared" si="93"/>
        <v>144</v>
      </c>
      <c r="M368" s="35">
        <f t="shared" si="92"/>
        <v>36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180</v>
      </c>
      <c r="U371" s="46">
        <f>+L376+L377</f>
        <v>31</v>
      </c>
      <c r="V371" s="46">
        <f>+L378+L379</f>
        <v>149</v>
      </c>
      <c r="W371" s="46">
        <f>+L382</f>
        <v>28</v>
      </c>
      <c r="X371" s="46">
        <f>+L380</f>
        <v>4</v>
      </c>
    </row>
    <row r="372" spans="1:24" x14ac:dyDescent="0.25">
      <c r="A372" s="21"/>
      <c r="B372" s="22"/>
      <c r="C372" s="8" t="str">
        <f>+$C356</f>
        <v>November 2023</v>
      </c>
      <c r="D372" s="24"/>
      <c r="E372" s="24"/>
      <c r="F372" s="24"/>
      <c r="G372" s="10" t="str">
        <f>+$G$4</f>
        <v>Nov</v>
      </c>
      <c r="H372" s="10" t="str">
        <f>+G372</f>
        <v>Nov</v>
      </c>
      <c r="I372" s="10" t="str">
        <f t="shared" si="94"/>
        <v>Nov</v>
      </c>
      <c r="J372" s="10" t="str">
        <f t="shared" si="94"/>
        <v>Nov</v>
      </c>
      <c r="K372" s="10" t="str">
        <f t="shared" si="94"/>
        <v>Nov</v>
      </c>
      <c r="L372" s="10" t="str">
        <f t="shared" si="94"/>
        <v>Nov</v>
      </c>
      <c r="M372" s="10" t="str">
        <f t="shared" si="94"/>
        <v>Nov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5</v>
      </c>
      <c r="H373" s="7">
        <f>+$H$5</f>
        <v>12</v>
      </c>
      <c r="I373" s="7">
        <f>+$I$5</f>
        <v>19</v>
      </c>
      <c r="J373" s="7">
        <f>+$J$5</f>
        <v>26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40</v>
      </c>
      <c r="H375" s="32">
        <f t="shared" ref="H375:L375" si="95">SUM(H376:H379)</f>
        <v>38</v>
      </c>
      <c r="I375" s="32">
        <f t="shared" si="95"/>
        <v>47</v>
      </c>
      <c r="J375" s="32">
        <f t="shared" si="95"/>
        <v>55</v>
      </c>
      <c r="K375" s="32">
        <f t="shared" si="95"/>
        <v>0</v>
      </c>
      <c r="L375" s="32">
        <f t="shared" si="95"/>
        <v>180</v>
      </c>
      <c r="M375" s="32">
        <f>ROUND((L375/$E$1),0)</f>
        <v>45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3</v>
      </c>
      <c r="H376" s="40">
        <v>2</v>
      </c>
      <c r="I376" s="40">
        <v>1</v>
      </c>
      <c r="J376" s="40">
        <v>4</v>
      </c>
      <c r="K376" s="40"/>
      <c r="L376" s="35">
        <f>SUM(G376:K376)</f>
        <v>10</v>
      </c>
      <c r="M376" s="35">
        <f t="shared" ref="M376:M384" si="96">ROUND((L376/$E$1),0)</f>
        <v>3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5</v>
      </c>
      <c r="H377" s="40">
        <v>4</v>
      </c>
      <c r="I377" s="40">
        <v>5</v>
      </c>
      <c r="J377" s="40">
        <v>7</v>
      </c>
      <c r="K377" s="40"/>
      <c r="L377" s="35">
        <f t="shared" ref="L377:L384" si="97">SUM(G377:K377)</f>
        <v>21</v>
      </c>
      <c r="M377" s="35">
        <f t="shared" si="96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20</v>
      </c>
      <c r="H378" s="40">
        <v>22</v>
      </c>
      <c r="I378" s="40">
        <v>25</v>
      </c>
      <c r="J378" s="40">
        <v>29</v>
      </c>
      <c r="K378" s="40"/>
      <c r="L378" s="35">
        <f t="shared" si="97"/>
        <v>96</v>
      </c>
      <c r="M378" s="35">
        <f t="shared" si="96"/>
        <v>24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12</v>
      </c>
      <c r="H379" s="41">
        <v>10</v>
      </c>
      <c r="I379" s="41">
        <v>16</v>
      </c>
      <c r="J379" s="41">
        <v>15</v>
      </c>
      <c r="K379" s="41"/>
      <c r="L379" s="32">
        <f t="shared" si="97"/>
        <v>53</v>
      </c>
      <c r="M379" s="32">
        <f t="shared" si="96"/>
        <v>13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>
        <v>1</v>
      </c>
      <c r="H380" s="40">
        <v>3</v>
      </c>
      <c r="I380" s="40"/>
      <c r="J380" s="40"/>
      <c r="K380" s="40"/>
      <c r="L380" s="35">
        <f t="shared" si="97"/>
        <v>4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6</v>
      </c>
      <c r="H382" s="40">
        <v>6</v>
      </c>
      <c r="I382" s="40">
        <v>10</v>
      </c>
      <c r="J382" s="40">
        <v>6</v>
      </c>
      <c r="K382" s="40"/>
      <c r="L382" s="35">
        <f t="shared" si="97"/>
        <v>28</v>
      </c>
      <c r="M382" s="35">
        <f t="shared" si="96"/>
        <v>7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72</v>
      </c>
      <c r="H383" s="40">
        <v>108</v>
      </c>
      <c r="I383" s="40">
        <v>144</v>
      </c>
      <c r="J383" s="40">
        <v>180</v>
      </c>
      <c r="K383" s="40"/>
      <c r="L383" s="35">
        <f t="shared" si="97"/>
        <v>504</v>
      </c>
      <c r="M383" s="35">
        <f t="shared" si="96"/>
        <v>126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199</v>
      </c>
      <c r="U387" s="46">
        <f>+L392+L393</f>
        <v>55</v>
      </c>
      <c r="V387" s="46">
        <f>+L394+L395</f>
        <v>144</v>
      </c>
      <c r="W387" s="46">
        <f>+L398</f>
        <v>1</v>
      </c>
      <c r="X387" s="46">
        <f>+L396</f>
        <v>0</v>
      </c>
    </row>
    <row r="388" spans="1:24" x14ac:dyDescent="0.25">
      <c r="A388" s="21"/>
      <c r="B388" s="22"/>
      <c r="C388" s="8" t="str">
        <f>+$C372</f>
        <v>November 2023</v>
      </c>
      <c r="D388" s="24"/>
      <c r="E388" s="24"/>
      <c r="F388" s="24"/>
      <c r="G388" s="10" t="str">
        <f>+$G$4</f>
        <v>Nov</v>
      </c>
      <c r="H388" s="10" t="str">
        <f>+G388</f>
        <v>Nov</v>
      </c>
      <c r="I388" s="10" t="str">
        <f t="shared" si="98"/>
        <v>Nov</v>
      </c>
      <c r="J388" s="10" t="str">
        <f t="shared" si="98"/>
        <v>Nov</v>
      </c>
      <c r="K388" s="10" t="str">
        <f t="shared" si="98"/>
        <v>Nov</v>
      </c>
      <c r="L388" s="10" t="str">
        <f t="shared" si="98"/>
        <v>Nov</v>
      </c>
      <c r="M388" s="10" t="str">
        <f t="shared" si="98"/>
        <v>Nov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5</v>
      </c>
      <c r="H389" s="7">
        <f>+$H$5</f>
        <v>12</v>
      </c>
      <c r="I389" s="7">
        <f>+$I$5</f>
        <v>19</v>
      </c>
      <c r="J389" s="7">
        <f>+$J$5</f>
        <v>26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38</v>
      </c>
      <c r="H391" s="32">
        <f t="shared" ref="H391:L391" si="99">SUM(H392:H395)</f>
        <v>45</v>
      </c>
      <c r="I391" s="32">
        <f t="shared" si="99"/>
        <v>74</v>
      </c>
      <c r="J391" s="32">
        <f t="shared" si="99"/>
        <v>42</v>
      </c>
      <c r="K391" s="32">
        <f t="shared" si="99"/>
        <v>0</v>
      </c>
      <c r="L391" s="32">
        <f t="shared" si="99"/>
        <v>199</v>
      </c>
      <c r="M391" s="32">
        <f>ROUND((L391/$E$1),0)</f>
        <v>50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1</v>
      </c>
      <c r="H392" s="40">
        <v>2</v>
      </c>
      <c r="I392" s="40">
        <v>6</v>
      </c>
      <c r="J392" s="40">
        <v>2</v>
      </c>
      <c r="K392" s="40"/>
      <c r="L392" s="35">
        <f>SUM(G392:K392)</f>
        <v>11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9</v>
      </c>
      <c r="H393" s="40">
        <v>10</v>
      </c>
      <c r="I393" s="40">
        <v>13</v>
      </c>
      <c r="J393" s="40">
        <v>12</v>
      </c>
      <c r="K393" s="40"/>
      <c r="L393" s="35">
        <f t="shared" ref="L393:L400" si="101">SUM(G393:K393)</f>
        <v>44</v>
      </c>
      <c r="M393" s="35">
        <f t="shared" si="100"/>
        <v>11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10</v>
      </c>
      <c r="H394" s="40">
        <v>13</v>
      </c>
      <c r="I394" s="40">
        <v>20</v>
      </c>
      <c r="J394" s="40">
        <v>12</v>
      </c>
      <c r="K394" s="40"/>
      <c r="L394" s="35">
        <f t="shared" si="101"/>
        <v>55</v>
      </c>
      <c r="M394" s="35">
        <f t="shared" si="100"/>
        <v>14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18</v>
      </c>
      <c r="H395" s="41">
        <v>20</v>
      </c>
      <c r="I395" s="41">
        <v>35</v>
      </c>
      <c r="J395" s="41">
        <v>16</v>
      </c>
      <c r="K395" s="41"/>
      <c r="L395" s="32">
        <f t="shared" si="101"/>
        <v>89</v>
      </c>
      <c r="M395" s="32">
        <f t="shared" si="100"/>
        <v>22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>
        <v>1</v>
      </c>
      <c r="J398" s="40"/>
      <c r="K398" s="40"/>
      <c r="L398" s="35">
        <f t="shared" si="101"/>
        <v>1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345</v>
      </c>
      <c r="U403" s="46">
        <f>+L408+L409</f>
        <v>83</v>
      </c>
      <c r="V403" s="46">
        <f>+L410+L411</f>
        <v>262</v>
      </c>
      <c r="W403" s="46">
        <f>+L414</f>
        <v>35</v>
      </c>
      <c r="X403" s="46">
        <f>+L412</f>
        <v>0</v>
      </c>
    </row>
    <row r="404" spans="1:24" x14ac:dyDescent="0.25">
      <c r="A404" s="21"/>
      <c r="B404" s="22"/>
      <c r="C404" s="8" t="str">
        <f>+$C388</f>
        <v>November 2023</v>
      </c>
      <c r="D404" s="24"/>
      <c r="E404" s="24"/>
      <c r="F404" s="24"/>
      <c r="G404" s="10" t="str">
        <f>+$G$4</f>
        <v>Nov</v>
      </c>
      <c r="H404" s="10" t="str">
        <f>+G404</f>
        <v>Nov</v>
      </c>
      <c r="I404" s="10" t="str">
        <f t="shared" si="102"/>
        <v>Nov</v>
      </c>
      <c r="J404" s="10" t="str">
        <f t="shared" si="102"/>
        <v>Nov</v>
      </c>
      <c r="K404" s="10" t="str">
        <f t="shared" si="102"/>
        <v>Nov</v>
      </c>
      <c r="L404" s="10" t="str">
        <f t="shared" si="102"/>
        <v>Nov</v>
      </c>
      <c r="M404" s="10" t="str">
        <f t="shared" si="102"/>
        <v>Nov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5</v>
      </c>
      <c r="H405" s="7">
        <f>+$H$5</f>
        <v>12</v>
      </c>
      <c r="I405" s="7">
        <f>+$I$5</f>
        <v>19</v>
      </c>
      <c r="J405" s="7">
        <f>+$J$5</f>
        <v>26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96</v>
      </c>
      <c r="H407" s="32">
        <f t="shared" ref="H407:L407" si="103">SUM(H408:H411)</f>
        <v>79</v>
      </c>
      <c r="I407" s="32">
        <f t="shared" si="103"/>
        <v>88</v>
      </c>
      <c r="J407" s="32">
        <f t="shared" si="103"/>
        <v>82</v>
      </c>
      <c r="K407" s="32">
        <f t="shared" si="103"/>
        <v>0</v>
      </c>
      <c r="L407" s="32">
        <f t="shared" si="103"/>
        <v>345</v>
      </c>
      <c r="M407" s="32">
        <f>ROUND((L407/$E$1),0)</f>
        <v>86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6</v>
      </c>
      <c r="H408" s="40">
        <v>3</v>
      </c>
      <c r="I408" s="40">
        <v>4</v>
      </c>
      <c r="J408" s="40">
        <v>6</v>
      </c>
      <c r="K408" s="40"/>
      <c r="L408" s="35">
        <f>SUM(G408:K408)</f>
        <v>19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15</v>
      </c>
      <c r="H409" s="40">
        <v>16</v>
      </c>
      <c r="I409" s="40">
        <v>17</v>
      </c>
      <c r="J409" s="40">
        <v>16</v>
      </c>
      <c r="K409" s="40"/>
      <c r="L409" s="35">
        <f t="shared" ref="L409:L416" si="105">SUM(G409:K409)</f>
        <v>64</v>
      </c>
      <c r="M409" s="35">
        <f t="shared" si="104"/>
        <v>16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17</v>
      </c>
      <c r="H410" s="40">
        <v>23</v>
      </c>
      <c r="I410" s="40">
        <v>25</v>
      </c>
      <c r="J410" s="40">
        <v>23</v>
      </c>
      <c r="K410" s="40"/>
      <c r="L410" s="35">
        <f t="shared" si="105"/>
        <v>88</v>
      </c>
      <c r="M410" s="35">
        <f t="shared" si="104"/>
        <v>22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58</v>
      </c>
      <c r="H411" s="41">
        <v>37</v>
      </c>
      <c r="I411" s="41">
        <v>42</v>
      </c>
      <c r="J411" s="41">
        <v>37</v>
      </c>
      <c r="K411" s="41"/>
      <c r="L411" s="32">
        <f t="shared" si="105"/>
        <v>174</v>
      </c>
      <c r="M411" s="32">
        <f t="shared" si="104"/>
        <v>44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7</v>
      </c>
      <c r="H414" s="40">
        <v>8</v>
      </c>
      <c r="I414" s="40">
        <v>10</v>
      </c>
      <c r="J414" s="40">
        <v>10</v>
      </c>
      <c r="K414" s="40"/>
      <c r="L414" s="35">
        <f t="shared" si="105"/>
        <v>35</v>
      </c>
      <c r="M414" s="35">
        <f t="shared" si="104"/>
        <v>9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108</v>
      </c>
      <c r="I415" s="40">
        <v>108</v>
      </c>
      <c r="J415" s="40">
        <v>108</v>
      </c>
      <c r="K415" s="40"/>
      <c r="L415" s="35">
        <f t="shared" si="105"/>
        <v>396</v>
      </c>
      <c r="M415" s="35">
        <f t="shared" si="104"/>
        <v>99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November 2023</v>
      </c>
      <c r="D420" s="24"/>
      <c r="E420" s="24"/>
      <c r="F420" s="24"/>
      <c r="G420" s="10" t="str">
        <f>+$G$4</f>
        <v>Nov</v>
      </c>
      <c r="H420" s="10" t="str">
        <f>+G420</f>
        <v>Nov</v>
      </c>
      <c r="I420" s="10" t="str">
        <f t="shared" si="106"/>
        <v>Nov</v>
      </c>
      <c r="J420" s="10" t="str">
        <f t="shared" si="106"/>
        <v>Nov</v>
      </c>
      <c r="K420" s="10" t="str">
        <f t="shared" si="106"/>
        <v>Nov</v>
      </c>
      <c r="L420" s="10" t="str">
        <f t="shared" si="106"/>
        <v>Nov</v>
      </c>
      <c r="M420" s="10" t="str">
        <f t="shared" si="106"/>
        <v>Nov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5</v>
      </c>
      <c r="H421" s="7">
        <f>+$H$5</f>
        <v>12</v>
      </c>
      <c r="I421" s="7">
        <f>+$I$5</f>
        <v>19</v>
      </c>
      <c r="J421" s="7">
        <f>+$J$5</f>
        <v>26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16">
        <v>52</v>
      </c>
      <c r="AB423" s="16">
        <v>46</v>
      </c>
      <c r="AC423" s="16">
        <v>77</v>
      </c>
      <c r="AD423" s="16">
        <v>78</v>
      </c>
      <c r="AE423" s="16">
        <v>0</v>
      </c>
      <c r="AF423" s="16">
        <v>253</v>
      </c>
      <c r="AG423" s="16">
        <v>63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2</v>
      </c>
      <c r="AE424" s="50"/>
      <c r="AF424" s="16">
        <v>8</v>
      </c>
      <c r="AG424" s="16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12</v>
      </c>
      <c r="AB425" s="50">
        <v>9</v>
      </c>
      <c r="AC425" s="50">
        <v>10</v>
      </c>
      <c r="AD425" s="50">
        <v>12</v>
      </c>
      <c r="AE425" s="50"/>
      <c r="AF425" s="16">
        <v>43</v>
      </c>
      <c r="AG425" s="16">
        <v>11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24</v>
      </c>
      <c r="AB426" s="50">
        <v>20</v>
      </c>
      <c r="AC426" s="50">
        <v>26</v>
      </c>
      <c r="AD426" s="50">
        <v>29</v>
      </c>
      <c r="AE426" s="50"/>
      <c r="AF426" s="16">
        <v>99</v>
      </c>
      <c r="AG426" s="16">
        <v>25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14</v>
      </c>
      <c r="AB427" s="50">
        <v>15</v>
      </c>
      <c r="AC427" s="50">
        <v>39</v>
      </c>
      <c r="AD427" s="50">
        <v>35</v>
      </c>
      <c r="AE427" s="50"/>
      <c r="AF427" s="16">
        <v>103</v>
      </c>
      <c r="AG427" s="16">
        <v>26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16">
        <v>0</v>
      </c>
      <c r="AG428" s="16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16">
        <v>0</v>
      </c>
      <c r="AG429" s="16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16">
        <v>0</v>
      </c>
      <c r="AG430" s="16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16">
        <v>0</v>
      </c>
      <c r="AG431" s="16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F432" s="16">
        <v>0</v>
      </c>
      <c r="AG432" s="16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122</v>
      </c>
      <c r="U435" s="46">
        <f>+L440+L441</f>
        <v>39</v>
      </c>
      <c r="V435" s="46">
        <f>+L442+L443</f>
        <v>83</v>
      </c>
      <c r="W435" s="46">
        <f>+L446</f>
        <v>4</v>
      </c>
      <c r="X435" s="46">
        <f>+L444</f>
        <v>0</v>
      </c>
    </row>
    <row r="436" spans="1:24" x14ac:dyDescent="0.25">
      <c r="A436" s="21"/>
      <c r="B436" s="22"/>
      <c r="C436" s="8" t="str">
        <f>+$C420</f>
        <v>November 2023</v>
      </c>
      <c r="D436" s="24"/>
      <c r="E436" s="24"/>
      <c r="F436" s="24"/>
      <c r="G436" s="10" t="str">
        <f>+$G$4</f>
        <v>Nov</v>
      </c>
      <c r="H436" s="10" t="str">
        <f>+G436</f>
        <v>Nov</v>
      </c>
      <c r="I436" s="10" t="str">
        <f t="shared" si="110"/>
        <v>Nov</v>
      </c>
      <c r="J436" s="10" t="str">
        <f t="shared" si="110"/>
        <v>Nov</v>
      </c>
      <c r="K436" s="10" t="str">
        <f t="shared" si="110"/>
        <v>Nov</v>
      </c>
      <c r="L436" s="10" t="str">
        <f t="shared" si="110"/>
        <v>Nov</v>
      </c>
      <c r="M436" s="10" t="str">
        <f t="shared" si="110"/>
        <v>Nov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5</v>
      </c>
      <c r="H437" s="7">
        <f>+$H$5</f>
        <v>12</v>
      </c>
      <c r="I437" s="7">
        <f>+$I$5</f>
        <v>19</v>
      </c>
      <c r="J437" s="7">
        <f>+$J$5</f>
        <v>26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34</v>
      </c>
      <c r="H439" s="32">
        <f t="shared" ref="H439:L439" si="111">SUM(H440:H443)</f>
        <v>31</v>
      </c>
      <c r="I439" s="32">
        <f t="shared" si="111"/>
        <v>23</v>
      </c>
      <c r="J439" s="32">
        <f t="shared" si="111"/>
        <v>34</v>
      </c>
      <c r="K439" s="32">
        <f t="shared" si="111"/>
        <v>0</v>
      </c>
      <c r="L439" s="32">
        <f t="shared" si="111"/>
        <v>122</v>
      </c>
      <c r="M439" s="32">
        <f>ROUND((L439/$E$1),0)</f>
        <v>31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2</v>
      </c>
      <c r="I440" s="40">
        <v>2</v>
      </c>
      <c r="J440" s="40">
        <v>1</v>
      </c>
      <c r="K440" s="40"/>
      <c r="L440" s="35">
        <f>SUM(G440:K440)</f>
        <v>6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10</v>
      </c>
      <c r="I441" s="40">
        <v>5</v>
      </c>
      <c r="J441" s="40">
        <v>8</v>
      </c>
      <c r="K441" s="40"/>
      <c r="L441" s="35">
        <f t="shared" ref="L441:L448" si="113">SUM(G441:K441)</f>
        <v>33</v>
      </c>
      <c r="M441" s="35">
        <f t="shared" si="112"/>
        <v>8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15</v>
      </c>
      <c r="H442" s="40">
        <v>10</v>
      </c>
      <c r="I442" s="40">
        <v>10</v>
      </c>
      <c r="J442" s="40">
        <v>15</v>
      </c>
      <c r="K442" s="40"/>
      <c r="L442" s="35">
        <f t="shared" si="113"/>
        <v>50</v>
      </c>
      <c r="M442" s="35">
        <f t="shared" si="112"/>
        <v>13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8</v>
      </c>
      <c r="H443" s="41">
        <v>9</v>
      </c>
      <c r="I443" s="41">
        <v>6</v>
      </c>
      <c r="J443" s="41">
        <v>10</v>
      </c>
      <c r="K443" s="41"/>
      <c r="L443" s="32">
        <f t="shared" si="113"/>
        <v>33</v>
      </c>
      <c r="M443" s="32">
        <f t="shared" si="112"/>
        <v>8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2</v>
      </c>
      <c r="H446" s="40">
        <v>2</v>
      </c>
      <c r="I446" s="40"/>
      <c r="J446" s="40"/>
      <c r="K446" s="40"/>
      <c r="L446" s="35">
        <f t="shared" si="113"/>
        <v>4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108</v>
      </c>
      <c r="I447" s="40">
        <v>72</v>
      </c>
      <c r="J447" s="40">
        <v>72</v>
      </c>
      <c r="K447" s="40"/>
      <c r="L447" s="35">
        <f t="shared" si="113"/>
        <v>252</v>
      </c>
      <c r="M447" s="35">
        <f t="shared" si="112"/>
        <v>63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102</v>
      </c>
      <c r="U451" s="46">
        <f>+L456+L457</f>
        <v>39</v>
      </c>
      <c r="V451" s="46">
        <f>+L458+L459</f>
        <v>63</v>
      </c>
      <c r="W451" s="46">
        <f>+L462</f>
        <v>11</v>
      </c>
      <c r="X451" s="46">
        <f>+L460</f>
        <v>0</v>
      </c>
    </row>
    <row r="452" spans="1:24" x14ac:dyDescent="0.25">
      <c r="A452" s="21"/>
      <c r="B452" s="22"/>
      <c r="C452" s="8" t="str">
        <f>+$C436</f>
        <v>November 2023</v>
      </c>
      <c r="D452" s="24"/>
      <c r="E452" s="24"/>
      <c r="F452" s="24"/>
      <c r="G452" s="10" t="str">
        <f>+$G$4</f>
        <v>Nov</v>
      </c>
      <c r="H452" s="10" t="str">
        <f>+G452</f>
        <v>Nov</v>
      </c>
      <c r="I452" s="10" t="str">
        <f t="shared" si="114"/>
        <v>Nov</v>
      </c>
      <c r="J452" s="10" t="str">
        <f t="shared" si="114"/>
        <v>Nov</v>
      </c>
      <c r="K452" s="10" t="str">
        <f t="shared" si="114"/>
        <v>Nov</v>
      </c>
      <c r="L452" s="10" t="str">
        <f t="shared" si="114"/>
        <v>Nov</v>
      </c>
      <c r="M452" s="10" t="str">
        <f t="shared" si="114"/>
        <v>Nov</v>
      </c>
      <c r="N452" s="25"/>
      <c r="P452" s="16" t="s">
        <v>175</v>
      </c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5</v>
      </c>
      <c r="H453" s="7">
        <f>+$H$5</f>
        <v>12</v>
      </c>
      <c r="I453" s="7">
        <f>+$I$5</f>
        <v>19</v>
      </c>
      <c r="J453" s="7">
        <f>+$J$5</f>
        <v>26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32</v>
      </c>
      <c r="I455" s="32">
        <f t="shared" si="115"/>
        <v>33</v>
      </c>
      <c r="J455" s="32">
        <f t="shared" si="115"/>
        <v>37</v>
      </c>
      <c r="K455" s="32">
        <f t="shared" si="115"/>
        <v>0</v>
      </c>
      <c r="L455" s="32">
        <f t="shared" si="115"/>
        <v>102</v>
      </c>
      <c r="M455" s="32">
        <f>ROUND((L455/$E$1),0)</f>
        <v>26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/>
      <c r="H456" s="40">
        <v>8</v>
      </c>
      <c r="I456" s="40">
        <v>5</v>
      </c>
      <c r="J456" s="40">
        <v>10</v>
      </c>
      <c r="K456" s="40"/>
      <c r="L456" s="35">
        <f>SUM(G456:K456)</f>
        <v>23</v>
      </c>
      <c r="M456" s="35">
        <f t="shared" ref="M456:M464" si="116">ROUND((L456/$E$1),0)</f>
        <v>6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/>
      <c r="H457" s="40">
        <v>6</v>
      </c>
      <c r="I457" s="40">
        <v>4</v>
      </c>
      <c r="J457" s="40">
        <v>6</v>
      </c>
      <c r="K457" s="40"/>
      <c r="L457" s="35">
        <f t="shared" ref="L457:L464" si="117">SUM(G457:K457)</f>
        <v>16</v>
      </c>
      <c r="M457" s="35">
        <f t="shared" si="116"/>
        <v>4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/>
      <c r="H458" s="40">
        <v>7</v>
      </c>
      <c r="I458" s="40">
        <v>5</v>
      </c>
      <c r="J458" s="40">
        <v>5</v>
      </c>
      <c r="K458" s="40"/>
      <c r="L458" s="35">
        <f t="shared" si="117"/>
        <v>17</v>
      </c>
      <c r="M458" s="35">
        <f t="shared" si="116"/>
        <v>4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/>
      <c r="H459" s="41">
        <v>11</v>
      </c>
      <c r="I459" s="41">
        <v>19</v>
      </c>
      <c r="J459" s="41">
        <v>16</v>
      </c>
      <c r="K459" s="41"/>
      <c r="L459" s="32">
        <f t="shared" si="117"/>
        <v>46</v>
      </c>
      <c r="M459" s="32">
        <f t="shared" si="116"/>
        <v>12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>
        <v>3</v>
      </c>
      <c r="J462" s="40">
        <v>8</v>
      </c>
      <c r="K462" s="40"/>
      <c r="L462" s="35">
        <f t="shared" si="117"/>
        <v>11</v>
      </c>
      <c r="M462" s="35">
        <f t="shared" si="116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292</v>
      </c>
      <c r="U467" s="46">
        <f>+L472+L473</f>
        <v>86</v>
      </c>
      <c r="V467" s="46">
        <f>+L474+L475</f>
        <v>206</v>
      </c>
      <c r="W467" s="46">
        <f>+L478</f>
        <v>70</v>
      </c>
      <c r="X467" s="46">
        <f>+L476</f>
        <v>0</v>
      </c>
    </row>
    <row r="468" spans="1:24" x14ac:dyDescent="0.25">
      <c r="A468" s="21"/>
      <c r="B468" s="22"/>
      <c r="C468" s="8" t="str">
        <f>+$C452</f>
        <v>November 2023</v>
      </c>
      <c r="D468" s="24"/>
      <c r="E468" s="24"/>
      <c r="F468" s="24"/>
      <c r="G468" s="10" t="str">
        <f>+$G$4</f>
        <v>Nov</v>
      </c>
      <c r="H468" s="10" t="str">
        <f>+G468</f>
        <v>Nov</v>
      </c>
      <c r="I468" s="10" t="str">
        <f t="shared" si="118"/>
        <v>Nov</v>
      </c>
      <c r="J468" s="10" t="str">
        <f t="shared" si="118"/>
        <v>Nov</v>
      </c>
      <c r="K468" s="10" t="str">
        <f t="shared" si="118"/>
        <v>Nov</v>
      </c>
      <c r="L468" s="10" t="str">
        <f t="shared" si="118"/>
        <v>Nov</v>
      </c>
      <c r="M468" s="10" t="str">
        <f t="shared" si="118"/>
        <v>Nov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5</v>
      </c>
      <c r="H469" s="7">
        <f>+$H$5</f>
        <v>12</v>
      </c>
      <c r="I469" s="7">
        <f>+$I$5</f>
        <v>19</v>
      </c>
      <c r="J469" s="7">
        <f>+$J$5</f>
        <v>26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84</v>
      </c>
      <c r="H471" s="32">
        <f t="shared" ref="H471:L471" si="119">SUM(H472:H475)</f>
        <v>76</v>
      </c>
      <c r="I471" s="32">
        <f t="shared" si="119"/>
        <v>72</v>
      </c>
      <c r="J471" s="32">
        <f t="shared" si="119"/>
        <v>60</v>
      </c>
      <c r="K471" s="32">
        <f t="shared" si="119"/>
        <v>0</v>
      </c>
      <c r="L471" s="32">
        <f t="shared" si="119"/>
        <v>292</v>
      </c>
      <c r="M471" s="32">
        <f>ROUND((L471/$E$1),0)</f>
        <v>73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9</v>
      </c>
      <c r="H472" s="40">
        <v>6</v>
      </c>
      <c r="I472" s="40">
        <v>5</v>
      </c>
      <c r="J472" s="40">
        <v>6</v>
      </c>
      <c r="K472" s="40"/>
      <c r="L472" s="35">
        <f>SUM(G472:K472)</f>
        <v>26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17</v>
      </c>
      <c r="H473" s="40">
        <v>16</v>
      </c>
      <c r="I473" s="40">
        <v>14</v>
      </c>
      <c r="J473" s="40">
        <v>13</v>
      </c>
      <c r="K473" s="40"/>
      <c r="L473" s="35">
        <f t="shared" ref="L473:L480" si="121">SUM(G473:K473)</f>
        <v>60</v>
      </c>
      <c r="M473" s="35">
        <f t="shared" si="120"/>
        <v>15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22</v>
      </c>
      <c r="H474" s="40">
        <v>17</v>
      </c>
      <c r="I474" s="40">
        <v>17</v>
      </c>
      <c r="J474" s="40">
        <v>13</v>
      </c>
      <c r="K474" s="40"/>
      <c r="L474" s="35">
        <f t="shared" si="121"/>
        <v>69</v>
      </c>
      <c r="M474" s="35">
        <f t="shared" si="120"/>
        <v>17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36</v>
      </c>
      <c r="H475" s="41">
        <v>37</v>
      </c>
      <c r="I475" s="41">
        <v>36</v>
      </c>
      <c r="J475" s="41">
        <v>28</v>
      </c>
      <c r="K475" s="41"/>
      <c r="L475" s="32">
        <f t="shared" si="121"/>
        <v>137</v>
      </c>
      <c r="M475" s="32">
        <f t="shared" si="120"/>
        <v>34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20</v>
      </c>
      <c r="H478" s="40">
        <v>25</v>
      </c>
      <c r="I478" s="40">
        <v>15</v>
      </c>
      <c r="J478" s="40">
        <v>10</v>
      </c>
      <c r="K478" s="40"/>
      <c r="L478" s="35">
        <f t="shared" si="121"/>
        <v>70</v>
      </c>
      <c r="M478" s="35">
        <f t="shared" si="120"/>
        <v>18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35</v>
      </c>
      <c r="H479" s="40">
        <v>40</v>
      </c>
      <c r="I479" s="40">
        <v>36</v>
      </c>
      <c r="J479" s="40">
        <v>30</v>
      </c>
      <c r="K479" s="40"/>
      <c r="L479" s="35">
        <f t="shared" si="121"/>
        <v>141</v>
      </c>
      <c r="M479" s="35">
        <f t="shared" si="120"/>
        <v>35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182</v>
      </c>
      <c r="U483" s="46">
        <f>+L488+L489</f>
        <v>74</v>
      </c>
      <c r="V483" s="46">
        <f>+L490+L491</f>
        <v>108</v>
      </c>
      <c r="W483" s="46">
        <f>+L494</f>
        <v>16</v>
      </c>
      <c r="X483" s="46">
        <f>+L492</f>
        <v>43</v>
      </c>
    </row>
    <row r="484" spans="1:24" x14ac:dyDescent="0.25">
      <c r="A484" s="21"/>
      <c r="B484" s="22"/>
      <c r="C484" s="8" t="str">
        <f>+$C468</f>
        <v>November 2023</v>
      </c>
      <c r="D484" s="24"/>
      <c r="E484" s="24"/>
      <c r="F484" s="24"/>
      <c r="G484" s="10" t="str">
        <f>+$G$4</f>
        <v>Nov</v>
      </c>
      <c r="H484" s="10" t="str">
        <f>+G484</f>
        <v>Nov</v>
      </c>
      <c r="I484" s="10" t="str">
        <f t="shared" si="122"/>
        <v>Nov</v>
      </c>
      <c r="J484" s="10" t="str">
        <f t="shared" si="122"/>
        <v>Nov</v>
      </c>
      <c r="K484" s="10" t="str">
        <f t="shared" si="122"/>
        <v>Nov</v>
      </c>
      <c r="L484" s="10" t="str">
        <f t="shared" si="122"/>
        <v>Nov</v>
      </c>
      <c r="M484" s="10" t="str">
        <f t="shared" si="122"/>
        <v>Nov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5</v>
      </c>
      <c r="H485" s="7">
        <f>+$H$5</f>
        <v>12</v>
      </c>
      <c r="I485" s="7">
        <f>+$I$5</f>
        <v>19</v>
      </c>
      <c r="J485" s="7">
        <f>+$J$5</f>
        <v>26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40</v>
      </c>
      <c r="H487" s="32">
        <f t="shared" ref="H487:L487" si="123">SUM(H488:H491)</f>
        <v>70</v>
      </c>
      <c r="I487" s="32">
        <f t="shared" si="123"/>
        <v>30</v>
      </c>
      <c r="J487" s="32">
        <f t="shared" si="123"/>
        <v>42</v>
      </c>
      <c r="K487" s="32">
        <f t="shared" si="123"/>
        <v>0</v>
      </c>
      <c r="L487" s="32">
        <f t="shared" si="123"/>
        <v>182</v>
      </c>
      <c r="M487" s="32">
        <f>ROUND((L487/$E$1),0)</f>
        <v>46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8</v>
      </c>
      <c r="I488" s="40">
        <v>2</v>
      </c>
      <c r="J488" s="40">
        <v>2</v>
      </c>
      <c r="K488" s="40"/>
      <c r="L488" s="35">
        <f>SUM(G488:K488)</f>
        <v>14</v>
      </c>
      <c r="M488" s="35">
        <f t="shared" ref="M488:M496" si="124">ROUND((L488/$E$1),0)</f>
        <v>4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11</v>
      </c>
      <c r="H489" s="40">
        <v>27</v>
      </c>
      <c r="I489" s="40">
        <v>8</v>
      </c>
      <c r="J489" s="40">
        <v>14</v>
      </c>
      <c r="K489" s="40"/>
      <c r="L489" s="35">
        <f t="shared" ref="L489:L496" si="125">SUM(G489:K489)</f>
        <v>60</v>
      </c>
      <c r="M489" s="35">
        <f t="shared" si="124"/>
        <v>15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11</v>
      </c>
      <c r="H490" s="40">
        <v>8</v>
      </c>
      <c r="I490" s="40">
        <v>7</v>
      </c>
      <c r="J490" s="40">
        <v>10</v>
      </c>
      <c r="K490" s="40"/>
      <c r="L490" s="35">
        <f t="shared" si="125"/>
        <v>36</v>
      </c>
      <c r="M490" s="35">
        <f t="shared" si="124"/>
        <v>9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16</v>
      </c>
      <c r="H491" s="41">
        <v>27</v>
      </c>
      <c r="I491" s="41">
        <v>13</v>
      </c>
      <c r="J491" s="41">
        <v>16</v>
      </c>
      <c r="K491" s="41"/>
      <c r="L491" s="32">
        <f t="shared" si="125"/>
        <v>72</v>
      </c>
      <c r="M491" s="32">
        <f t="shared" si="124"/>
        <v>18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>
        <v>43</v>
      </c>
      <c r="I492" s="40"/>
      <c r="J492" s="40"/>
      <c r="K492" s="40"/>
      <c r="L492" s="35">
        <f t="shared" si="125"/>
        <v>43</v>
      </c>
      <c r="M492" s="35">
        <f t="shared" si="124"/>
        <v>11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>
        <v>3</v>
      </c>
      <c r="H494" s="40">
        <v>9</v>
      </c>
      <c r="I494" s="40"/>
      <c r="J494" s="40">
        <v>4</v>
      </c>
      <c r="K494" s="40"/>
      <c r="L494" s="35">
        <f t="shared" si="125"/>
        <v>16</v>
      </c>
      <c r="M494" s="35">
        <f t="shared" si="124"/>
        <v>4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108</v>
      </c>
      <c r="H495" s="40">
        <v>396</v>
      </c>
      <c r="I495" s="40">
        <v>36</v>
      </c>
      <c r="J495" s="40">
        <v>684</v>
      </c>
      <c r="K495" s="40"/>
      <c r="L495" s="35">
        <f t="shared" si="125"/>
        <v>1224</v>
      </c>
      <c r="M495" s="35">
        <f t="shared" si="124"/>
        <v>306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437</v>
      </c>
      <c r="U499" s="46">
        <f>+L504+L505</f>
        <v>64</v>
      </c>
      <c r="V499" s="46">
        <f>+L506+L507</f>
        <v>373</v>
      </c>
      <c r="W499" s="46">
        <f>+L510</f>
        <v>16</v>
      </c>
      <c r="X499" s="46">
        <f>+L508</f>
        <v>0</v>
      </c>
    </row>
    <row r="500" spans="1:24" x14ac:dyDescent="0.25">
      <c r="A500" s="21"/>
      <c r="B500" s="22"/>
      <c r="C500" s="8" t="str">
        <f>+$C484</f>
        <v>November 2023</v>
      </c>
      <c r="D500" s="24"/>
      <c r="E500" s="24"/>
      <c r="F500" s="24"/>
      <c r="G500" s="10" t="str">
        <f>+$G$4</f>
        <v>Nov</v>
      </c>
      <c r="H500" s="10" t="str">
        <f>+G500</f>
        <v>Nov</v>
      </c>
      <c r="I500" s="10" t="str">
        <f t="shared" si="126"/>
        <v>Nov</v>
      </c>
      <c r="J500" s="10" t="str">
        <f t="shared" si="126"/>
        <v>Nov</v>
      </c>
      <c r="K500" s="10" t="str">
        <f t="shared" si="126"/>
        <v>Nov</v>
      </c>
      <c r="L500" s="10" t="str">
        <f t="shared" si="126"/>
        <v>Nov</v>
      </c>
      <c r="M500" s="10" t="str">
        <f t="shared" si="126"/>
        <v>Nov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5</v>
      </c>
      <c r="H501" s="7">
        <f>+$H$5</f>
        <v>12</v>
      </c>
      <c r="I501" s="7">
        <f>+$I$5</f>
        <v>19</v>
      </c>
      <c r="J501" s="7">
        <f>+$J$5</f>
        <v>26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100</v>
      </c>
      <c r="H503" s="32">
        <f t="shared" ref="H503:L503" si="127">SUM(H504:H507)</f>
        <v>123</v>
      </c>
      <c r="I503" s="32">
        <f t="shared" si="127"/>
        <v>113</v>
      </c>
      <c r="J503" s="32">
        <f t="shared" si="127"/>
        <v>101</v>
      </c>
      <c r="K503" s="32">
        <f t="shared" si="127"/>
        <v>0</v>
      </c>
      <c r="L503" s="32">
        <f t="shared" si="127"/>
        <v>437</v>
      </c>
      <c r="M503" s="32">
        <f>ROUND((L503/$E$1),0)</f>
        <v>109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2</v>
      </c>
      <c r="H504" s="40">
        <v>4</v>
      </c>
      <c r="I504" s="40">
        <v>3</v>
      </c>
      <c r="J504" s="40">
        <v>3</v>
      </c>
      <c r="K504" s="40"/>
      <c r="L504" s="35">
        <f>SUM(G504:K504)</f>
        <v>12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14</v>
      </c>
      <c r="H505" s="40">
        <v>16</v>
      </c>
      <c r="I505" s="40">
        <v>9</v>
      </c>
      <c r="J505" s="40">
        <v>13</v>
      </c>
      <c r="K505" s="40"/>
      <c r="L505" s="35">
        <f t="shared" ref="L505:L512" si="129">SUM(G505:K505)</f>
        <v>52</v>
      </c>
      <c r="M505" s="35">
        <f t="shared" si="128"/>
        <v>13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17</v>
      </c>
      <c r="H506" s="40">
        <v>26</v>
      </c>
      <c r="I506" s="40">
        <v>22</v>
      </c>
      <c r="J506" s="40">
        <v>18</v>
      </c>
      <c r="K506" s="40"/>
      <c r="L506" s="35">
        <f t="shared" si="129"/>
        <v>83</v>
      </c>
      <c r="M506" s="35">
        <f t="shared" si="128"/>
        <v>21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67</v>
      </c>
      <c r="H507" s="41">
        <v>77</v>
      </c>
      <c r="I507" s="41">
        <v>79</v>
      </c>
      <c r="J507" s="41">
        <v>67</v>
      </c>
      <c r="K507" s="41"/>
      <c r="L507" s="32">
        <f t="shared" si="129"/>
        <v>290</v>
      </c>
      <c r="M507" s="32">
        <f t="shared" si="128"/>
        <v>73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2</v>
      </c>
      <c r="H510" s="40">
        <v>9</v>
      </c>
      <c r="I510" s="40">
        <v>3</v>
      </c>
      <c r="J510" s="40">
        <v>2</v>
      </c>
      <c r="K510" s="40"/>
      <c r="L510" s="35">
        <f t="shared" si="129"/>
        <v>16</v>
      </c>
      <c r="M510" s="35">
        <f t="shared" si="128"/>
        <v>4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163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Gundviwini</v>
      </c>
      <c r="T515" s="46">
        <f>+L519</f>
        <v>114</v>
      </c>
      <c r="U515" s="46">
        <f>+L520+L521</f>
        <v>21</v>
      </c>
      <c r="V515" s="46">
        <f>+L522+L523</f>
        <v>93</v>
      </c>
      <c r="W515" s="46">
        <f>+L526</f>
        <v>0</v>
      </c>
      <c r="X515" s="46">
        <f>+L524</f>
        <v>10</v>
      </c>
    </row>
    <row r="516" spans="1:24" x14ac:dyDescent="0.25">
      <c r="A516" s="21"/>
      <c r="B516" s="22"/>
      <c r="C516" s="8" t="str">
        <f>+$C500</f>
        <v>November 2023</v>
      </c>
      <c r="D516" s="24"/>
      <c r="E516" s="24"/>
      <c r="F516" s="24"/>
      <c r="G516" s="10" t="str">
        <f>+$G$4</f>
        <v>Nov</v>
      </c>
      <c r="H516" s="10" t="str">
        <f>+G516</f>
        <v>Nov</v>
      </c>
      <c r="I516" s="10" t="str">
        <f t="shared" si="130"/>
        <v>Nov</v>
      </c>
      <c r="J516" s="10" t="str">
        <f t="shared" si="130"/>
        <v>Nov</v>
      </c>
      <c r="K516" s="10" t="str">
        <f t="shared" si="130"/>
        <v>Nov</v>
      </c>
      <c r="L516" s="10" t="str">
        <f t="shared" si="130"/>
        <v>Nov</v>
      </c>
      <c r="M516" s="10" t="str">
        <f t="shared" si="130"/>
        <v>Nov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5</v>
      </c>
      <c r="H517" s="7">
        <f>+$H$5</f>
        <v>12</v>
      </c>
      <c r="I517" s="7">
        <f>+$I$5</f>
        <v>19</v>
      </c>
      <c r="J517" s="7">
        <f>+$J$5</f>
        <v>26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30</v>
      </c>
      <c r="H519" s="32">
        <f t="shared" ref="H519:L519" si="131">SUM(H520:H523)</f>
        <v>22</v>
      </c>
      <c r="I519" s="32">
        <f t="shared" si="131"/>
        <v>25</v>
      </c>
      <c r="J519" s="32">
        <f t="shared" si="131"/>
        <v>37</v>
      </c>
      <c r="K519" s="32">
        <f t="shared" si="131"/>
        <v>0</v>
      </c>
      <c r="L519" s="32">
        <f t="shared" si="131"/>
        <v>114</v>
      </c>
      <c r="M519" s="32">
        <f>ROUND((L519/$E$1),0)</f>
        <v>29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3</v>
      </c>
      <c r="H520" s="40">
        <v>3</v>
      </c>
      <c r="I520" s="40">
        <v>3</v>
      </c>
      <c r="J520" s="40">
        <v>3</v>
      </c>
      <c r="K520" s="40"/>
      <c r="L520" s="35">
        <f>SUM(G520:K520)</f>
        <v>12</v>
      </c>
      <c r="M520" s="35">
        <f t="shared" ref="M520:M528" si="132">ROUND((L520/$E$1),0)</f>
        <v>3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3</v>
      </c>
      <c r="H521" s="40">
        <v>1</v>
      </c>
      <c r="I521" s="40">
        <v>2</v>
      </c>
      <c r="J521" s="40">
        <v>3</v>
      </c>
      <c r="K521" s="40"/>
      <c r="L521" s="35">
        <f t="shared" ref="L521:L528" si="133">SUM(G521:K521)</f>
        <v>9</v>
      </c>
      <c r="M521" s="35">
        <f t="shared" si="132"/>
        <v>2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4</v>
      </c>
      <c r="H522" s="40">
        <v>5</v>
      </c>
      <c r="I522" s="40">
        <v>4</v>
      </c>
      <c r="J522" s="40">
        <v>6</v>
      </c>
      <c r="K522" s="40"/>
      <c r="L522" s="35">
        <f t="shared" si="133"/>
        <v>19</v>
      </c>
      <c r="M522" s="35">
        <f t="shared" si="132"/>
        <v>5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20</v>
      </c>
      <c r="H523" s="41">
        <v>13</v>
      </c>
      <c r="I523" s="41">
        <v>16</v>
      </c>
      <c r="J523" s="41">
        <v>25</v>
      </c>
      <c r="K523" s="41"/>
      <c r="L523" s="32">
        <f t="shared" si="133"/>
        <v>74</v>
      </c>
      <c r="M523" s="32">
        <f t="shared" si="132"/>
        <v>19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>
        <v>2</v>
      </c>
      <c r="H524" s="40">
        <v>4</v>
      </c>
      <c r="I524" s="40"/>
      <c r="J524" s="40">
        <v>4</v>
      </c>
      <c r="K524" s="40"/>
      <c r="L524" s="35">
        <f t="shared" si="133"/>
        <v>10</v>
      </c>
      <c r="M524" s="35">
        <f t="shared" si="132"/>
        <v>3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164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Mcuba</v>
      </c>
      <c r="T531" s="46">
        <f>+L535</f>
        <v>281</v>
      </c>
      <c r="U531" s="46">
        <f>+L536+L537</f>
        <v>82</v>
      </c>
      <c r="V531" s="46">
        <f>+L538+L539</f>
        <v>199</v>
      </c>
      <c r="W531" s="46">
        <f>+L542</f>
        <v>13</v>
      </c>
      <c r="X531" s="46">
        <f>+L540</f>
        <v>0</v>
      </c>
    </row>
    <row r="532" spans="1:24" x14ac:dyDescent="0.25">
      <c r="A532" s="21"/>
      <c r="B532" s="22"/>
      <c r="C532" s="8" t="str">
        <f>+$C516</f>
        <v>November 2023</v>
      </c>
      <c r="D532" s="24"/>
      <c r="E532" s="24"/>
      <c r="F532" s="24"/>
      <c r="G532" s="10" t="str">
        <f>+$G$4</f>
        <v>Nov</v>
      </c>
      <c r="H532" s="10" t="str">
        <f>+G532</f>
        <v>Nov</v>
      </c>
      <c r="I532" s="10" t="str">
        <f t="shared" si="134"/>
        <v>Nov</v>
      </c>
      <c r="J532" s="10" t="str">
        <f t="shared" si="134"/>
        <v>Nov</v>
      </c>
      <c r="K532" s="10" t="str">
        <f t="shared" si="134"/>
        <v>Nov</v>
      </c>
      <c r="L532" s="10" t="str">
        <f t="shared" si="134"/>
        <v>Nov</v>
      </c>
      <c r="M532" s="10" t="str">
        <f t="shared" si="134"/>
        <v>Nov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5</v>
      </c>
      <c r="H533" s="7">
        <f>+$H$5</f>
        <v>12</v>
      </c>
      <c r="I533" s="7">
        <f>+$I$5</f>
        <v>19</v>
      </c>
      <c r="J533" s="7">
        <f>+$J$5</f>
        <v>26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63</v>
      </c>
      <c r="H535" s="32">
        <f t="shared" ref="H535:L535" si="135">SUM(H536:H539)</f>
        <v>81</v>
      </c>
      <c r="I535" s="32">
        <f t="shared" si="135"/>
        <v>75</v>
      </c>
      <c r="J535" s="32">
        <f t="shared" si="135"/>
        <v>62</v>
      </c>
      <c r="K535" s="32">
        <f t="shared" si="135"/>
        <v>0</v>
      </c>
      <c r="L535" s="32">
        <f t="shared" si="135"/>
        <v>281</v>
      </c>
      <c r="M535" s="32">
        <f>ROUND((L535/$E$1),0)</f>
        <v>70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4</v>
      </c>
      <c r="H536" s="40">
        <v>5</v>
      </c>
      <c r="I536" s="40">
        <v>2</v>
      </c>
      <c r="J536" s="40">
        <v>4</v>
      </c>
      <c r="K536" s="40"/>
      <c r="L536" s="35">
        <f>SUM(G536:K536)</f>
        <v>15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13</v>
      </c>
      <c r="H537" s="40">
        <v>21</v>
      </c>
      <c r="I537" s="40">
        <v>17</v>
      </c>
      <c r="J537" s="40">
        <v>16</v>
      </c>
      <c r="K537" s="40"/>
      <c r="L537" s="35">
        <f t="shared" ref="L537:L544" si="137">SUM(G537:K537)</f>
        <v>67</v>
      </c>
      <c r="M537" s="35">
        <f t="shared" si="136"/>
        <v>17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14</v>
      </c>
      <c r="H538" s="40">
        <v>20</v>
      </c>
      <c r="I538" s="40">
        <v>16</v>
      </c>
      <c r="J538" s="40">
        <v>17</v>
      </c>
      <c r="K538" s="40"/>
      <c r="L538" s="35">
        <f t="shared" si="137"/>
        <v>67</v>
      </c>
      <c r="M538" s="35">
        <f t="shared" si="136"/>
        <v>17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32</v>
      </c>
      <c r="H539" s="41">
        <v>35</v>
      </c>
      <c r="I539" s="41">
        <v>40</v>
      </c>
      <c r="J539" s="41">
        <v>25</v>
      </c>
      <c r="K539" s="41"/>
      <c r="L539" s="32">
        <f t="shared" si="137"/>
        <v>132</v>
      </c>
      <c r="M539" s="32">
        <f t="shared" si="136"/>
        <v>33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4</v>
      </c>
      <c r="H542" s="40">
        <v>2</v>
      </c>
      <c r="I542" s="40">
        <v>5</v>
      </c>
      <c r="J542" s="40">
        <v>2</v>
      </c>
      <c r="K542" s="40"/>
      <c r="L542" s="35">
        <f t="shared" si="137"/>
        <v>13</v>
      </c>
      <c r="M542" s="35">
        <f t="shared" si="136"/>
        <v>3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67</v>
      </c>
      <c r="H543" s="40">
        <v>84</v>
      </c>
      <c r="I543" s="40">
        <v>200</v>
      </c>
      <c r="J543" s="40">
        <v>72</v>
      </c>
      <c r="K543" s="40"/>
      <c r="L543" s="35">
        <f t="shared" si="137"/>
        <v>423</v>
      </c>
      <c r="M543" s="35">
        <f t="shared" si="136"/>
        <v>106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November 2023</v>
      </c>
      <c r="D548" s="24"/>
      <c r="E548" s="24"/>
      <c r="F548" s="24"/>
      <c r="G548" s="10" t="str">
        <f>+$G$4</f>
        <v>Nov</v>
      </c>
      <c r="H548" s="10" t="str">
        <f>+G548</f>
        <v>Nov</v>
      </c>
      <c r="I548" s="10" t="str">
        <f t="shared" si="138"/>
        <v>Nov</v>
      </c>
      <c r="J548" s="10" t="str">
        <f t="shared" si="138"/>
        <v>Nov</v>
      </c>
      <c r="K548" s="10" t="str">
        <f t="shared" si="138"/>
        <v>Nov</v>
      </c>
      <c r="L548" s="10" t="str">
        <f t="shared" si="138"/>
        <v>Nov</v>
      </c>
      <c r="M548" s="10" t="str">
        <f t="shared" si="138"/>
        <v>Nov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5</v>
      </c>
      <c r="H549" s="7">
        <f>+$H$5</f>
        <v>12</v>
      </c>
      <c r="I549" s="7">
        <f>+$I$5</f>
        <v>19</v>
      </c>
      <c r="J549" s="7">
        <f>+$J$5</f>
        <v>26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November 2023</v>
      </c>
      <c r="D564" s="24"/>
      <c r="E564" s="24"/>
      <c r="F564" s="24"/>
      <c r="G564" s="10" t="str">
        <f>+$G$4</f>
        <v>Nov</v>
      </c>
      <c r="H564" s="10" t="str">
        <f>+G564</f>
        <v>Nov</v>
      </c>
      <c r="I564" s="10" t="str">
        <f t="shared" si="142"/>
        <v>Nov</v>
      </c>
      <c r="J564" s="10" t="str">
        <f t="shared" si="142"/>
        <v>Nov</v>
      </c>
      <c r="K564" s="10" t="str">
        <f t="shared" si="142"/>
        <v>Nov</v>
      </c>
      <c r="L564" s="10" t="str">
        <f t="shared" si="142"/>
        <v>Nov</v>
      </c>
      <c r="M564" s="10" t="str">
        <f t="shared" si="142"/>
        <v>Nov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5</v>
      </c>
      <c r="H565" s="7">
        <f>+$H$5</f>
        <v>12</v>
      </c>
      <c r="I565" s="7">
        <f>+$I$5</f>
        <v>19</v>
      </c>
      <c r="J565" s="7">
        <f>+$J$5</f>
        <v>26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November 2023</v>
      </c>
      <c r="D580" s="24"/>
      <c r="E580" s="24"/>
      <c r="F580" s="24"/>
      <c r="G580" s="10" t="str">
        <f>+$G$4</f>
        <v>Nov</v>
      </c>
      <c r="H580" s="10" t="str">
        <f>+G580</f>
        <v>Nov</v>
      </c>
      <c r="I580" s="10" t="str">
        <f t="shared" si="146"/>
        <v>Nov</v>
      </c>
      <c r="J580" s="10" t="str">
        <f t="shared" si="146"/>
        <v>Nov</v>
      </c>
      <c r="K580" s="10" t="str">
        <f t="shared" si="146"/>
        <v>Nov</v>
      </c>
      <c r="L580" s="10" t="str">
        <f t="shared" si="146"/>
        <v>Nov</v>
      </c>
      <c r="M580" s="10" t="str">
        <f t="shared" si="146"/>
        <v>Nov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5</v>
      </c>
      <c r="H581" s="7">
        <f>+$H$5</f>
        <v>12</v>
      </c>
      <c r="I581" s="7">
        <f>+$I$5</f>
        <v>19</v>
      </c>
      <c r="J581" s="7">
        <f>+$J$5</f>
        <v>26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November 2023</v>
      </c>
      <c r="D596" s="24"/>
      <c r="E596" s="24"/>
      <c r="F596" s="24"/>
      <c r="G596" s="10" t="str">
        <f>+$G$4</f>
        <v>Nov</v>
      </c>
      <c r="H596" s="10" t="str">
        <f>+G596</f>
        <v>Nov</v>
      </c>
      <c r="I596" s="10" t="str">
        <f t="shared" si="150"/>
        <v>Nov</v>
      </c>
      <c r="J596" s="10" t="str">
        <f t="shared" si="150"/>
        <v>Nov</v>
      </c>
      <c r="K596" s="10" t="str">
        <f t="shared" si="150"/>
        <v>Nov</v>
      </c>
      <c r="L596" s="10" t="str">
        <f t="shared" si="150"/>
        <v>Nov</v>
      </c>
      <c r="M596" s="10" t="str">
        <f t="shared" si="150"/>
        <v>Nov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5</v>
      </c>
      <c r="H597" s="7">
        <f>+$H$5</f>
        <v>12</v>
      </c>
      <c r="I597" s="7">
        <f>+$I$5</f>
        <v>19</v>
      </c>
      <c r="J597" s="7">
        <f>+$J$5</f>
        <v>26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November 2023</v>
      </c>
      <c r="D612" s="24"/>
      <c r="E612" s="24"/>
      <c r="F612" s="24"/>
      <c r="G612" s="10" t="str">
        <f>+$G$4</f>
        <v>Nov</v>
      </c>
      <c r="H612" s="10" t="str">
        <f>+G612</f>
        <v>Nov</v>
      </c>
      <c r="I612" s="10" t="str">
        <f t="shared" si="154"/>
        <v>Nov</v>
      </c>
      <c r="J612" s="10" t="str">
        <f t="shared" si="154"/>
        <v>Nov</v>
      </c>
      <c r="K612" s="10" t="str">
        <f t="shared" si="154"/>
        <v>Nov</v>
      </c>
      <c r="L612" s="10" t="str">
        <f t="shared" si="154"/>
        <v>Nov</v>
      </c>
      <c r="M612" s="10" t="str">
        <f t="shared" si="154"/>
        <v>Nov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5</v>
      </c>
      <c r="H613" s="7">
        <f>+$H$5</f>
        <v>12</v>
      </c>
      <c r="I613" s="7">
        <f>+$I$5</f>
        <v>19</v>
      </c>
      <c r="J613" s="7">
        <f>+$J$5</f>
        <v>26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November 2023</v>
      </c>
      <c r="D628" s="24"/>
      <c r="E628" s="24"/>
      <c r="F628" s="24"/>
      <c r="G628" s="10" t="str">
        <f>+$G$4</f>
        <v>Nov</v>
      </c>
      <c r="H628" s="10" t="str">
        <f>+G628</f>
        <v>Nov</v>
      </c>
      <c r="I628" s="10" t="str">
        <f t="shared" si="158"/>
        <v>Nov</v>
      </c>
      <c r="J628" s="10" t="str">
        <f t="shared" si="158"/>
        <v>Nov</v>
      </c>
      <c r="K628" s="10" t="str">
        <f t="shared" si="158"/>
        <v>Nov</v>
      </c>
      <c r="L628" s="10" t="str">
        <f t="shared" si="158"/>
        <v>Nov</v>
      </c>
      <c r="M628" s="10" t="str">
        <f t="shared" si="158"/>
        <v>Nov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5</v>
      </c>
      <c r="H629" s="7">
        <f>+$H$5</f>
        <v>12</v>
      </c>
      <c r="I629" s="7">
        <f>+$I$5</f>
        <v>19</v>
      </c>
      <c r="J629" s="7">
        <f>+$J$5</f>
        <v>26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November 2023</v>
      </c>
      <c r="D644" s="24"/>
      <c r="E644" s="24"/>
      <c r="F644" s="24"/>
      <c r="G644" s="10" t="str">
        <f>+$G$4</f>
        <v>Nov</v>
      </c>
      <c r="H644" s="10" t="str">
        <f>+G644</f>
        <v>Nov</v>
      </c>
      <c r="I644" s="10" t="str">
        <f t="shared" si="162"/>
        <v>Nov</v>
      </c>
      <c r="J644" s="10" t="str">
        <f t="shared" si="162"/>
        <v>Nov</v>
      </c>
      <c r="K644" s="10" t="str">
        <f t="shared" si="162"/>
        <v>Nov</v>
      </c>
      <c r="L644" s="10" t="str">
        <f t="shared" si="162"/>
        <v>Nov</v>
      </c>
      <c r="M644" s="10" t="str">
        <f t="shared" si="162"/>
        <v>Nov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5</v>
      </c>
      <c r="H645" s="7">
        <f>+$H$5</f>
        <v>12</v>
      </c>
      <c r="I645" s="7">
        <f>+$I$5</f>
        <v>19</v>
      </c>
      <c r="J645" s="7">
        <f>+$J$5</f>
        <v>26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O657"/>
  <sheetViews>
    <sheetView workbookViewId="0">
      <selection activeCell="L8" sqref="L8:L9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2023</v>
      </c>
      <c r="H3" s="6">
        <f>+G3</f>
        <v>2023</v>
      </c>
      <c r="I3" s="6">
        <f t="shared" ref="I3:M4" si="0">+H3</f>
        <v>2023</v>
      </c>
      <c r="J3" s="6">
        <f t="shared" si="0"/>
        <v>2023</v>
      </c>
      <c r="K3" s="6">
        <f t="shared" si="0"/>
        <v>2023</v>
      </c>
      <c r="L3" s="6">
        <f t="shared" si="0"/>
        <v>2023</v>
      </c>
      <c r="M3" s="6">
        <f t="shared" si="0"/>
        <v>2023</v>
      </c>
      <c r="N3" s="20"/>
      <c r="S3" s="45" t="str">
        <f>+C3</f>
        <v>Total ICBC</v>
      </c>
      <c r="T3" s="46">
        <f>+L7</f>
        <v>9820</v>
      </c>
      <c r="U3" s="46">
        <f>+L8+L9</f>
        <v>2547</v>
      </c>
      <c r="V3" s="46">
        <f>+L10+L11</f>
        <v>7273</v>
      </c>
      <c r="W3" s="46">
        <f>+L14</f>
        <v>605</v>
      </c>
      <c r="X3" s="46">
        <f>+L12</f>
        <v>130</v>
      </c>
    </row>
    <row r="4" spans="1:41" x14ac:dyDescent="0.25">
      <c r="A4" s="21"/>
      <c r="B4" s="22"/>
      <c r="C4" s="13" t="s">
        <v>179</v>
      </c>
      <c r="D4" s="23"/>
      <c r="E4" s="24"/>
      <c r="F4" s="24"/>
      <c r="G4" s="49" t="s">
        <v>39</v>
      </c>
      <c r="H4" s="10" t="str">
        <f>+G4</f>
        <v>Dec</v>
      </c>
      <c r="I4" s="10" t="str">
        <f t="shared" si="0"/>
        <v>Dec</v>
      </c>
      <c r="J4" s="10" t="str">
        <f t="shared" si="0"/>
        <v>Dec</v>
      </c>
      <c r="K4" s="10" t="str">
        <f t="shared" si="0"/>
        <v>Dec</v>
      </c>
      <c r="L4" s="10" t="str">
        <f t="shared" si="0"/>
        <v>Dec</v>
      </c>
      <c r="M4" s="10" t="str">
        <f t="shared" si="0"/>
        <v>Dec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3</v>
      </c>
      <c r="H5" s="4">
        <v>10</v>
      </c>
      <c r="I5" s="4">
        <v>17</v>
      </c>
      <c r="J5" s="4">
        <v>24</v>
      </c>
      <c r="K5" s="4">
        <v>31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1859</v>
      </c>
      <c r="H7" s="32">
        <f t="shared" ref="H7:L7" si="1">SUM(H8:H11)</f>
        <v>2163</v>
      </c>
      <c r="I7" s="32">
        <f t="shared" si="1"/>
        <v>2197</v>
      </c>
      <c r="J7" s="32">
        <f t="shared" si="1"/>
        <v>1906</v>
      </c>
      <c r="K7" s="32">
        <f t="shared" si="1"/>
        <v>1695</v>
      </c>
      <c r="L7" s="32">
        <f t="shared" si="1"/>
        <v>9820</v>
      </c>
      <c r="M7" s="32">
        <f>ROUND((L7/$E$1),0)</f>
        <v>1964</v>
      </c>
      <c r="N7" s="33"/>
      <c r="O7" s="34"/>
      <c r="P7" s="34"/>
      <c r="Q7" s="46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118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160</v>
      </c>
      <c r="I8" s="35">
        <f t="shared" si="2"/>
        <v>208</v>
      </c>
      <c r="J8" s="35">
        <f t="shared" si="2"/>
        <v>124</v>
      </c>
      <c r="K8" s="35">
        <f t="shared" si="2"/>
        <v>108</v>
      </c>
      <c r="L8" s="35">
        <f>SUM(G8:K8)</f>
        <v>718</v>
      </c>
      <c r="M8" s="35">
        <f t="shared" ref="M8:M16" si="3">ROUND((L8/$E$1),0)</f>
        <v>144</v>
      </c>
      <c r="N8" s="33"/>
      <c r="O8" s="34"/>
      <c r="P8" s="34"/>
      <c r="Q8" s="46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320</v>
      </c>
      <c r="H9" s="35">
        <f t="shared" si="4"/>
        <v>429</v>
      </c>
      <c r="I9" s="35">
        <f t="shared" si="4"/>
        <v>443</v>
      </c>
      <c r="J9" s="35">
        <f t="shared" si="4"/>
        <v>315</v>
      </c>
      <c r="K9" s="35">
        <f t="shared" si="4"/>
        <v>322</v>
      </c>
      <c r="L9" s="35">
        <f t="shared" ref="L9:L16" si="5">SUM(G9:K9)</f>
        <v>1829</v>
      </c>
      <c r="M9" s="35">
        <f t="shared" si="3"/>
        <v>366</v>
      </c>
      <c r="N9" s="33"/>
      <c r="O9" s="34"/>
      <c r="P9" s="34"/>
      <c r="Q9" s="46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505</v>
      </c>
      <c r="H10" s="35">
        <f t="shared" si="4"/>
        <v>571</v>
      </c>
      <c r="I10" s="35">
        <f t="shared" si="4"/>
        <v>594</v>
      </c>
      <c r="J10" s="35">
        <f t="shared" si="4"/>
        <v>458</v>
      </c>
      <c r="K10" s="35">
        <f t="shared" si="4"/>
        <v>474</v>
      </c>
      <c r="L10" s="35">
        <f t="shared" si="5"/>
        <v>2602</v>
      </c>
      <c r="M10" s="35">
        <f t="shared" si="3"/>
        <v>520</v>
      </c>
      <c r="N10" s="33"/>
      <c r="O10" s="34"/>
      <c r="P10" s="34"/>
      <c r="Q10" s="46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916</v>
      </c>
      <c r="H11" s="32">
        <f t="shared" si="4"/>
        <v>1003</v>
      </c>
      <c r="I11" s="32">
        <f t="shared" si="4"/>
        <v>952</v>
      </c>
      <c r="J11" s="32">
        <f t="shared" si="4"/>
        <v>1009</v>
      </c>
      <c r="K11" s="32">
        <f t="shared" si="4"/>
        <v>791</v>
      </c>
      <c r="L11" s="32">
        <f t="shared" si="5"/>
        <v>4671</v>
      </c>
      <c r="M11" s="32">
        <f t="shared" si="3"/>
        <v>934</v>
      </c>
      <c r="N11" s="33"/>
      <c r="O11" s="34"/>
      <c r="P11" s="34"/>
      <c r="Q11" s="46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17</v>
      </c>
      <c r="H12" s="35">
        <f t="shared" si="4"/>
        <v>32</v>
      </c>
      <c r="I12" s="35">
        <f t="shared" si="4"/>
        <v>22</v>
      </c>
      <c r="J12" s="35">
        <f t="shared" si="4"/>
        <v>48</v>
      </c>
      <c r="K12" s="35">
        <f t="shared" si="4"/>
        <v>11</v>
      </c>
      <c r="L12" s="35">
        <f t="shared" si="5"/>
        <v>130</v>
      </c>
      <c r="M12" s="35">
        <f t="shared" si="3"/>
        <v>26</v>
      </c>
      <c r="N12" s="33"/>
      <c r="O12" s="34"/>
      <c r="P12" s="34"/>
      <c r="Q12" s="46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3</v>
      </c>
      <c r="H13" s="35">
        <f t="shared" si="4"/>
        <v>4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7</v>
      </c>
      <c r="M13" s="35">
        <f t="shared" si="3"/>
        <v>1</v>
      </c>
      <c r="N13" s="33"/>
      <c r="O13" s="34"/>
      <c r="P13" s="34"/>
      <c r="Q13" s="46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128</v>
      </c>
      <c r="H14" s="35">
        <f t="shared" si="4"/>
        <v>151</v>
      </c>
      <c r="I14" s="35">
        <f t="shared" si="4"/>
        <v>130</v>
      </c>
      <c r="J14" s="35">
        <f t="shared" si="4"/>
        <v>118</v>
      </c>
      <c r="K14" s="35">
        <f t="shared" si="4"/>
        <v>78</v>
      </c>
      <c r="L14" s="35">
        <f t="shared" si="5"/>
        <v>605</v>
      </c>
      <c r="M14" s="35">
        <f t="shared" si="3"/>
        <v>121</v>
      </c>
      <c r="N14" s="33"/>
      <c r="O14" s="34"/>
      <c r="P14" s="34"/>
      <c r="Q14" s="46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1696</v>
      </c>
      <c r="H15" s="35">
        <f t="shared" si="4"/>
        <v>2050</v>
      </c>
      <c r="I15" s="35">
        <f t="shared" si="4"/>
        <v>2053</v>
      </c>
      <c r="J15" s="35">
        <f t="shared" si="4"/>
        <v>1254</v>
      </c>
      <c r="K15" s="35">
        <f t="shared" si="4"/>
        <v>987</v>
      </c>
      <c r="L15" s="35">
        <f t="shared" si="5"/>
        <v>8040</v>
      </c>
      <c r="M15" s="35">
        <f t="shared" si="3"/>
        <v>1608</v>
      </c>
      <c r="N15" s="33"/>
      <c r="O15" s="34"/>
      <c r="P15" s="34"/>
      <c r="Q15" s="46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228</v>
      </c>
      <c r="H16" s="35">
        <f t="shared" si="4"/>
        <v>188</v>
      </c>
      <c r="I16" s="35">
        <f t="shared" si="4"/>
        <v>141</v>
      </c>
      <c r="J16" s="35">
        <f t="shared" si="4"/>
        <v>36</v>
      </c>
      <c r="K16" s="35">
        <f t="shared" si="4"/>
        <v>40</v>
      </c>
      <c r="L16" s="35">
        <f t="shared" si="5"/>
        <v>633</v>
      </c>
      <c r="M16" s="35">
        <f t="shared" si="3"/>
        <v>127</v>
      </c>
      <c r="N16" s="33"/>
      <c r="O16" s="34"/>
      <c r="P16" s="34"/>
      <c r="Q16" s="46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2023</v>
      </c>
      <c r="H19" s="6">
        <f>+G19</f>
        <v>2023</v>
      </c>
      <c r="I19" s="6">
        <f t="shared" ref="I19:M20" si="6">+H19</f>
        <v>2023</v>
      </c>
      <c r="J19" s="6">
        <f t="shared" si="6"/>
        <v>2023</v>
      </c>
      <c r="K19" s="6">
        <f t="shared" si="6"/>
        <v>2023</v>
      </c>
      <c r="L19" s="6">
        <f t="shared" si="6"/>
        <v>2023</v>
      </c>
      <c r="M19" s="6">
        <f t="shared" si="6"/>
        <v>2023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1001</v>
      </c>
      <c r="U19" s="46">
        <f>+L24+L25</f>
        <v>237</v>
      </c>
      <c r="V19" s="46">
        <f>+L26+L27</f>
        <v>764</v>
      </c>
      <c r="W19" s="46">
        <f>+L30</f>
        <v>24</v>
      </c>
      <c r="X19" s="46">
        <f>+L28</f>
        <v>0</v>
      </c>
    </row>
    <row r="20" spans="1:24" x14ac:dyDescent="0.25">
      <c r="A20" s="21"/>
      <c r="B20" s="22"/>
      <c r="C20" s="8" t="str">
        <f>+$C4</f>
        <v>December 2023</v>
      </c>
      <c r="D20" s="24"/>
      <c r="E20" s="24"/>
      <c r="F20" s="24"/>
      <c r="G20" s="10" t="str">
        <f>+$G$4</f>
        <v>Dec</v>
      </c>
      <c r="H20" s="10" t="str">
        <f>+G20</f>
        <v>Dec</v>
      </c>
      <c r="I20" s="10" t="str">
        <f t="shared" si="6"/>
        <v>Dec</v>
      </c>
      <c r="J20" s="10" t="str">
        <f t="shared" si="6"/>
        <v>Dec</v>
      </c>
      <c r="K20" s="10" t="str">
        <f t="shared" si="6"/>
        <v>Dec</v>
      </c>
      <c r="L20" s="10" t="str">
        <f t="shared" si="6"/>
        <v>Dec</v>
      </c>
      <c r="M20" s="10" t="str">
        <f t="shared" si="6"/>
        <v>Dec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3</v>
      </c>
      <c r="H21" s="7">
        <f>+$H$5</f>
        <v>10</v>
      </c>
      <c r="I21" s="7">
        <f>+$I$5</f>
        <v>17</v>
      </c>
      <c r="J21" s="7">
        <f>+$J$5</f>
        <v>24</v>
      </c>
      <c r="K21" s="7">
        <f>+$K$5</f>
        <v>31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151</v>
      </c>
      <c r="H23" s="32">
        <f t="shared" ref="H23:L23" si="7">SUM(H24:H27)</f>
        <v>226</v>
      </c>
      <c r="I23" s="32">
        <f t="shared" si="7"/>
        <v>224</v>
      </c>
      <c r="J23" s="32">
        <f t="shared" si="7"/>
        <v>262</v>
      </c>
      <c r="K23" s="32">
        <f t="shared" si="7"/>
        <v>138</v>
      </c>
      <c r="L23" s="32">
        <f t="shared" si="7"/>
        <v>1001</v>
      </c>
      <c r="M23" s="32">
        <f>ROUND((L23/$E$1),0)</f>
        <v>200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7</v>
      </c>
      <c r="H24" s="40">
        <v>11</v>
      </c>
      <c r="I24" s="40">
        <v>16</v>
      </c>
      <c r="J24" s="40">
        <v>19</v>
      </c>
      <c r="K24" s="40">
        <v>7</v>
      </c>
      <c r="L24" s="35">
        <f>SUM(G24:K24)</f>
        <v>60</v>
      </c>
      <c r="M24" s="35">
        <f t="shared" ref="M24:M32" si="8">ROUND((L24/$E$1),0)</f>
        <v>12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23</v>
      </c>
      <c r="H25" s="40">
        <v>46</v>
      </c>
      <c r="I25" s="40">
        <v>50</v>
      </c>
      <c r="J25" s="40">
        <v>41</v>
      </c>
      <c r="K25" s="40">
        <v>17</v>
      </c>
      <c r="L25" s="35">
        <f t="shared" ref="L25:L32" si="9">SUM(G25:K25)</f>
        <v>177</v>
      </c>
      <c r="M25" s="35">
        <f t="shared" si="8"/>
        <v>35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68</v>
      </c>
      <c r="H26" s="40">
        <v>73</v>
      </c>
      <c r="I26" s="40">
        <v>90</v>
      </c>
      <c r="J26" s="40">
        <v>92</v>
      </c>
      <c r="K26" s="40">
        <v>43</v>
      </c>
      <c r="L26" s="35">
        <f t="shared" si="9"/>
        <v>366</v>
      </c>
      <c r="M26" s="35">
        <f t="shared" si="8"/>
        <v>73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53</v>
      </c>
      <c r="H27" s="41">
        <v>96</v>
      </c>
      <c r="I27" s="41">
        <v>68</v>
      </c>
      <c r="J27" s="41">
        <v>110</v>
      </c>
      <c r="K27" s="41">
        <v>71</v>
      </c>
      <c r="L27" s="32">
        <f t="shared" si="9"/>
        <v>398</v>
      </c>
      <c r="M27" s="32">
        <f t="shared" si="8"/>
        <v>80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5</v>
      </c>
      <c r="H30" s="40">
        <v>9</v>
      </c>
      <c r="I30" s="40">
        <v>7</v>
      </c>
      <c r="J30" s="40"/>
      <c r="K30" s="40">
        <v>3</v>
      </c>
      <c r="L30" s="35">
        <f t="shared" si="9"/>
        <v>24</v>
      </c>
      <c r="M30" s="35">
        <f t="shared" si="8"/>
        <v>5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2023</v>
      </c>
      <c r="H35" s="6">
        <f>+G35</f>
        <v>2023</v>
      </c>
      <c r="I35" s="6">
        <f t="shared" ref="I35:M36" si="10">+H35</f>
        <v>2023</v>
      </c>
      <c r="J35" s="6">
        <f t="shared" si="10"/>
        <v>2023</v>
      </c>
      <c r="K35" s="6">
        <f t="shared" si="10"/>
        <v>2023</v>
      </c>
      <c r="L35" s="6">
        <f t="shared" si="10"/>
        <v>2023</v>
      </c>
      <c r="M35" s="6">
        <f t="shared" si="10"/>
        <v>2023</v>
      </c>
      <c r="N35" s="20"/>
      <c r="O35" s="42"/>
      <c r="P35" s="42"/>
      <c r="Q35" s="42"/>
      <c r="S35" s="45" t="str">
        <f>+C35</f>
        <v>Ngwenya</v>
      </c>
      <c r="T35" s="46">
        <f>+L39</f>
        <v>389</v>
      </c>
      <c r="U35" s="46">
        <f>+L40+L41</f>
        <v>108</v>
      </c>
      <c r="V35" s="46">
        <f>+L42+L43</f>
        <v>281</v>
      </c>
      <c r="W35" s="46">
        <f>+L46</f>
        <v>38</v>
      </c>
      <c r="X35" s="46">
        <f>+L44</f>
        <v>14</v>
      </c>
    </row>
    <row r="36" spans="1:24" x14ac:dyDescent="0.25">
      <c r="A36" s="21"/>
      <c r="B36" s="22"/>
      <c r="C36" s="8" t="str">
        <f>+$C20</f>
        <v>December 2023</v>
      </c>
      <c r="D36" s="24"/>
      <c r="E36" s="24"/>
      <c r="F36" s="24"/>
      <c r="G36" s="10" t="str">
        <f>+$G$4</f>
        <v>Dec</v>
      </c>
      <c r="H36" s="10" t="str">
        <f>+G36</f>
        <v>Dec</v>
      </c>
      <c r="I36" s="10" t="str">
        <f t="shared" si="10"/>
        <v>Dec</v>
      </c>
      <c r="J36" s="10" t="str">
        <f t="shared" si="10"/>
        <v>Dec</v>
      </c>
      <c r="K36" s="10" t="str">
        <f t="shared" si="10"/>
        <v>Dec</v>
      </c>
      <c r="L36" s="10" t="str">
        <f t="shared" si="10"/>
        <v>Dec</v>
      </c>
      <c r="M36" s="10" t="str">
        <f t="shared" si="10"/>
        <v>Dec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3</v>
      </c>
      <c r="H37" s="7">
        <f>+$H$5</f>
        <v>10</v>
      </c>
      <c r="I37" s="7">
        <f>+$I$5</f>
        <v>17</v>
      </c>
      <c r="J37" s="7">
        <f>+$J$5</f>
        <v>24</v>
      </c>
      <c r="K37" s="7">
        <f>+$K$5</f>
        <v>31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89</v>
      </c>
      <c r="H39" s="32">
        <f t="shared" ref="H39:L39" si="11">SUM(H40:H43)</f>
        <v>84</v>
      </c>
      <c r="I39" s="32">
        <f t="shared" si="11"/>
        <v>52</v>
      </c>
      <c r="J39" s="32">
        <f t="shared" si="11"/>
        <v>59</v>
      </c>
      <c r="K39" s="32">
        <f t="shared" si="11"/>
        <v>105</v>
      </c>
      <c r="L39" s="32">
        <f t="shared" si="11"/>
        <v>389</v>
      </c>
      <c r="M39" s="32">
        <f>ROUND((L39/$E$1),0)</f>
        <v>78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5</v>
      </c>
      <c r="H40" s="40">
        <v>6</v>
      </c>
      <c r="I40" s="40">
        <v>2</v>
      </c>
      <c r="J40" s="40">
        <v>6</v>
      </c>
      <c r="K40" s="40">
        <v>7</v>
      </c>
      <c r="L40" s="35">
        <f>SUM(G40:K40)</f>
        <v>26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16</v>
      </c>
      <c r="H41" s="40">
        <v>18</v>
      </c>
      <c r="I41" s="40">
        <v>10</v>
      </c>
      <c r="J41" s="40">
        <v>15</v>
      </c>
      <c r="K41" s="40">
        <v>23</v>
      </c>
      <c r="L41" s="35">
        <f t="shared" ref="L41:L48" si="13">SUM(G41:K41)</f>
        <v>82</v>
      </c>
      <c r="M41" s="35">
        <f t="shared" si="12"/>
        <v>16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23</v>
      </c>
      <c r="H42" s="40">
        <v>20</v>
      </c>
      <c r="I42" s="40">
        <v>15</v>
      </c>
      <c r="J42" s="40">
        <v>18</v>
      </c>
      <c r="K42" s="40">
        <v>30</v>
      </c>
      <c r="L42" s="35">
        <f t="shared" si="13"/>
        <v>106</v>
      </c>
      <c r="M42" s="35">
        <f t="shared" si="12"/>
        <v>21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45</v>
      </c>
      <c r="H43" s="41">
        <v>40</v>
      </c>
      <c r="I43" s="41">
        <v>25</v>
      </c>
      <c r="J43" s="41">
        <v>20</v>
      </c>
      <c r="K43" s="41">
        <v>45</v>
      </c>
      <c r="L43" s="32">
        <f t="shared" si="13"/>
        <v>175</v>
      </c>
      <c r="M43" s="32">
        <f t="shared" si="12"/>
        <v>35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5</v>
      </c>
      <c r="H44" s="40"/>
      <c r="I44" s="40">
        <v>1</v>
      </c>
      <c r="J44" s="40"/>
      <c r="K44" s="40">
        <v>8</v>
      </c>
      <c r="L44" s="35">
        <f t="shared" si="13"/>
        <v>14</v>
      </c>
      <c r="M44" s="35">
        <f t="shared" si="12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7</v>
      </c>
      <c r="H46" s="40">
        <v>6</v>
      </c>
      <c r="I46" s="40">
        <v>6</v>
      </c>
      <c r="J46" s="40">
        <v>9</v>
      </c>
      <c r="K46" s="40">
        <v>10</v>
      </c>
      <c r="L46" s="35">
        <f t="shared" si="13"/>
        <v>38</v>
      </c>
      <c r="M46" s="35">
        <f t="shared" si="12"/>
        <v>8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108</v>
      </c>
      <c r="H47" s="40">
        <v>72</v>
      </c>
      <c r="I47" s="40">
        <v>144</v>
      </c>
      <c r="J47" s="40">
        <v>144</v>
      </c>
      <c r="K47" s="40">
        <v>72</v>
      </c>
      <c r="L47" s="35">
        <f t="shared" si="13"/>
        <v>540</v>
      </c>
      <c r="M47" s="35">
        <f t="shared" si="12"/>
        <v>108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2023</v>
      </c>
      <c r="H51" s="6">
        <f>+G51</f>
        <v>2023</v>
      </c>
      <c r="I51" s="6">
        <f t="shared" ref="I51:M52" si="14">+H51</f>
        <v>2023</v>
      </c>
      <c r="J51" s="6">
        <f t="shared" si="14"/>
        <v>2023</v>
      </c>
      <c r="K51" s="6">
        <f t="shared" si="14"/>
        <v>2023</v>
      </c>
      <c r="L51" s="6">
        <f t="shared" si="14"/>
        <v>2023</v>
      </c>
      <c r="M51" s="6">
        <f t="shared" si="14"/>
        <v>2023</v>
      </c>
      <c r="N51" s="20"/>
      <c r="O51" s="42"/>
      <c r="P51" s="42"/>
      <c r="Q51" s="42"/>
      <c r="S51" s="45" t="str">
        <f>+C51</f>
        <v>Lavumisa</v>
      </c>
      <c r="T51" s="46">
        <f>+L55</f>
        <v>780</v>
      </c>
      <c r="U51" s="46">
        <f>+L56+L57</f>
        <v>263</v>
      </c>
      <c r="V51" s="46">
        <f>+L58+L59</f>
        <v>517</v>
      </c>
      <c r="W51" s="46">
        <f>+L62</f>
        <v>6</v>
      </c>
      <c r="X51" s="46">
        <f>+L60</f>
        <v>5</v>
      </c>
    </row>
    <row r="52" spans="1:24" x14ac:dyDescent="0.25">
      <c r="A52" s="21"/>
      <c r="B52" s="22"/>
      <c r="C52" s="8" t="str">
        <f>+$C36</f>
        <v>December 2023</v>
      </c>
      <c r="D52" s="24"/>
      <c r="E52" s="24"/>
      <c r="F52" s="24"/>
      <c r="G52" s="10" t="str">
        <f>+$G$4</f>
        <v>Dec</v>
      </c>
      <c r="H52" s="10" t="str">
        <f>+G52</f>
        <v>Dec</v>
      </c>
      <c r="I52" s="10" t="str">
        <f t="shared" si="14"/>
        <v>Dec</v>
      </c>
      <c r="J52" s="10" t="str">
        <f t="shared" si="14"/>
        <v>Dec</v>
      </c>
      <c r="K52" s="10" t="str">
        <f t="shared" si="14"/>
        <v>Dec</v>
      </c>
      <c r="L52" s="10" t="str">
        <f t="shared" si="14"/>
        <v>Dec</v>
      </c>
      <c r="M52" s="10" t="str">
        <f t="shared" si="14"/>
        <v>Dec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3</v>
      </c>
      <c r="H53" s="7">
        <f>+$H$5</f>
        <v>10</v>
      </c>
      <c r="I53" s="7">
        <f>+$I$5</f>
        <v>17</v>
      </c>
      <c r="J53" s="7">
        <f>+$J$5</f>
        <v>24</v>
      </c>
      <c r="K53" s="7">
        <f>+$K$5</f>
        <v>31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86</v>
      </c>
      <c r="H55" s="32">
        <f t="shared" ref="H55:L55" si="15">SUM(H56:H59)</f>
        <v>109</v>
      </c>
      <c r="I55" s="32">
        <f t="shared" si="15"/>
        <v>360</v>
      </c>
      <c r="J55" s="32">
        <f t="shared" si="15"/>
        <v>101</v>
      </c>
      <c r="K55" s="32">
        <f t="shared" si="15"/>
        <v>124</v>
      </c>
      <c r="L55" s="32">
        <f t="shared" si="15"/>
        <v>780</v>
      </c>
      <c r="M55" s="32">
        <f>ROUND((L55/$E$1),0)</f>
        <v>156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4</v>
      </c>
      <c r="I56" s="40">
        <v>90</v>
      </c>
      <c r="J56" s="40">
        <v>5</v>
      </c>
      <c r="K56" s="40">
        <v>7</v>
      </c>
      <c r="L56" s="35">
        <f>SUM(G56:K56)</f>
        <v>110</v>
      </c>
      <c r="M56" s="35">
        <f t="shared" ref="M56:M64" si="16">ROUND((L56/$E$1),0)</f>
        <v>22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19</v>
      </c>
      <c r="H57" s="40">
        <v>16</v>
      </c>
      <c r="I57" s="40">
        <v>90</v>
      </c>
      <c r="J57" s="40">
        <v>12</v>
      </c>
      <c r="K57" s="40">
        <v>16</v>
      </c>
      <c r="L57" s="35">
        <f t="shared" ref="L57:L64" si="17">SUM(G57:K57)</f>
        <v>153</v>
      </c>
      <c r="M57" s="35">
        <f t="shared" si="16"/>
        <v>31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22</v>
      </c>
      <c r="H58" s="40">
        <v>23</v>
      </c>
      <c r="I58" s="40">
        <v>90</v>
      </c>
      <c r="J58" s="40">
        <v>26</v>
      </c>
      <c r="K58" s="40">
        <v>37</v>
      </c>
      <c r="L58" s="35">
        <f t="shared" si="17"/>
        <v>198</v>
      </c>
      <c r="M58" s="35">
        <f t="shared" si="16"/>
        <v>40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41</v>
      </c>
      <c r="H59" s="41">
        <v>66</v>
      </c>
      <c r="I59" s="41">
        <v>90</v>
      </c>
      <c r="J59" s="41">
        <v>58</v>
      </c>
      <c r="K59" s="41">
        <v>64</v>
      </c>
      <c r="L59" s="32">
        <f t="shared" si="17"/>
        <v>319</v>
      </c>
      <c r="M59" s="32">
        <f t="shared" si="16"/>
        <v>64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>
        <v>5</v>
      </c>
      <c r="H60" s="40"/>
      <c r="I60" s="40"/>
      <c r="J60" s="40"/>
      <c r="K60" s="40"/>
      <c r="L60" s="35">
        <f t="shared" si="17"/>
        <v>5</v>
      </c>
      <c r="M60" s="35">
        <f t="shared" si="16"/>
        <v>1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>
        <v>6</v>
      </c>
      <c r="I62" s="40"/>
      <c r="J62" s="40"/>
      <c r="K62" s="40"/>
      <c r="L62" s="35">
        <f t="shared" si="17"/>
        <v>6</v>
      </c>
      <c r="M62" s="35">
        <f t="shared" si="16"/>
        <v>1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2023</v>
      </c>
      <c r="H67" s="6">
        <f>+G67</f>
        <v>2023</v>
      </c>
      <c r="I67" s="6">
        <f t="shared" ref="I67:M68" si="18">+H67</f>
        <v>2023</v>
      </c>
      <c r="J67" s="6">
        <f t="shared" si="18"/>
        <v>2023</v>
      </c>
      <c r="K67" s="6">
        <f t="shared" si="18"/>
        <v>2023</v>
      </c>
      <c r="L67" s="6">
        <f t="shared" si="18"/>
        <v>2023</v>
      </c>
      <c r="M67" s="6">
        <f t="shared" si="18"/>
        <v>2023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December 2023</v>
      </c>
      <c r="D68" s="24"/>
      <c r="E68" s="24"/>
      <c r="F68" s="24"/>
      <c r="G68" s="10" t="str">
        <f>+$G$4</f>
        <v>Dec</v>
      </c>
      <c r="H68" s="10" t="str">
        <f>+G68</f>
        <v>Dec</v>
      </c>
      <c r="I68" s="10" t="str">
        <f t="shared" si="18"/>
        <v>Dec</v>
      </c>
      <c r="J68" s="10" t="str">
        <f t="shared" si="18"/>
        <v>Dec</v>
      </c>
      <c r="K68" s="10" t="str">
        <f t="shared" si="18"/>
        <v>Dec</v>
      </c>
      <c r="L68" s="10" t="str">
        <f t="shared" si="18"/>
        <v>Dec</v>
      </c>
      <c r="M68" s="10" t="str">
        <f t="shared" si="18"/>
        <v>Dec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3</v>
      </c>
      <c r="H69" s="7">
        <f>+$H$5</f>
        <v>10</v>
      </c>
      <c r="I69" s="7">
        <f>+$I$5</f>
        <v>17</v>
      </c>
      <c r="J69" s="7">
        <f>+$J$5</f>
        <v>24</v>
      </c>
      <c r="K69" s="7">
        <f>+$K$5</f>
        <v>31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>
        <f>ROUND((L71/$E$1),0)</f>
        <v>0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>
        <f t="shared" ref="M72:M80" si="20">ROUND((L72/$E$1),0)</f>
        <v>0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>
        <f t="shared" si="20"/>
        <v>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>
        <f t="shared" si="20"/>
        <v>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>
        <f t="shared" si="20"/>
        <v>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>
        <f t="shared" si="20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2023</v>
      </c>
      <c r="H83" s="6">
        <f>+G83</f>
        <v>2023</v>
      </c>
      <c r="I83" s="6">
        <f t="shared" ref="I83:M84" si="22">+H83</f>
        <v>2023</v>
      </c>
      <c r="J83" s="6">
        <f t="shared" si="22"/>
        <v>2023</v>
      </c>
      <c r="K83" s="6">
        <f t="shared" si="22"/>
        <v>2023</v>
      </c>
      <c r="L83" s="6">
        <f t="shared" si="22"/>
        <v>2023</v>
      </c>
      <c r="M83" s="6">
        <f t="shared" si="22"/>
        <v>2023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December 2023</v>
      </c>
      <c r="D84" s="24"/>
      <c r="E84" s="24"/>
      <c r="F84" s="24"/>
      <c r="G84" s="10" t="str">
        <f>+$G$4</f>
        <v>Dec</v>
      </c>
      <c r="H84" s="10" t="str">
        <f>+G84</f>
        <v>Dec</v>
      </c>
      <c r="I84" s="10" t="str">
        <f t="shared" si="22"/>
        <v>Dec</v>
      </c>
      <c r="J84" s="10" t="str">
        <f t="shared" si="22"/>
        <v>Dec</v>
      </c>
      <c r="K84" s="10" t="str">
        <f t="shared" si="22"/>
        <v>Dec</v>
      </c>
      <c r="L84" s="10" t="str">
        <f t="shared" si="22"/>
        <v>Dec</v>
      </c>
      <c r="M84" s="10" t="str">
        <f t="shared" si="22"/>
        <v>Dec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3</v>
      </c>
      <c r="H85" s="7">
        <f>+$H$5</f>
        <v>10</v>
      </c>
      <c r="I85" s="7">
        <f>+$I$5</f>
        <v>17</v>
      </c>
      <c r="J85" s="7">
        <f>+$J$5</f>
        <v>24</v>
      </c>
      <c r="K85" s="7">
        <f>+$K$5</f>
        <v>31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2023</v>
      </c>
      <c r="H99" s="6">
        <f>+G99</f>
        <v>2023</v>
      </c>
      <c r="I99" s="6">
        <f t="shared" ref="I99:M100" si="26">+H99</f>
        <v>2023</v>
      </c>
      <c r="J99" s="6">
        <f t="shared" si="26"/>
        <v>2023</v>
      </c>
      <c r="K99" s="6">
        <f t="shared" si="26"/>
        <v>2023</v>
      </c>
      <c r="L99" s="6">
        <f t="shared" si="26"/>
        <v>2023</v>
      </c>
      <c r="M99" s="6">
        <f t="shared" si="26"/>
        <v>2023</v>
      </c>
      <c r="N99" s="20"/>
      <c r="O99" s="42"/>
      <c r="P99" s="42"/>
      <c r="Q99" s="42"/>
      <c r="S99" s="45" t="str">
        <f>+C99</f>
        <v>Ngwempisi</v>
      </c>
      <c r="T99" s="46">
        <f>+L103</f>
        <v>362</v>
      </c>
      <c r="U99" s="46">
        <f>+L104+L105</f>
        <v>121</v>
      </c>
      <c r="V99" s="46">
        <f>+L106+L107</f>
        <v>241</v>
      </c>
      <c r="W99" s="46">
        <f>+L110</f>
        <v>21</v>
      </c>
      <c r="X99" s="46">
        <f>+L108</f>
        <v>0</v>
      </c>
    </row>
    <row r="100" spans="1:24" x14ac:dyDescent="0.25">
      <c r="A100" s="21"/>
      <c r="B100" s="22"/>
      <c r="C100" s="8" t="str">
        <f>+$C84</f>
        <v>December 2023</v>
      </c>
      <c r="D100" s="24"/>
      <c r="E100" s="24"/>
      <c r="F100" s="24"/>
      <c r="G100" s="10" t="str">
        <f>+$G$4</f>
        <v>Dec</v>
      </c>
      <c r="H100" s="10" t="str">
        <f>+G100</f>
        <v>Dec</v>
      </c>
      <c r="I100" s="10" t="str">
        <f t="shared" si="26"/>
        <v>Dec</v>
      </c>
      <c r="J100" s="10" t="str">
        <f t="shared" si="26"/>
        <v>Dec</v>
      </c>
      <c r="K100" s="10" t="str">
        <f t="shared" si="26"/>
        <v>Dec</v>
      </c>
      <c r="L100" s="10" t="str">
        <f t="shared" si="26"/>
        <v>Dec</v>
      </c>
      <c r="M100" s="10" t="str">
        <f t="shared" si="26"/>
        <v>Dec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3</v>
      </c>
      <c r="H101" s="7">
        <f>+$H$5</f>
        <v>10</v>
      </c>
      <c r="I101" s="7">
        <f>+$I$5</f>
        <v>17</v>
      </c>
      <c r="J101" s="7">
        <f>+$J$5</f>
        <v>24</v>
      </c>
      <c r="K101" s="7">
        <f>+$K$5</f>
        <v>31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93</v>
      </c>
      <c r="H103" s="32">
        <f t="shared" ref="H103:L103" si="27">SUM(H104:H107)</f>
        <v>89</v>
      </c>
      <c r="I103" s="32">
        <f t="shared" si="27"/>
        <v>51</v>
      </c>
      <c r="J103" s="32">
        <f t="shared" si="27"/>
        <v>46</v>
      </c>
      <c r="K103" s="32">
        <f t="shared" si="27"/>
        <v>83</v>
      </c>
      <c r="L103" s="32">
        <f t="shared" si="27"/>
        <v>362</v>
      </c>
      <c r="M103" s="32">
        <f>ROUND((L103/$E$1),0)</f>
        <v>72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5</v>
      </c>
      <c r="H104" s="40">
        <v>5</v>
      </c>
      <c r="I104" s="40">
        <v>1</v>
      </c>
      <c r="J104" s="40">
        <v>3</v>
      </c>
      <c r="K104" s="40">
        <v>7</v>
      </c>
      <c r="L104" s="35">
        <f>SUM(G104:K104)</f>
        <v>21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26</v>
      </c>
      <c r="H105" s="40">
        <v>25</v>
      </c>
      <c r="I105" s="40">
        <v>12</v>
      </c>
      <c r="J105" s="40">
        <v>12</v>
      </c>
      <c r="K105" s="40">
        <v>25</v>
      </c>
      <c r="L105" s="35">
        <f t="shared" ref="L105:L112" si="29">SUM(G105:K105)</f>
        <v>100</v>
      </c>
      <c r="M105" s="35">
        <f t="shared" si="28"/>
        <v>20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25</v>
      </c>
      <c r="H106" s="40">
        <v>22</v>
      </c>
      <c r="I106" s="40">
        <v>15</v>
      </c>
      <c r="J106" s="40">
        <v>13</v>
      </c>
      <c r="K106" s="40">
        <v>26</v>
      </c>
      <c r="L106" s="35">
        <f t="shared" si="29"/>
        <v>101</v>
      </c>
      <c r="M106" s="35">
        <f t="shared" si="28"/>
        <v>20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37</v>
      </c>
      <c r="H107" s="41">
        <v>37</v>
      </c>
      <c r="I107" s="41">
        <v>23</v>
      </c>
      <c r="J107" s="41">
        <v>18</v>
      </c>
      <c r="K107" s="41">
        <v>25</v>
      </c>
      <c r="L107" s="32">
        <f t="shared" si="29"/>
        <v>140</v>
      </c>
      <c r="M107" s="32">
        <f t="shared" si="28"/>
        <v>28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12</v>
      </c>
      <c r="H110" s="40">
        <v>9</v>
      </c>
      <c r="I110" s="40"/>
      <c r="J110" s="40"/>
      <c r="K110" s="40"/>
      <c r="L110" s="35">
        <f t="shared" si="29"/>
        <v>21</v>
      </c>
      <c r="M110" s="35">
        <f t="shared" si="28"/>
        <v>4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/>
      <c r="K112" s="40"/>
      <c r="L112" s="35">
        <f t="shared" si="29"/>
        <v>120</v>
      </c>
      <c r="M112" s="35">
        <f t="shared" si="28"/>
        <v>24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2023</v>
      </c>
      <c r="H115" s="6">
        <f>+G115</f>
        <v>2023</v>
      </c>
      <c r="I115" s="6">
        <f t="shared" ref="I115:M116" si="30">+H115</f>
        <v>2023</v>
      </c>
      <c r="J115" s="6">
        <f t="shared" si="30"/>
        <v>2023</v>
      </c>
      <c r="K115" s="6">
        <f t="shared" si="30"/>
        <v>2023</v>
      </c>
      <c r="L115" s="6">
        <f t="shared" si="30"/>
        <v>2023</v>
      </c>
      <c r="M115" s="6">
        <f t="shared" si="30"/>
        <v>2023</v>
      </c>
      <c r="N115" s="20"/>
      <c r="O115" s="42"/>
      <c r="P115" s="42"/>
      <c r="Q115" s="42"/>
      <c r="S115" s="45" t="str">
        <f>+C115</f>
        <v>Gebeni</v>
      </c>
      <c r="T115" s="46">
        <f>+L119</f>
        <v>276</v>
      </c>
      <c r="U115" s="46">
        <f>+L120+L121</f>
        <v>72</v>
      </c>
      <c r="V115" s="46">
        <f>+L122+L123</f>
        <v>204</v>
      </c>
      <c r="W115" s="46">
        <f>+L126</f>
        <v>34</v>
      </c>
      <c r="X115" s="46">
        <f>+L124</f>
        <v>10</v>
      </c>
    </row>
    <row r="116" spans="1:24" x14ac:dyDescent="0.25">
      <c r="A116" s="21"/>
      <c r="B116" s="22"/>
      <c r="C116" s="8" t="str">
        <f>+$C100</f>
        <v>December 2023</v>
      </c>
      <c r="D116" s="24"/>
      <c r="E116" s="24"/>
      <c r="F116" s="24"/>
      <c r="G116" s="10" t="str">
        <f>+$G$4</f>
        <v>Dec</v>
      </c>
      <c r="H116" s="10" t="str">
        <f>+G116</f>
        <v>Dec</v>
      </c>
      <c r="I116" s="10" t="str">
        <f t="shared" si="30"/>
        <v>Dec</v>
      </c>
      <c r="J116" s="10" t="str">
        <f t="shared" si="30"/>
        <v>Dec</v>
      </c>
      <c r="K116" s="10" t="str">
        <f t="shared" si="30"/>
        <v>Dec</v>
      </c>
      <c r="L116" s="10" t="str">
        <f t="shared" si="30"/>
        <v>Dec</v>
      </c>
      <c r="M116" s="10" t="str">
        <f t="shared" si="30"/>
        <v>Dec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3</v>
      </c>
      <c r="H117" s="7">
        <f>+$H$5</f>
        <v>10</v>
      </c>
      <c r="I117" s="7">
        <f>+$I$5</f>
        <v>17</v>
      </c>
      <c r="J117" s="7">
        <f>+$J$5</f>
        <v>24</v>
      </c>
      <c r="K117" s="7">
        <f>+$K$5</f>
        <v>31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49</v>
      </c>
      <c r="H119" s="32">
        <f t="shared" ref="H119:L119" si="31">SUM(H120:H123)</f>
        <v>62</v>
      </c>
      <c r="I119" s="32">
        <f t="shared" si="31"/>
        <v>39</v>
      </c>
      <c r="J119" s="32">
        <f t="shared" si="31"/>
        <v>79</v>
      </c>
      <c r="K119" s="32">
        <f t="shared" si="31"/>
        <v>47</v>
      </c>
      <c r="L119" s="32">
        <f t="shared" si="31"/>
        <v>276</v>
      </c>
      <c r="M119" s="32">
        <f>ROUND((L119/$E$1),0)</f>
        <v>55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5</v>
      </c>
      <c r="H120" s="40">
        <v>3</v>
      </c>
      <c r="I120" s="40">
        <v>4</v>
      </c>
      <c r="J120" s="40">
        <v>6</v>
      </c>
      <c r="K120" s="40">
        <v>2</v>
      </c>
      <c r="L120" s="35">
        <f>SUM(G120:K120)</f>
        <v>20</v>
      </c>
      <c r="M120" s="35">
        <f t="shared" ref="M120:M128" si="32">ROUND((L120/$E$1),0)</f>
        <v>4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7</v>
      </c>
      <c r="H121" s="40">
        <v>13</v>
      </c>
      <c r="I121" s="40">
        <v>9</v>
      </c>
      <c r="J121" s="40">
        <v>13</v>
      </c>
      <c r="K121" s="40">
        <v>10</v>
      </c>
      <c r="L121" s="35">
        <f t="shared" ref="L121:L128" si="33">SUM(G121:K121)</f>
        <v>52</v>
      </c>
      <c r="M121" s="35">
        <f t="shared" si="32"/>
        <v>10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15</v>
      </c>
      <c r="H122" s="40">
        <v>14</v>
      </c>
      <c r="I122" s="40">
        <v>7</v>
      </c>
      <c r="J122" s="40">
        <v>12</v>
      </c>
      <c r="K122" s="40">
        <v>8</v>
      </c>
      <c r="L122" s="35">
        <f t="shared" si="33"/>
        <v>56</v>
      </c>
      <c r="M122" s="35">
        <f t="shared" si="32"/>
        <v>11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22</v>
      </c>
      <c r="H123" s="41">
        <v>32</v>
      </c>
      <c r="I123" s="41">
        <v>19</v>
      </c>
      <c r="J123" s="41">
        <v>48</v>
      </c>
      <c r="K123" s="41">
        <v>27</v>
      </c>
      <c r="L123" s="32">
        <f t="shared" si="33"/>
        <v>148</v>
      </c>
      <c r="M123" s="32">
        <f t="shared" si="32"/>
        <v>30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3</v>
      </c>
      <c r="H124" s="40">
        <v>2</v>
      </c>
      <c r="I124" s="40">
        <v>2</v>
      </c>
      <c r="J124" s="40">
        <v>3</v>
      </c>
      <c r="K124" s="40"/>
      <c r="L124" s="35">
        <f t="shared" si="33"/>
        <v>10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8</v>
      </c>
      <c r="H126" s="40">
        <v>10</v>
      </c>
      <c r="I126" s="40">
        <v>8</v>
      </c>
      <c r="J126" s="40">
        <v>8</v>
      </c>
      <c r="K126" s="40"/>
      <c r="L126" s="35">
        <f t="shared" si="33"/>
        <v>34</v>
      </c>
      <c r="M126" s="35">
        <f t="shared" si="32"/>
        <v>7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180</v>
      </c>
      <c r="H127" s="40">
        <v>36</v>
      </c>
      <c r="I127" s="40">
        <v>216</v>
      </c>
      <c r="J127" s="40">
        <v>108</v>
      </c>
      <c r="K127" s="40"/>
      <c r="L127" s="35">
        <f t="shared" si="33"/>
        <v>540</v>
      </c>
      <c r="M127" s="35">
        <f t="shared" si="32"/>
        <v>108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2023</v>
      </c>
      <c r="H131" s="6">
        <f>+G131</f>
        <v>2023</v>
      </c>
      <c r="I131" s="6">
        <f t="shared" ref="I131:M132" si="34">+H131</f>
        <v>2023</v>
      </c>
      <c r="J131" s="6">
        <f t="shared" si="34"/>
        <v>2023</v>
      </c>
      <c r="K131" s="6">
        <f t="shared" si="34"/>
        <v>2023</v>
      </c>
      <c r="L131" s="6">
        <f t="shared" si="34"/>
        <v>2023</v>
      </c>
      <c r="M131" s="6">
        <f t="shared" si="34"/>
        <v>2023</v>
      </c>
      <c r="N131" s="20"/>
      <c r="O131" s="42"/>
      <c r="P131" s="42"/>
      <c r="Q131" s="42"/>
      <c r="S131" s="45" t="str">
        <f>+C131</f>
        <v>Mpolonjeni CLC</v>
      </c>
      <c r="T131" s="46">
        <f>+L135</f>
        <v>248</v>
      </c>
      <c r="U131" s="46">
        <f>+L136+L137</f>
        <v>91</v>
      </c>
      <c r="V131" s="46">
        <f>+L138+L139</f>
        <v>157</v>
      </c>
      <c r="W131" s="46">
        <f>+L142</f>
        <v>1</v>
      </c>
      <c r="X131" s="46">
        <f>+L140</f>
        <v>0</v>
      </c>
    </row>
    <row r="132" spans="1:24" x14ac:dyDescent="0.25">
      <c r="A132" s="21"/>
      <c r="B132" s="22"/>
      <c r="C132" s="8" t="str">
        <f>+$C116</f>
        <v>December 2023</v>
      </c>
      <c r="D132" s="24"/>
      <c r="E132" s="24"/>
      <c r="F132" s="24"/>
      <c r="G132" s="10" t="str">
        <f>+$G$4</f>
        <v>Dec</v>
      </c>
      <c r="H132" s="10" t="str">
        <f>+G132</f>
        <v>Dec</v>
      </c>
      <c r="I132" s="10" t="str">
        <f t="shared" si="34"/>
        <v>Dec</v>
      </c>
      <c r="J132" s="10" t="str">
        <f t="shared" si="34"/>
        <v>Dec</v>
      </c>
      <c r="K132" s="10" t="str">
        <f t="shared" si="34"/>
        <v>Dec</v>
      </c>
      <c r="L132" s="10" t="str">
        <f t="shared" si="34"/>
        <v>Dec</v>
      </c>
      <c r="M132" s="10" t="str">
        <f t="shared" si="34"/>
        <v>Dec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3</v>
      </c>
      <c r="H133" s="7">
        <f>+$H$5</f>
        <v>10</v>
      </c>
      <c r="I133" s="7">
        <f>+$I$5</f>
        <v>17</v>
      </c>
      <c r="J133" s="7">
        <f>+$J$5</f>
        <v>24</v>
      </c>
      <c r="K133" s="7">
        <f>+$K$5</f>
        <v>31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59</v>
      </c>
      <c r="H135" s="32">
        <f t="shared" ref="H135:L135" si="35">SUM(H136:H139)</f>
        <v>52</v>
      </c>
      <c r="I135" s="32">
        <f t="shared" si="35"/>
        <v>55</v>
      </c>
      <c r="J135" s="32">
        <f t="shared" si="35"/>
        <v>41</v>
      </c>
      <c r="K135" s="32">
        <f t="shared" si="35"/>
        <v>41</v>
      </c>
      <c r="L135" s="32">
        <f t="shared" si="35"/>
        <v>248</v>
      </c>
      <c r="M135" s="32">
        <f>ROUND((L135/$E$1),0)</f>
        <v>50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>
        <v>2</v>
      </c>
      <c r="I136" s="40">
        <v>3</v>
      </c>
      <c r="J136" s="40">
        <v>2</v>
      </c>
      <c r="K136" s="40">
        <v>3</v>
      </c>
      <c r="L136" s="35">
        <f>SUM(G136:K136)</f>
        <v>14</v>
      </c>
      <c r="M136" s="35">
        <f t="shared" ref="M136:M144" si="36">ROUND((L136/$E$1),0)</f>
        <v>3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>
        <v>16</v>
      </c>
      <c r="I137" s="40">
        <v>17</v>
      </c>
      <c r="J137" s="40">
        <v>14</v>
      </c>
      <c r="K137" s="40">
        <v>14</v>
      </c>
      <c r="L137" s="35">
        <f t="shared" ref="L137:L144" si="37">SUM(G137:K137)</f>
        <v>77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15</v>
      </c>
      <c r="H138" s="40">
        <v>14</v>
      </c>
      <c r="I138" s="40">
        <v>13</v>
      </c>
      <c r="J138" s="40">
        <v>10</v>
      </c>
      <c r="K138" s="40">
        <v>10</v>
      </c>
      <c r="L138" s="35">
        <f t="shared" si="37"/>
        <v>62</v>
      </c>
      <c r="M138" s="35">
        <f t="shared" si="36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24</v>
      </c>
      <c r="H139" s="41">
        <v>20</v>
      </c>
      <c r="I139" s="41">
        <v>22</v>
      </c>
      <c r="J139" s="41">
        <v>15</v>
      </c>
      <c r="K139" s="41">
        <v>14</v>
      </c>
      <c r="L139" s="32">
        <f t="shared" si="37"/>
        <v>95</v>
      </c>
      <c r="M139" s="32">
        <f t="shared" si="36"/>
        <v>19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1</v>
      </c>
      <c r="H142" s="40"/>
      <c r="I142" s="40"/>
      <c r="J142" s="40"/>
      <c r="K142" s="40"/>
      <c r="L142" s="35">
        <f t="shared" si="37"/>
        <v>1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50</v>
      </c>
      <c r="H143" s="40">
        <v>40</v>
      </c>
      <c r="I143" s="40">
        <v>70</v>
      </c>
      <c r="J143" s="40">
        <v>60</v>
      </c>
      <c r="K143" s="40">
        <v>168</v>
      </c>
      <c r="L143" s="35">
        <f t="shared" si="37"/>
        <v>388</v>
      </c>
      <c r="M143" s="35">
        <f t="shared" si="36"/>
        <v>78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2023</v>
      </c>
      <c r="H147" s="6">
        <f>+G147</f>
        <v>2023</v>
      </c>
      <c r="I147" s="6">
        <f t="shared" ref="I147:M148" si="38">+H147</f>
        <v>2023</v>
      </c>
      <c r="J147" s="6">
        <f t="shared" si="38"/>
        <v>2023</v>
      </c>
      <c r="K147" s="6">
        <f t="shared" si="38"/>
        <v>2023</v>
      </c>
      <c r="L147" s="6">
        <f t="shared" si="38"/>
        <v>2023</v>
      </c>
      <c r="M147" s="6">
        <f t="shared" si="38"/>
        <v>2023</v>
      </c>
      <c r="N147" s="20"/>
      <c r="O147" s="42"/>
      <c r="P147" s="42"/>
      <c r="Q147" s="42"/>
      <c r="S147" s="45" t="str">
        <f>+C147</f>
        <v>Msahweni CLC</v>
      </c>
      <c r="T147" s="46">
        <f>+L151</f>
        <v>386</v>
      </c>
      <c r="U147" s="46">
        <f>+L152+L153</f>
        <v>96</v>
      </c>
      <c r="V147" s="46">
        <f>+L154+L155</f>
        <v>290</v>
      </c>
      <c r="W147" s="46">
        <f>+L158</f>
        <v>6</v>
      </c>
      <c r="X147" s="46">
        <f>+L156</f>
        <v>0</v>
      </c>
    </row>
    <row r="148" spans="1:24" x14ac:dyDescent="0.25">
      <c r="A148" s="21"/>
      <c r="B148" s="22"/>
      <c r="C148" s="8" t="str">
        <f>+$C132</f>
        <v>December 2023</v>
      </c>
      <c r="D148" s="24"/>
      <c r="E148" s="24"/>
      <c r="F148" s="24"/>
      <c r="G148" s="10" t="str">
        <f>+$G$4</f>
        <v>Dec</v>
      </c>
      <c r="H148" s="10" t="str">
        <f>+G148</f>
        <v>Dec</v>
      </c>
      <c r="I148" s="10" t="str">
        <f t="shared" si="38"/>
        <v>Dec</v>
      </c>
      <c r="J148" s="10" t="str">
        <f t="shared" si="38"/>
        <v>Dec</v>
      </c>
      <c r="K148" s="10" t="str">
        <f t="shared" si="38"/>
        <v>Dec</v>
      </c>
      <c r="L148" s="10" t="str">
        <f t="shared" si="38"/>
        <v>Dec</v>
      </c>
      <c r="M148" s="10" t="str">
        <f t="shared" si="38"/>
        <v>Dec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3</v>
      </c>
      <c r="H149" s="7">
        <f>+$H$5</f>
        <v>10</v>
      </c>
      <c r="I149" s="7">
        <f>+$I$5</f>
        <v>17</v>
      </c>
      <c r="J149" s="7">
        <f>+$J$5</f>
        <v>24</v>
      </c>
      <c r="K149" s="7">
        <f>+$K$5</f>
        <v>31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72</v>
      </c>
      <c r="H151" s="32">
        <f t="shared" ref="H151:L151" si="39">SUM(H152:H155)</f>
        <v>76</v>
      </c>
      <c r="I151" s="32">
        <f t="shared" si="39"/>
        <v>72</v>
      </c>
      <c r="J151" s="32">
        <f t="shared" si="39"/>
        <v>91</v>
      </c>
      <c r="K151" s="32">
        <f t="shared" si="39"/>
        <v>75</v>
      </c>
      <c r="L151" s="32">
        <f t="shared" si="39"/>
        <v>386</v>
      </c>
      <c r="M151" s="32">
        <f>ROUND((L151/$E$1),0)</f>
        <v>77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3</v>
      </c>
      <c r="H152" s="40">
        <v>3</v>
      </c>
      <c r="I152" s="40">
        <v>3</v>
      </c>
      <c r="J152" s="40">
        <v>4</v>
      </c>
      <c r="K152" s="40">
        <v>3</v>
      </c>
      <c r="L152" s="35">
        <f>SUM(G152:K152)</f>
        <v>16</v>
      </c>
      <c r="M152" s="35">
        <f t="shared" ref="M152:M160" si="40">ROUND((L152/$E$1),0)</f>
        <v>3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12</v>
      </c>
      <c r="H153" s="40">
        <v>20</v>
      </c>
      <c r="I153" s="40">
        <v>15</v>
      </c>
      <c r="J153" s="40">
        <v>20</v>
      </c>
      <c r="K153" s="40">
        <v>13</v>
      </c>
      <c r="L153" s="35">
        <f t="shared" ref="L153:L160" si="41">SUM(G153:K153)</f>
        <v>80</v>
      </c>
      <c r="M153" s="35">
        <f t="shared" si="40"/>
        <v>16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19</v>
      </c>
      <c r="H154" s="40">
        <v>23</v>
      </c>
      <c r="I154" s="40">
        <v>25</v>
      </c>
      <c r="J154" s="40">
        <v>15</v>
      </c>
      <c r="K154" s="40">
        <v>18</v>
      </c>
      <c r="L154" s="35">
        <f t="shared" si="41"/>
        <v>100</v>
      </c>
      <c r="M154" s="35">
        <f t="shared" si="40"/>
        <v>20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38</v>
      </c>
      <c r="H155" s="41">
        <v>30</v>
      </c>
      <c r="I155" s="41">
        <v>29</v>
      </c>
      <c r="J155" s="41">
        <v>52</v>
      </c>
      <c r="K155" s="41">
        <v>41</v>
      </c>
      <c r="L155" s="32">
        <f t="shared" si="41"/>
        <v>190</v>
      </c>
      <c r="M155" s="32">
        <f t="shared" si="40"/>
        <v>38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>
        <v>2</v>
      </c>
      <c r="I158" s="40">
        <v>1</v>
      </c>
      <c r="J158" s="40">
        <v>1</v>
      </c>
      <c r="K158" s="40"/>
      <c r="L158" s="35">
        <f t="shared" si="41"/>
        <v>6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>
        <v>13</v>
      </c>
      <c r="I159" s="40">
        <v>13</v>
      </c>
      <c r="J159" s="40">
        <v>7</v>
      </c>
      <c r="K159" s="40">
        <v>15</v>
      </c>
      <c r="L159" s="35">
        <f t="shared" si="41"/>
        <v>48</v>
      </c>
      <c r="M159" s="35">
        <f t="shared" si="40"/>
        <v>10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2023</v>
      </c>
      <c r="H163" s="6">
        <f>+G163</f>
        <v>2023</v>
      </c>
      <c r="I163" s="6">
        <f t="shared" ref="I163:M164" si="42">+H163</f>
        <v>2023</v>
      </c>
      <c r="J163" s="6">
        <f t="shared" si="42"/>
        <v>2023</v>
      </c>
      <c r="K163" s="6">
        <f t="shared" si="42"/>
        <v>2023</v>
      </c>
      <c r="L163" s="6">
        <f t="shared" si="42"/>
        <v>2023</v>
      </c>
      <c r="M163" s="6">
        <f t="shared" si="42"/>
        <v>2023</v>
      </c>
      <c r="N163" s="20"/>
      <c r="O163" s="42"/>
      <c r="P163" s="42"/>
      <c r="Q163" s="42"/>
      <c r="S163" s="45" t="str">
        <f>+C163</f>
        <v>Mhlangatane</v>
      </c>
      <c r="T163" s="46">
        <f>+L167</f>
        <v>158</v>
      </c>
      <c r="U163" s="46">
        <f>+L168+L169</f>
        <v>41</v>
      </c>
      <c r="V163" s="46">
        <f>+L170+L171</f>
        <v>117</v>
      </c>
      <c r="W163" s="46">
        <f>+L174</f>
        <v>13</v>
      </c>
      <c r="X163" s="46">
        <f>+L172</f>
        <v>0</v>
      </c>
    </row>
    <row r="164" spans="1:24" x14ac:dyDescent="0.25">
      <c r="A164" s="21"/>
      <c r="B164" s="22"/>
      <c r="C164" s="8" t="str">
        <f>+$C148</f>
        <v>December 2023</v>
      </c>
      <c r="D164" s="24"/>
      <c r="E164" s="24"/>
      <c r="F164" s="24"/>
      <c r="G164" s="10" t="str">
        <f>+$G$4</f>
        <v>Dec</v>
      </c>
      <c r="H164" s="10" t="str">
        <f>+G164</f>
        <v>Dec</v>
      </c>
      <c r="I164" s="10" t="str">
        <f t="shared" si="42"/>
        <v>Dec</v>
      </c>
      <c r="J164" s="10" t="str">
        <f t="shared" si="42"/>
        <v>Dec</v>
      </c>
      <c r="K164" s="10" t="str">
        <f t="shared" si="42"/>
        <v>Dec</v>
      </c>
      <c r="L164" s="10" t="str">
        <f t="shared" si="42"/>
        <v>Dec</v>
      </c>
      <c r="M164" s="10" t="str">
        <f t="shared" si="42"/>
        <v>Dec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3</v>
      </c>
      <c r="H165" s="7">
        <f>+$H$5</f>
        <v>10</v>
      </c>
      <c r="I165" s="7">
        <f>+$I$5</f>
        <v>17</v>
      </c>
      <c r="J165" s="7">
        <f>+$J$5</f>
        <v>24</v>
      </c>
      <c r="K165" s="7">
        <f>+$K$5</f>
        <v>31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47</v>
      </c>
      <c r="H167" s="32">
        <f t="shared" ref="H167:L167" si="43">SUM(H168:H171)</f>
        <v>20</v>
      </c>
      <c r="I167" s="32">
        <f t="shared" si="43"/>
        <v>45</v>
      </c>
      <c r="J167" s="32">
        <f t="shared" si="43"/>
        <v>20</v>
      </c>
      <c r="K167" s="32">
        <f t="shared" si="43"/>
        <v>26</v>
      </c>
      <c r="L167" s="32">
        <f t="shared" si="43"/>
        <v>158</v>
      </c>
      <c r="M167" s="32">
        <f>ROUND((L167/$E$1),0)</f>
        <v>32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2</v>
      </c>
      <c r="J168" s="40">
        <v>1</v>
      </c>
      <c r="K168" s="40">
        <v>2</v>
      </c>
      <c r="L168" s="35">
        <f>SUM(G168:K168)</f>
        <v>8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9</v>
      </c>
      <c r="H169" s="40">
        <v>6</v>
      </c>
      <c r="I169" s="40">
        <v>9</v>
      </c>
      <c r="J169" s="40">
        <v>4</v>
      </c>
      <c r="K169" s="40">
        <v>5</v>
      </c>
      <c r="L169" s="35">
        <f t="shared" ref="L169:L176" si="45">SUM(G169:K169)</f>
        <v>33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9</v>
      </c>
      <c r="H170" s="40">
        <v>3</v>
      </c>
      <c r="I170" s="40">
        <v>6</v>
      </c>
      <c r="J170" s="40">
        <v>5</v>
      </c>
      <c r="K170" s="40">
        <v>7</v>
      </c>
      <c r="L170" s="35">
        <f t="shared" si="45"/>
        <v>30</v>
      </c>
      <c r="M170" s="35">
        <f t="shared" si="44"/>
        <v>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28</v>
      </c>
      <c r="H171" s="41">
        <v>9</v>
      </c>
      <c r="I171" s="41">
        <v>28</v>
      </c>
      <c r="J171" s="41">
        <v>10</v>
      </c>
      <c r="K171" s="41">
        <v>12</v>
      </c>
      <c r="L171" s="32">
        <f t="shared" si="45"/>
        <v>87</v>
      </c>
      <c r="M171" s="32">
        <f t="shared" si="44"/>
        <v>17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3</v>
      </c>
      <c r="I174" s="40">
        <v>2</v>
      </c>
      <c r="J174" s="40">
        <v>3</v>
      </c>
      <c r="K174" s="40">
        <v>2</v>
      </c>
      <c r="L174" s="35">
        <f t="shared" si="45"/>
        <v>13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210</v>
      </c>
      <c r="H175" s="40">
        <v>45</v>
      </c>
      <c r="I175" s="40">
        <v>130</v>
      </c>
      <c r="J175" s="40"/>
      <c r="K175" s="40"/>
      <c r="L175" s="35">
        <f t="shared" si="45"/>
        <v>385</v>
      </c>
      <c r="M175" s="35">
        <f t="shared" si="44"/>
        <v>77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2023</v>
      </c>
      <c r="H179" s="6">
        <f>+G179</f>
        <v>2023</v>
      </c>
      <c r="I179" s="6">
        <f t="shared" ref="I179:M180" si="46">+H179</f>
        <v>2023</v>
      </c>
      <c r="J179" s="6">
        <f t="shared" si="46"/>
        <v>2023</v>
      </c>
      <c r="K179" s="6">
        <f t="shared" si="46"/>
        <v>2023</v>
      </c>
      <c r="L179" s="6">
        <f t="shared" si="46"/>
        <v>2023</v>
      </c>
      <c r="M179" s="6">
        <f t="shared" si="46"/>
        <v>2023</v>
      </c>
      <c r="N179" s="20"/>
      <c r="O179" s="42"/>
      <c r="P179" s="42"/>
      <c r="Q179" s="42"/>
      <c r="S179" s="45" t="str">
        <f>+C179</f>
        <v>Tibane</v>
      </c>
      <c r="T179" s="46">
        <f>+L183</f>
        <v>386</v>
      </c>
      <c r="U179" s="46">
        <f>+L184+L185</f>
        <v>76</v>
      </c>
      <c r="V179" s="46">
        <f>+L186+L187</f>
        <v>310</v>
      </c>
      <c r="W179" s="46">
        <f>+L190</f>
        <v>52</v>
      </c>
      <c r="X179" s="46">
        <f>+L188</f>
        <v>6</v>
      </c>
    </row>
    <row r="180" spans="1:24" x14ac:dyDescent="0.25">
      <c r="A180" s="21"/>
      <c r="B180" s="22"/>
      <c r="C180" s="8" t="str">
        <f>+$C164</f>
        <v>December 2023</v>
      </c>
      <c r="D180" s="24"/>
      <c r="E180" s="24"/>
      <c r="F180" s="24"/>
      <c r="G180" s="10" t="str">
        <f>+$G$4</f>
        <v>Dec</v>
      </c>
      <c r="H180" s="10" t="str">
        <f>+G180</f>
        <v>Dec</v>
      </c>
      <c r="I180" s="10" t="str">
        <f t="shared" si="46"/>
        <v>Dec</v>
      </c>
      <c r="J180" s="10" t="str">
        <f t="shared" si="46"/>
        <v>Dec</v>
      </c>
      <c r="K180" s="10" t="str">
        <f t="shared" si="46"/>
        <v>Dec</v>
      </c>
      <c r="L180" s="10" t="str">
        <f t="shared" si="46"/>
        <v>Dec</v>
      </c>
      <c r="M180" s="10" t="str">
        <f t="shared" si="46"/>
        <v>Dec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3</v>
      </c>
      <c r="H181" s="7">
        <f>+$H$5</f>
        <v>10</v>
      </c>
      <c r="I181" s="7">
        <f>+$I$5</f>
        <v>17</v>
      </c>
      <c r="J181" s="7">
        <f>+$J$5</f>
        <v>24</v>
      </c>
      <c r="K181" s="7">
        <f>+$K$5</f>
        <v>31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75</v>
      </c>
      <c r="H183" s="32">
        <f t="shared" ref="H183:L183" si="47">SUM(H184:H187)</f>
        <v>70</v>
      </c>
      <c r="I183" s="32">
        <f t="shared" si="47"/>
        <v>74</v>
      </c>
      <c r="J183" s="32">
        <f t="shared" si="47"/>
        <v>80</v>
      </c>
      <c r="K183" s="32">
        <f t="shared" si="47"/>
        <v>87</v>
      </c>
      <c r="L183" s="32">
        <f t="shared" si="47"/>
        <v>386</v>
      </c>
      <c r="M183" s="32">
        <f>ROUND((L183/$E$1),0)</f>
        <v>77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</v>
      </c>
      <c r="I184" s="40">
        <v>1</v>
      </c>
      <c r="J184" s="40">
        <v>1</v>
      </c>
      <c r="K184" s="40">
        <v>2</v>
      </c>
      <c r="L184" s="35">
        <f>SUM(G184:K184)</f>
        <v>7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12</v>
      </c>
      <c r="I185" s="40">
        <v>14</v>
      </c>
      <c r="J185" s="40">
        <v>14</v>
      </c>
      <c r="K185" s="40">
        <v>15</v>
      </c>
      <c r="L185" s="35">
        <f t="shared" ref="L185:L192" si="49">SUM(G185:K185)</f>
        <v>69</v>
      </c>
      <c r="M185" s="35">
        <f t="shared" si="48"/>
        <v>14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16</v>
      </c>
      <c r="I186" s="40">
        <v>18</v>
      </c>
      <c r="J186" s="40">
        <v>20</v>
      </c>
      <c r="K186" s="40">
        <v>22</v>
      </c>
      <c r="L186" s="35">
        <f t="shared" si="49"/>
        <v>94</v>
      </c>
      <c r="M186" s="35">
        <f t="shared" si="48"/>
        <v>19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42</v>
      </c>
      <c r="H187" s="41">
        <v>40</v>
      </c>
      <c r="I187" s="41">
        <v>41</v>
      </c>
      <c r="J187" s="41">
        <v>45</v>
      </c>
      <c r="K187" s="41">
        <v>48</v>
      </c>
      <c r="L187" s="32">
        <f t="shared" si="49"/>
        <v>216</v>
      </c>
      <c r="M187" s="32">
        <f t="shared" si="48"/>
        <v>43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>
        <v>2</v>
      </c>
      <c r="I188" s="40">
        <v>1</v>
      </c>
      <c r="J188" s="40"/>
      <c r="K188" s="40">
        <v>2</v>
      </c>
      <c r="L188" s="35">
        <f t="shared" si="49"/>
        <v>6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8</v>
      </c>
      <c r="H190" s="40">
        <v>9</v>
      </c>
      <c r="I190" s="40">
        <v>12</v>
      </c>
      <c r="J190" s="40">
        <v>11</v>
      </c>
      <c r="K190" s="40">
        <v>12</v>
      </c>
      <c r="L190" s="35">
        <f t="shared" si="49"/>
        <v>52</v>
      </c>
      <c r="M190" s="35">
        <f t="shared" si="48"/>
        <v>10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108</v>
      </c>
      <c r="I191" s="40">
        <v>144</v>
      </c>
      <c r="J191" s="40">
        <v>108</v>
      </c>
      <c r="K191" s="40">
        <v>108</v>
      </c>
      <c r="L191" s="35">
        <f t="shared" si="49"/>
        <v>576</v>
      </c>
      <c r="M191" s="35">
        <f t="shared" si="48"/>
        <v>115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2023</v>
      </c>
      <c r="H195" s="6">
        <f>+G195</f>
        <v>2023</v>
      </c>
      <c r="I195" s="6">
        <f t="shared" ref="I195:M196" si="50">+H195</f>
        <v>2023</v>
      </c>
      <c r="J195" s="6">
        <f t="shared" si="50"/>
        <v>2023</v>
      </c>
      <c r="K195" s="6">
        <f t="shared" si="50"/>
        <v>2023</v>
      </c>
      <c r="L195" s="6">
        <f t="shared" si="50"/>
        <v>2023</v>
      </c>
      <c r="M195" s="6">
        <f t="shared" si="50"/>
        <v>2023</v>
      </c>
      <c r="N195" s="20"/>
      <c r="O195" s="42"/>
      <c r="P195" s="42"/>
      <c r="Q195" s="42"/>
      <c r="S195" s="45" t="str">
        <f>+C195</f>
        <v>Nyathela</v>
      </c>
      <c r="T195" s="46">
        <f>+L199</f>
        <v>271</v>
      </c>
      <c r="U195" s="46">
        <f>+L200+L201</f>
        <v>67</v>
      </c>
      <c r="V195" s="46">
        <f>+L202+L203</f>
        <v>204</v>
      </c>
      <c r="W195" s="46">
        <f>+L206</f>
        <v>5</v>
      </c>
      <c r="X195" s="46">
        <f>+L204</f>
        <v>1</v>
      </c>
    </row>
    <row r="196" spans="1:24" x14ac:dyDescent="0.25">
      <c r="A196" s="21"/>
      <c r="B196" s="22"/>
      <c r="C196" s="8" t="str">
        <f>+$C180</f>
        <v>December 2023</v>
      </c>
      <c r="D196" s="24"/>
      <c r="E196" s="24"/>
      <c r="F196" s="24"/>
      <c r="G196" s="10" t="str">
        <f>+$G$4</f>
        <v>Dec</v>
      </c>
      <c r="H196" s="10" t="str">
        <f>+G196</f>
        <v>Dec</v>
      </c>
      <c r="I196" s="10" t="str">
        <f t="shared" si="50"/>
        <v>Dec</v>
      </c>
      <c r="J196" s="10" t="str">
        <f t="shared" si="50"/>
        <v>Dec</v>
      </c>
      <c r="K196" s="10" t="str">
        <f t="shared" si="50"/>
        <v>Dec</v>
      </c>
      <c r="L196" s="10" t="str">
        <f t="shared" si="50"/>
        <v>Dec</v>
      </c>
      <c r="M196" s="10" t="str">
        <f t="shared" si="50"/>
        <v>Dec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3</v>
      </c>
      <c r="H197" s="7">
        <f>+$H$5</f>
        <v>10</v>
      </c>
      <c r="I197" s="7">
        <f>+$I$5</f>
        <v>17</v>
      </c>
      <c r="J197" s="7">
        <f>+$J$5</f>
        <v>24</v>
      </c>
      <c r="K197" s="7">
        <f>+$K$5</f>
        <v>31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53</v>
      </c>
      <c r="H199" s="32">
        <f t="shared" ref="H199:L199" si="51">SUM(H200:H203)</f>
        <v>55</v>
      </c>
      <c r="I199" s="32">
        <f t="shared" si="51"/>
        <v>58</v>
      </c>
      <c r="J199" s="32">
        <f t="shared" si="51"/>
        <v>51</v>
      </c>
      <c r="K199" s="32">
        <f t="shared" si="51"/>
        <v>54</v>
      </c>
      <c r="L199" s="32">
        <f t="shared" si="51"/>
        <v>271</v>
      </c>
      <c r="M199" s="32">
        <f>ROUND((L199/$E$1),0)</f>
        <v>54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3</v>
      </c>
      <c r="J200" s="40">
        <v>4</v>
      </c>
      <c r="K200" s="40">
        <v>4</v>
      </c>
      <c r="L200" s="35">
        <f>SUM(G200:K200)</f>
        <v>17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11</v>
      </c>
      <c r="I201" s="40">
        <v>9</v>
      </c>
      <c r="J201" s="40">
        <v>9</v>
      </c>
      <c r="K201" s="40">
        <v>11</v>
      </c>
      <c r="L201" s="35">
        <f t="shared" ref="L201:L208" si="53">SUM(G201:K201)</f>
        <v>50</v>
      </c>
      <c r="M201" s="35">
        <f t="shared" si="52"/>
        <v>10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15</v>
      </c>
      <c r="I202" s="40">
        <v>17</v>
      </c>
      <c r="J202" s="40">
        <v>14</v>
      </c>
      <c r="K202" s="40">
        <v>13</v>
      </c>
      <c r="L202" s="35">
        <f t="shared" si="53"/>
        <v>76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23</v>
      </c>
      <c r="H203" s="41">
        <v>26</v>
      </c>
      <c r="I203" s="41">
        <v>29</v>
      </c>
      <c r="J203" s="41">
        <v>24</v>
      </c>
      <c r="K203" s="41">
        <v>26</v>
      </c>
      <c r="L203" s="32">
        <f t="shared" si="53"/>
        <v>128</v>
      </c>
      <c r="M203" s="32">
        <f t="shared" si="52"/>
        <v>26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1</v>
      </c>
      <c r="J204" s="40"/>
      <c r="K204" s="40"/>
      <c r="L204" s="35">
        <f t="shared" si="53"/>
        <v>1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>
        <v>3</v>
      </c>
      <c r="I206" s="40"/>
      <c r="J206" s="40">
        <v>2</v>
      </c>
      <c r="K206" s="40"/>
      <c r="L206" s="35">
        <f t="shared" si="53"/>
        <v>5</v>
      </c>
      <c r="M206" s="35">
        <f t="shared" si="52"/>
        <v>1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108</v>
      </c>
      <c r="H207" s="40">
        <v>72</v>
      </c>
      <c r="I207" s="40">
        <v>72</v>
      </c>
      <c r="J207" s="40">
        <v>36</v>
      </c>
      <c r="K207" s="40">
        <v>36</v>
      </c>
      <c r="L207" s="35">
        <f t="shared" si="53"/>
        <v>324</v>
      </c>
      <c r="M207" s="35">
        <f t="shared" si="52"/>
        <v>65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42</v>
      </c>
      <c r="H208" s="40"/>
      <c r="I208" s="40"/>
      <c r="J208" s="40"/>
      <c r="K208" s="40"/>
      <c r="L208" s="35">
        <f t="shared" si="53"/>
        <v>42</v>
      </c>
      <c r="M208" s="35">
        <f t="shared" si="52"/>
        <v>8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2023</v>
      </c>
      <c r="H211" s="6">
        <f>+G211</f>
        <v>2023</v>
      </c>
      <c r="I211" s="6">
        <f t="shared" ref="I211:M212" si="54">+H211</f>
        <v>2023</v>
      </c>
      <c r="J211" s="6">
        <f t="shared" si="54"/>
        <v>2023</v>
      </c>
      <c r="K211" s="6">
        <f t="shared" si="54"/>
        <v>2023</v>
      </c>
      <c r="L211" s="6">
        <f t="shared" si="54"/>
        <v>2023</v>
      </c>
      <c r="M211" s="6">
        <f t="shared" si="54"/>
        <v>2023</v>
      </c>
      <c r="N211" s="20"/>
      <c r="O211" s="42"/>
      <c r="P211" s="42"/>
      <c r="Q211" s="42"/>
      <c r="S211" s="45" t="str">
        <f>+C211</f>
        <v>Mlindazwe</v>
      </c>
      <c r="T211" s="46">
        <f>+L215</f>
        <v>326</v>
      </c>
      <c r="U211" s="46">
        <f>+L216+L217</f>
        <v>47</v>
      </c>
      <c r="V211" s="46">
        <f>+L218+L219</f>
        <v>279</v>
      </c>
      <c r="W211" s="46">
        <f>+L222</f>
        <v>22</v>
      </c>
      <c r="X211" s="46">
        <f>+L220</f>
        <v>0</v>
      </c>
    </row>
    <row r="212" spans="1:24" x14ac:dyDescent="0.25">
      <c r="A212" s="21"/>
      <c r="B212" s="22"/>
      <c r="C212" s="8" t="str">
        <f>+$C196</f>
        <v>December 2023</v>
      </c>
      <c r="D212" s="24"/>
      <c r="E212" s="24"/>
      <c r="F212" s="24"/>
      <c r="G212" s="10" t="str">
        <f>+$G$4</f>
        <v>Dec</v>
      </c>
      <c r="H212" s="10" t="str">
        <f>+G212</f>
        <v>Dec</v>
      </c>
      <c r="I212" s="10" t="str">
        <f t="shared" si="54"/>
        <v>Dec</v>
      </c>
      <c r="J212" s="10" t="str">
        <f t="shared" si="54"/>
        <v>Dec</v>
      </c>
      <c r="K212" s="10" t="str">
        <f t="shared" si="54"/>
        <v>Dec</v>
      </c>
      <c r="L212" s="10" t="str">
        <f t="shared" si="54"/>
        <v>Dec</v>
      </c>
      <c r="M212" s="10" t="str">
        <f t="shared" si="54"/>
        <v>Dec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3</v>
      </c>
      <c r="H213" s="7">
        <f>+$H$5</f>
        <v>10</v>
      </c>
      <c r="I213" s="7">
        <f>+$I$5</f>
        <v>17</v>
      </c>
      <c r="J213" s="7">
        <f>+$J$5</f>
        <v>24</v>
      </c>
      <c r="K213" s="7">
        <f>+$K$5</f>
        <v>31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82</v>
      </c>
      <c r="H215" s="32">
        <f t="shared" ref="H215:L215" si="55">SUM(H216:H219)</f>
        <v>63</v>
      </c>
      <c r="I215" s="32">
        <f t="shared" si="55"/>
        <v>54</v>
      </c>
      <c r="J215" s="32">
        <f t="shared" si="55"/>
        <v>62</v>
      </c>
      <c r="K215" s="32">
        <f t="shared" si="55"/>
        <v>65</v>
      </c>
      <c r="L215" s="32">
        <f t="shared" si="55"/>
        <v>326</v>
      </c>
      <c r="M215" s="32">
        <f>ROUND((L215/$E$1),0)</f>
        <v>65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4</v>
      </c>
      <c r="I216" s="40">
        <v>1</v>
      </c>
      <c r="J216" s="40">
        <v>2</v>
      </c>
      <c r="K216" s="40"/>
      <c r="L216" s="35">
        <f>SUM(G216:K216)</f>
        <v>10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9</v>
      </c>
      <c r="H217" s="40">
        <v>7</v>
      </c>
      <c r="I217" s="40">
        <v>6</v>
      </c>
      <c r="J217" s="40">
        <v>9</v>
      </c>
      <c r="K217" s="40">
        <v>6</v>
      </c>
      <c r="L217" s="35">
        <f t="shared" ref="L217:L224" si="57">SUM(G217:K217)</f>
        <v>37</v>
      </c>
      <c r="M217" s="35">
        <f t="shared" si="56"/>
        <v>7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17</v>
      </c>
      <c r="H218" s="40">
        <v>18</v>
      </c>
      <c r="I218" s="40">
        <v>21</v>
      </c>
      <c r="J218" s="40">
        <v>19</v>
      </c>
      <c r="K218" s="40">
        <v>28</v>
      </c>
      <c r="L218" s="35">
        <f t="shared" si="57"/>
        <v>103</v>
      </c>
      <c r="M218" s="35">
        <f t="shared" si="56"/>
        <v>21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53</v>
      </c>
      <c r="H219" s="41">
        <v>34</v>
      </c>
      <c r="I219" s="41">
        <v>26</v>
      </c>
      <c r="J219" s="41">
        <v>32</v>
      </c>
      <c r="K219" s="41">
        <v>31</v>
      </c>
      <c r="L219" s="32">
        <f t="shared" si="57"/>
        <v>176</v>
      </c>
      <c r="M219" s="32">
        <f t="shared" si="56"/>
        <v>35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5</v>
      </c>
      <c r="I222" s="40">
        <v>6</v>
      </c>
      <c r="J222" s="40">
        <v>6</v>
      </c>
      <c r="K222" s="40">
        <v>1</v>
      </c>
      <c r="L222" s="35">
        <f t="shared" si="57"/>
        <v>22</v>
      </c>
      <c r="M222" s="35">
        <f t="shared" si="56"/>
        <v>4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37</v>
      </c>
      <c r="H223" s="40">
        <v>36</v>
      </c>
      <c r="I223" s="40">
        <v>303</v>
      </c>
      <c r="J223" s="40">
        <v>7</v>
      </c>
      <c r="K223" s="40"/>
      <c r="L223" s="35">
        <f t="shared" si="57"/>
        <v>383</v>
      </c>
      <c r="M223" s="35">
        <f t="shared" si="56"/>
        <v>77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15</v>
      </c>
      <c r="K224" s="40">
        <v>40</v>
      </c>
      <c r="L224" s="35">
        <f t="shared" si="57"/>
        <v>175</v>
      </c>
      <c r="M224" s="35">
        <f t="shared" si="56"/>
        <v>35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2023</v>
      </c>
      <c r="H227" s="6">
        <f>+G227</f>
        <v>2023</v>
      </c>
      <c r="I227" s="6">
        <f t="shared" ref="I227:M228" si="58">+H227</f>
        <v>2023</v>
      </c>
      <c r="J227" s="6">
        <f t="shared" si="58"/>
        <v>2023</v>
      </c>
      <c r="K227" s="6">
        <f t="shared" si="58"/>
        <v>2023</v>
      </c>
      <c r="L227" s="6">
        <f t="shared" si="58"/>
        <v>2023</v>
      </c>
      <c r="M227" s="6">
        <f t="shared" si="58"/>
        <v>2023</v>
      </c>
      <c r="N227" s="20"/>
      <c r="O227" s="42"/>
      <c r="P227" s="42"/>
      <c r="Q227" s="42"/>
      <c r="S227" s="45" t="str">
        <f>+C227</f>
        <v>Lundzi</v>
      </c>
      <c r="T227" s="46">
        <f>+L231</f>
        <v>212</v>
      </c>
      <c r="U227" s="46">
        <f>+L232+L233</f>
        <v>68</v>
      </c>
      <c r="V227" s="46">
        <f>+L234+L235</f>
        <v>144</v>
      </c>
      <c r="W227" s="46">
        <f>+L238</f>
        <v>11</v>
      </c>
      <c r="X227" s="46">
        <f>+L236</f>
        <v>2</v>
      </c>
    </row>
    <row r="228" spans="1:24" x14ac:dyDescent="0.25">
      <c r="A228" s="21"/>
      <c r="B228" s="22"/>
      <c r="C228" s="8" t="str">
        <f>+$C212</f>
        <v>December 2023</v>
      </c>
      <c r="D228" s="24"/>
      <c r="E228" s="24"/>
      <c r="F228" s="24"/>
      <c r="G228" s="10" t="str">
        <f>+$G$4</f>
        <v>Dec</v>
      </c>
      <c r="H228" s="10" t="str">
        <f>+G228</f>
        <v>Dec</v>
      </c>
      <c r="I228" s="10" t="str">
        <f t="shared" si="58"/>
        <v>Dec</v>
      </c>
      <c r="J228" s="10" t="str">
        <f t="shared" si="58"/>
        <v>Dec</v>
      </c>
      <c r="K228" s="10" t="str">
        <f t="shared" si="58"/>
        <v>Dec</v>
      </c>
      <c r="L228" s="10" t="str">
        <f t="shared" si="58"/>
        <v>Dec</v>
      </c>
      <c r="M228" s="10" t="str">
        <f t="shared" si="58"/>
        <v>Dec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3</v>
      </c>
      <c r="H229" s="7">
        <f>+$H$5</f>
        <v>10</v>
      </c>
      <c r="I229" s="7">
        <f>+$I$5</f>
        <v>17</v>
      </c>
      <c r="J229" s="7">
        <f>+$J$5</f>
        <v>24</v>
      </c>
      <c r="K229" s="7">
        <f>+$K$5</f>
        <v>31</v>
      </c>
      <c r="L229" s="7" t="s">
        <v>11</v>
      </c>
      <c r="M229" s="7" t="s">
        <v>12</v>
      </c>
      <c r="N229" s="28"/>
      <c r="O229" s="42"/>
      <c r="P229" s="42" t="s">
        <v>181</v>
      </c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53</v>
      </c>
      <c r="H231" s="32">
        <f t="shared" ref="H231:L231" si="59">SUM(H232:H235)</f>
        <v>57</v>
      </c>
      <c r="I231" s="32">
        <f t="shared" si="59"/>
        <v>53</v>
      </c>
      <c r="J231" s="32">
        <f t="shared" si="59"/>
        <v>49</v>
      </c>
      <c r="K231" s="32">
        <f t="shared" si="59"/>
        <v>0</v>
      </c>
      <c r="L231" s="32">
        <f t="shared" si="59"/>
        <v>212</v>
      </c>
      <c r="M231" s="32">
        <f>ROUND((L231/$E$1),0)</f>
        <v>42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6</v>
      </c>
      <c r="H232" s="40">
        <v>8</v>
      </c>
      <c r="I232" s="40">
        <v>6</v>
      </c>
      <c r="J232" s="40">
        <v>6</v>
      </c>
      <c r="K232" s="40"/>
      <c r="L232" s="35">
        <f>SUM(G232:K232)</f>
        <v>26</v>
      </c>
      <c r="M232" s="35">
        <f t="shared" ref="M232:M240" si="60">ROUND((L232/$E$1),0)</f>
        <v>5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10</v>
      </c>
      <c r="H233" s="40">
        <v>11</v>
      </c>
      <c r="I233" s="40">
        <v>10</v>
      </c>
      <c r="J233" s="40">
        <v>11</v>
      </c>
      <c r="K233" s="40"/>
      <c r="L233" s="35">
        <f t="shared" ref="L233:L240" si="61">SUM(G233:K233)</f>
        <v>42</v>
      </c>
      <c r="M233" s="35">
        <f t="shared" si="60"/>
        <v>8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12</v>
      </c>
      <c r="H234" s="40">
        <v>15</v>
      </c>
      <c r="I234" s="40">
        <v>12</v>
      </c>
      <c r="J234" s="40">
        <v>13</v>
      </c>
      <c r="K234" s="40"/>
      <c r="L234" s="35">
        <f t="shared" si="61"/>
        <v>52</v>
      </c>
      <c r="M234" s="35">
        <f t="shared" si="60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23</v>
      </c>
      <c r="I235" s="41">
        <v>25</v>
      </c>
      <c r="J235" s="41">
        <v>19</v>
      </c>
      <c r="K235" s="41"/>
      <c r="L235" s="32">
        <f t="shared" si="61"/>
        <v>92</v>
      </c>
      <c r="M235" s="32">
        <f t="shared" si="60"/>
        <v>18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>
        <v>2</v>
      </c>
      <c r="J236" s="40"/>
      <c r="K236" s="40"/>
      <c r="L236" s="35">
        <f t="shared" si="61"/>
        <v>2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2</v>
      </c>
      <c r="H238" s="40">
        <v>2</v>
      </c>
      <c r="I238" s="40">
        <v>2</v>
      </c>
      <c r="J238" s="40">
        <v>5</v>
      </c>
      <c r="K238" s="40"/>
      <c r="L238" s="35">
        <f t="shared" si="61"/>
        <v>11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>
        <v>108</v>
      </c>
      <c r="H239" s="40">
        <v>360</v>
      </c>
      <c r="I239" s="40">
        <v>108</v>
      </c>
      <c r="J239" s="40"/>
      <c r="K239" s="40"/>
      <c r="L239" s="35">
        <f t="shared" si="61"/>
        <v>576</v>
      </c>
      <c r="M239" s="35">
        <f t="shared" si="60"/>
        <v>115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2023</v>
      </c>
      <c r="H243" s="6">
        <f>+G243</f>
        <v>2023</v>
      </c>
      <c r="I243" s="6">
        <f t="shared" ref="I243:M244" si="62">+H243</f>
        <v>2023</v>
      </c>
      <c r="J243" s="6">
        <f t="shared" si="62"/>
        <v>2023</v>
      </c>
      <c r="K243" s="6">
        <f t="shared" si="62"/>
        <v>2023</v>
      </c>
      <c r="L243" s="6">
        <f t="shared" si="62"/>
        <v>2023</v>
      </c>
      <c r="M243" s="6">
        <f t="shared" si="62"/>
        <v>2023</v>
      </c>
      <c r="N243" s="20"/>
      <c r="O243" s="42"/>
      <c r="P243" s="42"/>
      <c r="Q243" s="42"/>
      <c r="S243" s="45" t="str">
        <f>+C243</f>
        <v>Esigcaweni</v>
      </c>
      <c r="T243" s="46">
        <f>+L247</f>
        <v>338</v>
      </c>
      <c r="U243" s="46">
        <f>+L248+L249</f>
        <v>67</v>
      </c>
      <c r="V243" s="46">
        <f>+L250+L251</f>
        <v>271</v>
      </c>
      <c r="W243" s="46">
        <f>+L254</f>
        <v>46</v>
      </c>
      <c r="X243" s="46">
        <f>+L252</f>
        <v>40</v>
      </c>
    </row>
    <row r="244" spans="1:24" x14ac:dyDescent="0.25">
      <c r="A244" s="21"/>
      <c r="B244" s="22"/>
      <c r="C244" s="8" t="str">
        <f>+$C228</f>
        <v>December 2023</v>
      </c>
      <c r="D244" s="24"/>
      <c r="E244" s="24"/>
      <c r="F244" s="24"/>
      <c r="G244" s="10" t="str">
        <f>+$G$4</f>
        <v>Dec</v>
      </c>
      <c r="H244" s="10" t="str">
        <f>+G244</f>
        <v>Dec</v>
      </c>
      <c r="I244" s="10" t="str">
        <f t="shared" si="62"/>
        <v>Dec</v>
      </c>
      <c r="J244" s="10" t="str">
        <f t="shared" si="62"/>
        <v>Dec</v>
      </c>
      <c r="K244" s="10" t="str">
        <f t="shared" si="62"/>
        <v>Dec</v>
      </c>
      <c r="L244" s="10" t="str">
        <f t="shared" si="62"/>
        <v>Dec</v>
      </c>
      <c r="M244" s="10" t="str">
        <f t="shared" si="62"/>
        <v>Dec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3</v>
      </c>
      <c r="H245" s="7">
        <f>+$H$5</f>
        <v>10</v>
      </c>
      <c r="I245" s="7">
        <f>+$I$5</f>
        <v>17</v>
      </c>
      <c r="J245" s="7">
        <f>+$J$5</f>
        <v>24</v>
      </c>
      <c r="K245" s="7">
        <f>+$K$5</f>
        <v>31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92</v>
      </c>
      <c r="H247" s="32">
        <f t="shared" ref="H247:L247" si="63">SUM(H248:H251)</f>
        <v>58</v>
      </c>
      <c r="I247" s="32">
        <f t="shared" si="63"/>
        <v>79</v>
      </c>
      <c r="J247" s="32">
        <f t="shared" si="63"/>
        <v>36</v>
      </c>
      <c r="K247" s="32">
        <f t="shared" si="63"/>
        <v>73</v>
      </c>
      <c r="L247" s="32">
        <f t="shared" si="63"/>
        <v>338</v>
      </c>
      <c r="M247" s="32">
        <f>ROUND((L247/$E$1),0)</f>
        <v>68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7</v>
      </c>
      <c r="H248" s="40">
        <v>5</v>
      </c>
      <c r="I248" s="40">
        <v>5</v>
      </c>
      <c r="J248" s="40">
        <v>6</v>
      </c>
      <c r="K248" s="40">
        <v>6</v>
      </c>
      <c r="L248" s="35">
        <f>SUM(G248:K248)</f>
        <v>29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6</v>
      </c>
      <c r="I249" s="40">
        <v>9</v>
      </c>
      <c r="J249" s="40">
        <v>8</v>
      </c>
      <c r="K249" s="40">
        <v>8</v>
      </c>
      <c r="L249" s="35">
        <f t="shared" ref="L249:L256" si="65">SUM(G249:K249)</f>
        <v>38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23</v>
      </c>
      <c r="H250" s="40">
        <v>12</v>
      </c>
      <c r="I250" s="40">
        <v>20</v>
      </c>
      <c r="J250" s="40">
        <v>22</v>
      </c>
      <c r="K250" s="40">
        <v>2</v>
      </c>
      <c r="L250" s="35">
        <f t="shared" si="65"/>
        <v>79</v>
      </c>
      <c r="M250" s="35">
        <f t="shared" si="64"/>
        <v>16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55</v>
      </c>
      <c r="H251" s="41">
        <v>35</v>
      </c>
      <c r="I251" s="41">
        <v>45</v>
      </c>
      <c r="J251" s="41"/>
      <c r="K251" s="41">
        <v>57</v>
      </c>
      <c r="L251" s="32">
        <f t="shared" si="65"/>
        <v>192</v>
      </c>
      <c r="M251" s="32">
        <f t="shared" si="64"/>
        <v>38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>
        <v>40</v>
      </c>
      <c r="K252" s="40"/>
      <c r="L252" s="35">
        <f t="shared" si="65"/>
        <v>40</v>
      </c>
      <c r="M252" s="35">
        <f t="shared" si="64"/>
        <v>8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12</v>
      </c>
      <c r="H254" s="40">
        <v>7</v>
      </c>
      <c r="I254" s="40">
        <v>9</v>
      </c>
      <c r="J254" s="40">
        <v>8</v>
      </c>
      <c r="K254" s="40">
        <v>10</v>
      </c>
      <c r="L254" s="35">
        <f t="shared" si="65"/>
        <v>46</v>
      </c>
      <c r="M254" s="35">
        <f t="shared" si="64"/>
        <v>9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45</v>
      </c>
      <c r="H256" s="40"/>
      <c r="I256" s="40"/>
      <c r="J256" s="40"/>
      <c r="K256" s="40"/>
      <c r="L256" s="35">
        <f t="shared" si="65"/>
        <v>45</v>
      </c>
      <c r="M256" s="35">
        <f t="shared" si="64"/>
        <v>9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2023</v>
      </c>
      <c r="H259" s="6">
        <f>+G259</f>
        <v>2023</v>
      </c>
      <c r="I259" s="6">
        <f t="shared" ref="I259:M260" si="66">+H259</f>
        <v>2023</v>
      </c>
      <c r="J259" s="6">
        <f t="shared" si="66"/>
        <v>2023</v>
      </c>
      <c r="K259" s="6">
        <f t="shared" si="66"/>
        <v>2023</v>
      </c>
      <c r="L259" s="6">
        <f t="shared" si="66"/>
        <v>2023</v>
      </c>
      <c r="M259" s="6">
        <f t="shared" si="66"/>
        <v>2023</v>
      </c>
      <c r="N259" s="20"/>
      <c r="S259" s="45" t="str">
        <f>+C259</f>
        <v>Lonhlalane</v>
      </c>
      <c r="T259" s="46">
        <f>+L263</f>
        <v>70</v>
      </c>
      <c r="U259" s="46">
        <f>+L264+L265</f>
        <v>10</v>
      </c>
      <c r="V259" s="46">
        <f>+L266+L267</f>
        <v>60</v>
      </c>
      <c r="W259" s="46">
        <f>+L270</f>
        <v>9</v>
      </c>
      <c r="X259" s="46">
        <f>+L268</f>
        <v>0</v>
      </c>
    </row>
    <row r="260" spans="1:24" x14ac:dyDescent="0.25">
      <c r="A260" s="21"/>
      <c r="B260" s="22"/>
      <c r="C260" s="8" t="str">
        <f>+$C244</f>
        <v>December 2023</v>
      </c>
      <c r="D260" s="24"/>
      <c r="E260" s="24"/>
      <c r="F260" s="24"/>
      <c r="G260" s="10" t="str">
        <f>+$G$4</f>
        <v>Dec</v>
      </c>
      <c r="H260" s="10" t="str">
        <f>+G260</f>
        <v>Dec</v>
      </c>
      <c r="I260" s="10" t="str">
        <f t="shared" si="66"/>
        <v>Dec</v>
      </c>
      <c r="J260" s="10" t="str">
        <f t="shared" si="66"/>
        <v>Dec</v>
      </c>
      <c r="K260" s="10" t="str">
        <f t="shared" si="66"/>
        <v>Dec</v>
      </c>
      <c r="L260" s="10" t="str">
        <f t="shared" si="66"/>
        <v>Dec</v>
      </c>
      <c r="M260" s="10" t="str">
        <f t="shared" si="66"/>
        <v>Dec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3</v>
      </c>
      <c r="H261" s="7">
        <f>+$H$5</f>
        <v>10</v>
      </c>
      <c r="I261" s="7">
        <f>+$I$5</f>
        <v>17</v>
      </c>
      <c r="J261" s="7">
        <f>+$J$5</f>
        <v>24</v>
      </c>
      <c r="K261" s="7">
        <f>+$K$5</f>
        <v>31</v>
      </c>
      <c r="L261" s="7" t="s">
        <v>11</v>
      </c>
      <c r="M261" s="7" t="s">
        <v>12</v>
      </c>
      <c r="N261" s="28"/>
      <c r="P261" s="16" t="s">
        <v>182</v>
      </c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13</v>
      </c>
      <c r="H263" s="32">
        <f t="shared" ref="H263:L263" si="67">SUM(H264:H267)</f>
        <v>14</v>
      </c>
      <c r="I263" s="32">
        <f t="shared" si="67"/>
        <v>22</v>
      </c>
      <c r="J263" s="32">
        <f t="shared" si="67"/>
        <v>21</v>
      </c>
      <c r="K263" s="32">
        <f t="shared" si="67"/>
        <v>0</v>
      </c>
      <c r="L263" s="32">
        <f t="shared" si="67"/>
        <v>70</v>
      </c>
      <c r="M263" s="32">
        <f>ROUND((L263/$E$1),0)</f>
        <v>14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2</v>
      </c>
      <c r="J264" s="40">
        <v>1</v>
      </c>
      <c r="K264" s="40"/>
      <c r="L264" s="35">
        <f>SUM(G264:K264)</f>
        <v>5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/>
      <c r="H265" s="40">
        <v>1</v>
      </c>
      <c r="I265" s="40">
        <v>3</v>
      </c>
      <c r="J265" s="40">
        <v>1</v>
      </c>
      <c r="K265" s="40"/>
      <c r="L265" s="35">
        <f t="shared" ref="L265:L272" si="69">SUM(G265:K265)</f>
        <v>5</v>
      </c>
      <c r="M265" s="35">
        <f t="shared" si="68"/>
        <v>1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4</v>
      </c>
      <c r="H266" s="40">
        <v>5</v>
      </c>
      <c r="I266" s="40">
        <v>6</v>
      </c>
      <c r="J266" s="40">
        <v>7</v>
      </c>
      <c r="K266" s="40"/>
      <c r="L266" s="35">
        <f t="shared" si="69"/>
        <v>22</v>
      </c>
      <c r="M266" s="35">
        <f t="shared" si="68"/>
        <v>4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8</v>
      </c>
      <c r="H267" s="41">
        <v>7</v>
      </c>
      <c r="I267" s="41">
        <v>11</v>
      </c>
      <c r="J267" s="41">
        <v>12</v>
      </c>
      <c r="K267" s="41"/>
      <c r="L267" s="32">
        <f t="shared" si="69"/>
        <v>38</v>
      </c>
      <c r="M267" s="32">
        <f t="shared" si="68"/>
        <v>8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>
        <v>6</v>
      </c>
      <c r="J270" s="40">
        <v>3</v>
      </c>
      <c r="K270" s="40"/>
      <c r="L270" s="35">
        <f t="shared" si="69"/>
        <v>9</v>
      </c>
      <c r="M270" s="35">
        <f t="shared" si="68"/>
        <v>2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72</v>
      </c>
      <c r="H271" s="40">
        <v>82</v>
      </c>
      <c r="I271" s="40">
        <v>74</v>
      </c>
      <c r="J271" s="40">
        <v>62</v>
      </c>
      <c r="K271" s="40"/>
      <c r="L271" s="35">
        <f t="shared" si="69"/>
        <v>290</v>
      </c>
      <c r="M271" s="35">
        <f t="shared" si="68"/>
        <v>58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2023</v>
      </c>
      <c r="H275" s="6">
        <f>+G275</f>
        <v>2023</v>
      </c>
      <c r="I275" s="6">
        <f t="shared" ref="I275:M276" si="70">+H275</f>
        <v>2023</v>
      </c>
      <c r="J275" s="6">
        <f t="shared" si="70"/>
        <v>2023</v>
      </c>
      <c r="K275" s="6">
        <f t="shared" si="70"/>
        <v>2023</v>
      </c>
      <c r="L275" s="6">
        <f t="shared" si="70"/>
        <v>2023</v>
      </c>
      <c r="M275" s="6">
        <f t="shared" si="70"/>
        <v>2023</v>
      </c>
      <c r="N275" s="20"/>
      <c r="S275" s="45" t="str">
        <f>+C275</f>
        <v>Zondwako</v>
      </c>
      <c r="T275" s="46">
        <f>+L279</f>
        <v>108</v>
      </c>
      <c r="U275" s="46">
        <f>+L280+L281</f>
        <v>22</v>
      </c>
      <c r="V275" s="46">
        <f>+L282+L283</f>
        <v>86</v>
      </c>
      <c r="W275" s="46">
        <f>+L286</f>
        <v>3</v>
      </c>
      <c r="X275" s="46">
        <f>+L284</f>
        <v>0</v>
      </c>
    </row>
    <row r="276" spans="1:24" x14ac:dyDescent="0.25">
      <c r="A276" s="21"/>
      <c r="B276" s="22"/>
      <c r="C276" s="8" t="str">
        <f>+$C260</f>
        <v>December 2023</v>
      </c>
      <c r="D276" s="24"/>
      <c r="E276" s="24"/>
      <c r="F276" s="24"/>
      <c r="G276" s="10" t="str">
        <f>+$G$4</f>
        <v>Dec</v>
      </c>
      <c r="H276" s="10" t="str">
        <f>+G276</f>
        <v>Dec</v>
      </c>
      <c r="I276" s="10" t="str">
        <f t="shared" si="70"/>
        <v>Dec</v>
      </c>
      <c r="J276" s="10" t="str">
        <f t="shared" si="70"/>
        <v>Dec</v>
      </c>
      <c r="K276" s="10" t="str">
        <f t="shared" si="70"/>
        <v>Dec</v>
      </c>
      <c r="L276" s="10" t="str">
        <f t="shared" si="70"/>
        <v>Dec</v>
      </c>
      <c r="M276" s="10" t="str">
        <f t="shared" si="70"/>
        <v>Dec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3</v>
      </c>
      <c r="H277" s="7">
        <f>+$H$5</f>
        <v>10</v>
      </c>
      <c r="I277" s="7">
        <f>+$I$5</f>
        <v>17</v>
      </c>
      <c r="J277" s="7">
        <f>+$J$5</f>
        <v>24</v>
      </c>
      <c r="K277" s="7">
        <f>+$K$5</f>
        <v>31</v>
      </c>
      <c r="L277" s="7" t="s">
        <v>11</v>
      </c>
      <c r="M277" s="7" t="s">
        <v>12</v>
      </c>
      <c r="N277" s="28"/>
      <c r="P277" s="16" t="s">
        <v>183</v>
      </c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  <c r="P278" s="16" t="s">
        <v>181</v>
      </c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43</v>
      </c>
      <c r="I279" s="32">
        <f t="shared" si="71"/>
        <v>42</v>
      </c>
      <c r="J279" s="32">
        <f t="shared" si="71"/>
        <v>23</v>
      </c>
      <c r="K279" s="32">
        <f t="shared" si="71"/>
        <v>0</v>
      </c>
      <c r="L279" s="32">
        <f t="shared" si="71"/>
        <v>108</v>
      </c>
      <c r="M279" s="32">
        <f>ROUND((L279/$E$1),0)</f>
        <v>22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>
        <v>4</v>
      </c>
      <c r="I280" s="40">
        <v>3</v>
      </c>
      <c r="J280" s="40">
        <v>3</v>
      </c>
      <c r="K280" s="40"/>
      <c r="L280" s="35">
        <f>SUM(G280:K280)</f>
        <v>10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>
        <v>4</v>
      </c>
      <c r="I281" s="40">
        <v>5</v>
      </c>
      <c r="J281" s="40">
        <v>3</v>
      </c>
      <c r="K281" s="40"/>
      <c r="L281" s="35">
        <f t="shared" ref="L281:L288" si="73">SUM(G281:K281)</f>
        <v>12</v>
      </c>
      <c r="M281" s="35">
        <f t="shared" si="72"/>
        <v>2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>
        <v>12</v>
      </c>
      <c r="I282" s="40">
        <v>15</v>
      </c>
      <c r="J282" s="40">
        <v>5</v>
      </c>
      <c r="K282" s="40"/>
      <c r="L282" s="35">
        <f t="shared" si="73"/>
        <v>32</v>
      </c>
      <c r="M282" s="35">
        <f t="shared" si="72"/>
        <v>6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>
        <v>23</v>
      </c>
      <c r="I283" s="41">
        <v>19</v>
      </c>
      <c r="J283" s="41">
        <v>12</v>
      </c>
      <c r="K283" s="41"/>
      <c r="L283" s="32">
        <f t="shared" si="73"/>
        <v>54</v>
      </c>
      <c r="M283" s="32">
        <f t="shared" si="72"/>
        <v>11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>
        <v>3</v>
      </c>
      <c r="I286" s="40"/>
      <c r="J286" s="40"/>
      <c r="K286" s="40"/>
      <c r="L286" s="35">
        <f t="shared" si="73"/>
        <v>3</v>
      </c>
      <c r="M286" s="35">
        <f t="shared" si="72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>
        <v>20</v>
      </c>
      <c r="I287" s="40"/>
      <c r="J287" s="40"/>
      <c r="K287" s="40"/>
      <c r="L287" s="35">
        <f t="shared" si="73"/>
        <v>20</v>
      </c>
      <c r="M287" s="35">
        <f t="shared" si="72"/>
        <v>4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50</v>
      </c>
      <c r="I288" s="40"/>
      <c r="J288" s="40"/>
      <c r="K288" s="40"/>
      <c r="L288" s="35">
        <f t="shared" si="73"/>
        <v>50</v>
      </c>
      <c r="M288" s="35">
        <f t="shared" si="72"/>
        <v>10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2023</v>
      </c>
      <c r="H291" s="6">
        <f>+G291</f>
        <v>2023</v>
      </c>
      <c r="I291" s="6">
        <f t="shared" ref="I291:M292" si="74">+H291</f>
        <v>2023</v>
      </c>
      <c r="J291" s="6">
        <f t="shared" si="74"/>
        <v>2023</v>
      </c>
      <c r="K291" s="6">
        <f t="shared" si="74"/>
        <v>2023</v>
      </c>
      <c r="L291" s="6">
        <f t="shared" si="74"/>
        <v>2023</v>
      </c>
      <c r="M291" s="6">
        <f t="shared" si="74"/>
        <v>2023</v>
      </c>
      <c r="N291" s="20"/>
      <c r="S291" s="45" t="str">
        <f>+C291</f>
        <v>Mangcongco</v>
      </c>
      <c r="T291" s="46">
        <f>+L295</f>
        <v>190</v>
      </c>
      <c r="U291" s="46">
        <f>+L296+L297</f>
        <v>36</v>
      </c>
      <c r="V291" s="46">
        <f>+L298+L299</f>
        <v>154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December 2023</v>
      </c>
      <c r="D292" s="24"/>
      <c r="E292" s="24"/>
      <c r="F292" s="24"/>
      <c r="G292" s="10" t="str">
        <f>+$G$4</f>
        <v>Dec</v>
      </c>
      <c r="H292" s="10" t="str">
        <f>+G292</f>
        <v>Dec</v>
      </c>
      <c r="I292" s="10" t="str">
        <f t="shared" si="74"/>
        <v>Dec</v>
      </c>
      <c r="J292" s="10" t="str">
        <f t="shared" si="74"/>
        <v>Dec</v>
      </c>
      <c r="K292" s="10" t="str">
        <f t="shared" si="74"/>
        <v>Dec</v>
      </c>
      <c r="L292" s="10" t="str">
        <f t="shared" si="74"/>
        <v>Dec</v>
      </c>
      <c r="M292" s="10" t="str">
        <f t="shared" si="74"/>
        <v>Dec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3</v>
      </c>
      <c r="H293" s="7">
        <f>+$H$5</f>
        <v>10</v>
      </c>
      <c r="I293" s="7">
        <f>+$I$5</f>
        <v>17</v>
      </c>
      <c r="J293" s="7">
        <f>+$J$5</f>
        <v>24</v>
      </c>
      <c r="K293" s="7">
        <f>+$K$5</f>
        <v>31</v>
      </c>
      <c r="L293" s="7" t="s">
        <v>11</v>
      </c>
      <c r="M293" s="7" t="s">
        <v>12</v>
      </c>
      <c r="N293" s="28"/>
      <c r="P293" s="16" t="s">
        <v>184</v>
      </c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0</v>
      </c>
      <c r="H295" s="32">
        <f t="shared" ref="H295:L295" si="75">SUM(H296:H299)</f>
        <v>37</v>
      </c>
      <c r="I295" s="32">
        <f t="shared" si="75"/>
        <v>34</v>
      </c>
      <c r="J295" s="32">
        <f t="shared" si="75"/>
        <v>49</v>
      </c>
      <c r="K295" s="32">
        <f t="shared" si="75"/>
        <v>70</v>
      </c>
      <c r="L295" s="32">
        <f t="shared" si="75"/>
        <v>190</v>
      </c>
      <c r="M295" s="32">
        <f>ROUND((L295/$E$1),0)</f>
        <v>38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/>
      <c r="H296" s="40">
        <v>1</v>
      </c>
      <c r="I296" s="40">
        <v>1</v>
      </c>
      <c r="J296" s="40">
        <v>3</v>
      </c>
      <c r="K296" s="40">
        <v>5</v>
      </c>
      <c r="L296" s="35">
        <f>SUM(G296:K296)</f>
        <v>10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/>
      <c r="H297" s="40">
        <v>4</v>
      </c>
      <c r="I297" s="40">
        <v>5</v>
      </c>
      <c r="J297" s="40">
        <v>5</v>
      </c>
      <c r="K297" s="40">
        <v>12</v>
      </c>
      <c r="L297" s="35">
        <f t="shared" ref="L297:L304" si="77">SUM(G297:K297)</f>
        <v>26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/>
      <c r="H298" s="40">
        <v>13</v>
      </c>
      <c r="I298" s="40">
        <v>11</v>
      </c>
      <c r="J298" s="40">
        <v>17</v>
      </c>
      <c r="K298" s="40">
        <v>19</v>
      </c>
      <c r="L298" s="35">
        <f t="shared" si="77"/>
        <v>60</v>
      </c>
      <c r="M298" s="35">
        <f t="shared" si="76"/>
        <v>12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/>
      <c r="H299" s="41">
        <v>19</v>
      </c>
      <c r="I299" s="41">
        <v>17</v>
      </c>
      <c r="J299" s="41">
        <v>24</v>
      </c>
      <c r="K299" s="41">
        <v>34</v>
      </c>
      <c r="L299" s="32">
        <f t="shared" si="77"/>
        <v>94</v>
      </c>
      <c r="M299" s="32">
        <f t="shared" si="76"/>
        <v>19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2023</v>
      </c>
      <c r="H307" s="6">
        <f>+G307</f>
        <v>2023</v>
      </c>
      <c r="I307" s="6">
        <f t="shared" ref="I307:M308" si="78">+H307</f>
        <v>2023</v>
      </c>
      <c r="J307" s="6">
        <f t="shared" si="78"/>
        <v>2023</v>
      </c>
      <c r="K307" s="6">
        <f t="shared" si="78"/>
        <v>2023</v>
      </c>
      <c r="L307" s="6">
        <f t="shared" si="78"/>
        <v>2023</v>
      </c>
      <c r="M307" s="6">
        <f t="shared" si="78"/>
        <v>2023</v>
      </c>
      <c r="N307" s="20"/>
      <c r="S307" s="45" t="str">
        <f>+C307</f>
        <v>Kaliba</v>
      </c>
      <c r="T307" s="46">
        <f>+L311</f>
        <v>186</v>
      </c>
      <c r="U307" s="46">
        <f>+L312+L313</f>
        <v>43</v>
      </c>
      <c r="V307" s="46">
        <f>+L314+L315</f>
        <v>143</v>
      </c>
      <c r="W307" s="46">
        <f>+L318</f>
        <v>0</v>
      </c>
      <c r="X307" s="46">
        <f>+L316</f>
        <v>1</v>
      </c>
    </row>
    <row r="308" spans="1:24" x14ac:dyDescent="0.25">
      <c r="A308" s="21"/>
      <c r="B308" s="22"/>
      <c r="C308" s="8" t="str">
        <f>+$C292</f>
        <v>December 2023</v>
      </c>
      <c r="D308" s="24"/>
      <c r="E308" s="24"/>
      <c r="F308" s="24"/>
      <c r="G308" s="10" t="str">
        <f>+$G$4</f>
        <v>Dec</v>
      </c>
      <c r="H308" s="10" t="str">
        <f>+G308</f>
        <v>Dec</v>
      </c>
      <c r="I308" s="10" t="str">
        <f t="shared" si="78"/>
        <v>Dec</v>
      </c>
      <c r="J308" s="10" t="str">
        <f t="shared" si="78"/>
        <v>Dec</v>
      </c>
      <c r="K308" s="10" t="str">
        <f t="shared" si="78"/>
        <v>Dec</v>
      </c>
      <c r="L308" s="10" t="str">
        <f t="shared" si="78"/>
        <v>Dec</v>
      </c>
      <c r="M308" s="10" t="str">
        <f t="shared" si="78"/>
        <v>Dec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3</v>
      </c>
      <c r="H309" s="7">
        <f>+$H$5</f>
        <v>10</v>
      </c>
      <c r="I309" s="7">
        <f>+$I$5</f>
        <v>17</v>
      </c>
      <c r="J309" s="7">
        <f>+$J$5</f>
        <v>24</v>
      </c>
      <c r="K309" s="7">
        <f>+$K$5</f>
        <v>31</v>
      </c>
      <c r="L309" s="7" t="s">
        <v>11</v>
      </c>
      <c r="M309" s="7" t="s">
        <v>12</v>
      </c>
      <c r="N309" s="28"/>
      <c r="P309" s="16" t="s">
        <v>181</v>
      </c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53</v>
      </c>
      <c r="H311" s="32">
        <f t="shared" ref="H311:L311" si="79">SUM(H312:H315)</f>
        <v>34</v>
      </c>
      <c r="I311" s="32">
        <f t="shared" si="79"/>
        <v>62</v>
      </c>
      <c r="J311" s="32">
        <f t="shared" si="79"/>
        <v>37</v>
      </c>
      <c r="K311" s="32">
        <f t="shared" si="79"/>
        <v>0</v>
      </c>
      <c r="L311" s="32">
        <f t="shared" si="79"/>
        <v>186</v>
      </c>
      <c r="M311" s="32">
        <f>ROUND((L311/$E$1),0)</f>
        <v>37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2</v>
      </c>
      <c r="I312" s="40">
        <v>2</v>
      </c>
      <c r="J312" s="40">
        <v>2</v>
      </c>
      <c r="K312" s="40"/>
      <c r="L312" s="35">
        <f>SUM(G312:K312)</f>
        <v>8</v>
      </c>
      <c r="M312" s="35">
        <f t="shared" ref="M312:M320" si="80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8</v>
      </c>
      <c r="H313" s="40">
        <v>4</v>
      </c>
      <c r="I313" s="40">
        <v>14</v>
      </c>
      <c r="J313" s="40">
        <v>9</v>
      </c>
      <c r="K313" s="40"/>
      <c r="L313" s="35">
        <f t="shared" ref="L313:L320" si="81">SUM(G313:K313)</f>
        <v>35</v>
      </c>
      <c r="M313" s="35">
        <f t="shared" si="80"/>
        <v>7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16</v>
      </c>
      <c r="H314" s="40">
        <v>14</v>
      </c>
      <c r="I314" s="40">
        <v>22</v>
      </c>
      <c r="J314" s="40">
        <v>1</v>
      </c>
      <c r="K314" s="40"/>
      <c r="L314" s="35">
        <f t="shared" si="81"/>
        <v>53</v>
      </c>
      <c r="M314" s="35">
        <f t="shared" si="80"/>
        <v>11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27</v>
      </c>
      <c r="H315" s="41">
        <v>14</v>
      </c>
      <c r="I315" s="41">
        <v>24</v>
      </c>
      <c r="J315" s="41">
        <v>25</v>
      </c>
      <c r="K315" s="41"/>
      <c r="L315" s="32">
        <f t="shared" si="81"/>
        <v>90</v>
      </c>
      <c r="M315" s="32">
        <f t="shared" si="80"/>
        <v>18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>
        <v>1</v>
      </c>
      <c r="J316" s="40"/>
      <c r="K316" s="40"/>
      <c r="L316" s="35">
        <f t="shared" si="81"/>
        <v>1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88</v>
      </c>
      <c r="H319" s="40">
        <v>135</v>
      </c>
      <c r="I319" s="40">
        <v>123</v>
      </c>
      <c r="J319" s="40">
        <v>133</v>
      </c>
      <c r="K319" s="40"/>
      <c r="L319" s="35">
        <f t="shared" si="81"/>
        <v>479</v>
      </c>
      <c r="M319" s="35">
        <f t="shared" si="80"/>
        <v>96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2023</v>
      </c>
      <c r="H323" s="6">
        <f>+G323</f>
        <v>2023</v>
      </c>
      <c r="I323" s="6">
        <f t="shared" ref="I323:M324" si="82">+H323</f>
        <v>2023</v>
      </c>
      <c r="J323" s="6">
        <f t="shared" si="82"/>
        <v>2023</v>
      </c>
      <c r="K323" s="6">
        <f t="shared" si="82"/>
        <v>2023</v>
      </c>
      <c r="L323" s="6">
        <f t="shared" si="82"/>
        <v>2023</v>
      </c>
      <c r="M323" s="6">
        <f t="shared" si="82"/>
        <v>2023</v>
      </c>
      <c r="N323" s="20"/>
      <c r="S323" s="45" t="str">
        <f>+C323</f>
        <v>Kancesi</v>
      </c>
      <c r="T323" s="46">
        <f>+L327</f>
        <v>346</v>
      </c>
      <c r="U323" s="46">
        <f>+L328+L329</f>
        <v>91</v>
      </c>
      <c r="V323" s="46">
        <f>+L330+L331</f>
        <v>255</v>
      </c>
      <c r="W323" s="46">
        <f>+L334</f>
        <v>52</v>
      </c>
      <c r="X323" s="46">
        <f>+L332</f>
        <v>19</v>
      </c>
    </row>
    <row r="324" spans="1:24" x14ac:dyDescent="0.25">
      <c r="A324" s="21"/>
      <c r="B324" s="22"/>
      <c r="C324" s="8" t="str">
        <f>+$C308</f>
        <v>December 2023</v>
      </c>
      <c r="D324" s="24"/>
      <c r="E324" s="24"/>
      <c r="F324" s="24"/>
      <c r="G324" s="10" t="str">
        <f>+$G$4</f>
        <v>Dec</v>
      </c>
      <c r="H324" s="10" t="str">
        <f>+G324</f>
        <v>Dec</v>
      </c>
      <c r="I324" s="10" t="str">
        <f t="shared" si="82"/>
        <v>Dec</v>
      </c>
      <c r="J324" s="10" t="str">
        <f t="shared" si="82"/>
        <v>Dec</v>
      </c>
      <c r="K324" s="10" t="str">
        <f t="shared" si="82"/>
        <v>Dec</v>
      </c>
      <c r="L324" s="10" t="str">
        <f t="shared" si="82"/>
        <v>Dec</v>
      </c>
      <c r="M324" s="10" t="str">
        <f t="shared" si="82"/>
        <v>Dec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3</v>
      </c>
      <c r="H325" s="7">
        <f>+$H$5</f>
        <v>10</v>
      </c>
      <c r="I325" s="7">
        <f>+$I$5</f>
        <v>17</v>
      </c>
      <c r="J325" s="7">
        <f>+$J$5</f>
        <v>24</v>
      </c>
      <c r="K325" s="7">
        <f>+$K$5</f>
        <v>31</v>
      </c>
      <c r="L325" s="7" t="s">
        <v>11</v>
      </c>
      <c r="M325" s="7" t="s">
        <v>12</v>
      </c>
      <c r="N325" s="28"/>
      <c r="P325" s="16" t="s">
        <v>186</v>
      </c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80</v>
      </c>
      <c r="H327" s="32">
        <f t="shared" ref="H327:L327" si="83">SUM(H328:H331)</f>
        <v>79</v>
      </c>
      <c r="I327" s="32">
        <f t="shared" si="83"/>
        <v>101</v>
      </c>
      <c r="J327" s="32">
        <f t="shared" si="83"/>
        <v>86</v>
      </c>
      <c r="K327" s="32">
        <f t="shared" si="83"/>
        <v>0</v>
      </c>
      <c r="L327" s="32">
        <f t="shared" si="83"/>
        <v>346</v>
      </c>
      <c r="M327" s="32">
        <f>ROUND((L327/$E$1),0)</f>
        <v>69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5</v>
      </c>
      <c r="I328" s="40">
        <v>6</v>
      </c>
      <c r="J328" s="40">
        <v>5</v>
      </c>
      <c r="K328" s="40"/>
      <c r="L328" s="35">
        <f>SUM(G328:K328)</f>
        <v>23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16</v>
      </c>
      <c r="H329" s="40">
        <v>17</v>
      </c>
      <c r="I329" s="40">
        <v>21</v>
      </c>
      <c r="J329" s="40">
        <v>14</v>
      </c>
      <c r="K329" s="40"/>
      <c r="L329" s="35">
        <f t="shared" ref="L329:L336" si="85">SUM(G329:K329)</f>
        <v>68</v>
      </c>
      <c r="M329" s="35">
        <f t="shared" si="84"/>
        <v>14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12</v>
      </c>
      <c r="H330" s="40">
        <v>12</v>
      </c>
      <c r="I330" s="40">
        <v>22</v>
      </c>
      <c r="J330" s="40">
        <v>21</v>
      </c>
      <c r="K330" s="40"/>
      <c r="L330" s="35">
        <f t="shared" si="85"/>
        <v>67</v>
      </c>
      <c r="M330" s="35">
        <f t="shared" si="84"/>
        <v>13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45</v>
      </c>
      <c r="H331" s="41">
        <v>45</v>
      </c>
      <c r="I331" s="41">
        <v>52</v>
      </c>
      <c r="J331" s="41">
        <v>46</v>
      </c>
      <c r="K331" s="41"/>
      <c r="L331" s="32">
        <f t="shared" si="85"/>
        <v>188</v>
      </c>
      <c r="M331" s="32">
        <f t="shared" si="84"/>
        <v>38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>
        <v>10</v>
      </c>
      <c r="I332" s="40">
        <v>6</v>
      </c>
      <c r="J332" s="40">
        <v>3</v>
      </c>
      <c r="K332" s="40"/>
      <c r="L332" s="35">
        <f t="shared" si="85"/>
        <v>19</v>
      </c>
      <c r="M332" s="35">
        <f t="shared" si="84"/>
        <v>4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>
        <v>3</v>
      </c>
      <c r="H333" s="40">
        <v>4</v>
      </c>
      <c r="I333" s="40"/>
      <c r="J333" s="40"/>
      <c r="K333" s="40"/>
      <c r="L333" s="35">
        <f t="shared" si="85"/>
        <v>7</v>
      </c>
      <c r="M333" s="35">
        <f t="shared" si="84"/>
        <v>1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14</v>
      </c>
      <c r="H334" s="40">
        <v>12</v>
      </c>
      <c r="I334" s="40">
        <v>14</v>
      </c>
      <c r="J334" s="40">
        <v>12</v>
      </c>
      <c r="K334" s="40"/>
      <c r="L334" s="35">
        <f t="shared" si="85"/>
        <v>52</v>
      </c>
      <c r="M334" s="35">
        <f t="shared" si="84"/>
        <v>10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>
        <v>72</v>
      </c>
      <c r="J335" s="40"/>
      <c r="K335" s="40"/>
      <c r="L335" s="35">
        <f t="shared" si="85"/>
        <v>72</v>
      </c>
      <c r="M335" s="35">
        <f t="shared" si="84"/>
        <v>14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>
        <v>21</v>
      </c>
      <c r="H336" s="40">
        <v>18</v>
      </c>
      <c r="I336" s="40">
        <v>21</v>
      </c>
      <c r="J336" s="40">
        <v>21</v>
      </c>
      <c r="K336" s="40"/>
      <c r="L336" s="35">
        <f t="shared" si="85"/>
        <v>81</v>
      </c>
      <c r="M336" s="35">
        <f t="shared" si="84"/>
        <v>16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2023</v>
      </c>
      <c r="H339" s="6">
        <f>+G339</f>
        <v>2023</v>
      </c>
      <c r="I339" s="6">
        <f t="shared" ref="I339:M340" si="86">+H339</f>
        <v>2023</v>
      </c>
      <c r="J339" s="6">
        <f t="shared" si="86"/>
        <v>2023</v>
      </c>
      <c r="K339" s="6">
        <f t="shared" si="86"/>
        <v>2023</v>
      </c>
      <c r="L339" s="6">
        <f t="shared" si="86"/>
        <v>2023</v>
      </c>
      <c r="M339" s="6">
        <f t="shared" si="86"/>
        <v>2023</v>
      </c>
      <c r="N339" s="20"/>
      <c r="S339" s="45" t="str">
        <f>+C339</f>
        <v>Mpuluzi</v>
      </c>
      <c r="T339" s="46">
        <f>+L343</f>
        <v>679</v>
      </c>
      <c r="U339" s="46">
        <f>+L344+L345</f>
        <v>262</v>
      </c>
      <c r="V339" s="46">
        <f>+L346+L347</f>
        <v>417</v>
      </c>
      <c r="W339" s="46">
        <f>+L350</f>
        <v>19</v>
      </c>
      <c r="X339" s="46">
        <f>+L348</f>
        <v>30</v>
      </c>
    </row>
    <row r="340" spans="1:24" x14ac:dyDescent="0.25">
      <c r="A340" s="21"/>
      <c r="B340" s="22"/>
      <c r="C340" s="8" t="str">
        <f>+$C324</f>
        <v>December 2023</v>
      </c>
      <c r="D340" s="24"/>
      <c r="E340" s="24"/>
      <c r="F340" s="24"/>
      <c r="G340" s="10" t="str">
        <f>+$G$4</f>
        <v>Dec</v>
      </c>
      <c r="H340" s="10" t="str">
        <f>+G340</f>
        <v>Dec</v>
      </c>
      <c r="I340" s="10" t="str">
        <f t="shared" si="86"/>
        <v>Dec</v>
      </c>
      <c r="J340" s="10" t="str">
        <f t="shared" si="86"/>
        <v>Dec</v>
      </c>
      <c r="K340" s="10" t="str">
        <f t="shared" si="86"/>
        <v>Dec</v>
      </c>
      <c r="L340" s="10" t="str">
        <f t="shared" si="86"/>
        <v>Dec</v>
      </c>
      <c r="M340" s="10" t="str">
        <f t="shared" si="86"/>
        <v>Dec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3</v>
      </c>
      <c r="H341" s="7">
        <f>+$H$5</f>
        <v>10</v>
      </c>
      <c r="I341" s="7">
        <f>+$I$5</f>
        <v>17</v>
      </c>
      <c r="J341" s="7">
        <f>+$J$5</f>
        <v>24</v>
      </c>
      <c r="K341" s="7">
        <f>+$K$5</f>
        <v>31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106</v>
      </c>
      <c r="H343" s="32">
        <f t="shared" ref="H343:L343" si="87">SUM(H344:H347)</f>
        <v>340</v>
      </c>
      <c r="I343" s="32">
        <f t="shared" si="87"/>
        <v>136</v>
      </c>
      <c r="J343" s="32">
        <f t="shared" si="87"/>
        <v>37</v>
      </c>
      <c r="K343" s="32">
        <f t="shared" si="87"/>
        <v>60</v>
      </c>
      <c r="L343" s="32">
        <f t="shared" si="87"/>
        <v>679</v>
      </c>
      <c r="M343" s="32">
        <f>ROUND((L343/$E$1),0)</f>
        <v>136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8</v>
      </c>
      <c r="H344" s="40">
        <v>51</v>
      </c>
      <c r="I344" s="40">
        <v>11</v>
      </c>
      <c r="J344" s="40">
        <v>6</v>
      </c>
      <c r="K344" s="40">
        <v>7</v>
      </c>
      <c r="L344" s="35">
        <f>SUM(G344:K344)</f>
        <v>83</v>
      </c>
      <c r="M344" s="35">
        <f t="shared" ref="M344:M352" si="88">ROUND((L344/$E$1),0)</f>
        <v>17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19</v>
      </c>
      <c r="H345" s="40">
        <v>92</v>
      </c>
      <c r="I345" s="40">
        <v>32</v>
      </c>
      <c r="J345" s="40">
        <v>19</v>
      </c>
      <c r="K345" s="40">
        <v>17</v>
      </c>
      <c r="L345" s="35">
        <f t="shared" ref="L345:L352" si="89">SUM(G345:K345)</f>
        <v>179</v>
      </c>
      <c r="M345" s="35">
        <f t="shared" si="88"/>
        <v>36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18</v>
      </c>
      <c r="H346" s="40">
        <v>77</v>
      </c>
      <c r="I346" s="40">
        <v>27</v>
      </c>
      <c r="J346" s="40">
        <v>1</v>
      </c>
      <c r="K346" s="40">
        <v>15</v>
      </c>
      <c r="L346" s="35">
        <f t="shared" si="89"/>
        <v>138</v>
      </c>
      <c r="M346" s="35">
        <f t="shared" si="88"/>
        <v>28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61</v>
      </c>
      <c r="H347" s="41">
        <v>120</v>
      </c>
      <c r="I347" s="41">
        <v>66</v>
      </c>
      <c r="J347" s="41">
        <v>11</v>
      </c>
      <c r="K347" s="41">
        <v>21</v>
      </c>
      <c r="L347" s="32">
        <f t="shared" si="89"/>
        <v>279</v>
      </c>
      <c r="M347" s="32">
        <f t="shared" si="88"/>
        <v>56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3</v>
      </c>
      <c r="H348" s="40">
        <v>18</v>
      </c>
      <c r="I348" s="40">
        <v>6</v>
      </c>
      <c r="J348" s="40">
        <v>2</v>
      </c>
      <c r="K348" s="40">
        <v>1</v>
      </c>
      <c r="L348" s="35">
        <f t="shared" si="89"/>
        <v>30</v>
      </c>
      <c r="M348" s="35">
        <f t="shared" si="88"/>
        <v>6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>
        <v>7</v>
      </c>
      <c r="I350" s="40">
        <v>5</v>
      </c>
      <c r="J350" s="40">
        <v>4</v>
      </c>
      <c r="K350" s="40">
        <v>3</v>
      </c>
      <c r="L350" s="35">
        <f t="shared" si="89"/>
        <v>19</v>
      </c>
      <c r="M350" s="35">
        <f t="shared" si="88"/>
        <v>4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72</v>
      </c>
      <c r="H351" s="40">
        <v>180</v>
      </c>
      <c r="I351" s="40">
        <v>72</v>
      </c>
      <c r="J351" s="40">
        <v>36</v>
      </c>
      <c r="K351" s="40"/>
      <c r="L351" s="35">
        <f t="shared" si="89"/>
        <v>360</v>
      </c>
      <c r="M351" s="35">
        <f t="shared" si="88"/>
        <v>72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/>
      <c r="K352" s="40"/>
      <c r="L352" s="35">
        <f t="shared" si="89"/>
        <v>120</v>
      </c>
      <c r="M352" s="35">
        <f t="shared" si="88"/>
        <v>24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2023</v>
      </c>
      <c r="H355" s="6">
        <f>+G355</f>
        <v>2023</v>
      </c>
      <c r="I355" s="6">
        <f t="shared" ref="I355:M356" si="90">+H355</f>
        <v>2023</v>
      </c>
      <c r="J355" s="6">
        <f t="shared" si="90"/>
        <v>2023</v>
      </c>
      <c r="K355" s="6">
        <f t="shared" si="90"/>
        <v>2023</v>
      </c>
      <c r="L355" s="6">
        <f t="shared" si="90"/>
        <v>2023</v>
      </c>
      <c r="M355" s="6">
        <f t="shared" si="90"/>
        <v>2023</v>
      </c>
      <c r="N355" s="20"/>
      <c r="S355" s="45" t="str">
        <f>+C355</f>
        <v>Bulunga</v>
      </c>
      <c r="T355" s="46">
        <f>+L359</f>
        <v>184</v>
      </c>
      <c r="U355" s="46">
        <f>+L360+L361</f>
        <v>20</v>
      </c>
      <c r="V355" s="46">
        <f>+L362+L363</f>
        <v>164</v>
      </c>
      <c r="W355" s="46">
        <f>+L366</f>
        <v>32</v>
      </c>
      <c r="X355" s="46">
        <f>+L364</f>
        <v>0</v>
      </c>
    </row>
    <row r="356" spans="1:24" x14ac:dyDescent="0.25">
      <c r="A356" s="21"/>
      <c r="B356" s="22"/>
      <c r="C356" s="8" t="str">
        <f>+$C340</f>
        <v>December 2023</v>
      </c>
      <c r="D356" s="24"/>
      <c r="E356" s="24"/>
      <c r="F356" s="24"/>
      <c r="G356" s="10" t="str">
        <f>+$G$4</f>
        <v>Dec</v>
      </c>
      <c r="H356" s="10" t="str">
        <f>+G356</f>
        <v>Dec</v>
      </c>
      <c r="I356" s="10" t="str">
        <f t="shared" si="90"/>
        <v>Dec</v>
      </c>
      <c r="J356" s="10" t="str">
        <f t="shared" si="90"/>
        <v>Dec</v>
      </c>
      <c r="K356" s="10" t="str">
        <f t="shared" si="90"/>
        <v>Dec</v>
      </c>
      <c r="L356" s="10" t="str">
        <f t="shared" si="90"/>
        <v>Dec</v>
      </c>
      <c r="M356" s="10" t="str">
        <f t="shared" si="90"/>
        <v>Dec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3</v>
      </c>
      <c r="H357" s="7">
        <f>+$H$5</f>
        <v>10</v>
      </c>
      <c r="I357" s="7">
        <f>+$I$5</f>
        <v>17</v>
      </c>
      <c r="J357" s="7">
        <f>+$J$5</f>
        <v>24</v>
      </c>
      <c r="K357" s="7">
        <f>+$K$5</f>
        <v>31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25</v>
      </c>
      <c r="H359" s="32">
        <f t="shared" ref="H359:L359" si="91">SUM(H360:H363)</f>
        <v>39</v>
      </c>
      <c r="I359" s="32">
        <f t="shared" si="91"/>
        <v>43</v>
      </c>
      <c r="J359" s="32">
        <f t="shared" si="91"/>
        <v>40</v>
      </c>
      <c r="K359" s="32">
        <f t="shared" si="91"/>
        <v>37</v>
      </c>
      <c r="L359" s="32">
        <f t="shared" si="91"/>
        <v>184</v>
      </c>
      <c r="M359" s="32">
        <f>ROUND((L359/$E$1),0)</f>
        <v>37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1</v>
      </c>
      <c r="H360" s="40">
        <v>1</v>
      </c>
      <c r="I360" s="40">
        <v>1</v>
      </c>
      <c r="J360" s="40">
        <v>1</v>
      </c>
      <c r="K360" s="40">
        <v>1</v>
      </c>
      <c r="L360" s="35">
        <f>SUM(G360:K360)</f>
        <v>5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1</v>
      </c>
      <c r="H361" s="40">
        <v>2</v>
      </c>
      <c r="I361" s="40">
        <v>4</v>
      </c>
      <c r="J361" s="40">
        <v>4</v>
      </c>
      <c r="K361" s="40">
        <v>4</v>
      </c>
      <c r="L361" s="35">
        <f t="shared" ref="L361:L368" si="93">SUM(G361:K361)</f>
        <v>15</v>
      </c>
      <c r="M361" s="35">
        <f t="shared" si="92"/>
        <v>3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10</v>
      </c>
      <c r="H362" s="40">
        <v>13</v>
      </c>
      <c r="I362" s="40">
        <v>15</v>
      </c>
      <c r="J362" s="40">
        <v>12</v>
      </c>
      <c r="K362" s="40">
        <v>9</v>
      </c>
      <c r="L362" s="35">
        <f t="shared" si="93"/>
        <v>59</v>
      </c>
      <c r="M362" s="35">
        <f t="shared" si="92"/>
        <v>12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13</v>
      </c>
      <c r="H363" s="41">
        <v>23</v>
      </c>
      <c r="I363" s="41">
        <v>23</v>
      </c>
      <c r="J363" s="41">
        <v>23</v>
      </c>
      <c r="K363" s="41">
        <v>23</v>
      </c>
      <c r="L363" s="32">
        <f t="shared" si="93"/>
        <v>105</v>
      </c>
      <c r="M363" s="32">
        <f t="shared" si="92"/>
        <v>21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8</v>
      </c>
      <c r="H366" s="40">
        <v>8</v>
      </c>
      <c r="I366" s="40">
        <v>7</v>
      </c>
      <c r="J366" s="40">
        <v>5</v>
      </c>
      <c r="K366" s="40">
        <v>4</v>
      </c>
      <c r="L366" s="35">
        <f t="shared" si="93"/>
        <v>32</v>
      </c>
      <c r="M366" s="35">
        <f t="shared" si="92"/>
        <v>6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288</v>
      </c>
      <c r="H367" s="40">
        <v>144</v>
      </c>
      <c r="I367" s="40">
        <v>108</v>
      </c>
      <c r="J367" s="40"/>
      <c r="K367" s="40"/>
      <c r="L367" s="35">
        <f t="shared" si="93"/>
        <v>540</v>
      </c>
      <c r="M367" s="35">
        <f t="shared" si="92"/>
        <v>108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2023</v>
      </c>
      <c r="H371" s="6">
        <f>+G371</f>
        <v>2023</v>
      </c>
      <c r="I371" s="6">
        <f t="shared" ref="I371:M372" si="94">+H371</f>
        <v>2023</v>
      </c>
      <c r="J371" s="6">
        <f t="shared" si="94"/>
        <v>2023</v>
      </c>
      <c r="K371" s="6">
        <f t="shared" si="94"/>
        <v>2023</v>
      </c>
      <c r="L371" s="6">
        <f t="shared" si="94"/>
        <v>2023</v>
      </c>
      <c r="M371" s="6">
        <f t="shared" si="94"/>
        <v>2023</v>
      </c>
      <c r="N371" s="20"/>
      <c r="P371" s="42"/>
      <c r="S371" s="45" t="str">
        <f>+C371</f>
        <v>Mbowane</v>
      </c>
      <c r="T371" s="46">
        <f>+L375</f>
        <v>193</v>
      </c>
      <c r="U371" s="46">
        <f>+L376+L377</f>
        <v>32</v>
      </c>
      <c r="V371" s="46">
        <f>+L378+L379</f>
        <v>161</v>
      </c>
      <c r="W371" s="46">
        <f>+L382</f>
        <v>34</v>
      </c>
      <c r="X371" s="46">
        <f>+L380</f>
        <v>0</v>
      </c>
    </row>
    <row r="372" spans="1:24" x14ac:dyDescent="0.25">
      <c r="A372" s="21"/>
      <c r="B372" s="22"/>
      <c r="C372" s="8" t="str">
        <f>+$C356</f>
        <v>December 2023</v>
      </c>
      <c r="D372" s="24"/>
      <c r="E372" s="24"/>
      <c r="F372" s="24"/>
      <c r="G372" s="10" t="str">
        <f>+$G$4</f>
        <v>Dec</v>
      </c>
      <c r="H372" s="10" t="str">
        <f>+G372</f>
        <v>Dec</v>
      </c>
      <c r="I372" s="10" t="str">
        <f t="shared" si="94"/>
        <v>Dec</v>
      </c>
      <c r="J372" s="10" t="str">
        <f t="shared" si="94"/>
        <v>Dec</v>
      </c>
      <c r="K372" s="10" t="str">
        <f t="shared" si="94"/>
        <v>Dec</v>
      </c>
      <c r="L372" s="10" t="str">
        <f t="shared" si="94"/>
        <v>Dec</v>
      </c>
      <c r="M372" s="10" t="str">
        <f t="shared" si="94"/>
        <v>Dec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3</v>
      </c>
      <c r="H373" s="7">
        <f>+$H$5</f>
        <v>10</v>
      </c>
      <c r="I373" s="7">
        <f>+$I$5</f>
        <v>17</v>
      </c>
      <c r="J373" s="7">
        <f>+$J$5</f>
        <v>24</v>
      </c>
      <c r="K373" s="7">
        <f>+$K$5</f>
        <v>31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50</v>
      </c>
      <c r="H375" s="32">
        <f t="shared" ref="H375:L375" si="95">SUM(H376:H379)</f>
        <v>47</v>
      </c>
      <c r="I375" s="32">
        <f t="shared" si="95"/>
        <v>18</v>
      </c>
      <c r="J375" s="32">
        <f t="shared" si="95"/>
        <v>41</v>
      </c>
      <c r="K375" s="32">
        <f t="shared" si="95"/>
        <v>37</v>
      </c>
      <c r="L375" s="32">
        <f t="shared" si="95"/>
        <v>193</v>
      </c>
      <c r="M375" s="32">
        <f>ROUND((L375/$E$1),0)</f>
        <v>39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1</v>
      </c>
      <c r="I376" s="40">
        <v>3</v>
      </c>
      <c r="J376" s="40">
        <v>1</v>
      </c>
      <c r="K376" s="40">
        <v>2</v>
      </c>
      <c r="L376" s="35">
        <f>SUM(G376:K376)</f>
        <v>9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5</v>
      </c>
      <c r="H377" s="40"/>
      <c r="I377" s="40">
        <v>5</v>
      </c>
      <c r="J377" s="40">
        <v>6</v>
      </c>
      <c r="K377" s="40">
        <v>7</v>
      </c>
      <c r="L377" s="35">
        <f t="shared" ref="L377:L384" si="97">SUM(G377:K377)</f>
        <v>23</v>
      </c>
      <c r="M377" s="35">
        <f t="shared" si="96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25</v>
      </c>
      <c r="H378" s="40">
        <v>27</v>
      </c>
      <c r="I378" s="40">
        <v>10</v>
      </c>
      <c r="J378" s="40">
        <v>20</v>
      </c>
      <c r="K378" s="40">
        <v>18</v>
      </c>
      <c r="L378" s="35">
        <f t="shared" si="97"/>
        <v>100</v>
      </c>
      <c r="M378" s="35">
        <f t="shared" si="96"/>
        <v>20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18</v>
      </c>
      <c r="H379" s="41">
        <v>19</v>
      </c>
      <c r="I379" s="41"/>
      <c r="J379" s="41">
        <v>14</v>
      </c>
      <c r="K379" s="41">
        <v>10</v>
      </c>
      <c r="L379" s="32">
        <f t="shared" si="97"/>
        <v>61</v>
      </c>
      <c r="M379" s="32">
        <f t="shared" si="96"/>
        <v>12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8</v>
      </c>
      <c r="H382" s="40">
        <v>10</v>
      </c>
      <c r="I382" s="40">
        <v>6</v>
      </c>
      <c r="J382" s="40">
        <v>4</v>
      </c>
      <c r="K382" s="40">
        <v>6</v>
      </c>
      <c r="L382" s="35">
        <f t="shared" si="97"/>
        <v>34</v>
      </c>
      <c r="M382" s="35">
        <f t="shared" si="96"/>
        <v>7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72</v>
      </c>
      <c r="H383" s="40">
        <v>72</v>
      </c>
      <c r="I383" s="40">
        <v>108</v>
      </c>
      <c r="J383" s="40">
        <v>144</v>
      </c>
      <c r="K383" s="40">
        <v>108</v>
      </c>
      <c r="L383" s="35">
        <f t="shared" si="97"/>
        <v>504</v>
      </c>
      <c r="M383" s="35">
        <f t="shared" si="96"/>
        <v>101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2023</v>
      </c>
      <c r="H387" s="6">
        <f>+G387</f>
        <v>2023</v>
      </c>
      <c r="I387" s="6">
        <f t="shared" ref="I387:M388" si="98">+H387</f>
        <v>2023</v>
      </c>
      <c r="J387" s="6">
        <f t="shared" si="98"/>
        <v>2023</v>
      </c>
      <c r="K387" s="6">
        <f t="shared" si="98"/>
        <v>2023</v>
      </c>
      <c r="L387" s="6">
        <f t="shared" si="98"/>
        <v>2023</v>
      </c>
      <c r="M387" s="6">
        <f t="shared" si="98"/>
        <v>2023</v>
      </c>
      <c r="N387" s="20"/>
      <c r="P387" s="42"/>
      <c r="S387" s="45" t="str">
        <f>+C387</f>
        <v>Sibovini</v>
      </c>
      <c r="T387" s="46">
        <f>+L391</f>
        <v>344</v>
      </c>
      <c r="U387" s="46">
        <f>+L392+L393</f>
        <v>100</v>
      </c>
      <c r="V387" s="46">
        <f>+L394+L395</f>
        <v>244</v>
      </c>
      <c r="W387" s="46">
        <f>+L398</f>
        <v>3</v>
      </c>
      <c r="X387" s="46">
        <f>+L396</f>
        <v>0</v>
      </c>
    </row>
    <row r="388" spans="1:24" x14ac:dyDescent="0.25">
      <c r="A388" s="21"/>
      <c r="B388" s="22"/>
      <c r="C388" s="8" t="str">
        <f>+$C372</f>
        <v>December 2023</v>
      </c>
      <c r="D388" s="24"/>
      <c r="E388" s="24"/>
      <c r="F388" s="24"/>
      <c r="G388" s="10" t="str">
        <f>+$G$4</f>
        <v>Dec</v>
      </c>
      <c r="H388" s="10" t="str">
        <f>+G388</f>
        <v>Dec</v>
      </c>
      <c r="I388" s="10" t="str">
        <f t="shared" si="98"/>
        <v>Dec</v>
      </c>
      <c r="J388" s="10" t="str">
        <f t="shared" si="98"/>
        <v>Dec</v>
      </c>
      <c r="K388" s="10" t="str">
        <f t="shared" si="98"/>
        <v>Dec</v>
      </c>
      <c r="L388" s="10" t="str">
        <f t="shared" si="98"/>
        <v>Dec</v>
      </c>
      <c r="M388" s="10" t="str">
        <f t="shared" si="98"/>
        <v>Dec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3</v>
      </c>
      <c r="H389" s="7">
        <f>+$H$5</f>
        <v>10</v>
      </c>
      <c r="I389" s="7">
        <f>+$I$5</f>
        <v>17</v>
      </c>
      <c r="J389" s="7">
        <f>+$J$5</f>
        <v>24</v>
      </c>
      <c r="K389" s="7">
        <f>+$K$5</f>
        <v>31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33</v>
      </c>
      <c r="H391" s="32">
        <f t="shared" ref="H391:L391" si="99">SUM(H392:H395)</f>
        <v>67</v>
      </c>
      <c r="I391" s="32">
        <f t="shared" si="99"/>
        <v>69</v>
      </c>
      <c r="J391" s="32">
        <f t="shared" si="99"/>
        <v>94</v>
      </c>
      <c r="K391" s="32">
        <f t="shared" si="99"/>
        <v>81</v>
      </c>
      <c r="L391" s="32">
        <f t="shared" si="99"/>
        <v>344</v>
      </c>
      <c r="M391" s="32">
        <f>ROUND((L391/$E$1),0)</f>
        <v>69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5</v>
      </c>
      <c r="H392" s="40">
        <v>4</v>
      </c>
      <c r="I392" s="40">
        <v>6</v>
      </c>
      <c r="J392" s="40">
        <v>5</v>
      </c>
      <c r="K392" s="40">
        <v>6</v>
      </c>
      <c r="L392" s="35">
        <f>SUM(G392:K392)</f>
        <v>26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7</v>
      </c>
      <c r="H393" s="40">
        <v>14</v>
      </c>
      <c r="I393" s="40">
        <v>17</v>
      </c>
      <c r="J393" s="40">
        <v>23</v>
      </c>
      <c r="K393" s="40">
        <v>13</v>
      </c>
      <c r="L393" s="35">
        <f t="shared" ref="L393:L400" si="101">SUM(G393:K393)</f>
        <v>74</v>
      </c>
      <c r="M393" s="35">
        <f t="shared" si="100"/>
        <v>15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11</v>
      </c>
      <c r="H394" s="40">
        <v>21</v>
      </c>
      <c r="I394" s="40">
        <v>16</v>
      </c>
      <c r="J394" s="40">
        <v>20</v>
      </c>
      <c r="K394" s="40">
        <v>24</v>
      </c>
      <c r="L394" s="35">
        <f t="shared" si="101"/>
        <v>92</v>
      </c>
      <c r="M394" s="35">
        <f t="shared" si="100"/>
        <v>18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10</v>
      </c>
      <c r="H395" s="41">
        <v>28</v>
      </c>
      <c r="I395" s="41">
        <v>30</v>
      </c>
      <c r="J395" s="41">
        <v>46</v>
      </c>
      <c r="K395" s="41">
        <v>38</v>
      </c>
      <c r="L395" s="32">
        <f t="shared" si="101"/>
        <v>152</v>
      </c>
      <c r="M395" s="32">
        <f t="shared" si="100"/>
        <v>30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>
        <v>3</v>
      </c>
      <c r="J398" s="40"/>
      <c r="K398" s="40"/>
      <c r="L398" s="35">
        <f t="shared" si="101"/>
        <v>3</v>
      </c>
      <c r="M398" s="35">
        <f t="shared" si="100"/>
        <v>1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2023</v>
      </c>
      <c r="H403" s="6">
        <f>+G403</f>
        <v>2023</v>
      </c>
      <c r="I403" s="6">
        <f t="shared" ref="I403:M404" si="102">+H403</f>
        <v>2023</v>
      </c>
      <c r="J403" s="6">
        <f t="shared" si="102"/>
        <v>2023</v>
      </c>
      <c r="K403" s="6">
        <f t="shared" si="102"/>
        <v>2023</v>
      </c>
      <c r="L403" s="6">
        <f t="shared" si="102"/>
        <v>2023</v>
      </c>
      <c r="M403" s="6">
        <f t="shared" si="102"/>
        <v>2023</v>
      </c>
      <c r="N403" s="20"/>
      <c r="P403" s="42"/>
      <c r="S403" s="45" t="str">
        <f>+C403</f>
        <v>Nsubani</v>
      </c>
      <c r="T403" s="46">
        <f>+L407</f>
        <v>361</v>
      </c>
      <c r="U403" s="46">
        <f>+L408+L409</f>
        <v>89</v>
      </c>
      <c r="V403" s="46">
        <f>+L410+L411</f>
        <v>272</v>
      </c>
      <c r="W403" s="46">
        <f>+L414</f>
        <v>45</v>
      </c>
      <c r="X403" s="46">
        <f>+L412</f>
        <v>0</v>
      </c>
    </row>
    <row r="404" spans="1:24" x14ac:dyDescent="0.25">
      <c r="A404" s="21"/>
      <c r="B404" s="22"/>
      <c r="C404" s="8" t="str">
        <f>+$C388</f>
        <v>December 2023</v>
      </c>
      <c r="D404" s="24"/>
      <c r="E404" s="24"/>
      <c r="F404" s="24"/>
      <c r="G404" s="10" t="str">
        <f>+$G$4</f>
        <v>Dec</v>
      </c>
      <c r="H404" s="10" t="str">
        <f>+G404</f>
        <v>Dec</v>
      </c>
      <c r="I404" s="10" t="str">
        <f t="shared" si="102"/>
        <v>Dec</v>
      </c>
      <c r="J404" s="10" t="str">
        <f t="shared" si="102"/>
        <v>Dec</v>
      </c>
      <c r="K404" s="10" t="str">
        <f t="shared" si="102"/>
        <v>Dec</v>
      </c>
      <c r="L404" s="10" t="str">
        <f t="shared" si="102"/>
        <v>Dec</v>
      </c>
      <c r="M404" s="10" t="str">
        <f t="shared" si="102"/>
        <v>Dec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3</v>
      </c>
      <c r="H405" s="7">
        <f>+$H$5</f>
        <v>10</v>
      </c>
      <c r="I405" s="7">
        <f>+$I$5</f>
        <v>17</v>
      </c>
      <c r="J405" s="7">
        <f>+$J$5</f>
        <v>24</v>
      </c>
      <c r="K405" s="7">
        <f>+$K$5</f>
        <v>31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86</v>
      </c>
      <c r="H407" s="32">
        <f t="shared" ref="H407:L407" si="103">SUM(H408:H411)</f>
        <v>63</v>
      </c>
      <c r="I407" s="32">
        <f t="shared" si="103"/>
        <v>77</v>
      </c>
      <c r="J407" s="32">
        <f t="shared" si="103"/>
        <v>49</v>
      </c>
      <c r="K407" s="32">
        <f t="shared" si="103"/>
        <v>86</v>
      </c>
      <c r="L407" s="32">
        <f t="shared" si="103"/>
        <v>361</v>
      </c>
      <c r="M407" s="32">
        <f>ROUND((L407/$E$1),0)</f>
        <v>72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5</v>
      </c>
      <c r="H408" s="40">
        <v>3</v>
      </c>
      <c r="I408" s="40">
        <v>5</v>
      </c>
      <c r="J408" s="40">
        <v>4</v>
      </c>
      <c r="K408" s="40">
        <v>5</v>
      </c>
      <c r="L408" s="35">
        <f>SUM(G408:K408)</f>
        <v>22</v>
      </c>
      <c r="M408" s="35">
        <f t="shared" ref="M408:M416" si="104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17</v>
      </c>
      <c r="H409" s="40">
        <v>12</v>
      </c>
      <c r="I409" s="40">
        <v>11</v>
      </c>
      <c r="J409" s="40">
        <v>10</v>
      </c>
      <c r="K409" s="40">
        <v>17</v>
      </c>
      <c r="L409" s="35">
        <f t="shared" ref="L409:L416" si="105">SUM(G409:K409)</f>
        <v>67</v>
      </c>
      <c r="M409" s="35">
        <f t="shared" si="104"/>
        <v>13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23</v>
      </c>
      <c r="H410" s="40">
        <v>16</v>
      </c>
      <c r="I410" s="40">
        <v>21</v>
      </c>
      <c r="J410" s="40">
        <v>12</v>
      </c>
      <c r="K410" s="40">
        <v>23</v>
      </c>
      <c r="L410" s="35">
        <f t="shared" si="105"/>
        <v>95</v>
      </c>
      <c r="M410" s="35">
        <f t="shared" si="104"/>
        <v>19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41</v>
      </c>
      <c r="H411" s="41">
        <v>32</v>
      </c>
      <c r="I411" s="41">
        <v>40</v>
      </c>
      <c r="J411" s="41">
        <v>23</v>
      </c>
      <c r="K411" s="41">
        <v>41</v>
      </c>
      <c r="L411" s="32">
        <f t="shared" si="105"/>
        <v>177</v>
      </c>
      <c r="M411" s="32">
        <f t="shared" si="104"/>
        <v>35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9</v>
      </c>
      <c r="H414" s="40">
        <v>8</v>
      </c>
      <c r="I414" s="40">
        <v>9</v>
      </c>
      <c r="J414" s="40">
        <v>10</v>
      </c>
      <c r="K414" s="40">
        <v>9</v>
      </c>
      <c r="L414" s="35">
        <f t="shared" si="105"/>
        <v>45</v>
      </c>
      <c r="M414" s="35">
        <f t="shared" si="104"/>
        <v>9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72</v>
      </c>
      <c r="I415" s="40">
        <v>108</v>
      </c>
      <c r="J415" s="40">
        <v>108</v>
      </c>
      <c r="K415" s="40">
        <v>72</v>
      </c>
      <c r="L415" s="35">
        <f t="shared" si="105"/>
        <v>432</v>
      </c>
      <c r="M415" s="35">
        <f t="shared" si="104"/>
        <v>86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2023</v>
      </c>
      <c r="H419" s="6">
        <f>+G419</f>
        <v>2023</v>
      </c>
      <c r="I419" s="6">
        <f t="shared" ref="I419:M420" si="106">+H419</f>
        <v>2023</v>
      </c>
      <c r="J419" s="6">
        <f t="shared" si="106"/>
        <v>2023</v>
      </c>
      <c r="K419" s="6">
        <f t="shared" si="106"/>
        <v>2023</v>
      </c>
      <c r="L419" s="6">
        <f t="shared" si="106"/>
        <v>2023</v>
      </c>
      <c r="M419" s="6">
        <f t="shared" si="106"/>
        <v>2023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December 2023</v>
      </c>
      <c r="D420" s="24"/>
      <c r="E420" s="24"/>
      <c r="F420" s="24"/>
      <c r="G420" s="10" t="str">
        <f>+$G$4</f>
        <v>Dec</v>
      </c>
      <c r="H420" s="10" t="str">
        <f>+G420</f>
        <v>Dec</v>
      </c>
      <c r="I420" s="10" t="str">
        <f t="shared" si="106"/>
        <v>Dec</v>
      </c>
      <c r="J420" s="10" t="str">
        <f t="shared" si="106"/>
        <v>Dec</v>
      </c>
      <c r="K420" s="10" t="str">
        <f t="shared" si="106"/>
        <v>Dec</v>
      </c>
      <c r="L420" s="10" t="str">
        <f t="shared" si="106"/>
        <v>Dec</v>
      </c>
      <c r="M420" s="10" t="str">
        <f t="shared" si="106"/>
        <v>Dec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3</v>
      </c>
      <c r="H421" s="7">
        <f>+$H$5</f>
        <v>10</v>
      </c>
      <c r="I421" s="7">
        <f>+$I$5</f>
        <v>17</v>
      </c>
      <c r="J421" s="7">
        <f>+$J$5</f>
        <v>24</v>
      </c>
      <c r="K421" s="7">
        <f>+$K$5</f>
        <v>31</v>
      </c>
      <c r="L421" s="7" t="s">
        <v>11</v>
      </c>
      <c r="M421" s="7" t="s">
        <v>12</v>
      </c>
      <c r="N421" s="28"/>
      <c r="P421" s="16" t="s">
        <v>185</v>
      </c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62</v>
      </c>
      <c r="AB423" s="50">
        <v>63</v>
      </c>
      <c r="AC423" s="50">
        <v>71</v>
      </c>
      <c r="AD423" s="50">
        <v>0</v>
      </c>
      <c r="AE423" s="50">
        <v>51</v>
      </c>
      <c r="AF423" s="50">
        <v>247</v>
      </c>
      <c r="AG423" s="50">
        <v>49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/>
      <c r="AE424" s="50">
        <v>3</v>
      </c>
      <c r="AF424" s="50">
        <v>9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7</v>
      </c>
      <c r="AB425" s="50">
        <v>13</v>
      </c>
      <c r="AC425" s="50">
        <v>10</v>
      </c>
      <c r="AD425" s="50"/>
      <c r="AE425" s="50">
        <v>9</v>
      </c>
      <c r="AF425" s="50">
        <v>39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20</v>
      </c>
      <c r="AB426" s="50">
        <v>19</v>
      </c>
      <c r="AC426" s="50">
        <v>23</v>
      </c>
      <c r="AD426" s="50"/>
      <c r="AE426" s="50">
        <v>25</v>
      </c>
      <c r="AF426" s="50">
        <v>87</v>
      </c>
      <c r="AG426" s="50">
        <v>17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33</v>
      </c>
      <c r="AB427" s="50">
        <v>29</v>
      </c>
      <c r="AC427" s="50">
        <v>36</v>
      </c>
      <c r="AD427" s="50"/>
      <c r="AE427" s="50">
        <v>14</v>
      </c>
      <c r="AF427" s="50">
        <v>112</v>
      </c>
      <c r="AG427" s="50">
        <v>22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2023</v>
      </c>
      <c r="H435" s="6">
        <f>+G435</f>
        <v>2023</v>
      </c>
      <c r="I435" s="6">
        <f t="shared" ref="I435:M436" si="110">+H435</f>
        <v>2023</v>
      </c>
      <c r="J435" s="6">
        <f t="shared" si="110"/>
        <v>2023</v>
      </c>
      <c r="K435" s="6">
        <f t="shared" si="110"/>
        <v>2023</v>
      </c>
      <c r="L435" s="6">
        <f t="shared" si="110"/>
        <v>2023</v>
      </c>
      <c r="M435" s="6">
        <f t="shared" si="110"/>
        <v>2023</v>
      </c>
      <c r="N435" s="20"/>
      <c r="S435" s="45" t="str">
        <f>+C435</f>
        <v>Jubukweni</v>
      </c>
      <c r="T435" s="46">
        <f>+L439</f>
        <v>147</v>
      </c>
      <c r="U435" s="46">
        <f>+L440+L441</f>
        <v>38</v>
      </c>
      <c r="V435" s="46">
        <f>+L442+L443</f>
        <v>109</v>
      </c>
      <c r="W435" s="46">
        <f>+L446</f>
        <v>4</v>
      </c>
      <c r="X435" s="46">
        <f>+L444</f>
        <v>0</v>
      </c>
    </row>
    <row r="436" spans="1:24" x14ac:dyDescent="0.25">
      <c r="A436" s="21"/>
      <c r="B436" s="22"/>
      <c r="C436" s="8" t="str">
        <f>+$C420</f>
        <v>December 2023</v>
      </c>
      <c r="D436" s="24"/>
      <c r="E436" s="24"/>
      <c r="F436" s="24"/>
      <c r="G436" s="10" t="str">
        <f>+$G$4</f>
        <v>Dec</v>
      </c>
      <c r="H436" s="10" t="str">
        <f>+G436</f>
        <v>Dec</v>
      </c>
      <c r="I436" s="10" t="str">
        <f t="shared" si="110"/>
        <v>Dec</v>
      </c>
      <c r="J436" s="10" t="str">
        <f t="shared" si="110"/>
        <v>Dec</v>
      </c>
      <c r="K436" s="10" t="str">
        <f t="shared" si="110"/>
        <v>Dec</v>
      </c>
      <c r="L436" s="10" t="str">
        <f t="shared" si="110"/>
        <v>Dec</v>
      </c>
      <c r="M436" s="10" t="str">
        <f t="shared" si="110"/>
        <v>Dec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3</v>
      </c>
      <c r="H437" s="7">
        <f>+$H$5</f>
        <v>10</v>
      </c>
      <c r="I437" s="7">
        <f>+$I$5</f>
        <v>17</v>
      </c>
      <c r="J437" s="7">
        <f>+$J$5</f>
        <v>24</v>
      </c>
      <c r="K437" s="7">
        <f>+$K$5</f>
        <v>31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39</v>
      </c>
      <c r="H439" s="32">
        <f t="shared" ref="H439:L439" si="111">SUM(H440:H443)</f>
        <v>27</v>
      </c>
      <c r="I439" s="32">
        <f t="shared" si="111"/>
        <v>39</v>
      </c>
      <c r="J439" s="32">
        <f t="shared" si="111"/>
        <v>15</v>
      </c>
      <c r="K439" s="32">
        <f t="shared" si="111"/>
        <v>27</v>
      </c>
      <c r="L439" s="32">
        <f t="shared" si="111"/>
        <v>147</v>
      </c>
      <c r="M439" s="32">
        <f>ROUND((L439/$E$1),0)</f>
        <v>29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2</v>
      </c>
      <c r="I440" s="40">
        <v>4</v>
      </c>
      <c r="J440" s="40">
        <v>2</v>
      </c>
      <c r="K440" s="40">
        <v>1</v>
      </c>
      <c r="L440" s="35">
        <f>SUM(G440:K440)</f>
        <v>10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8</v>
      </c>
      <c r="H441" s="40">
        <v>5</v>
      </c>
      <c r="I441" s="40">
        <v>10</v>
      </c>
      <c r="J441" s="40">
        <v>4</v>
      </c>
      <c r="K441" s="40">
        <v>1</v>
      </c>
      <c r="L441" s="35">
        <f t="shared" ref="L441:L448" si="113">SUM(G441:K441)</f>
        <v>28</v>
      </c>
      <c r="M441" s="35">
        <f t="shared" si="112"/>
        <v>6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20</v>
      </c>
      <c r="H442" s="40">
        <v>10</v>
      </c>
      <c r="I442" s="40">
        <v>10</v>
      </c>
      <c r="J442" s="40">
        <v>5</v>
      </c>
      <c r="K442" s="40">
        <v>15</v>
      </c>
      <c r="L442" s="35">
        <f t="shared" si="113"/>
        <v>60</v>
      </c>
      <c r="M442" s="35">
        <f t="shared" si="112"/>
        <v>12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15</v>
      </c>
      <c r="J443" s="41">
        <v>4</v>
      </c>
      <c r="K443" s="41">
        <v>10</v>
      </c>
      <c r="L443" s="32">
        <f t="shared" si="113"/>
        <v>49</v>
      </c>
      <c r="M443" s="32">
        <f t="shared" si="112"/>
        <v>10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>
        <v>0</v>
      </c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>
        <v>2</v>
      </c>
      <c r="K446" s="40">
        <v>2</v>
      </c>
      <c r="L446" s="35">
        <f t="shared" si="113"/>
        <v>4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>
        <v>216</v>
      </c>
      <c r="K447" s="40">
        <v>72</v>
      </c>
      <c r="L447" s="35">
        <f t="shared" si="113"/>
        <v>288</v>
      </c>
      <c r="M447" s="35">
        <f t="shared" si="112"/>
        <v>58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2023</v>
      </c>
      <c r="H451" s="6">
        <f>+G451</f>
        <v>2023</v>
      </c>
      <c r="I451" s="6">
        <f t="shared" ref="I451:M452" si="114">+H451</f>
        <v>2023</v>
      </c>
      <c r="J451" s="6">
        <f t="shared" si="114"/>
        <v>2023</v>
      </c>
      <c r="K451" s="6">
        <f t="shared" si="114"/>
        <v>2023</v>
      </c>
      <c r="L451" s="6">
        <f t="shared" si="114"/>
        <v>2023</v>
      </c>
      <c r="M451" s="6">
        <f t="shared" si="114"/>
        <v>2023</v>
      </c>
      <c r="N451" s="20"/>
      <c r="S451" s="45" t="str">
        <f>+C451</f>
        <v>Sigangeni</v>
      </c>
      <c r="T451" s="46">
        <f>+L455</f>
        <v>221</v>
      </c>
      <c r="U451" s="46">
        <f>+L456+L457</f>
        <v>61</v>
      </c>
      <c r="V451" s="46">
        <f>+L458+L459</f>
        <v>160</v>
      </c>
      <c r="W451" s="46">
        <f>+L462</f>
        <v>23</v>
      </c>
      <c r="X451" s="46">
        <f>+L460</f>
        <v>0</v>
      </c>
    </row>
    <row r="452" spans="1:24" x14ac:dyDescent="0.25">
      <c r="A452" s="21"/>
      <c r="B452" s="22"/>
      <c r="C452" s="8" t="str">
        <f>+$C436</f>
        <v>December 2023</v>
      </c>
      <c r="D452" s="24"/>
      <c r="E452" s="24"/>
      <c r="F452" s="24"/>
      <c r="G452" s="10" t="str">
        <f>+$G$4</f>
        <v>Dec</v>
      </c>
      <c r="H452" s="10" t="str">
        <f>+G452</f>
        <v>Dec</v>
      </c>
      <c r="I452" s="10" t="str">
        <f t="shared" si="114"/>
        <v>Dec</v>
      </c>
      <c r="J452" s="10" t="str">
        <f t="shared" si="114"/>
        <v>Dec</v>
      </c>
      <c r="K452" s="10" t="str">
        <f t="shared" si="114"/>
        <v>Dec</v>
      </c>
      <c r="L452" s="10" t="str">
        <f t="shared" si="114"/>
        <v>Dec</v>
      </c>
      <c r="M452" s="10" t="str">
        <f t="shared" si="114"/>
        <v>Dec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3</v>
      </c>
      <c r="H453" s="7">
        <f>+$H$5</f>
        <v>10</v>
      </c>
      <c r="I453" s="7">
        <f>+$I$5</f>
        <v>17</v>
      </c>
      <c r="J453" s="7">
        <f>+$J$5</f>
        <v>24</v>
      </c>
      <c r="K453" s="7">
        <f>+$K$5</f>
        <v>31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44</v>
      </c>
      <c r="H455" s="32">
        <f t="shared" ref="H455:L455" si="115">SUM(H456:H459)</f>
        <v>51</v>
      </c>
      <c r="I455" s="32">
        <f t="shared" si="115"/>
        <v>59</v>
      </c>
      <c r="J455" s="32">
        <f t="shared" si="115"/>
        <v>26</v>
      </c>
      <c r="K455" s="32">
        <f t="shared" si="115"/>
        <v>41</v>
      </c>
      <c r="L455" s="32">
        <f t="shared" si="115"/>
        <v>221</v>
      </c>
      <c r="M455" s="32">
        <f>ROUND((L455/$E$1),0)</f>
        <v>44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5</v>
      </c>
      <c r="H456" s="40">
        <v>7</v>
      </c>
      <c r="I456" s="40">
        <v>7</v>
      </c>
      <c r="J456" s="40">
        <v>8</v>
      </c>
      <c r="K456" s="40">
        <v>6</v>
      </c>
      <c r="L456" s="35">
        <f>SUM(G456:K456)</f>
        <v>33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8</v>
      </c>
      <c r="I457" s="40">
        <v>7</v>
      </c>
      <c r="J457" s="40">
        <v>3</v>
      </c>
      <c r="K457" s="40">
        <v>5</v>
      </c>
      <c r="L457" s="35">
        <f t="shared" ref="L457:L464" si="117">SUM(G457:K457)</f>
        <v>28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7</v>
      </c>
      <c r="H458" s="40">
        <v>7</v>
      </c>
      <c r="I458" s="40">
        <v>8</v>
      </c>
      <c r="J458" s="40">
        <v>6</v>
      </c>
      <c r="K458" s="40">
        <v>9</v>
      </c>
      <c r="L458" s="35">
        <f t="shared" si="117"/>
        <v>37</v>
      </c>
      <c r="M458" s="35">
        <f t="shared" si="116"/>
        <v>7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27</v>
      </c>
      <c r="H459" s="41">
        <v>29</v>
      </c>
      <c r="I459" s="41">
        <v>37</v>
      </c>
      <c r="J459" s="41">
        <v>9</v>
      </c>
      <c r="K459" s="41">
        <v>21</v>
      </c>
      <c r="L459" s="32">
        <f t="shared" si="117"/>
        <v>123</v>
      </c>
      <c r="M459" s="32">
        <f t="shared" si="116"/>
        <v>25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7</v>
      </c>
      <c r="H462" s="40">
        <v>6</v>
      </c>
      <c r="I462" s="40">
        <v>6</v>
      </c>
      <c r="J462" s="40">
        <v>4</v>
      </c>
      <c r="K462" s="40"/>
      <c r="L462" s="35">
        <f t="shared" si="117"/>
        <v>23</v>
      </c>
      <c r="M462" s="35">
        <f t="shared" si="116"/>
        <v>5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2023</v>
      </c>
      <c r="H467" s="6">
        <f>+G467</f>
        <v>2023</v>
      </c>
      <c r="I467" s="6">
        <f t="shared" ref="I467:M468" si="118">+H467</f>
        <v>2023</v>
      </c>
      <c r="J467" s="6">
        <f t="shared" si="118"/>
        <v>2023</v>
      </c>
      <c r="K467" s="6">
        <f t="shared" si="118"/>
        <v>2023</v>
      </c>
      <c r="L467" s="6">
        <f t="shared" si="118"/>
        <v>2023</v>
      </c>
      <c r="M467" s="6">
        <f t="shared" si="118"/>
        <v>2023</v>
      </c>
      <c r="N467" s="20"/>
      <c r="S467" s="45" t="str">
        <f>+C467</f>
        <v>Sgombeni</v>
      </c>
      <c r="T467" s="46">
        <f>+L471</f>
        <v>275</v>
      </c>
      <c r="U467" s="46">
        <f>+L472+L473</f>
        <v>83</v>
      </c>
      <c r="V467" s="46">
        <f>+L474+L475</f>
        <v>192</v>
      </c>
      <c r="W467" s="46">
        <f>+L478</f>
        <v>70</v>
      </c>
      <c r="X467" s="46">
        <f>+L476</f>
        <v>0</v>
      </c>
    </row>
    <row r="468" spans="1:24" x14ac:dyDescent="0.25">
      <c r="A468" s="21"/>
      <c r="B468" s="22"/>
      <c r="C468" s="8" t="str">
        <f>+$C452</f>
        <v>December 2023</v>
      </c>
      <c r="D468" s="24"/>
      <c r="E468" s="24"/>
      <c r="F468" s="24"/>
      <c r="G468" s="10" t="str">
        <f>+$G$4</f>
        <v>Dec</v>
      </c>
      <c r="H468" s="10" t="str">
        <f>+G468</f>
        <v>Dec</v>
      </c>
      <c r="I468" s="10" t="str">
        <f t="shared" si="118"/>
        <v>Dec</v>
      </c>
      <c r="J468" s="10" t="str">
        <f t="shared" si="118"/>
        <v>Dec</v>
      </c>
      <c r="K468" s="10" t="str">
        <f t="shared" si="118"/>
        <v>Dec</v>
      </c>
      <c r="L468" s="10" t="str">
        <f t="shared" si="118"/>
        <v>Dec</v>
      </c>
      <c r="M468" s="10" t="str">
        <f t="shared" si="118"/>
        <v>Dec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3</v>
      </c>
      <c r="H469" s="7">
        <f>+$H$5</f>
        <v>10</v>
      </c>
      <c r="I469" s="7">
        <f>+$I$5</f>
        <v>17</v>
      </c>
      <c r="J469" s="7">
        <f>+$J$5</f>
        <v>24</v>
      </c>
      <c r="K469" s="7">
        <f>+$K$5</f>
        <v>31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84</v>
      </c>
      <c r="H471" s="32">
        <f t="shared" ref="H471:L471" si="119">SUM(H472:H475)</f>
        <v>69</v>
      </c>
      <c r="I471" s="32">
        <f t="shared" si="119"/>
        <v>26</v>
      </c>
      <c r="J471" s="32">
        <f t="shared" si="119"/>
        <v>34</v>
      </c>
      <c r="K471" s="32">
        <f t="shared" si="119"/>
        <v>62</v>
      </c>
      <c r="L471" s="32">
        <f t="shared" si="119"/>
        <v>275</v>
      </c>
      <c r="M471" s="32">
        <f>ROUND((L471/$E$1),0)</f>
        <v>55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9</v>
      </c>
      <c r="H472" s="40">
        <v>8</v>
      </c>
      <c r="I472" s="40">
        <v>5</v>
      </c>
      <c r="J472" s="40">
        <v>5</v>
      </c>
      <c r="K472" s="40">
        <v>7</v>
      </c>
      <c r="L472" s="35">
        <f>SUM(G472:K472)</f>
        <v>34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13</v>
      </c>
      <c r="H473" s="40">
        <v>13</v>
      </c>
      <c r="I473" s="40">
        <v>5</v>
      </c>
      <c r="J473" s="40">
        <v>5</v>
      </c>
      <c r="K473" s="40">
        <v>13</v>
      </c>
      <c r="L473" s="35">
        <f t="shared" ref="L473:L480" si="121">SUM(G473:K473)</f>
        <v>49</v>
      </c>
      <c r="M473" s="35">
        <f t="shared" si="120"/>
        <v>10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31</v>
      </c>
      <c r="H474" s="40">
        <v>18</v>
      </c>
      <c r="I474" s="40">
        <v>4</v>
      </c>
      <c r="J474" s="40">
        <v>6</v>
      </c>
      <c r="K474" s="40">
        <v>15</v>
      </c>
      <c r="L474" s="35">
        <f t="shared" si="121"/>
        <v>74</v>
      </c>
      <c r="M474" s="35">
        <f t="shared" si="120"/>
        <v>15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31</v>
      </c>
      <c r="H475" s="41">
        <v>30</v>
      </c>
      <c r="I475" s="41">
        <v>12</v>
      </c>
      <c r="J475" s="41">
        <v>18</v>
      </c>
      <c r="K475" s="41">
        <v>27</v>
      </c>
      <c r="L475" s="32">
        <f t="shared" si="121"/>
        <v>118</v>
      </c>
      <c r="M475" s="32">
        <f t="shared" si="120"/>
        <v>24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>
        <v>20</v>
      </c>
      <c r="I478" s="40">
        <v>10</v>
      </c>
      <c r="J478" s="40">
        <v>15</v>
      </c>
      <c r="K478" s="40">
        <v>10</v>
      </c>
      <c r="L478" s="35">
        <f t="shared" si="121"/>
        <v>70</v>
      </c>
      <c r="M478" s="35">
        <f t="shared" si="120"/>
        <v>14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35</v>
      </c>
      <c r="H479" s="40">
        <v>31</v>
      </c>
      <c r="I479" s="40">
        <v>20</v>
      </c>
      <c r="J479" s="40">
        <v>29</v>
      </c>
      <c r="K479" s="40">
        <v>30</v>
      </c>
      <c r="L479" s="35">
        <f t="shared" si="121"/>
        <v>145</v>
      </c>
      <c r="M479" s="35">
        <f t="shared" si="120"/>
        <v>29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2023</v>
      </c>
      <c r="H483" s="6">
        <f>+G483</f>
        <v>2023</v>
      </c>
      <c r="I483" s="6">
        <f t="shared" ref="I483:M484" si="122">+H483</f>
        <v>2023</v>
      </c>
      <c r="J483" s="6">
        <f t="shared" si="122"/>
        <v>2023</v>
      </c>
      <c r="K483" s="6">
        <f t="shared" si="122"/>
        <v>2023</v>
      </c>
      <c r="L483" s="6">
        <f t="shared" si="122"/>
        <v>2023</v>
      </c>
      <c r="M483" s="6">
        <f t="shared" si="122"/>
        <v>2023</v>
      </c>
      <c r="N483" s="20"/>
      <c r="S483" s="45" t="str">
        <f>+C483</f>
        <v>Lushikishini</v>
      </c>
      <c r="T483" s="46">
        <f>+L487</f>
        <v>110</v>
      </c>
      <c r="U483" s="46">
        <f>+L488+L489</f>
        <v>48</v>
      </c>
      <c r="V483" s="46">
        <f>+L490+L491</f>
        <v>62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December 2023</v>
      </c>
      <c r="D484" s="24"/>
      <c r="E484" s="24"/>
      <c r="F484" s="24"/>
      <c r="G484" s="10" t="str">
        <f>+$G$4</f>
        <v>Dec</v>
      </c>
      <c r="H484" s="10" t="str">
        <f>+G484</f>
        <v>Dec</v>
      </c>
      <c r="I484" s="10" t="str">
        <f t="shared" si="122"/>
        <v>Dec</v>
      </c>
      <c r="J484" s="10" t="str">
        <f t="shared" si="122"/>
        <v>Dec</v>
      </c>
      <c r="K484" s="10" t="str">
        <f t="shared" si="122"/>
        <v>Dec</v>
      </c>
      <c r="L484" s="10" t="str">
        <f t="shared" si="122"/>
        <v>Dec</v>
      </c>
      <c r="M484" s="10" t="str">
        <f t="shared" si="122"/>
        <v>Dec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3</v>
      </c>
      <c r="H485" s="7">
        <f>+$H$5</f>
        <v>10</v>
      </c>
      <c r="I485" s="7">
        <f>+$I$5</f>
        <v>17</v>
      </c>
      <c r="J485" s="7">
        <f>+$J$5</f>
        <v>24</v>
      </c>
      <c r="K485" s="7">
        <f>+$K$5</f>
        <v>31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26</v>
      </c>
      <c r="H487" s="32">
        <f t="shared" ref="H487:L487" si="123">SUM(H488:H491)</f>
        <v>27</v>
      </c>
      <c r="I487" s="32">
        <f t="shared" si="123"/>
        <v>36</v>
      </c>
      <c r="J487" s="32">
        <f t="shared" si="123"/>
        <v>0</v>
      </c>
      <c r="K487" s="32">
        <f t="shared" si="123"/>
        <v>21</v>
      </c>
      <c r="L487" s="32">
        <f t="shared" si="123"/>
        <v>110</v>
      </c>
      <c r="M487" s="32">
        <f>ROUND((L487/$E$1),0)</f>
        <v>22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2</v>
      </c>
      <c r="I488" s="40">
        <v>3</v>
      </c>
      <c r="J488" s="40"/>
      <c r="K488" s="40">
        <v>2</v>
      </c>
      <c r="L488" s="35">
        <f>SUM(G488:K488)</f>
        <v>9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7</v>
      </c>
      <c r="H489" s="40">
        <v>11</v>
      </c>
      <c r="I489" s="40">
        <v>10</v>
      </c>
      <c r="J489" s="40"/>
      <c r="K489" s="40">
        <v>11</v>
      </c>
      <c r="L489" s="35">
        <f t="shared" ref="L489:L496" si="125">SUM(G489:K489)</f>
        <v>39</v>
      </c>
      <c r="M489" s="35">
        <f t="shared" si="124"/>
        <v>8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9</v>
      </c>
      <c r="H490" s="40">
        <v>9</v>
      </c>
      <c r="I490" s="40">
        <v>11</v>
      </c>
      <c r="J490" s="40"/>
      <c r="K490" s="40">
        <v>6</v>
      </c>
      <c r="L490" s="35">
        <f t="shared" si="125"/>
        <v>35</v>
      </c>
      <c r="M490" s="35">
        <f t="shared" si="124"/>
        <v>7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8</v>
      </c>
      <c r="H491" s="41">
        <v>5</v>
      </c>
      <c r="I491" s="41">
        <v>12</v>
      </c>
      <c r="J491" s="41"/>
      <c r="K491" s="41">
        <v>2</v>
      </c>
      <c r="L491" s="32">
        <f t="shared" si="125"/>
        <v>27</v>
      </c>
      <c r="M491" s="32">
        <f t="shared" si="124"/>
        <v>5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468</v>
      </c>
      <c r="I495" s="40">
        <v>36</v>
      </c>
      <c r="J495" s="40"/>
      <c r="K495" s="40"/>
      <c r="L495" s="35">
        <f t="shared" si="125"/>
        <v>504</v>
      </c>
      <c r="M495" s="35">
        <f t="shared" si="124"/>
        <v>101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2023</v>
      </c>
      <c r="H499" s="6">
        <f>+G499</f>
        <v>2023</v>
      </c>
      <c r="I499" s="6">
        <f t="shared" ref="I499:M500" si="126">+H499</f>
        <v>2023</v>
      </c>
      <c r="J499" s="6">
        <f t="shared" si="126"/>
        <v>2023</v>
      </c>
      <c r="K499" s="6">
        <f t="shared" si="126"/>
        <v>2023</v>
      </c>
      <c r="L499" s="6">
        <f t="shared" si="126"/>
        <v>2023</v>
      </c>
      <c r="M499" s="6">
        <f t="shared" si="126"/>
        <v>2023</v>
      </c>
      <c r="N499" s="20"/>
      <c r="S499" s="45" t="str">
        <f>+C499</f>
        <v>Sigengeni (Shiselweni)</v>
      </c>
      <c r="T499" s="46">
        <f>+L503</f>
        <v>493</v>
      </c>
      <c r="U499" s="46">
        <f>+L504+L505</f>
        <v>73</v>
      </c>
      <c r="V499" s="46">
        <f>+L506+L507</f>
        <v>420</v>
      </c>
      <c r="W499" s="46">
        <f>+L510</f>
        <v>13</v>
      </c>
      <c r="X499" s="46">
        <f>+L508</f>
        <v>0</v>
      </c>
    </row>
    <row r="500" spans="1:24" x14ac:dyDescent="0.25">
      <c r="A500" s="21"/>
      <c r="B500" s="22"/>
      <c r="C500" s="8" t="str">
        <f>+$C484</f>
        <v>December 2023</v>
      </c>
      <c r="D500" s="24"/>
      <c r="E500" s="24"/>
      <c r="F500" s="24"/>
      <c r="G500" s="10" t="str">
        <f>+$G$4</f>
        <v>Dec</v>
      </c>
      <c r="H500" s="10" t="str">
        <f>+G500</f>
        <v>Dec</v>
      </c>
      <c r="I500" s="10" t="str">
        <f t="shared" si="126"/>
        <v>Dec</v>
      </c>
      <c r="J500" s="10" t="str">
        <f t="shared" si="126"/>
        <v>Dec</v>
      </c>
      <c r="K500" s="10" t="str">
        <f t="shared" si="126"/>
        <v>Dec</v>
      </c>
      <c r="L500" s="10" t="str">
        <f t="shared" si="126"/>
        <v>Dec</v>
      </c>
      <c r="M500" s="10" t="str">
        <f t="shared" si="126"/>
        <v>Dec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3</v>
      </c>
      <c r="H501" s="7">
        <f>+$H$5</f>
        <v>10</v>
      </c>
      <c r="I501" s="7">
        <f>+$I$5</f>
        <v>17</v>
      </c>
      <c r="J501" s="7">
        <f>+$J$5</f>
        <v>24</v>
      </c>
      <c r="K501" s="7">
        <f>+$K$5</f>
        <v>31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88</v>
      </c>
      <c r="H503" s="32">
        <f t="shared" ref="H503:L503" si="127">SUM(H504:H507)</f>
        <v>110</v>
      </c>
      <c r="I503" s="32">
        <f t="shared" si="127"/>
        <v>106</v>
      </c>
      <c r="J503" s="32">
        <f t="shared" si="127"/>
        <v>125</v>
      </c>
      <c r="K503" s="32">
        <f t="shared" si="127"/>
        <v>64</v>
      </c>
      <c r="L503" s="32">
        <f t="shared" si="127"/>
        <v>493</v>
      </c>
      <c r="M503" s="32">
        <f>ROUND((L503/$E$1),0)</f>
        <v>99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2</v>
      </c>
      <c r="H504" s="40">
        <v>3</v>
      </c>
      <c r="I504" s="40">
        <v>2</v>
      </c>
      <c r="J504" s="40">
        <v>5</v>
      </c>
      <c r="K504" s="40">
        <v>2</v>
      </c>
      <c r="L504" s="35">
        <f>SUM(G504:K504)</f>
        <v>14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9</v>
      </c>
      <c r="H505" s="40">
        <v>14</v>
      </c>
      <c r="I505" s="40">
        <v>13</v>
      </c>
      <c r="J505" s="40">
        <v>14</v>
      </c>
      <c r="K505" s="40">
        <v>9</v>
      </c>
      <c r="L505" s="35">
        <f t="shared" ref="L505:L512" si="129">SUM(G505:K505)</f>
        <v>59</v>
      </c>
      <c r="M505" s="35">
        <f t="shared" si="128"/>
        <v>12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14</v>
      </c>
      <c r="H506" s="40">
        <v>26</v>
      </c>
      <c r="I506" s="40">
        <v>18</v>
      </c>
      <c r="J506" s="40">
        <v>23</v>
      </c>
      <c r="K506" s="40">
        <v>17</v>
      </c>
      <c r="L506" s="35">
        <f t="shared" si="129"/>
        <v>98</v>
      </c>
      <c r="M506" s="35">
        <f t="shared" si="128"/>
        <v>20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63</v>
      </c>
      <c r="H507" s="41">
        <v>67</v>
      </c>
      <c r="I507" s="41">
        <v>73</v>
      </c>
      <c r="J507" s="41">
        <v>83</v>
      </c>
      <c r="K507" s="41">
        <v>36</v>
      </c>
      <c r="L507" s="32">
        <f t="shared" si="129"/>
        <v>322</v>
      </c>
      <c r="M507" s="32">
        <f t="shared" si="128"/>
        <v>64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2</v>
      </c>
      <c r="H510" s="40">
        <v>3</v>
      </c>
      <c r="I510" s="40">
        <v>2</v>
      </c>
      <c r="J510" s="40">
        <v>4</v>
      </c>
      <c r="K510" s="40">
        <v>2</v>
      </c>
      <c r="L510" s="35">
        <f t="shared" si="129"/>
        <v>13</v>
      </c>
      <c r="M510" s="35">
        <f t="shared" si="128"/>
        <v>3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163</v>
      </c>
      <c r="D515" s="18"/>
      <c r="E515" s="19"/>
      <c r="F515" s="19"/>
      <c r="G515" s="6">
        <f>+$G$3</f>
        <v>2023</v>
      </c>
      <c r="H515" s="6">
        <f>+G515</f>
        <v>2023</v>
      </c>
      <c r="I515" s="6">
        <f t="shared" ref="I515:M516" si="130">+H515</f>
        <v>2023</v>
      </c>
      <c r="J515" s="6">
        <f t="shared" si="130"/>
        <v>2023</v>
      </c>
      <c r="K515" s="6">
        <f t="shared" si="130"/>
        <v>2023</v>
      </c>
      <c r="L515" s="6">
        <f t="shared" si="130"/>
        <v>2023</v>
      </c>
      <c r="M515" s="6">
        <f t="shared" si="130"/>
        <v>2023</v>
      </c>
      <c r="N515" s="20"/>
      <c r="S515" s="45" t="str">
        <f>+C515</f>
        <v>Gundviwini</v>
      </c>
      <c r="T515" s="46">
        <f>+L519</f>
        <v>157</v>
      </c>
      <c r="U515" s="46">
        <f>+L520+L521</f>
        <v>39</v>
      </c>
      <c r="V515" s="46">
        <f>+L522+L523</f>
        <v>118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December 2023</v>
      </c>
      <c r="D516" s="24"/>
      <c r="E516" s="24"/>
      <c r="F516" s="24"/>
      <c r="G516" s="10" t="str">
        <f>+$G$4</f>
        <v>Dec</v>
      </c>
      <c r="H516" s="10" t="str">
        <f>+G516</f>
        <v>Dec</v>
      </c>
      <c r="I516" s="10" t="str">
        <f t="shared" si="130"/>
        <v>Dec</v>
      </c>
      <c r="J516" s="10" t="str">
        <f t="shared" si="130"/>
        <v>Dec</v>
      </c>
      <c r="K516" s="10" t="str">
        <f t="shared" si="130"/>
        <v>Dec</v>
      </c>
      <c r="L516" s="10" t="str">
        <f t="shared" si="130"/>
        <v>Dec</v>
      </c>
      <c r="M516" s="10" t="str">
        <f t="shared" si="130"/>
        <v>Dec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3</v>
      </c>
      <c r="H517" s="7">
        <f>+$H$5</f>
        <v>10</v>
      </c>
      <c r="I517" s="7">
        <f>+$I$5</f>
        <v>17</v>
      </c>
      <c r="J517" s="7">
        <f>+$J$5</f>
        <v>24</v>
      </c>
      <c r="K517" s="7">
        <f>+$K$5</f>
        <v>31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39</v>
      </c>
      <c r="H519" s="32">
        <f t="shared" ref="H519:L519" si="131">SUM(H520:H523)</f>
        <v>30</v>
      </c>
      <c r="I519" s="32">
        <f t="shared" si="131"/>
        <v>27</v>
      </c>
      <c r="J519" s="32">
        <f t="shared" si="131"/>
        <v>35</v>
      </c>
      <c r="K519" s="32">
        <f t="shared" si="131"/>
        <v>26</v>
      </c>
      <c r="L519" s="32">
        <f t="shared" si="131"/>
        <v>157</v>
      </c>
      <c r="M519" s="32">
        <f>ROUND((L519/$E$1),0)</f>
        <v>31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6</v>
      </c>
      <c r="H520" s="40">
        <v>4</v>
      </c>
      <c r="I520" s="40">
        <v>4</v>
      </c>
      <c r="J520" s="40">
        <v>4</v>
      </c>
      <c r="K520" s="40">
        <v>3</v>
      </c>
      <c r="L520" s="35">
        <f>SUM(G520:K520)</f>
        <v>21</v>
      </c>
      <c r="M520" s="35">
        <f t="shared" ref="M520:M528" si="132">ROUND((L520/$E$1),0)</f>
        <v>4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4</v>
      </c>
      <c r="H521" s="40">
        <v>4</v>
      </c>
      <c r="I521" s="40">
        <v>3</v>
      </c>
      <c r="J521" s="40">
        <v>4</v>
      </c>
      <c r="K521" s="40">
        <v>3</v>
      </c>
      <c r="L521" s="35">
        <f t="shared" ref="L521:L528" si="133">SUM(G521:K521)</f>
        <v>18</v>
      </c>
      <c r="M521" s="35">
        <f t="shared" si="132"/>
        <v>4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6</v>
      </c>
      <c r="H522" s="40">
        <v>3</v>
      </c>
      <c r="I522" s="40">
        <v>4</v>
      </c>
      <c r="J522" s="40">
        <v>7</v>
      </c>
      <c r="K522" s="40">
        <v>5</v>
      </c>
      <c r="L522" s="35">
        <f t="shared" si="133"/>
        <v>25</v>
      </c>
      <c r="M522" s="35">
        <f t="shared" si="132"/>
        <v>5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23</v>
      </c>
      <c r="H523" s="41">
        <v>19</v>
      </c>
      <c r="I523" s="41">
        <v>16</v>
      </c>
      <c r="J523" s="41">
        <v>20</v>
      </c>
      <c r="K523" s="41">
        <v>15</v>
      </c>
      <c r="L523" s="32">
        <f t="shared" si="133"/>
        <v>93</v>
      </c>
      <c r="M523" s="32">
        <f t="shared" si="132"/>
        <v>19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>
        <v>36</v>
      </c>
      <c r="J527" s="40"/>
      <c r="K527" s="40">
        <v>180</v>
      </c>
      <c r="L527" s="35">
        <f t="shared" si="133"/>
        <v>216</v>
      </c>
      <c r="M527" s="35">
        <f t="shared" si="132"/>
        <v>43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164</v>
      </c>
      <c r="D531" s="18"/>
      <c r="E531" s="19"/>
      <c r="F531" s="19"/>
      <c r="G531" s="6">
        <f>+$G$3</f>
        <v>2023</v>
      </c>
      <c r="H531" s="6">
        <f>+G531</f>
        <v>2023</v>
      </c>
      <c r="I531" s="6">
        <f t="shared" ref="I531:M532" si="134">+H531</f>
        <v>2023</v>
      </c>
      <c r="J531" s="6">
        <f t="shared" si="134"/>
        <v>2023</v>
      </c>
      <c r="K531" s="6">
        <f t="shared" si="134"/>
        <v>2023</v>
      </c>
      <c r="L531" s="6">
        <f t="shared" si="134"/>
        <v>2023</v>
      </c>
      <c r="M531" s="6">
        <f t="shared" si="134"/>
        <v>2023</v>
      </c>
      <c r="N531" s="20"/>
      <c r="P531" s="42"/>
      <c r="S531" s="45" t="str">
        <f>+C531</f>
        <v>Mcuba</v>
      </c>
      <c r="T531" s="46">
        <f>+L535</f>
        <v>623</v>
      </c>
      <c r="U531" s="46">
        <f>+L536+L537</f>
        <v>146</v>
      </c>
      <c r="V531" s="46">
        <f>+L538+L539</f>
        <v>477</v>
      </c>
      <c r="W531" s="46">
        <f>+L542</f>
        <v>19</v>
      </c>
      <c r="X531" s="46">
        <f>+L540</f>
        <v>2</v>
      </c>
    </row>
    <row r="532" spans="1:24" x14ac:dyDescent="0.25">
      <c r="A532" s="21"/>
      <c r="B532" s="22"/>
      <c r="C532" s="8" t="str">
        <f>+$C516</f>
        <v>December 2023</v>
      </c>
      <c r="D532" s="24"/>
      <c r="E532" s="24"/>
      <c r="F532" s="24"/>
      <c r="G532" s="10" t="str">
        <f>+$G$4</f>
        <v>Dec</v>
      </c>
      <c r="H532" s="10" t="str">
        <f>+G532</f>
        <v>Dec</v>
      </c>
      <c r="I532" s="10" t="str">
        <f t="shared" si="134"/>
        <v>Dec</v>
      </c>
      <c r="J532" s="10" t="str">
        <f t="shared" si="134"/>
        <v>Dec</v>
      </c>
      <c r="K532" s="10" t="str">
        <f t="shared" si="134"/>
        <v>Dec</v>
      </c>
      <c r="L532" s="10" t="str">
        <f t="shared" si="134"/>
        <v>Dec</v>
      </c>
      <c r="M532" s="10" t="str">
        <f t="shared" si="134"/>
        <v>Dec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3</v>
      </c>
      <c r="H533" s="7">
        <f>+$H$5</f>
        <v>10</v>
      </c>
      <c r="I533" s="7">
        <f>+$I$5</f>
        <v>17</v>
      </c>
      <c r="J533" s="7">
        <f>+$J$5</f>
        <v>24</v>
      </c>
      <c r="K533" s="7">
        <f>+$K$5</f>
        <v>31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92</v>
      </c>
      <c r="H535" s="32">
        <f t="shared" ref="H535:L535" si="135">SUM(H536:H539)</f>
        <v>65</v>
      </c>
      <c r="I535" s="32">
        <f t="shared" si="135"/>
        <v>84</v>
      </c>
      <c r="J535" s="32">
        <f t="shared" si="135"/>
        <v>217</v>
      </c>
      <c r="K535" s="32">
        <f t="shared" si="135"/>
        <v>165</v>
      </c>
      <c r="L535" s="32">
        <f t="shared" si="135"/>
        <v>623</v>
      </c>
      <c r="M535" s="32">
        <f>ROUND((L535/$E$1),0)</f>
        <v>125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8</v>
      </c>
      <c r="H536" s="40">
        <v>3</v>
      </c>
      <c r="I536" s="40">
        <v>6</v>
      </c>
      <c r="J536" s="40">
        <v>4</v>
      </c>
      <c r="K536" s="40">
        <v>11</v>
      </c>
      <c r="L536" s="35">
        <f>SUM(G536:K536)</f>
        <v>32</v>
      </c>
      <c r="M536" s="35">
        <f t="shared" ref="M536:M544" si="136">ROUND((L536/$E$1),0)</f>
        <v>6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23</v>
      </c>
      <c r="H537" s="40">
        <v>17</v>
      </c>
      <c r="I537" s="40">
        <v>18</v>
      </c>
      <c r="J537" s="40">
        <v>9</v>
      </c>
      <c r="K537" s="40">
        <v>47</v>
      </c>
      <c r="L537" s="35">
        <f t="shared" ref="L537:L544" si="137">SUM(G537:K537)</f>
        <v>114</v>
      </c>
      <c r="M537" s="35">
        <f t="shared" si="136"/>
        <v>23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16</v>
      </c>
      <c r="H538" s="40">
        <v>20</v>
      </c>
      <c r="I538" s="40">
        <v>25</v>
      </c>
      <c r="J538" s="40">
        <v>16</v>
      </c>
      <c r="K538" s="40">
        <v>55</v>
      </c>
      <c r="L538" s="35">
        <f t="shared" si="137"/>
        <v>132</v>
      </c>
      <c r="M538" s="35">
        <f t="shared" si="136"/>
        <v>26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45</v>
      </c>
      <c r="H539" s="41">
        <v>25</v>
      </c>
      <c r="I539" s="41">
        <v>35</v>
      </c>
      <c r="J539" s="41">
        <v>188</v>
      </c>
      <c r="K539" s="41">
        <v>52</v>
      </c>
      <c r="L539" s="32">
        <f t="shared" si="137"/>
        <v>345</v>
      </c>
      <c r="M539" s="32">
        <f t="shared" si="136"/>
        <v>69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>
        <v>2</v>
      </c>
      <c r="J540" s="40"/>
      <c r="K540" s="40"/>
      <c r="L540" s="35">
        <f t="shared" si="137"/>
        <v>2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1</v>
      </c>
      <c r="H542" s="40">
        <v>3</v>
      </c>
      <c r="I542" s="40">
        <v>9</v>
      </c>
      <c r="J542" s="40">
        <v>2</v>
      </c>
      <c r="K542" s="40">
        <v>4</v>
      </c>
      <c r="L542" s="35">
        <f t="shared" si="137"/>
        <v>19</v>
      </c>
      <c r="M542" s="35">
        <f t="shared" si="136"/>
        <v>4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88</v>
      </c>
      <c r="H543" s="40">
        <v>64</v>
      </c>
      <c r="I543" s="40">
        <v>96</v>
      </c>
      <c r="J543" s="40">
        <v>56</v>
      </c>
      <c r="K543" s="40">
        <v>126</v>
      </c>
      <c r="L543" s="35">
        <f t="shared" si="137"/>
        <v>430</v>
      </c>
      <c r="M543" s="35">
        <f t="shared" si="136"/>
        <v>86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2023</v>
      </c>
      <c r="H547" s="6">
        <f>+G547</f>
        <v>2023</v>
      </c>
      <c r="I547" s="6">
        <f t="shared" ref="I547:M548" si="138">+H547</f>
        <v>2023</v>
      </c>
      <c r="J547" s="6">
        <f t="shared" si="138"/>
        <v>2023</v>
      </c>
      <c r="K547" s="6">
        <f t="shared" si="138"/>
        <v>2023</v>
      </c>
      <c r="L547" s="6">
        <f t="shared" si="138"/>
        <v>2023</v>
      </c>
      <c r="M547" s="6">
        <f t="shared" si="138"/>
        <v>2023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December 2023</v>
      </c>
      <c r="D548" s="24"/>
      <c r="E548" s="24"/>
      <c r="F548" s="24"/>
      <c r="G548" s="10" t="str">
        <f>+$G$4</f>
        <v>Dec</v>
      </c>
      <c r="H548" s="10" t="str">
        <f>+G548</f>
        <v>Dec</v>
      </c>
      <c r="I548" s="10" t="str">
        <f t="shared" si="138"/>
        <v>Dec</v>
      </c>
      <c r="J548" s="10" t="str">
        <f t="shared" si="138"/>
        <v>Dec</v>
      </c>
      <c r="K548" s="10" t="str">
        <f t="shared" si="138"/>
        <v>Dec</v>
      </c>
      <c r="L548" s="10" t="str">
        <f t="shared" si="138"/>
        <v>Dec</v>
      </c>
      <c r="M548" s="10" t="str">
        <f t="shared" si="138"/>
        <v>Dec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3</v>
      </c>
      <c r="H549" s="7">
        <f>+$H$5</f>
        <v>10</v>
      </c>
      <c r="I549" s="7">
        <f>+$I$5</f>
        <v>17</v>
      </c>
      <c r="J549" s="7">
        <f>+$J$5</f>
        <v>24</v>
      </c>
      <c r="K549" s="7">
        <f>+$K$5</f>
        <v>31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2023</v>
      </c>
      <c r="H563" s="6">
        <f>+G563</f>
        <v>2023</v>
      </c>
      <c r="I563" s="6">
        <f t="shared" ref="I563:M564" si="142">+H563</f>
        <v>2023</v>
      </c>
      <c r="J563" s="6">
        <f t="shared" si="142"/>
        <v>2023</v>
      </c>
      <c r="K563" s="6">
        <f t="shared" si="142"/>
        <v>2023</v>
      </c>
      <c r="L563" s="6">
        <f t="shared" si="142"/>
        <v>2023</v>
      </c>
      <c r="M563" s="6">
        <f t="shared" si="142"/>
        <v>2023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December 2023</v>
      </c>
      <c r="D564" s="24"/>
      <c r="E564" s="24"/>
      <c r="F564" s="24"/>
      <c r="G564" s="10" t="str">
        <f>+$G$4</f>
        <v>Dec</v>
      </c>
      <c r="H564" s="10" t="str">
        <f>+G564</f>
        <v>Dec</v>
      </c>
      <c r="I564" s="10" t="str">
        <f t="shared" si="142"/>
        <v>Dec</v>
      </c>
      <c r="J564" s="10" t="str">
        <f t="shared" si="142"/>
        <v>Dec</v>
      </c>
      <c r="K564" s="10" t="str">
        <f t="shared" si="142"/>
        <v>Dec</v>
      </c>
      <c r="L564" s="10" t="str">
        <f t="shared" si="142"/>
        <v>Dec</v>
      </c>
      <c r="M564" s="10" t="str">
        <f t="shared" si="142"/>
        <v>Dec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3</v>
      </c>
      <c r="H565" s="7">
        <f>+$H$5</f>
        <v>10</v>
      </c>
      <c r="I565" s="7">
        <f>+$I$5</f>
        <v>17</v>
      </c>
      <c r="J565" s="7">
        <f>+$J$5</f>
        <v>24</v>
      </c>
      <c r="K565" s="7">
        <f>+$K$5</f>
        <v>31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2023</v>
      </c>
      <c r="H579" s="6">
        <f>+G579</f>
        <v>2023</v>
      </c>
      <c r="I579" s="6">
        <f t="shared" ref="I579:M580" si="146">+H579</f>
        <v>2023</v>
      </c>
      <c r="J579" s="6">
        <f t="shared" si="146"/>
        <v>2023</v>
      </c>
      <c r="K579" s="6">
        <f t="shared" si="146"/>
        <v>2023</v>
      </c>
      <c r="L579" s="6">
        <f t="shared" si="146"/>
        <v>2023</v>
      </c>
      <c r="M579" s="6">
        <f t="shared" si="146"/>
        <v>2023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December 2023</v>
      </c>
      <c r="D580" s="24"/>
      <c r="E580" s="24"/>
      <c r="F580" s="24"/>
      <c r="G580" s="10" t="str">
        <f>+$G$4</f>
        <v>Dec</v>
      </c>
      <c r="H580" s="10" t="str">
        <f>+G580</f>
        <v>Dec</v>
      </c>
      <c r="I580" s="10" t="str">
        <f t="shared" si="146"/>
        <v>Dec</v>
      </c>
      <c r="J580" s="10" t="str">
        <f t="shared" si="146"/>
        <v>Dec</v>
      </c>
      <c r="K580" s="10" t="str">
        <f t="shared" si="146"/>
        <v>Dec</v>
      </c>
      <c r="L580" s="10" t="str">
        <f t="shared" si="146"/>
        <v>Dec</v>
      </c>
      <c r="M580" s="10" t="str">
        <f t="shared" si="146"/>
        <v>Dec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3</v>
      </c>
      <c r="H581" s="7">
        <f>+$H$5</f>
        <v>10</v>
      </c>
      <c r="I581" s="7">
        <f>+$I$5</f>
        <v>17</v>
      </c>
      <c r="J581" s="7">
        <f>+$J$5</f>
        <v>24</v>
      </c>
      <c r="K581" s="7">
        <f>+$K$5</f>
        <v>31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2023</v>
      </c>
      <c r="H595" s="6">
        <f>+G595</f>
        <v>2023</v>
      </c>
      <c r="I595" s="6">
        <f t="shared" ref="I595:M596" si="150">+H595</f>
        <v>2023</v>
      </c>
      <c r="J595" s="6">
        <f t="shared" si="150"/>
        <v>2023</v>
      </c>
      <c r="K595" s="6">
        <f t="shared" si="150"/>
        <v>2023</v>
      </c>
      <c r="L595" s="6">
        <f t="shared" si="150"/>
        <v>2023</v>
      </c>
      <c r="M595" s="6">
        <f t="shared" si="150"/>
        <v>2023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December 2023</v>
      </c>
      <c r="D596" s="24"/>
      <c r="E596" s="24"/>
      <c r="F596" s="24"/>
      <c r="G596" s="10" t="str">
        <f>+$G$4</f>
        <v>Dec</v>
      </c>
      <c r="H596" s="10" t="str">
        <f>+G596</f>
        <v>Dec</v>
      </c>
      <c r="I596" s="10" t="str">
        <f t="shared" si="150"/>
        <v>Dec</v>
      </c>
      <c r="J596" s="10" t="str">
        <f t="shared" si="150"/>
        <v>Dec</v>
      </c>
      <c r="K596" s="10" t="str">
        <f t="shared" si="150"/>
        <v>Dec</v>
      </c>
      <c r="L596" s="10" t="str">
        <f t="shared" si="150"/>
        <v>Dec</v>
      </c>
      <c r="M596" s="10" t="str">
        <f t="shared" si="150"/>
        <v>Dec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3</v>
      </c>
      <c r="H597" s="7">
        <f>+$H$5</f>
        <v>10</v>
      </c>
      <c r="I597" s="7">
        <f>+$I$5</f>
        <v>17</v>
      </c>
      <c r="J597" s="7">
        <f>+$J$5</f>
        <v>24</v>
      </c>
      <c r="K597" s="7">
        <f>+$K$5</f>
        <v>31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2023</v>
      </c>
      <c r="H611" s="6">
        <f>+G611</f>
        <v>2023</v>
      </c>
      <c r="I611" s="6">
        <f t="shared" ref="I611:M612" si="154">+H611</f>
        <v>2023</v>
      </c>
      <c r="J611" s="6">
        <f t="shared" si="154"/>
        <v>2023</v>
      </c>
      <c r="K611" s="6">
        <f t="shared" si="154"/>
        <v>2023</v>
      </c>
      <c r="L611" s="6">
        <f t="shared" si="154"/>
        <v>2023</v>
      </c>
      <c r="M611" s="6">
        <f t="shared" si="154"/>
        <v>2023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December 2023</v>
      </c>
      <c r="D612" s="24"/>
      <c r="E612" s="24"/>
      <c r="F612" s="24"/>
      <c r="G612" s="10" t="str">
        <f>+$G$4</f>
        <v>Dec</v>
      </c>
      <c r="H612" s="10" t="str">
        <f>+G612</f>
        <v>Dec</v>
      </c>
      <c r="I612" s="10" t="str">
        <f t="shared" si="154"/>
        <v>Dec</v>
      </c>
      <c r="J612" s="10" t="str">
        <f t="shared" si="154"/>
        <v>Dec</v>
      </c>
      <c r="K612" s="10" t="str">
        <f t="shared" si="154"/>
        <v>Dec</v>
      </c>
      <c r="L612" s="10" t="str">
        <f t="shared" si="154"/>
        <v>Dec</v>
      </c>
      <c r="M612" s="10" t="str">
        <f t="shared" si="154"/>
        <v>Dec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3</v>
      </c>
      <c r="H613" s="7">
        <f>+$H$5</f>
        <v>10</v>
      </c>
      <c r="I613" s="7">
        <f>+$I$5</f>
        <v>17</v>
      </c>
      <c r="J613" s="7">
        <f>+$J$5</f>
        <v>24</v>
      </c>
      <c r="K613" s="7">
        <f>+$K$5</f>
        <v>31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2023</v>
      </c>
      <c r="H627" s="6">
        <f>+G627</f>
        <v>2023</v>
      </c>
      <c r="I627" s="6">
        <f t="shared" ref="I627:M628" si="158">+H627</f>
        <v>2023</v>
      </c>
      <c r="J627" s="6">
        <f t="shared" si="158"/>
        <v>2023</v>
      </c>
      <c r="K627" s="6">
        <f t="shared" si="158"/>
        <v>2023</v>
      </c>
      <c r="L627" s="6">
        <f t="shared" si="158"/>
        <v>2023</v>
      </c>
      <c r="M627" s="6">
        <f t="shared" si="158"/>
        <v>2023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December 2023</v>
      </c>
      <c r="D628" s="24"/>
      <c r="E628" s="24"/>
      <c r="F628" s="24"/>
      <c r="G628" s="10" t="str">
        <f>+$G$4</f>
        <v>Dec</v>
      </c>
      <c r="H628" s="10" t="str">
        <f>+G628</f>
        <v>Dec</v>
      </c>
      <c r="I628" s="10" t="str">
        <f t="shared" si="158"/>
        <v>Dec</v>
      </c>
      <c r="J628" s="10" t="str">
        <f t="shared" si="158"/>
        <v>Dec</v>
      </c>
      <c r="K628" s="10" t="str">
        <f t="shared" si="158"/>
        <v>Dec</v>
      </c>
      <c r="L628" s="10" t="str">
        <f t="shared" si="158"/>
        <v>Dec</v>
      </c>
      <c r="M628" s="10" t="str">
        <f t="shared" si="158"/>
        <v>Dec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3</v>
      </c>
      <c r="H629" s="7">
        <f>+$H$5</f>
        <v>10</v>
      </c>
      <c r="I629" s="7">
        <f>+$I$5</f>
        <v>17</v>
      </c>
      <c r="J629" s="7">
        <f>+$J$5</f>
        <v>24</v>
      </c>
      <c r="K629" s="7">
        <f>+$K$5</f>
        <v>31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2023</v>
      </c>
      <c r="H643" s="6">
        <f>+G643</f>
        <v>2023</v>
      </c>
      <c r="I643" s="6">
        <f t="shared" ref="I643:M644" si="162">+H643</f>
        <v>2023</v>
      </c>
      <c r="J643" s="6">
        <f t="shared" si="162"/>
        <v>2023</v>
      </c>
      <c r="K643" s="6">
        <f t="shared" si="162"/>
        <v>2023</v>
      </c>
      <c r="L643" s="6">
        <f t="shared" si="162"/>
        <v>2023</v>
      </c>
      <c r="M643" s="6">
        <f t="shared" si="162"/>
        <v>2023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December 2023</v>
      </c>
      <c r="D644" s="24"/>
      <c r="E644" s="24"/>
      <c r="F644" s="24"/>
      <c r="G644" s="10" t="str">
        <f>+$G$4</f>
        <v>Dec</v>
      </c>
      <c r="H644" s="10" t="str">
        <f>+G644</f>
        <v>Dec</v>
      </c>
      <c r="I644" s="10" t="str">
        <f t="shared" si="162"/>
        <v>Dec</v>
      </c>
      <c r="J644" s="10" t="str">
        <f t="shared" si="162"/>
        <v>Dec</v>
      </c>
      <c r="K644" s="10" t="str">
        <f t="shared" si="162"/>
        <v>Dec</v>
      </c>
      <c r="L644" s="10" t="str">
        <f t="shared" si="162"/>
        <v>Dec</v>
      </c>
      <c r="M644" s="10" t="str">
        <f t="shared" si="162"/>
        <v>Dec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3</v>
      </c>
      <c r="H645" s="7">
        <f>+$H$5</f>
        <v>10</v>
      </c>
      <c r="I645" s="7">
        <f>+$I$5</f>
        <v>17</v>
      </c>
      <c r="J645" s="7">
        <f>+$J$5</f>
        <v>24</v>
      </c>
      <c r="K645" s="7">
        <f>+$K$5</f>
        <v>31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O657"/>
  <sheetViews>
    <sheetView zoomScale="80" zoomScaleNormal="80" workbookViewId="0">
      <selection activeCell="L14" sqref="L14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8097</v>
      </c>
      <c r="U3" s="46">
        <f>+L8+L9</f>
        <v>2048</v>
      </c>
      <c r="V3" s="46">
        <f>+L10+L11</f>
        <v>6049</v>
      </c>
      <c r="W3" s="46">
        <f>+L14</f>
        <v>524</v>
      </c>
      <c r="X3" s="46">
        <f>+L12</f>
        <v>69</v>
      </c>
    </row>
    <row r="4" spans="1:41" x14ac:dyDescent="0.25">
      <c r="A4" s="21"/>
      <c r="B4" s="22"/>
      <c r="C4" s="13" t="s">
        <v>188</v>
      </c>
      <c r="D4" s="23"/>
      <c r="E4" s="24"/>
      <c r="F4" s="24"/>
      <c r="G4" s="49" t="s">
        <v>40</v>
      </c>
      <c r="H4" s="10" t="str">
        <f>+G4</f>
        <v>Jan</v>
      </c>
      <c r="I4" s="10" t="str">
        <f t="shared" si="0"/>
        <v>Jan</v>
      </c>
      <c r="J4" s="10" t="str">
        <f t="shared" si="0"/>
        <v>Jan</v>
      </c>
      <c r="K4" s="10" t="str">
        <f t="shared" si="0"/>
        <v>Jan</v>
      </c>
      <c r="L4" s="10" t="str">
        <f t="shared" si="0"/>
        <v>Jan</v>
      </c>
      <c r="M4" s="10" t="str">
        <f t="shared" si="0"/>
        <v>Jan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7</v>
      </c>
      <c r="H5" s="4">
        <v>14</v>
      </c>
      <c r="I5" s="4">
        <v>21</v>
      </c>
      <c r="J5" s="4">
        <v>28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2072</v>
      </c>
      <c r="H7" s="32">
        <f t="shared" ref="H7:L7" si="1">SUM(H8:H11)</f>
        <v>1802</v>
      </c>
      <c r="I7" s="32">
        <f t="shared" si="1"/>
        <v>2086</v>
      </c>
      <c r="J7" s="32">
        <f t="shared" si="1"/>
        <v>2137</v>
      </c>
      <c r="K7" s="32">
        <f t="shared" si="1"/>
        <v>0</v>
      </c>
      <c r="L7" s="32">
        <f t="shared" si="1"/>
        <v>8097</v>
      </c>
      <c r="M7" s="32">
        <f>ROUND((L7/$E$1),0)</f>
        <v>2024</v>
      </c>
      <c r="N7" s="33"/>
      <c r="O7" s="34"/>
      <c r="P7" s="34"/>
      <c r="Q7" s="46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136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116</v>
      </c>
      <c r="I8" s="35">
        <f t="shared" si="2"/>
        <v>128</v>
      </c>
      <c r="J8" s="35">
        <f t="shared" si="2"/>
        <v>138</v>
      </c>
      <c r="K8" s="35">
        <f t="shared" si="2"/>
        <v>0</v>
      </c>
      <c r="L8" s="35">
        <f>SUM(G8:K8)</f>
        <v>518</v>
      </c>
      <c r="M8" s="35">
        <f t="shared" ref="M8:M16" si="3">ROUND((L8/$E$1),0)</f>
        <v>130</v>
      </c>
      <c r="N8" s="33"/>
      <c r="O8" s="34"/>
      <c r="P8" s="34"/>
      <c r="Q8" s="46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391</v>
      </c>
      <c r="H9" s="35">
        <f t="shared" si="4"/>
        <v>330</v>
      </c>
      <c r="I9" s="35">
        <f t="shared" si="4"/>
        <v>397</v>
      </c>
      <c r="J9" s="35">
        <f t="shared" si="4"/>
        <v>412</v>
      </c>
      <c r="K9" s="35">
        <f t="shared" si="4"/>
        <v>0</v>
      </c>
      <c r="L9" s="35">
        <f t="shared" ref="L9:L16" si="5">SUM(G9:K9)</f>
        <v>1530</v>
      </c>
      <c r="M9" s="35">
        <f t="shared" si="3"/>
        <v>383</v>
      </c>
      <c r="N9" s="33"/>
      <c r="O9" s="34"/>
      <c r="P9" s="34"/>
      <c r="Q9" s="46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546</v>
      </c>
      <c r="H10" s="35">
        <f t="shared" si="4"/>
        <v>467</v>
      </c>
      <c r="I10" s="35">
        <f t="shared" si="4"/>
        <v>550</v>
      </c>
      <c r="J10" s="35">
        <f t="shared" si="4"/>
        <v>546</v>
      </c>
      <c r="K10" s="35">
        <f t="shared" si="4"/>
        <v>0</v>
      </c>
      <c r="L10" s="35">
        <f t="shared" si="5"/>
        <v>2109</v>
      </c>
      <c r="M10" s="35">
        <f t="shared" si="3"/>
        <v>527</v>
      </c>
      <c r="N10" s="33"/>
      <c r="O10" s="34"/>
      <c r="P10" s="34"/>
      <c r="Q10" s="46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999</v>
      </c>
      <c r="H11" s="32">
        <f t="shared" si="4"/>
        <v>889</v>
      </c>
      <c r="I11" s="32">
        <f t="shared" si="4"/>
        <v>1011</v>
      </c>
      <c r="J11" s="32">
        <f t="shared" si="4"/>
        <v>1041</v>
      </c>
      <c r="K11" s="32">
        <f t="shared" si="4"/>
        <v>0</v>
      </c>
      <c r="L11" s="32">
        <f t="shared" si="5"/>
        <v>3940</v>
      </c>
      <c r="M11" s="32">
        <f t="shared" si="3"/>
        <v>985</v>
      </c>
      <c r="N11" s="33"/>
      <c r="O11" s="34"/>
      <c r="P11" s="34"/>
      <c r="Q11" s="46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24</v>
      </c>
      <c r="H12" s="35">
        <f t="shared" si="4"/>
        <v>11</v>
      </c>
      <c r="I12" s="35">
        <f t="shared" si="4"/>
        <v>23</v>
      </c>
      <c r="J12" s="35">
        <f t="shared" si="4"/>
        <v>11</v>
      </c>
      <c r="K12" s="35">
        <f t="shared" si="4"/>
        <v>0</v>
      </c>
      <c r="L12" s="35">
        <f t="shared" si="5"/>
        <v>69</v>
      </c>
      <c r="M12" s="35">
        <f t="shared" si="3"/>
        <v>17</v>
      </c>
      <c r="N12" s="33"/>
      <c r="O12" s="34"/>
      <c r="P12" s="34"/>
      <c r="Q12" s="46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4</v>
      </c>
      <c r="J13" s="35">
        <f t="shared" si="4"/>
        <v>0</v>
      </c>
      <c r="K13" s="35">
        <f t="shared" si="4"/>
        <v>0</v>
      </c>
      <c r="L13" s="35">
        <f t="shared" si="5"/>
        <v>4</v>
      </c>
      <c r="M13" s="35">
        <f t="shared" si="3"/>
        <v>1</v>
      </c>
      <c r="N13" s="33"/>
      <c r="O13" s="34"/>
      <c r="P13" s="34"/>
      <c r="Q13" s="46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116</v>
      </c>
      <c r="H14" s="35">
        <f t="shared" si="4"/>
        <v>131</v>
      </c>
      <c r="I14" s="35">
        <f t="shared" si="4"/>
        <v>145</v>
      </c>
      <c r="J14" s="35">
        <f t="shared" si="4"/>
        <v>132</v>
      </c>
      <c r="K14" s="35">
        <f t="shared" si="4"/>
        <v>0</v>
      </c>
      <c r="L14" s="35">
        <f t="shared" si="5"/>
        <v>524</v>
      </c>
      <c r="M14" s="35">
        <f t="shared" si="3"/>
        <v>131</v>
      </c>
      <c r="N14" s="33"/>
      <c r="O14" s="34"/>
      <c r="P14" s="34"/>
      <c r="Q14" s="46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1010</v>
      </c>
      <c r="H15" s="35">
        <f t="shared" si="4"/>
        <v>1932</v>
      </c>
      <c r="I15" s="35">
        <f t="shared" si="4"/>
        <v>1513</v>
      </c>
      <c r="J15" s="35">
        <f t="shared" si="4"/>
        <v>1096</v>
      </c>
      <c r="K15" s="35">
        <f t="shared" si="4"/>
        <v>0</v>
      </c>
      <c r="L15" s="35">
        <f t="shared" si="5"/>
        <v>5551</v>
      </c>
      <c r="M15" s="35">
        <f t="shared" si="3"/>
        <v>1388</v>
      </c>
      <c r="N15" s="33"/>
      <c r="O15" s="34"/>
      <c r="P15" s="34"/>
      <c r="Q15" s="46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92</v>
      </c>
      <c r="H16" s="35">
        <f t="shared" si="4"/>
        <v>80</v>
      </c>
      <c r="I16" s="35">
        <f t="shared" si="4"/>
        <v>92</v>
      </c>
      <c r="J16" s="35">
        <f t="shared" si="4"/>
        <v>132</v>
      </c>
      <c r="K16" s="35">
        <f t="shared" si="4"/>
        <v>0</v>
      </c>
      <c r="L16" s="35">
        <f t="shared" si="5"/>
        <v>396</v>
      </c>
      <c r="M16" s="35">
        <f t="shared" si="3"/>
        <v>99</v>
      </c>
      <c r="N16" s="33"/>
      <c r="O16" s="34"/>
      <c r="P16" s="34"/>
      <c r="Q16" s="46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766</v>
      </c>
      <c r="U19" s="46">
        <f>+L24+L25</f>
        <v>255</v>
      </c>
      <c r="V19" s="46">
        <f>+L26+L27</f>
        <v>511</v>
      </c>
      <c r="W19" s="46">
        <f>+L30</f>
        <v>34</v>
      </c>
      <c r="X19" s="46">
        <f>+L28</f>
        <v>0</v>
      </c>
    </row>
    <row r="20" spans="1:24" x14ac:dyDescent="0.25">
      <c r="A20" s="21"/>
      <c r="B20" s="22"/>
      <c r="C20" s="8" t="str">
        <f>+$C4</f>
        <v>January 2024</v>
      </c>
      <c r="D20" s="24"/>
      <c r="E20" s="24"/>
      <c r="F20" s="24"/>
      <c r="G20" s="10" t="str">
        <f>+$G$4</f>
        <v>Jan</v>
      </c>
      <c r="H20" s="10" t="str">
        <f>+G20</f>
        <v>Jan</v>
      </c>
      <c r="I20" s="10" t="str">
        <f t="shared" si="6"/>
        <v>Jan</v>
      </c>
      <c r="J20" s="10" t="str">
        <f t="shared" si="6"/>
        <v>Jan</v>
      </c>
      <c r="K20" s="10" t="str">
        <f t="shared" si="6"/>
        <v>Jan</v>
      </c>
      <c r="L20" s="10" t="str">
        <f t="shared" si="6"/>
        <v>Jan</v>
      </c>
      <c r="M20" s="10" t="str">
        <f t="shared" si="6"/>
        <v>Jan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7</v>
      </c>
      <c r="H21" s="7">
        <f>+$H$5</f>
        <v>14</v>
      </c>
      <c r="I21" s="7">
        <f>+$I$5</f>
        <v>21</v>
      </c>
      <c r="J21" s="7">
        <f>+$J$5</f>
        <v>28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172</v>
      </c>
      <c r="H23" s="32">
        <f t="shared" ref="H23:L23" si="7">SUM(H24:H27)</f>
        <v>130</v>
      </c>
      <c r="I23" s="32">
        <f t="shared" si="7"/>
        <v>254</v>
      </c>
      <c r="J23" s="32">
        <f t="shared" si="7"/>
        <v>210</v>
      </c>
      <c r="K23" s="32">
        <f t="shared" si="7"/>
        <v>0</v>
      </c>
      <c r="L23" s="32">
        <f t="shared" si="7"/>
        <v>766</v>
      </c>
      <c r="M23" s="32">
        <f>ROUND((L23/$E$1),0)</f>
        <v>192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15</v>
      </c>
      <c r="H24" s="40">
        <v>12</v>
      </c>
      <c r="I24" s="40">
        <v>21</v>
      </c>
      <c r="J24" s="40">
        <v>18</v>
      </c>
      <c r="K24" s="40"/>
      <c r="L24" s="35">
        <f>SUM(G24:K24)</f>
        <v>66</v>
      </c>
      <c r="M24" s="35">
        <f t="shared" ref="M24:M32" si="8">ROUND((L24/$E$1),0)</f>
        <v>17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44</v>
      </c>
      <c r="H25" s="40">
        <v>37</v>
      </c>
      <c r="I25" s="40">
        <v>60</v>
      </c>
      <c r="J25" s="40">
        <v>48</v>
      </c>
      <c r="K25" s="40"/>
      <c r="L25" s="35">
        <f t="shared" ref="L25:L32" si="9">SUM(G25:K25)</f>
        <v>189</v>
      </c>
      <c r="M25" s="35">
        <f t="shared" si="8"/>
        <v>47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61</v>
      </c>
      <c r="H26" s="40">
        <v>39</v>
      </c>
      <c r="I26" s="40">
        <v>81</v>
      </c>
      <c r="J26" s="40">
        <v>67</v>
      </c>
      <c r="K26" s="40"/>
      <c r="L26" s="35">
        <f t="shared" si="9"/>
        <v>248</v>
      </c>
      <c r="M26" s="35">
        <f t="shared" si="8"/>
        <v>62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52</v>
      </c>
      <c r="H27" s="41">
        <v>42</v>
      </c>
      <c r="I27" s="41">
        <v>92</v>
      </c>
      <c r="J27" s="41">
        <v>77</v>
      </c>
      <c r="K27" s="41"/>
      <c r="L27" s="32">
        <f t="shared" si="9"/>
        <v>263</v>
      </c>
      <c r="M27" s="32">
        <f t="shared" si="8"/>
        <v>66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2</v>
      </c>
      <c r="H30" s="40">
        <v>2</v>
      </c>
      <c r="I30" s="40">
        <v>22</v>
      </c>
      <c r="J30" s="40">
        <v>8</v>
      </c>
      <c r="K30" s="40"/>
      <c r="L30" s="35">
        <f t="shared" si="9"/>
        <v>34</v>
      </c>
      <c r="M30" s="35">
        <f t="shared" si="8"/>
        <v>9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351</v>
      </c>
      <c r="U35" s="46">
        <f>+L40+L41</f>
        <v>82</v>
      </c>
      <c r="V35" s="46">
        <f>+L42+L43</f>
        <v>269</v>
      </c>
      <c r="W35" s="46">
        <f>+L46</f>
        <v>36</v>
      </c>
      <c r="X35" s="46">
        <f>+L44</f>
        <v>6</v>
      </c>
    </row>
    <row r="36" spans="1:24" x14ac:dyDescent="0.25">
      <c r="A36" s="21"/>
      <c r="B36" s="22"/>
      <c r="C36" s="8" t="str">
        <f>+$C20</f>
        <v>January 2024</v>
      </c>
      <c r="D36" s="24"/>
      <c r="E36" s="24"/>
      <c r="F36" s="24"/>
      <c r="G36" s="10" t="str">
        <f>+$G$4</f>
        <v>Jan</v>
      </c>
      <c r="H36" s="10" t="str">
        <f>+G36</f>
        <v>Jan</v>
      </c>
      <c r="I36" s="10" t="str">
        <f t="shared" si="10"/>
        <v>Jan</v>
      </c>
      <c r="J36" s="10" t="str">
        <f t="shared" si="10"/>
        <v>Jan</v>
      </c>
      <c r="K36" s="10" t="str">
        <f t="shared" si="10"/>
        <v>Jan</v>
      </c>
      <c r="L36" s="10" t="str">
        <f t="shared" si="10"/>
        <v>Jan</v>
      </c>
      <c r="M36" s="10" t="str">
        <f t="shared" si="10"/>
        <v>Jan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7</v>
      </c>
      <c r="H37" s="7">
        <f>+$H$5</f>
        <v>14</v>
      </c>
      <c r="I37" s="7">
        <f>+$I$5</f>
        <v>21</v>
      </c>
      <c r="J37" s="7">
        <f>+$J$5</f>
        <v>28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94</v>
      </c>
      <c r="H39" s="32">
        <f t="shared" ref="H39:L39" si="11">SUM(H40:H43)</f>
        <v>77</v>
      </c>
      <c r="I39" s="32">
        <f t="shared" si="11"/>
        <v>91</v>
      </c>
      <c r="J39" s="32">
        <f t="shared" si="11"/>
        <v>89</v>
      </c>
      <c r="K39" s="32">
        <f t="shared" si="11"/>
        <v>0</v>
      </c>
      <c r="L39" s="32">
        <f t="shared" si="11"/>
        <v>351</v>
      </c>
      <c r="M39" s="32">
        <f>ROUND((L39/$E$1),0)</f>
        <v>88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4</v>
      </c>
      <c r="I40" s="40">
        <v>5</v>
      </c>
      <c r="J40" s="40">
        <v>4</v>
      </c>
      <c r="K40" s="40"/>
      <c r="L40" s="35">
        <f>SUM(G40:K40)</f>
        <v>17</v>
      </c>
      <c r="M40" s="35">
        <f t="shared" ref="M40:M48" si="12">ROUND((L40/$E$1),0)</f>
        <v>4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20</v>
      </c>
      <c r="I41" s="40">
        <v>15</v>
      </c>
      <c r="J41" s="40">
        <v>15</v>
      </c>
      <c r="K41" s="40"/>
      <c r="L41" s="35">
        <f t="shared" ref="L41:L48" si="13">SUM(G41:K41)</f>
        <v>65</v>
      </c>
      <c r="M41" s="35">
        <f t="shared" si="12"/>
        <v>16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30</v>
      </c>
      <c r="H42" s="40">
        <v>18</v>
      </c>
      <c r="I42" s="40">
        <v>26</v>
      </c>
      <c r="J42" s="40">
        <v>25</v>
      </c>
      <c r="K42" s="40"/>
      <c r="L42" s="35">
        <f t="shared" si="13"/>
        <v>99</v>
      </c>
      <c r="M42" s="35">
        <f t="shared" si="12"/>
        <v>25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45</v>
      </c>
      <c r="H43" s="41">
        <v>35</v>
      </c>
      <c r="I43" s="41">
        <v>45</v>
      </c>
      <c r="J43" s="41">
        <v>45</v>
      </c>
      <c r="K43" s="41"/>
      <c r="L43" s="32">
        <f t="shared" si="13"/>
        <v>170</v>
      </c>
      <c r="M43" s="32">
        <f t="shared" si="12"/>
        <v>43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3</v>
      </c>
      <c r="J44" s="40">
        <v>3</v>
      </c>
      <c r="K44" s="40"/>
      <c r="L44" s="35">
        <f t="shared" si="13"/>
        <v>6</v>
      </c>
      <c r="M44" s="35">
        <f t="shared" si="12"/>
        <v>2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11</v>
      </c>
      <c r="H46" s="40">
        <v>9</v>
      </c>
      <c r="I46" s="40">
        <v>6</v>
      </c>
      <c r="J46" s="40">
        <v>10</v>
      </c>
      <c r="K46" s="40"/>
      <c r="L46" s="35">
        <f t="shared" si="13"/>
        <v>36</v>
      </c>
      <c r="M46" s="35">
        <f t="shared" si="12"/>
        <v>9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>
        <v>144</v>
      </c>
      <c r="I47" s="40">
        <v>108</v>
      </c>
      <c r="J47" s="40"/>
      <c r="K47" s="40"/>
      <c r="L47" s="35">
        <f t="shared" si="13"/>
        <v>252</v>
      </c>
      <c r="M47" s="35">
        <f t="shared" si="12"/>
        <v>63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381</v>
      </c>
      <c r="U51" s="46">
        <f>+L56+L57</f>
        <v>84</v>
      </c>
      <c r="V51" s="46">
        <f>+L58+L59</f>
        <v>297</v>
      </c>
      <c r="W51" s="46">
        <f>+L62</f>
        <v>23</v>
      </c>
      <c r="X51" s="46">
        <f>+L60</f>
        <v>0</v>
      </c>
    </row>
    <row r="52" spans="1:24" x14ac:dyDescent="0.25">
      <c r="A52" s="21"/>
      <c r="B52" s="22"/>
      <c r="C52" s="8" t="str">
        <f>+$C36</f>
        <v>January 2024</v>
      </c>
      <c r="D52" s="24"/>
      <c r="E52" s="24"/>
      <c r="F52" s="24"/>
      <c r="G52" s="10" t="str">
        <f>+$G$4</f>
        <v>Jan</v>
      </c>
      <c r="H52" s="10" t="str">
        <f>+G52</f>
        <v>Jan</v>
      </c>
      <c r="I52" s="10" t="str">
        <f t="shared" si="14"/>
        <v>Jan</v>
      </c>
      <c r="J52" s="10" t="str">
        <f t="shared" si="14"/>
        <v>Jan</v>
      </c>
      <c r="K52" s="10" t="str">
        <f t="shared" si="14"/>
        <v>Jan</v>
      </c>
      <c r="L52" s="10" t="str">
        <f t="shared" si="14"/>
        <v>Jan</v>
      </c>
      <c r="M52" s="10" t="str">
        <f t="shared" si="14"/>
        <v>Jan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7</v>
      </c>
      <c r="H53" s="7">
        <f>+$H$5</f>
        <v>14</v>
      </c>
      <c r="I53" s="7">
        <f>+$I$5</f>
        <v>21</v>
      </c>
      <c r="J53" s="7">
        <f>+$J$5</f>
        <v>28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90</v>
      </c>
      <c r="H55" s="32">
        <f t="shared" ref="H55:L55" si="15">SUM(H56:H59)</f>
        <v>104</v>
      </c>
      <c r="I55" s="32">
        <f t="shared" si="15"/>
        <v>99</v>
      </c>
      <c r="J55" s="32">
        <f t="shared" si="15"/>
        <v>88</v>
      </c>
      <c r="K55" s="32">
        <f t="shared" si="15"/>
        <v>0</v>
      </c>
      <c r="L55" s="32">
        <f t="shared" si="15"/>
        <v>381</v>
      </c>
      <c r="M55" s="32">
        <f>ROUND((L55/$E$1),0)</f>
        <v>95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7</v>
      </c>
      <c r="H56" s="40">
        <v>4</v>
      </c>
      <c r="I56" s="40">
        <v>3</v>
      </c>
      <c r="J56" s="40">
        <v>4</v>
      </c>
      <c r="K56" s="40"/>
      <c r="L56" s="35">
        <f>SUM(G56:K56)</f>
        <v>18</v>
      </c>
      <c r="M56" s="35">
        <f t="shared" ref="M56:M64" si="16">ROUND((L56/$E$1),0)</f>
        <v>5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13</v>
      </c>
      <c r="H57" s="40">
        <v>15</v>
      </c>
      <c r="I57" s="40">
        <v>22</v>
      </c>
      <c r="J57" s="40">
        <v>16</v>
      </c>
      <c r="K57" s="40"/>
      <c r="L57" s="35">
        <f t="shared" ref="L57:L64" si="17">SUM(G57:K57)</f>
        <v>66</v>
      </c>
      <c r="M57" s="35">
        <f t="shared" si="16"/>
        <v>17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22</v>
      </c>
      <c r="H58" s="40">
        <v>23</v>
      </c>
      <c r="I58" s="40">
        <v>26</v>
      </c>
      <c r="J58" s="40">
        <v>22</v>
      </c>
      <c r="K58" s="40"/>
      <c r="L58" s="35">
        <f t="shared" si="17"/>
        <v>93</v>
      </c>
      <c r="M58" s="35">
        <f t="shared" si="16"/>
        <v>23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48</v>
      </c>
      <c r="H59" s="41">
        <v>62</v>
      </c>
      <c r="I59" s="41">
        <v>48</v>
      </c>
      <c r="J59" s="41">
        <v>46</v>
      </c>
      <c r="K59" s="41"/>
      <c r="L59" s="32">
        <f t="shared" si="17"/>
        <v>204</v>
      </c>
      <c r="M59" s="32">
        <f t="shared" si="16"/>
        <v>51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>
        <v>8</v>
      </c>
      <c r="I62" s="40">
        <v>8</v>
      </c>
      <c r="J62" s="40">
        <v>7</v>
      </c>
      <c r="K62" s="40"/>
      <c r="L62" s="35">
        <f t="shared" si="17"/>
        <v>23</v>
      </c>
      <c r="M62" s="35">
        <f t="shared" si="16"/>
        <v>6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January 2024</v>
      </c>
      <c r="D68" s="24"/>
      <c r="E68" s="24"/>
      <c r="F68" s="24"/>
      <c r="G68" s="10" t="str">
        <f>+$G$4</f>
        <v>Jan</v>
      </c>
      <c r="H68" s="10" t="str">
        <f>+G68</f>
        <v>Jan</v>
      </c>
      <c r="I68" s="10" t="str">
        <f t="shared" si="18"/>
        <v>Jan</v>
      </c>
      <c r="J68" s="10" t="str">
        <f t="shared" si="18"/>
        <v>Jan</v>
      </c>
      <c r="K68" s="10" t="str">
        <f t="shared" si="18"/>
        <v>Jan</v>
      </c>
      <c r="L68" s="10" t="str">
        <f t="shared" si="18"/>
        <v>Jan</v>
      </c>
      <c r="M68" s="10" t="str">
        <f t="shared" si="18"/>
        <v>Jan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7</v>
      </c>
      <c r="H69" s="7">
        <f>+$H$5</f>
        <v>14</v>
      </c>
      <c r="I69" s="7">
        <f>+$I$5</f>
        <v>21</v>
      </c>
      <c r="J69" s="7">
        <f>+$J$5</f>
        <v>28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>
        <f>ROUND((L71/$E$1),0)</f>
        <v>0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>
        <f t="shared" ref="M72:M80" si="20">ROUND((L72/$E$1),0)</f>
        <v>0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>
        <f t="shared" si="20"/>
        <v>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>
        <f t="shared" si="20"/>
        <v>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>
        <f t="shared" si="20"/>
        <v>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>
        <f t="shared" si="20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January 2024</v>
      </c>
      <c r="D84" s="24"/>
      <c r="E84" s="24"/>
      <c r="F84" s="24"/>
      <c r="G84" s="10" t="str">
        <f>+$G$4</f>
        <v>Jan</v>
      </c>
      <c r="H84" s="10" t="str">
        <f>+G84</f>
        <v>Jan</v>
      </c>
      <c r="I84" s="10" t="str">
        <f t="shared" si="22"/>
        <v>Jan</v>
      </c>
      <c r="J84" s="10" t="str">
        <f t="shared" si="22"/>
        <v>Jan</v>
      </c>
      <c r="K84" s="10" t="str">
        <f t="shared" si="22"/>
        <v>Jan</v>
      </c>
      <c r="L84" s="10" t="str">
        <f t="shared" si="22"/>
        <v>Jan</v>
      </c>
      <c r="M84" s="10" t="str">
        <f t="shared" si="22"/>
        <v>Jan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7</v>
      </c>
      <c r="H85" s="7">
        <f>+$H$5</f>
        <v>14</v>
      </c>
      <c r="I85" s="7">
        <f>+$I$5</f>
        <v>21</v>
      </c>
      <c r="J85" s="7">
        <f>+$J$5</f>
        <v>28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269</v>
      </c>
      <c r="U99" s="46">
        <f>+L104+L105</f>
        <v>95</v>
      </c>
      <c r="V99" s="46">
        <f>+L106+L107</f>
        <v>174</v>
      </c>
      <c r="W99" s="46">
        <f>+L110</f>
        <v>8</v>
      </c>
      <c r="X99" s="46">
        <f>+L108</f>
        <v>0</v>
      </c>
    </row>
    <row r="100" spans="1:24" x14ac:dyDescent="0.25">
      <c r="A100" s="21"/>
      <c r="B100" s="22"/>
      <c r="C100" s="8" t="str">
        <f>+$C84</f>
        <v>January 2024</v>
      </c>
      <c r="D100" s="24"/>
      <c r="E100" s="24"/>
      <c r="F100" s="24"/>
      <c r="G100" s="10" t="str">
        <f>+$G$4</f>
        <v>Jan</v>
      </c>
      <c r="H100" s="10" t="str">
        <f>+G100</f>
        <v>Jan</v>
      </c>
      <c r="I100" s="10" t="str">
        <f t="shared" si="26"/>
        <v>Jan</v>
      </c>
      <c r="J100" s="10" t="str">
        <f t="shared" si="26"/>
        <v>Jan</v>
      </c>
      <c r="K100" s="10" t="str">
        <f t="shared" si="26"/>
        <v>Jan</v>
      </c>
      <c r="L100" s="10" t="str">
        <f t="shared" si="26"/>
        <v>Jan</v>
      </c>
      <c r="M100" s="10" t="str">
        <f t="shared" si="26"/>
        <v>Jan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7</v>
      </c>
      <c r="H101" s="7">
        <f>+$H$5</f>
        <v>14</v>
      </c>
      <c r="I101" s="7">
        <f>+$I$5</f>
        <v>21</v>
      </c>
      <c r="J101" s="7">
        <f>+$J$5</f>
        <v>28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71</v>
      </c>
      <c r="H103" s="32">
        <f t="shared" ref="H103:L103" si="27">SUM(H104:H107)</f>
        <v>68</v>
      </c>
      <c r="I103" s="32">
        <f t="shared" si="27"/>
        <v>58</v>
      </c>
      <c r="J103" s="32">
        <f t="shared" si="27"/>
        <v>72</v>
      </c>
      <c r="K103" s="32">
        <f t="shared" si="27"/>
        <v>0</v>
      </c>
      <c r="L103" s="32">
        <f t="shared" si="27"/>
        <v>269</v>
      </c>
      <c r="M103" s="32">
        <f>ROUND((L103/$E$1),0)</f>
        <v>67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5</v>
      </c>
      <c r="H104" s="40">
        <v>3</v>
      </c>
      <c r="I104" s="40">
        <v>3</v>
      </c>
      <c r="J104" s="40">
        <v>3</v>
      </c>
      <c r="K104" s="40"/>
      <c r="L104" s="35">
        <f>SUM(G104:K104)</f>
        <v>14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26</v>
      </c>
      <c r="H105" s="40">
        <v>23</v>
      </c>
      <c r="I105" s="40">
        <v>17</v>
      </c>
      <c r="J105" s="40">
        <v>15</v>
      </c>
      <c r="K105" s="40"/>
      <c r="L105" s="35">
        <f t="shared" ref="L105:L112" si="29">SUM(G105:K105)</f>
        <v>81</v>
      </c>
      <c r="M105" s="35">
        <f t="shared" si="28"/>
        <v>20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17</v>
      </c>
      <c r="H106" s="40">
        <v>14</v>
      </c>
      <c r="I106" s="40">
        <v>15</v>
      </c>
      <c r="J106" s="40">
        <v>17</v>
      </c>
      <c r="K106" s="40"/>
      <c r="L106" s="35">
        <f t="shared" si="29"/>
        <v>63</v>
      </c>
      <c r="M106" s="35">
        <f t="shared" si="28"/>
        <v>16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23</v>
      </c>
      <c r="H107" s="41">
        <v>28</v>
      </c>
      <c r="I107" s="41">
        <v>23</v>
      </c>
      <c r="J107" s="41">
        <v>37</v>
      </c>
      <c r="K107" s="41"/>
      <c r="L107" s="32">
        <f t="shared" si="29"/>
        <v>111</v>
      </c>
      <c r="M107" s="32">
        <f t="shared" si="28"/>
        <v>28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>
        <v>8</v>
      </c>
      <c r="I110" s="40"/>
      <c r="J110" s="40"/>
      <c r="K110" s="40"/>
      <c r="L110" s="35">
        <f t="shared" si="29"/>
        <v>8</v>
      </c>
      <c r="M110" s="35">
        <f t="shared" si="28"/>
        <v>2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>
        <v>40</v>
      </c>
      <c r="I112" s="40"/>
      <c r="J112" s="40"/>
      <c r="K112" s="40"/>
      <c r="L112" s="35">
        <f t="shared" si="29"/>
        <v>40</v>
      </c>
      <c r="M112" s="35">
        <f t="shared" si="28"/>
        <v>10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211</v>
      </c>
      <c r="U115" s="46">
        <f>+L120+L121</f>
        <v>49</v>
      </c>
      <c r="V115" s="46">
        <f>+L122+L123</f>
        <v>162</v>
      </c>
      <c r="W115" s="46">
        <f>+L126</f>
        <v>16</v>
      </c>
      <c r="X115" s="46">
        <f>+L124</f>
        <v>5</v>
      </c>
    </row>
    <row r="116" spans="1:24" x14ac:dyDescent="0.25">
      <c r="A116" s="21"/>
      <c r="B116" s="22"/>
      <c r="C116" s="8" t="str">
        <f>+$C100</f>
        <v>January 2024</v>
      </c>
      <c r="D116" s="24"/>
      <c r="E116" s="24"/>
      <c r="F116" s="24"/>
      <c r="G116" s="10" t="str">
        <f>+$G$4</f>
        <v>Jan</v>
      </c>
      <c r="H116" s="10" t="str">
        <f>+G116</f>
        <v>Jan</v>
      </c>
      <c r="I116" s="10" t="str">
        <f t="shared" si="30"/>
        <v>Jan</v>
      </c>
      <c r="J116" s="10" t="str">
        <f t="shared" si="30"/>
        <v>Jan</v>
      </c>
      <c r="K116" s="10" t="str">
        <f t="shared" si="30"/>
        <v>Jan</v>
      </c>
      <c r="L116" s="10" t="str">
        <f t="shared" si="30"/>
        <v>Jan</v>
      </c>
      <c r="M116" s="10" t="str">
        <f t="shared" si="30"/>
        <v>Jan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7</v>
      </c>
      <c r="H117" s="7">
        <f>+$H$5</f>
        <v>14</v>
      </c>
      <c r="I117" s="7">
        <f>+$I$5</f>
        <v>21</v>
      </c>
      <c r="J117" s="7">
        <f>+$J$5</f>
        <v>28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43</v>
      </c>
      <c r="H119" s="32">
        <f t="shared" ref="H119:L119" si="31">SUM(H120:H123)</f>
        <v>61</v>
      </c>
      <c r="I119" s="32">
        <f t="shared" si="31"/>
        <v>46</v>
      </c>
      <c r="J119" s="32">
        <f t="shared" si="31"/>
        <v>61</v>
      </c>
      <c r="K119" s="32">
        <f t="shared" si="31"/>
        <v>0</v>
      </c>
      <c r="L119" s="32">
        <f t="shared" si="31"/>
        <v>211</v>
      </c>
      <c r="M119" s="32">
        <f>ROUND((L119/$E$1),0)</f>
        <v>53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4</v>
      </c>
      <c r="I120" s="40">
        <v>2</v>
      </c>
      <c r="J120" s="40">
        <v>5</v>
      </c>
      <c r="K120" s="40"/>
      <c r="L120" s="35">
        <f>SUM(G120:K120)</f>
        <v>14</v>
      </c>
      <c r="M120" s="35">
        <f t="shared" ref="M120:M128" si="32">ROUND((L120/$E$1),0)</f>
        <v>4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9</v>
      </c>
      <c r="H121" s="40">
        <v>8</v>
      </c>
      <c r="I121" s="40">
        <v>7</v>
      </c>
      <c r="J121" s="40">
        <v>11</v>
      </c>
      <c r="K121" s="40"/>
      <c r="L121" s="35">
        <f t="shared" ref="L121:L128" si="33">SUM(G121:K121)</f>
        <v>35</v>
      </c>
      <c r="M121" s="35">
        <f t="shared" si="32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14</v>
      </c>
      <c r="H122" s="40">
        <v>16</v>
      </c>
      <c r="I122" s="40">
        <v>13</v>
      </c>
      <c r="J122" s="40">
        <v>19</v>
      </c>
      <c r="K122" s="40"/>
      <c r="L122" s="35">
        <f t="shared" si="33"/>
        <v>62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17</v>
      </c>
      <c r="H123" s="41">
        <v>33</v>
      </c>
      <c r="I123" s="41">
        <v>24</v>
      </c>
      <c r="J123" s="41">
        <v>26</v>
      </c>
      <c r="K123" s="41"/>
      <c r="L123" s="32">
        <f t="shared" si="33"/>
        <v>100</v>
      </c>
      <c r="M123" s="32">
        <f t="shared" si="32"/>
        <v>25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4</v>
      </c>
      <c r="H124" s="40"/>
      <c r="I124" s="40"/>
      <c r="J124" s="40">
        <v>1</v>
      </c>
      <c r="K124" s="40"/>
      <c r="L124" s="35">
        <f t="shared" si="33"/>
        <v>5</v>
      </c>
      <c r="M124" s="35">
        <f t="shared" si="32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8</v>
      </c>
      <c r="H126" s="40"/>
      <c r="I126" s="40"/>
      <c r="J126" s="40">
        <v>8</v>
      </c>
      <c r="K126" s="40"/>
      <c r="L126" s="35">
        <f t="shared" si="33"/>
        <v>16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>
        <f t="shared" si="32"/>
        <v>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>
        <v>40</v>
      </c>
      <c r="K128" s="40"/>
      <c r="L128" s="35">
        <f t="shared" si="33"/>
        <v>40</v>
      </c>
      <c r="M128" s="35">
        <f t="shared" si="32"/>
        <v>10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215</v>
      </c>
      <c r="U131" s="46">
        <f>+L136+L137</f>
        <v>77</v>
      </c>
      <c r="V131" s="46">
        <f>+L138+L139</f>
        <v>138</v>
      </c>
      <c r="W131" s="46">
        <f>+L142</f>
        <v>4</v>
      </c>
      <c r="X131" s="46">
        <f>+L140</f>
        <v>0</v>
      </c>
    </row>
    <row r="132" spans="1:24" x14ac:dyDescent="0.25">
      <c r="A132" s="21"/>
      <c r="B132" s="22"/>
      <c r="C132" s="8" t="str">
        <f>+$C116</f>
        <v>January 2024</v>
      </c>
      <c r="D132" s="24"/>
      <c r="E132" s="24"/>
      <c r="F132" s="24"/>
      <c r="G132" s="10" t="str">
        <f>+$G$4</f>
        <v>Jan</v>
      </c>
      <c r="H132" s="10" t="str">
        <f>+G132</f>
        <v>Jan</v>
      </c>
      <c r="I132" s="10" t="str">
        <f t="shared" si="34"/>
        <v>Jan</v>
      </c>
      <c r="J132" s="10" t="str">
        <f t="shared" si="34"/>
        <v>Jan</v>
      </c>
      <c r="K132" s="10" t="str">
        <f t="shared" si="34"/>
        <v>Jan</v>
      </c>
      <c r="L132" s="10" t="str">
        <f t="shared" si="34"/>
        <v>Jan</v>
      </c>
      <c r="M132" s="10" t="str">
        <f t="shared" si="34"/>
        <v>Jan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7</v>
      </c>
      <c r="H133" s="7">
        <f>+$H$5</f>
        <v>14</v>
      </c>
      <c r="I133" s="7">
        <f>+$I$5</f>
        <v>21</v>
      </c>
      <c r="J133" s="7">
        <f>+$J$5</f>
        <v>28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47</v>
      </c>
      <c r="H135" s="32">
        <f t="shared" ref="H135:L135" si="35">SUM(H136:H139)</f>
        <v>50</v>
      </c>
      <c r="I135" s="32">
        <f t="shared" si="35"/>
        <v>52</v>
      </c>
      <c r="J135" s="32">
        <f t="shared" si="35"/>
        <v>66</v>
      </c>
      <c r="K135" s="32">
        <f t="shared" si="35"/>
        <v>0</v>
      </c>
      <c r="L135" s="32">
        <f t="shared" si="35"/>
        <v>215</v>
      </c>
      <c r="M135" s="32">
        <f>ROUND((L135/$E$1),0)</f>
        <v>54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>
        <v>4</v>
      </c>
      <c r="I136" s="40">
        <v>4</v>
      </c>
      <c r="J136" s="40">
        <v>4</v>
      </c>
      <c r="K136" s="40"/>
      <c r="L136" s="35">
        <f>SUM(G136:K136)</f>
        <v>16</v>
      </c>
      <c r="M136" s="35">
        <f t="shared" ref="M136:M144" si="36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15</v>
      </c>
      <c r="H137" s="40">
        <v>15</v>
      </c>
      <c r="I137" s="40">
        <v>16</v>
      </c>
      <c r="J137" s="40">
        <v>15</v>
      </c>
      <c r="K137" s="40"/>
      <c r="L137" s="35">
        <f t="shared" ref="L137:L144" si="37">SUM(G137:K137)</f>
        <v>61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12</v>
      </c>
      <c r="H138" s="40">
        <v>11</v>
      </c>
      <c r="I138" s="40">
        <v>12</v>
      </c>
      <c r="J138" s="40">
        <v>17</v>
      </c>
      <c r="K138" s="40"/>
      <c r="L138" s="35">
        <f t="shared" si="37"/>
        <v>52</v>
      </c>
      <c r="M138" s="35">
        <f t="shared" si="36"/>
        <v>13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16</v>
      </c>
      <c r="H139" s="41">
        <v>20</v>
      </c>
      <c r="I139" s="41">
        <v>20</v>
      </c>
      <c r="J139" s="41">
        <v>30</v>
      </c>
      <c r="K139" s="41"/>
      <c r="L139" s="32">
        <f t="shared" si="37"/>
        <v>86</v>
      </c>
      <c r="M139" s="32">
        <f t="shared" si="36"/>
        <v>22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2</v>
      </c>
      <c r="I142" s="40"/>
      <c r="J142" s="40">
        <v>2</v>
      </c>
      <c r="K142" s="40"/>
      <c r="L142" s="35">
        <f t="shared" si="37"/>
        <v>4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70</v>
      </c>
      <c r="H143" s="40">
        <v>158</v>
      </c>
      <c r="I143" s="40">
        <v>70</v>
      </c>
      <c r="J143" s="40">
        <v>70</v>
      </c>
      <c r="K143" s="40"/>
      <c r="L143" s="35">
        <f t="shared" si="37"/>
        <v>368</v>
      </c>
      <c r="M143" s="35">
        <f t="shared" si="36"/>
        <v>92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379</v>
      </c>
      <c r="U147" s="46">
        <f>+L152+L153</f>
        <v>103</v>
      </c>
      <c r="V147" s="46">
        <f>+L154+L155</f>
        <v>276</v>
      </c>
      <c r="W147" s="46">
        <f>+L158</f>
        <v>7</v>
      </c>
      <c r="X147" s="46">
        <f>+L156</f>
        <v>0</v>
      </c>
    </row>
    <row r="148" spans="1:24" x14ac:dyDescent="0.25">
      <c r="A148" s="21"/>
      <c r="B148" s="22"/>
      <c r="C148" s="8" t="str">
        <f>+$C132</f>
        <v>January 2024</v>
      </c>
      <c r="D148" s="24"/>
      <c r="E148" s="24"/>
      <c r="F148" s="24"/>
      <c r="G148" s="10" t="str">
        <f>+$G$4</f>
        <v>Jan</v>
      </c>
      <c r="H148" s="10" t="str">
        <f>+G148</f>
        <v>Jan</v>
      </c>
      <c r="I148" s="10" t="str">
        <f t="shared" si="38"/>
        <v>Jan</v>
      </c>
      <c r="J148" s="10" t="str">
        <f t="shared" si="38"/>
        <v>Jan</v>
      </c>
      <c r="K148" s="10" t="str">
        <f t="shared" si="38"/>
        <v>Jan</v>
      </c>
      <c r="L148" s="10" t="str">
        <f t="shared" si="38"/>
        <v>Jan</v>
      </c>
      <c r="M148" s="10" t="str">
        <f t="shared" si="38"/>
        <v>Jan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7</v>
      </c>
      <c r="H149" s="7">
        <f>+$H$5</f>
        <v>14</v>
      </c>
      <c r="I149" s="7">
        <f>+$I$5</f>
        <v>21</v>
      </c>
      <c r="J149" s="7">
        <f>+$J$5</f>
        <v>28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154</v>
      </c>
      <c r="H151" s="32">
        <f t="shared" ref="H151:L151" si="39">SUM(H152:H155)</f>
        <v>69</v>
      </c>
      <c r="I151" s="32">
        <f t="shared" si="39"/>
        <v>62</v>
      </c>
      <c r="J151" s="32">
        <f t="shared" si="39"/>
        <v>94</v>
      </c>
      <c r="K151" s="32">
        <f t="shared" si="39"/>
        <v>0</v>
      </c>
      <c r="L151" s="32">
        <f t="shared" si="39"/>
        <v>379</v>
      </c>
      <c r="M151" s="32">
        <f>ROUND((L151/$E$1),0)</f>
        <v>95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7</v>
      </c>
      <c r="H152" s="40">
        <v>3</v>
      </c>
      <c r="I152" s="40">
        <v>2</v>
      </c>
      <c r="J152" s="40">
        <v>4</v>
      </c>
      <c r="K152" s="40"/>
      <c r="L152" s="35">
        <f>SUM(G152:K152)</f>
        <v>16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36</v>
      </c>
      <c r="H153" s="40">
        <v>12</v>
      </c>
      <c r="I153" s="40">
        <v>12</v>
      </c>
      <c r="J153" s="40">
        <v>27</v>
      </c>
      <c r="K153" s="40"/>
      <c r="L153" s="35">
        <f t="shared" ref="L153:L160" si="41">SUM(G153:K153)</f>
        <v>87</v>
      </c>
      <c r="M153" s="35">
        <f t="shared" si="40"/>
        <v>22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49</v>
      </c>
      <c r="H154" s="40">
        <v>19</v>
      </c>
      <c r="I154" s="40">
        <v>18</v>
      </c>
      <c r="J154" s="40">
        <v>29</v>
      </c>
      <c r="K154" s="40"/>
      <c r="L154" s="35">
        <f t="shared" si="41"/>
        <v>115</v>
      </c>
      <c r="M154" s="35">
        <f t="shared" si="40"/>
        <v>29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62</v>
      </c>
      <c r="H155" s="41">
        <v>35</v>
      </c>
      <c r="I155" s="41">
        <v>30</v>
      </c>
      <c r="J155" s="41">
        <v>34</v>
      </c>
      <c r="K155" s="41"/>
      <c r="L155" s="32">
        <f t="shared" si="41"/>
        <v>161</v>
      </c>
      <c r="M155" s="32">
        <f t="shared" si="40"/>
        <v>40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>
        <v>2</v>
      </c>
      <c r="I158" s="40">
        <v>1</v>
      </c>
      <c r="J158" s="40">
        <v>2</v>
      </c>
      <c r="K158" s="40"/>
      <c r="L158" s="35">
        <f t="shared" si="41"/>
        <v>7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36</v>
      </c>
      <c r="H159" s="40">
        <v>504</v>
      </c>
      <c r="I159" s="40">
        <v>12</v>
      </c>
      <c r="J159" s="40"/>
      <c r="K159" s="40"/>
      <c r="L159" s="35">
        <f t="shared" si="41"/>
        <v>552</v>
      </c>
      <c r="M159" s="35">
        <f t="shared" si="40"/>
        <v>138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163</v>
      </c>
      <c r="U163" s="46">
        <f>+L168+L169</f>
        <v>34</v>
      </c>
      <c r="V163" s="46">
        <f>+L170+L171</f>
        <v>129</v>
      </c>
      <c r="W163" s="46">
        <f>+L174</f>
        <v>9</v>
      </c>
      <c r="X163" s="46">
        <f>+L172</f>
        <v>0</v>
      </c>
    </row>
    <row r="164" spans="1:24" x14ac:dyDescent="0.25">
      <c r="A164" s="21"/>
      <c r="B164" s="22"/>
      <c r="C164" s="8" t="str">
        <f>+$C148</f>
        <v>January 2024</v>
      </c>
      <c r="D164" s="24"/>
      <c r="E164" s="24"/>
      <c r="F164" s="24"/>
      <c r="G164" s="10" t="str">
        <f>+$G$4</f>
        <v>Jan</v>
      </c>
      <c r="H164" s="10" t="str">
        <f>+G164</f>
        <v>Jan</v>
      </c>
      <c r="I164" s="10" t="str">
        <f t="shared" si="42"/>
        <v>Jan</v>
      </c>
      <c r="J164" s="10" t="str">
        <f t="shared" si="42"/>
        <v>Jan</v>
      </c>
      <c r="K164" s="10" t="str">
        <f t="shared" si="42"/>
        <v>Jan</v>
      </c>
      <c r="L164" s="10" t="str">
        <f t="shared" si="42"/>
        <v>Jan</v>
      </c>
      <c r="M164" s="10" t="str">
        <f t="shared" si="42"/>
        <v>Jan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7</v>
      </c>
      <c r="H165" s="7">
        <f>+$H$5</f>
        <v>14</v>
      </c>
      <c r="I165" s="7">
        <f>+$I$5</f>
        <v>21</v>
      </c>
      <c r="J165" s="7">
        <f>+$J$5</f>
        <v>28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37</v>
      </c>
      <c r="H167" s="32">
        <f t="shared" ref="H167:L167" si="43">SUM(H168:H171)</f>
        <v>14</v>
      </c>
      <c r="I167" s="32">
        <f t="shared" si="43"/>
        <v>53</v>
      </c>
      <c r="J167" s="32">
        <f t="shared" si="43"/>
        <v>59</v>
      </c>
      <c r="K167" s="32">
        <f t="shared" si="43"/>
        <v>0</v>
      </c>
      <c r="L167" s="32">
        <f t="shared" si="43"/>
        <v>163</v>
      </c>
      <c r="M167" s="32">
        <f>ROUND((L167/$E$1),0)</f>
        <v>41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/>
      <c r="H168" s="40">
        <v>2</v>
      </c>
      <c r="I168" s="40">
        <v>2</v>
      </c>
      <c r="J168" s="40">
        <v>2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6</v>
      </c>
      <c r="H169" s="40">
        <v>1</v>
      </c>
      <c r="I169" s="40">
        <v>10</v>
      </c>
      <c r="J169" s="40">
        <v>11</v>
      </c>
      <c r="K169" s="40"/>
      <c r="L169" s="35">
        <f t="shared" ref="L169:L176" si="45">SUM(G169:K169)</f>
        <v>28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6</v>
      </c>
      <c r="H170" s="40">
        <v>2</v>
      </c>
      <c r="I170" s="40">
        <v>7</v>
      </c>
      <c r="J170" s="40">
        <v>10</v>
      </c>
      <c r="K170" s="40"/>
      <c r="L170" s="35">
        <f t="shared" si="45"/>
        <v>25</v>
      </c>
      <c r="M170" s="35">
        <f t="shared" si="44"/>
        <v>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25</v>
      </c>
      <c r="H171" s="41">
        <v>9</v>
      </c>
      <c r="I171" s="41">
        <v>34</v>
      </c>
      <c r="J171" s="41">
        <v>36</v>
      </c>
      <c r="K171" s="41"/>
      <c r="L171" s="32">
        <f t="shared" si="45"/>
        <v>104</v>
      </c>
      <c r="M171" s="32">
        <f t="shared" si="44"/>
        <v>26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3</v>
      </c>
      <c r="I174" s="40">
        <v>2</v>
      </c>
      <c r="J174" s="40">
        <v>2</v>
      </c>
      <c r="K174" s="40"/>
      <c r="L174" s="35">
        <f t="shared" si="45"/>
        <v>9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82</v>
      </c>
      <c r="H175" s="40">
        <v>144</v>
      </c>
      <c r="I175" s="40">
        <v>150</v>
      </c>
      <c r="J175" s="40">
        <v>40</v>
      </c>
      <c r="K175" s="40"/>
      <c r="L175" s="35">
        <f t="shared" si="45"/>
        <v>416</v>
      </c>
      <c r="M175" s="35">
        <f t="shared" si="44"/>
        <v>104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292</v>
      </c>
      <c r="U179" s="46">
        <f>+L184+L185</f>
        <v>55</v>
      </c>
      <c r="V179" s="46">
        <f>+L186+L187</f>
        <v>237</v>
      </c>
      <c r="W179" s="46">
        <f>+L190</f>
        <v>41</v>
      </c>
      <c r="X179" s="46">
        <f>+L188</f>
        <v>4</v>
      </c>
    </row>
    <row r="180" spans="1:24" x14ac:dyDescent="0.25">
      <c r="A180" s="21"/>
      <c r="B180" s="22"/>
      <c r="C180" s="8" t="str">
        <f>+$C164</f>
        <v>January 2024</v>
      </c>
      <c r="D180" s="24"/>
      <c r="E180" s="24"/>
      <c r="F180" s="24"/>
      <c r="G180" s="10" t="str">
        <f>+$G$4</f>
        <v>Jan</v>
      </c>
      <c r="H180" s="10" t="str">
        <f>+G180</f>
        <v>Jan</v>
      </c>
      <c r="I180" s="10" t="str">
        <f t="shared" si="46"/>
        <v>Jan</v>
      </c>
      <c r="J180" s="10" t="str">
        <f t="shared" si="46"/>
        <v>Jan</v>
      </c>
      <c r="K180" s="10" t="str">
        <f t="shared" si="46"/>
        <v>Jan</v>
      </c>
      <c r="L180" s="10" t="str">
        <f t="shared" si="46"/>
        <v>Jan</v>
      </c>
      <c r="M180" s="10" t="str">
        <f t="shared" si="46"/>
        <v>Jan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7</v>
      </c>
      <c r="H181" s="7">
        <f>+$H$5</f>
        <v>14</v>
      </c>
      <c r="I181" s="7">
        <f>+$I$5</f>
        <v>21</v>
      </c>
      <c r="J181" s="7">
        <f>+$J$5</f>
        <v>28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90</v>
      </c>
      <c r="H183" s="32">
        <f t="shared" ref="H183:L183" si="47">SUM(H184:H187)</f>
        <v>69</v>
      </c>
      <c r="I183" s="32">
        <f t="shared" si="47"/>
        <v>66</v>
      </c>
      <c r="J183" s="32">
        <f t="shared" si="47"/>
        <v>67</v>
      </c>
      <c r="K183" s="32">
        <f t="shared" si="47"/>
        <v>0</v>
      </c>
      <c r="L183" s="32">
        <f t="shared" si="47"/>
        <v>292</v>
      </c>
      <c r="M183" s="32">
        <f>ROUND((L183/$E$1),0)</f>
        <v>73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2</v>
      </c>
      <c r="J184" s="40">
        <v>2</v>
      </c>
      <c r="K184" s="40"/>
      <c r="L184" s="35">
        <f>SUM(G184:K184)</f>
        <v>8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12</v>
      </c>
      <c r="I185" s="40">
        <v>10</v>
      </c>
      <c r="J185" s="40">
        <v>11</v>
      </c>
      <c r="K185" s="40"/>
      <c r="L185" s="35">
        <f t="shared" ref="L185:L192" si="49">SUM(G185:K185)</f>
        <v>47</v>
      </c>
      <c r="M185" s="35">
        <f t="shared" si="48"/>
        <v>12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24</v>
      </c>
      <c r="H186" s="40">
        <v>20</v>
      </c>
      <c r="I186" s="40">
        <v>18</v>
      </c>
      <c r="J186" s="40">
        <v>16</v>
      </c>
      <c r="K186" s="40"/>
      <c r="L186" s="35">
        <f t="shared" si="49"/>
        <v>78</v>
      </c>
      <c r="M186" s="35">
        <f t="shared" si="48"/>
        <v>20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50</v>
      </c>
      <c r="H187" s="41">
        <v>35</v>
      </c>
      <c r="I187" s="41">
        <v>36</v>
      </c>
      <c r="J187" s="41">
        <v>38</v>
      </c>
      <c r="K187" s="41"/>
      <c r="L187" s="32">
        <f t="shared" si="49"/>
        <v>159</v>
      </c>
      <c r="M187" s="32">
        <f t="shared" si="48"/>
        <v>40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3</v>
      </c>
      <c r="H188" s="40"/>
      <c r="I188" s="40">
        <v>1</v>
      </c>
      <c r="J188" s="40"/>
      <c r="K188" s="40"/>
      <c r="L188" s="35">
        <f t="shared" si="49"/>
        <v>4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10</v>
      </c>
      <c r="H190" s="40">
        <v>12</v>
      </c>
      <c r="I190" s="40">
        <v>10</v>
      </c>
      <c r="J190" s="40">
        <v>9</v>
      </c>
      <c r="K190" s="40"/>
      <c r="L190" s="35">
        <f t="shared" si="49"/>
        <v>41</v>
      </c>
      <c r="M190" s="35">
        <f t="shared" si="48"/>
        <v>10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108</v>
      </c>
      <c r="I191" s="40">
        <v>108</v>
      </c>
      <c r="J191" s="40">
        <v>72</v>
      </c>
      <c r="K191" s="40"/>
      <c r="L191" s="35">
        <f t="shared" si="49"/>
        <v>396</v>
      </c>
      <c r="M191" s="35">
        <f t="shared" si="48"/>
        <v>99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205</v>
      </c>
      <c r="U195" s="46">
        <f>+L200+L201</f>
        <v>49</v>
      </c>
      <c r="V195" s="46">
        <f>+L202+L203</f>
        <v>156</v>
      </c>
      <c r="W195" s="46">
        <f>+L206</f>
        <v>14</v>
      </c>
      <c r="X195" s="46">
        <f>+L204</f>
        <v>0</v>
      </c>
    </row>
    <row r="196" spans="1:24" x14ac:dyDescent="0.25">
      <c r="A196" s="21"/>
      <c r="B196" s="22"/>
      <c r="C196" s="8" t="str">
        <f>+$C180</f>
        <v>January 2024</v>
      </c>
      <c r="D196" s="24"/>
      <c r="E196" s="24"/>
      <c r="F196" s="24"/>
      <c r="G196" s="10" t="str">
        <f>+$G$4</f>
        <v>Jan</v>
      </c>
      <c r="H196" s="10" t="str">
        <f>+G196</f>
        <v>Jan</v>
      </c>
      <c r="I196" s="10" t="str">
        <f t="shared" si="50"/>
        <v>Jan</v>
      </c>
      <c r="J196" s="10" t="str">
        <f t="shared" si="50"/>
        <v>Jan</v>
      </c>
      <c r="K196" s="10" t="str">
        <f t="shared" si="50"/>
        <v>Jan</v>
      </c>
      <c r="L196" s="10" t="str">
        <f t="shared" si="50"/>
        <v>Jan</v>
      </c>
      <c r="M196" s="10" t="str">
        <f t="shared" si="50"/>
        <v>Jan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7</v>
      </c>
      <c r="H197" s="7">
        <f>+$H$5</f>
        <v>14</v>
      </c>
      <c r="I197" s="7">
        <f>+$I$5</f>
        <v>21</v>
      </c>
      <c r="J197" s="7">
        <f>+$J$5</f>
        <v>28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49</v>
      </c>
      <c r="H199" s="32">
        <f t="shared" ref="H199:L199" si="51">SUM(H200:H203)</f>
        <v>50</v>
      </c>
      <c r="I199" s="32">
        <f t="shared" si="51"/>
        <v>52</v>
      </c>
      <c r="J199" s="32">
        <f t="shared" si="51"/>
        <v>54</v>
      </c>
      <c r="K199" s="32">
        <f t="shared" si="51"/>
        <v>0</v>
      </c>
      <c r="L199" s="32">
        <f t="shared" si="51"/>
        <v>205</v>
      </c>
      <c r="M199" s="32">
        <f>ROUND((L199/$E$1),0)</f>
        <v>51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3</v>
      </c>
      <c r="I200" s="40">
        <v>3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9</v>
      </c>
      <c r="I201" s="40">
        <v>9</v>
      </c>
      <c r="J201" s="40">
        <v>9</v>
      </c>
      <c r="K201" s="40"/>
      <c r="L201" s="35">
        <f t="shared" ref="L201:L208" si="53">SUM(G201:K201)</f>
        <v>36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12</v>
      </c>
      <c r="H202" s="40">
        <v>12</v>
      </c>
      <c r="I202" s="40">
        <v>15</v>
      </c>
      <c r="J202" s="40">
        <v>15</v>
      </c>
      <c r="K202" s="40"/>
      <c r="L202" s="35">
        <f t="shared" si="53"/>
        <v>54</v>
      </c>
      <c r="M202" s="35">
        <f t="shared" si="52"/>
        <v>14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24</v>
      </c>
      <c r="H203" s="41">
        <v>26</v>
      </c>
      <c r="I203" s="41">
        <v>25</v>
      </c>
      <c r="J203" s="41">
        <v>27</v>
      </c>
      <c r="K203" s="41"/>
      <c r="L203" s="32">
        <f t="shared" si="53"/>
        <v>102</v>
      </c>
      <c r="M203" s="32">
        <f t="shared" si="52"/>
        <v>26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3</v>
      </c>
      <c r="J206" s="40">
        <v>4</v>
      </c>
      <c r="K206" s="40"/>
      <c r="L206" s="35">
        <f t="shared" si="53"/>
        <v>14</v>
      </c>
      <c r="M206" s="35">
        <f t="shared" si="52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36</v>
      </c>
      <c r="H207" s="40">
        <v>108</v>
      </c>
      <c r="I207" s="40">
        <v>108</v>
      </c>
      <c r="J207" s="40">
        <v>36</v>
      </c>
      <c r="K207" s="40"/>
      <c r="L207" s="35">
        <f t="shared" si="53"/>
        <v>288</v>
      </c>
      <c r="M207" s="35">
        <f t="shared" si="52"/>
        <v>72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281</v>
      </c>
      <c r="U211" s="46">
        <f>+L216+L217</f>
        <v>42</v>
      </c>
      <c r="V211" s="46">
        <f>+L218+L219</f>
        <v>239</v>
      </c>
      <c r="W211" s="46">
        <f>+L222</f>
        <v>20</v>
      </c>
      <c r="X211" s="46">
        <f>+L220</f>
        <v>0</v>
      </c>
    </row>
    <row r="212" spans="1:24" x14ac:dyDescent="0.25">
      <c r="A212" s="21"/>
      <c r="B212" s="22"/>
      <c r="C212" s="8" t="str">
        <f>+$C196</f>
        <v>January 2024</v>
      </c>
      <c r="D212" s="24"/>
      <c r="E212" s="24"/>
      <c r="F212" s="24"/>
      <c r="G212" s="10" t="str">
        <f>+$G$4</f>
        <v>Jan</v>
      </c>
      <c r="H212" s="10" t="str">
        <f>+G212</f>
        <v>Jan</v>
      </c>
      <c r="I212" s="10" t="str">
        <f t="shared" si="54"/>
        <v>Jan</v>
      </c>
      <c r="J212" s="10" t="str">
        <f t="shared" si="54"/>
        <v>Jan</v>
      </c>
      <c r="K212" s="10" t="str">
        <f t="shared" si="54"/>
        <v>Jan</v>
      </c>
      <c r="L212" s="10" t="str">
        <f t="shared" si="54"/>
        <v>Jan</v>
      </c>
      <c r="M212" s="10" t="str">
        <f t="shared" si="54"/>
        <v>Jan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7</v>
      </c>
      <c r="H213" s="7">
        <f>+$H$5</f>
        <v>14</v>
      </c>
      <c r="I213" s="7">
        <f>+$I$5</f>
        <v>21</v>
      </c>
      <c r="J213" s="7">
        <f>+$J$5</f>
        <v>28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68</v>
      </c>
      <c r="H215" s="32">
        <f t="shared" ref="H215:L215" si="55">SUM(H216:H219)</f>
        <v>45</v>
      </c>
      <c r="I215" s="32">
        <f t="shared" si="55"/>
        <v>74</v>
      </c>
      <c r="J215" s="32">
        <f t="shared" si="55"/>
        <v>94</v>
      </c>
      <c r="K215" s="32">
        <f t="shared" si="55"/>
        <v>0</v>
      </c>
      <c r="L215" s="32">
        <f t="shared" si="55"/>
        <v>281</v>
      </c>
      <c r="M215" s="32">
        <f>ROUND((L215/$E$1),0)</f>
        <v>70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1</v>
      </c>
      <c r="I216" s="40">
        <v>1</v>
      </c>
      <c r="J216" s="40">
        <v>3</v>
      </c>
      <c r="K216" s="40"/>
      <c r="L216" s="35">
        <f>SUM(G216:K216)</f>
        <v>6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9</v>
      </c>
      <c r="H217" s="40">
        <v>5</v>
      </c>
      <c r="I217" s="40">
        <v>7</v>
      </c>
      <c r="J217" s="40">
        <v>15</v>
      </c>
      <c r="K217" s="40"/>
      <c r="L217" s="35">
        <f t="shared" ref="L217:L224" si="57">SUM(G217:K217)</f>
        <v>36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27</v>
      </c>
      <c r="H218" s="40">
        <v>16</v>
      </c>
      <c r="I218" s="40">
        <v>20</v>
      </c>
      <c r="J218" s="40">
        <v>26</v>
      </c>
      <c r="K218" s="40"/>
      <c r="L218" s="35">
        <f t="shared" si="57"/>
        <v>89</v>
      </c>
      <c r="M218" s="35">
        <f t="shared" si="56"/>
        <v>22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31</v>
      </c>
      <c r="H219" s="41">
        <v>23</v>
      </c>
      <c r="I219" s="41">
        <v>46</v>
      </c>
      <c r="J219" s="41">
        <v>50</v>
      </c>
      <c r="K219" s="41"/>
      <c r="L219" s="32">
        <f t="shared" si="57"/>
        <v>150</v>
      </c>
      <c r="M219" s="32">
        <f t="shared" si="56"/>
        <v>38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3</v>
      </c>
      <c r="H222" s="40">
        <v>3</v>
      </c>
      <c r="I222" s="40">
        <v>9</v>
      </c>
      <c r="J222" s="40">
        <v>5</v>
      </c>
      <c r="K222" s="40"/>
      <c r="L222" s="35">
        <f t="shared" si="57"/>
        <v>20</v>
      </c>
      <c r="M222" s="35">
        <f t="shared" si="56"/>
        <v>5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>
        <v>180</v>
      </c>
      <c r="K223" s="40"/>
      <c r="L223" s="35">
        <f t="shared" si="57"/>
        <v>180</v>
      </c>
      <c r="M223" s="35">
        <f t="shared" si="56"/>
        <v>45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/>
      <c r="L224" s="35">
        <f t="shared" si="57"/>
        <v>160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234</v>
      </c>
      <c r="U227" s="46">
        <f>+L232+L233</f>
        <v>94</v>
      </c>
      <c r="V227" s="46">
        <f>+L234+L235</f>
        <v>140</v>
      </c>
      <c r="W227" s="46">
        <f>+L238</f>
        <v>0</v>
      </c>
      <c r="X227" s="46">
        <f>+L236</f>
        <v>1</v>
      </c>
    </row>
    <row r="228" spans="1:24" x14ac:dyDescent="0.25">
      <c r="A228" s="21"/>
      <c r="B228" s="22"/>
      <c r="C228" s="8" t="str">
        <f>+$C212</f>
        <v>January 2024</v>
      </c>
      <c r="D228" s="24"/>
      <c r="E228" s="24"/>
      <c r="F228" s="24"/>
      <c r="G228" s="10" t="str">
        <f>+$G$4</f>
        <v>Jan</v>
      </c>
      <c r="H228" s="10" t="str">
        <f>+G228</f>
        <v>Jan</v>
      </c>
      <c r="I228" s="10" t="str">
        <f t="shared" si="58"/>
        <v>Jan</v>
      </c>
      <c r="J228" s="10" t="str">
        <f t="shared" si="58"/>
        <v>Jan</v>
      </c>
      <c r="K228" s="10" t="str">
        <f t="shared" si="58"/>
        <v>Jan</v>
      </c>
      <c r="L228" s="10" t="str">
        <f t="shared" si="58"/>
        <v>Jan</v>
      </c>
      <c r="M228" s="10" t="str">
        <f t="shared" si="58"/>
        <v>Jan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7</v>
      </c>
      <c r="H229" s="7">
        <f>+$H$5</f>
        <v>14</v>
      </c>
      <c r="I229" s="7">
        <f>+$I$5</f>
        <v>21</v>
      </c>
      <c r="J229" s="7">
        <f>+$J$5</f>
        <v>28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58</v>
      </c>
      <c r="H231" s="32">
        <f t="shared" ref="H231:L231" si="59">SUM(H232:H235)</f>
        <v>59</v>
      </c>
      <c r="I231" s="32">
        <f t="shared" si="59"/>
        <v>59</v>
      </c>
      <c r="J231" s="32">
        <f t="shared" si="59"/>
        <v>58</v>
      </c>
      <c r="K231" s="32">
        <f t="shared" si="59"/>
        <v>0</v>
      </c>
      <c r="L231" s="32">
        <f t="shared" si="59"/>
        <v>234</v>
      </c>
      <c r="M231" s="32">
        <f>ROUND((L231/$E$1),0)</f>
        <v>59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10</v>
      </c>
      <c r="H232" s="40">
        <v>9</v>
      </c>
      <c r="I232" s="40">
        <v>8</v>
      </c>
      <c r="J232" s="40">
        <v>10</v>
      </c>
      <c r="K232" s="40"/>
      <c r="L232" s="35">
        <f>SUM(G232:K232)</f>
        <v>37</v>
      </c>
      <c r="M232" s="35">
        <f t="shared" ref="M232:M240" si="60">ROUND((L232/$E$1),0)</f>
        <v>9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15</v>
      </c>
      <c r="H233" s="40">
        <v>13</v>
      </c>
      <c r="I233" s="40">
        <v>14</v>
      </c>
      <c r="J233" s="40">
        <v>15</v>
      </c>
      <c r="K233" s="40"/>
      <c r="L233" s="35">
        <f t="shared" ref="L233:L240" si="61">SUM(G233:K233)</f>
        <v>57</v>
      </c>
      <c r="M233" s="35">
        <f t="shared" si="60"/>
        <v>14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8</v>
      </c>
      <c r="H234" s="40">
        <v>15</v>
      </c>
      <c r="I234" s="40">
        <v>12</v>
      </c>
      <c r="J234" s="40">
        <v>8</v>
      </c>
      <c r="K234" s="40"/>
      <c r="L234" s="35">
        <f t="shared" si="61"/>
        <v>43</v>
      </c>
      <c r="M234" s="35">
        <f t="shared" si="60"/>
        <v>11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22</v>
      </c>
      <c r="I235" s="41">
        <v>25</v>
      </c>
      <c r="J235" s="41">
        <v>25</v>
      </c>
      <c r="K235" s="41"/>
      <c r="L235" s="32">
        <f t="shared" si="61"/>
        <v>97</v>
      </c>
      <c r="M235" s="32">
        <f t="shared" si="60"/>
        <v>24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1</v>
      </c>
      <c r="I236" s="40"/>
      <c r="J236" s="40"/>
      <c r="K236" s="40"/>
      <c r="L236" s="35">
        <f t="shared" si="61"/>
        <v>1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429</v>
      </c>
      <c r="U243" s="46">
        <f>+L248+L249</f>
        <v>56</v>
      </c>
      <c r="V243" s="46">
        <f>+L250+L251</f>
        <v>373</v>
      </c>
      <c r="W243" s="46">
        <f>+L254</f>
        <v>23</v>
      </c>
      <c r="X243" s="46">
        <f>+L252</f>
        <v>0</v>
      </c>
    </row>
    <row r="244" spans="1:24" x14ac:dyDescent="0.25">
      <c r="A244" s="21"/>
      <c r="B244" s="22"/>
      <c r="C244" s="8" t="str">
        <f>+$C228</f>
        <v>January 2024</v>
      </c>
      <c r="D244" s="24"/>
      <c r="E244" s="24"/>
      <c r="F244" s="24"/>
      <c r="G244" s="10" t="str">
        <f>+$G$4</f>
        <v>Jan</v>
      </c>
      <c r="H244" s="10" t="str">
        <f>+G244</f>
        <v>Jan</v>
      </c>
      <c r="I244" s="10" t="str">
        <f t="shared" si="62"/>
        <v>Jan</v>
      </c>
      <c r="J244" s="10" t="str">
        <f t="shared" si="62"/>
        <v>Jan</v>
      </c>
      <c r="K244" s="10" t="str">
        <f t="shared" si="62"/>
        <v>Jan</v>
      </c>
      <c r="L244" s="10" t="str">
        <f t="shared" si="62"/>
        <v>Jan</v>
      </c>
      <c r="M244" s="10" t="str">
        <f t="shared" si="62"/>
        <v>Jan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7</v>
      </c>
      <c r="H245" s="7">
        <f>+$H$5</f>
        <v>14</v>
      </c>
      <c r="I245" s="7">
        <f>+$I$5</f>
        <v>21</v>
      </c>
      <c r="J245" s="7">
        <f>+$J$5</f>
        <v>28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111</v>
      </c>
      <c r="H247" s="32">
        <f t="shared" ref="H247:L247" si="63">SUM(H248:H251)</f>
        <v>114</v>
      </c>
      <c r="I247" s="32">
        <f t="shared" si="63"/>
        <v>114</v>
      </c>
      <c r="J247" s="32">
        <f t="shared" si="63"/>
        <v>90</v>
      </c>
      <c r="K247" s="32">
        <f t="shared" si="63"/>
        <v>0</v>
      </c>
      <c r="L247" s="32">
        <f t="shared" si="63"/>
        <v>429</v>
      </c>
      <c r="M247" s="32">
        <f>ROUND((L247/$E$1),0)</f>
        <v>107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8</v>
      </c>
      <c r="H248" s="40">
        <v>5</v>
      </c>
      <c r="I248" s="40">
        <v>5</v>
      </c>
      <c r="J248" s="40">
        <v>5</v>
      </c>
      <c r="K248" s="40"/>
      <c r="L248" s="35">
        <f>SUM(G248:K248)</f>
        <v>23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9</v>
      </c>
      <c r="H249" s="40">
        <v>8</v>
      </c>
      <c r="I249" s="40">
        <v>9</v>
      </c>
      <c r="J249" s="40">
        <v>7</v>
      </c>
      <c r="K249" s="40"/>
      <c r="L249" s="35">
        <f t="shared" ref="L249:L256" si="65">SUM(G249:K249)</f>
        <v>33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25</v>
      </c>
      <c r="H250" s="40">
        <v>26</v>
      </c>
      <c r="I250" s="40">
        <v>32</v>
      </c>
      <c r="J250" s="40">
        <v>20</v>
      </c>
      <c r="K250" s="40"/>
      <c r="L250" s="35">
        <f t="shared" si="65"/>
        <v>103</v>
      </c>
      <c r="M250" s="35">
        <f t="shared" si="64"/>
        <v>26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69</v>
      </c>
      <c r="H251" s="41">
        <v>75</v>
      </c>
      <c r="I251" s="41">
        <v>68</v>
      </c>
      <c r="J251" s="41">
        <v>58</v>
      </c>
      <c r="K251" s="41"/>
      <c r="L251" s="32">
        <f t="shared" si="65"/>
        <v>270</v>
      </c>
      <c r="M251" s="32">
        <f t="shared" si="64"/>
        <v>68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7</v>
      </c>
      <c r="H254" s="40">
        <v>6</v>
      </c>
      <c r="I254" s="40">
        <v>4</v>
      </c>
      <c r="J254" s="40">
        <v>6</v>
      </c>
      <c r="K254" s="40"/>
      <c r="L254" s="35">
        <f t="shared" si="65"/>
        <v>23</v>
      </c>
      <c r="M254" s="35">
        <f t="shared" si="64"/>
        <v>6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110</v>
      </c>
      <c r="U259" s="46">
        <f>+L264+L265</f>
        <v>15</v>
      </c>
      <c r="V259" s="46">
        <f>+L266+L267</f>
        <v>95</v>
      </c>
      <c r="W259" s="46">
        <f>+L270</f>
        <v>4</v>
      </c>
      <c r="X259" s="46">
        <f>+L268</f>
        <v>0</v>
      </c>
    </row>
    <row r="260" spans="1:24" x14ac:dyDescent="0.25">
      <c r="A260" s="21"/>
      <c r="B260" s="22"/>
      <c r="C260" s="8" t="str">
        <f>+$C244</f>
        <v>January 2024</v>
      </c>
      <c r="D260" s="24"/>
      <c r="E260" s="24"/>
      <c r="F260" s="24"/>
      <c r="G260" s="10" t="str">
        <f>+$G$4</f>
        <v>Jan</v>
      </c>
      <c r="H260" s="10" t="str">
        <f>+G260</f>
        <v>Jan</v>
      </c>
      <c r="I260" s="10" t="str">
        <f t="shared" si="66"/>
        <v>Jan</v>
      </c>
      <c r="J260" s="10" t="str">
        <f t="shared" si="66"/>
        <v>Jan</v>
      </c>
      <c r="K260" s="10" t="str">
        <f t="shared" si="66"/>
        <v>Jan</v>
      </c>
      <c r="L260" s="10" t="str">
        <f t="shared" si="66"/>
        <v>Jan</v>
      </c>
      <c r="M260" s="10" t="str">
        <f t="shared" si="66"/>
        <v>Jan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7</v>
      </c>
      <c r="H261" s="7">
        <f>+$H$5</f>
        <v>14</v>
      </c>
      <c r="I261" s="7">
        <f>+$I$5</f>
        <v>21</v>
      </c>
      <c r="J261" s="7">
        <f>+$J$5</f>
        <v>28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13</v>
      </c>
      <c r="H263" s="32">
        <f t="shared" ref="H263:L263" si="67">SUM(H264:H267)</f>
        <v>36</v>
      </c>
      <c r="I263" s="32">
        <f t="shared" si="67"/>
        <v>29</v>
      </c>
      <c r="J263" s="32">
        <f t="shared" si="67"/>
        <v>32</v>
      </c>
      <c r="K263" s="32">
        <f t="shared" si="67"/>
        <v>0</v>
      </c>
      <c r="L263" s="32">
        <f t="shared" si="67"/>
        <v>110</v>
      </c>
      <c r="M263" s="32">
        <f>ROUND((L263/$E$1),0)</f>
        <v>28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/>
      <c r="H264" s="40">
        <v>2</v>
      </c>
      <c r="I264" s="40">
        <v>2</v>
      </c>
      <c r="J264" s="40">
        <v>2</v>
      </c>
      <c r="K264" s="40"/>
      <c r="L264" s="35">
        <f>SUM(G264:K264)</f>
        <v>6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/>
      <c r="H265" s="40">
        <v>4</v>
      </c>
      <c r="I265" s="40">
        <v>2</v>
      </c>
      <c r="J265" s="40">
        <v>3</v>
      </c>
      <c r="K265" s="40"/>
      <c r="L265" s="35">
        <f t="shared" ref="L265:L272" si="69">SUM(G265:K265)</f>
        <v>9</v>
      </c>
      <c r="M265" s="35">
        <f t="shared" si="68"/>
        <v>2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4</v>
      </c>
      <c r="H266" s="40">
        <v>12</v>
      </c>
      <c r="I266" s="40">
        <v>11</v>
      </c>
      <c r="J266" s="40">
        <v>10</v>
      </c>
      <c r="K266" s="40"/>
      <c r="L266" s="35">
        <f t="shared" si="69"/>
        <v>37</v>
      </c>
      <c r="M266" s="35">
        <f t="shared" si="68"/>
        <v>9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9</v>
      </c>
      <c r="H267" s="41">
        <v>18</v>
      </c>
      <c r="I267" s="41">
        <v>14</v>
      </c>
      <c r="J267" s="41">
        <v>17</v>
      </c>
      <c r="K267" s="41"/>
      <c r="L267" s="32">
        <f t="shared" si="69"/>
        <v>58</v>
      </c>
      <c r="M267" s="32">
        <f t="shared" si="68"/>
        <v>15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1</v>
      </c>
      <c r="H270" s="40"/>
      <c r="I270" s="40"/>
      <c r="J270" s="40">
        <v>3</v>
      </c>
      <c r="K270" s="40"/>
      <c r="L270" s="35">
        <f t="shared" si="69"/>
        <v>4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58</v>
      </c>
      <c r="H271" s="40">
        <v>72</v>
      </c>
      <c r="I271" s="40">
        <v>82</v>
      </c>
      <c r="J271" s="40">
        <v>70</v>
      </c>
      <c r="K271" s="40"/>
      <c r="L271" s="35">
        <f t="shared" si="69"/>
        <v>282</v>
      </c>
      <c r="M271" s="35">
        <f t="shared" si="68"/>
        <v>71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250</v>
      </c>
      <c r="U275" s="46">
        <f>+L280+L281</f>
        <v>44</v>
      </c>
      <c r="V275" s="46">
        <f>+L282+L283</f>
        <v>206</v>
      </c>
      <c r="W275" s="46">
        <f>+L286</f>
        <v>1</v>
      </c>
      <c r="X275" s="46">
        <f>+L284</f>
        <v>0</v>
      </c>
    </row>
    <row r="276" spans="1:24" x14ac:dyDescent="0.25">
      <c r="A276" s="21"/>
      <c r="B276" s="22"/>
      <c r="C276" s="8" t="str">
        <f>+$C260</f>
        <v>January 2024</v>
      </c>
      <c r="D276" s="24"/>
      <c r="E276" s="24"/>
      <c r="F276" s="24"/>
      <c r="G276" s="10" t="str">
        <f>+$G$4</f>
        <v>Jan</v>
      </c>
      <c r="H276" s="10" t="str">
        <f>+G276</f>
        <v>Jan</v>
      </c>
      <c r="I276" s="10" t="str">
        <f t="shared" si="70"/>
        <v>Jan</v>
      </c>
      <c r="J276" s="10" t="str">
        <f t="shared" si="70"/>
        <v>Jan</v>
      </c>
      <c r="K276" s="10" t="str">
        <f t="shared" si="70"/>
        <v>Jan</v>
      </c>
      <c r="L276" s="10" t="str">
        <f t="shared" si="70"/>
        <v>Jan</v>
      </c>
      <c r="M276" s="10" t="str">
        <f t="shared" si="70"/>
        <v>Jan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7</v>
      </c>
      <c r="H277" s="7">
        <f>+$H$5</f>
        <v>14</v>
      </c>
      <c r="I277" s="7">
        <f>+$I$5</f>
        <v>21</v>
      </c>
      <c r="J277" s="7">
        <f>+$J$5</f>
        <v>28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55</v>
      </c>
      <c r="H279" s="32">
        <f t="shared" ref="H279:L279" si="71">SUM(H280:H283)</f>
        <v>62</v>
      </c>
      <c r="I279" s="32">
        <f t="shared" si="71"/>
        <v>73</v>
      </c>
      <c r="J279" s="32">
        <f t="shared" si="71"/>
        <v>60</v>
      </c>
      <c r="K279" s="32">
        <f t="shared" si="71"/>
        <v>0</v>
      </c>
      <c r="L279" s="32">
        <f t="shared" si="71"/>
        <v>250</v>
      </c>
      <c r="M279" s="32">
        <f>ROUND((L279/$E$1),0)</f>
        <v>63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3</v>
      </c>
      <c r="I280" s="40">
        <v>3</v>
      </c>
      <c r="J280" s="40">
        <v>4</v>
      </c>
      <c r="K280" s="40"/>
      <c r="L280" s="35">
        <f>SUM(G280:K280)</f>
        <v>12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8</v>
      </c>
      <c r="I281" s="40">
        <v>10</v>
      </c>
      <c r="J281" s="40">
        <v>9</v>
      </c>
      <c r="K281" s="40"/>
      <c r="L281" s="35">
        <f t="shared" ref="L281:L288" si="73">SUM(G281:K281)</f>
        <v>32</v>
      </c>
      <c r="M281" s="35">
        <f t="shared" si="72"/>
        <v>8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15</v>
      </c>
      <c r="H282" s="40">
        <v>18</v>
      </c>
      <c r="I282" s="40">
        <v>22</v>
      </c>
      <c r="J282" s="40">
        <v>15</v>
      </c>
      <c r="K282" s="40"/>
      <c r="L282" s="35">
        <f t="shared" si="73"/>
        <v>70</v>
      </c>
      <c r="M282" s="35">
        <f t="shared" si="72"/>
        <v>18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33</v>
      </c>
      <c r="H283" s="41">
        <v>33</v>
      </c>
      <c r="I283" s="41">
        <v>38</v>
      </c>
      <c r="J283" s="41">
        <v>32</v>
      </c>
      <c r="K283" s="41"/>
      <c r="L283" s="32">
        <f t="shared" si="73"/>
        <v>136</v>
      </c>
      <c r="M283" s="32">
        <f t="shared" si="72"/>
        <v>34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>
        <v>1</v>
      </c>
      <c r="I286" s="40"/>
      <c r="J286" s="40"/>
      <c r="K286" s="40"/>
      <c r="L286" s="35">
        <f t="shared" si="73"/>
        <v>1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/>
      <c r="L287" s="35">
        <f t="shared" si="73"/>
        <v>80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52</v>
      </c>
      <c r="H288" s="40"/>
      <c r="I288" s="40">
        <v>52</v>
      </c>
      <c r="J288" s="40">
        <v>52</v>
      </c>
      <c r="K288" s="40"/>
      <c r="L288" s="35">
        <f t="shared" si="73"/>
        <v>156</v>
      </c>
      <c r="M288" s="35">
        <f t="shared" si="72"/>
        <v>39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216</v>
      </c>
      <c r="U291" s="46">
        <f>+L296+L297</f>
        <v>38</v>
      </c>
      <c r="V291" s="46">
        <f>+L298+L299</f>
        <v>178</v>
      </c>
      <c r="W291" s="46">
        <f>+L302</f>
        <v>4</v>
      </c>
      <c r="X291" s="46">
        <f>+L300</f>
        <v>0</v>
      </c>
    </row>
    <row r="292" spans="1:24" x14ac:dyDescent="0.25">
      <c r="A292" s="21"/>
      <c r="B292" s="22"/>
      <c r="C292" s="8" t="str">
        <f>+$C276</f>
        <v>January 2024</v>
      </c>
      <c r="D292" s="24"/>
      <c r="E292" s="24"/>
      <c r="F292" s="24"/>
      <c r="G292" s="10" t="str">
        <f>+$G$4</f>
        <v>Jan</v>
      </c>
      <c r="H292" s="10" t="str">
        <f>+G292</f>
        <v>Jan</v>
      </c>
      <c r="I292" s="10" t="str">
        <f t="shared" si="74"/>
        <v>Jan</v>
      </c>
      <c r="J292" s="10" t="str">
        <f t="shared" si="74"/>
        <v>Jan</v>
      </c>
      <c r="K292" s="10" t="str">
        <f t="shared" si="74"/>
        <v>Jan</v>
      </c>
      <c r="L292" s="10" t="str">
        <f t="shared" si="74"/>
        <v>Jan</v>
      </c>
      <c r="M292" s="10" t="str">
        <f t="shared" si="74"/>
        <v>Jan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7</v>
      </c>
      <c r="H293" s="7">
        <f>+$H$5</f>
        <v>14</v>
      </c>
      <c r="I293" s="7">
        <f>+$I$5</f>
        <v>21</v>
      </c>
      <c r="J293" s="7">
        <f>+$J$5</f>
        <v>28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44</v>
      </c>
      <c r="H295" s="32">
        <f t="shared" ref="H295:L295" si="75">SUM(H296:H299)</f>
        <v>42</v>
      </c>
      <c r="I295" s="32">
        <f t="shared" si="75"/>
        <v>70</v>
      </c>
      <c r="J295" s="32">
        <f t="shared" si="75"/>
        <v>60</v>
      </c>
      <c r="K295" s="32">
        <f t="shared" si="75"/>
        <v>0</v>
      </c>
      <c r="L295" s="32">
        <f t="shared" si="75"/>
        <v>216</v>
      </c>
      <c r="M295" s="32">
        <f>ROUND((L295/$E$1),0)</f>
        <v>54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3</v>
      </c>
      <c r="H296" s="40">
        <v>2</v>
      </c>
      <c r="I296" s="40">
        <v>3</v>
      </c>
      <c r="J296" s="40">
        <v>4</v>
      </c>
      <c r="K296" s="40"/>
      <c r="L296" s="35">
        <f>SUM(G296:K296)</f>
        <v>12</v>
      </c>
      <c r="M296" s="35">
        <f t="shared" ref="M296:M304" si="76">ROUND((L296/$E$1),0)</f>
        <v>3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3</v>
      </c>
      <c r="H297" s="40">
        <v>3</v>
      </c>
      <c r="I297" s="40">
        <v>11</v>
      </c>
      <c r="J297" s="40">
        <v>9</v>
      </c>
      <c r="K297" s="40"/>
      <c r="L297" s="35">
        <f t="shared" ref="L297:L304" si="77">SUM(G297:K297)</f>
        <v>26</v>
      </c>
      <c r="M297" s="35">
        <f t="shared" si="76"/>
        <v>7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15</v>
      </c>
      <c r="H298" s="40">
        <v>14</v>
      </c>
      <c r="I298" s="40">
        <v>20</v>
      </c>
      <c r="J298" s="40">
        <v>15</v>
      </c>
      <c r="K298" s="40"/>
      <c r="L298" s="35">
        <f t="shared" si="77"/>
        <v>64</v>
      </c>
      <c r="M298" s="35">
        <f t="shared" si="76"/>
        <v>16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23</v>
      </c>
      <c r="H299" s="41">
        <v>23</v>
      </c>
      <c r="I299" s="41">
        <v>36</v>
      </c>
      <c r="J299" s="41">
        <v>32</v>
      </c>
      <c r="K299" s="41"/>
      <c r="L299" s="32">
        <f t="shared" si="77"/>
        <v>114</v>
      </c>
      <c r="M299" s="32">
        <f t="shared" si="76"/>
        <v>29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>
        <v>4</v>
      </c>
      <c r="J302" s="40"/>
      <c r="K302" s="40"/>
      <c r="L302" s="35">
        <f t="shared" si="77"/>
        <v>4</v>
      </c>
      <c r="M302" s="35">
        <f t="shared" si="76"/>
        <v>1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>
        <v>20</v>
      </c>
      <c r="K303" s="40"/>
      <c r="L303" s="35">
        <f t="shared" si="77"/>
        <v>20</v>
      </c>
      <c r="M303" s="35">
        <f t="shared" si="76"/>
        <v>5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259</v>
      </c>
      <c r="U307" s="46">
        <f>+L312+L313</f>
        <v>51</v>
      </c>
      <c r="V307" s="46">
        <f>+L314+L315</f>
        <v>208</v>
      </c>
      <c r="W307" s="46">
        <f>+L318</f>
        <v>1</v>
      </c>
      <c r="X307" s="46">
        <f>+L316</f>
        <v>2</v>
      </c>
    </row>
    <row r="308" spans="1:24" x14ac:dyDescent="0.25">
      <c r="A308" s="21"/>
      <c r="B308" s="22"/>
      <c r="C308" s="8" t="str">
        <f>+$C292</f>
        <v>January 2024</v>
      </c>
      <c r="D308" s="24"/>
      <c r="E308" s="24"/>
      <c r="F308" s="24"/>
      <c r="G308" s="10" t="str">
        <f>+$G$4</f>
        <v>Jan</v>
      </c>
      <c r="H308" s="10" t="str">
        <f>+G308</f>
        <v>Jan</v>
      </c>
      <c r="I308" s="10" t="str">
        <f t="shared" si="78"/>
        <v>Jan</v>
      </c>
      <c r="J308" s="10" t="str">
        <f t="shared" si="78"/>
        <v>Jan</v>
      </c>
      <c r="K308" s="10" t="str">
        <f t="shared" si="78"/>
        <v>Jan</v>
      </c>
      <c r="L308" s="10" t="str">
        <f t="shared" si="78"/>
        <v>Jan</v>
      </c>
      <c r="M308" s="10" t="str">
        <f t="shared" si="78"/>
        <v>Jan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7</v>
      </c>
      <c r="H309" s="7">
        <f>+$H$5</f>
        <v>14</v>
      </c>
      <c r="I309" s="7">
        <f>+$I$5</f>
        <v>21</v>
      </c>
      <c r="J309" s="7">
        <f>+$J$5</f>
        <v>28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67</v>
      </c>
      <c r="H311" s="32">
        <f t="shared" ref="H311:L311" si="79">SUM(H312:H315)</f>
        <v>59</v>
      </c>
      <c r="I311" s="32">
        <f t="shared" si="79"/>
        <v>67</v>
      </c>
      <c r="J311" s="32">
        <f t="shared" si="79"/>
        <v>66</v>
      </c>
      <c r="K311" s="32">
        <f t="shared" si="79"/>
        <v>0</v>
      </c>
      <c r="L311" s="32">
        <f t="shared" si="79"/>
        <v>259</v>
      </c>
      <c r="M311" s="32">
        <f>ROUND((L311/$E$1),0)</f>
        <v>65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2</v>
      </c>
      <c r="H312" s="40">
        <v>3</v>
      </c>
      <c r="I312" s="40">
        <v>3</v>
      </c>
      <c r="J312" s="40">
        <v>3</v>
      </c>
      <c r="K312" s="40"/>
      <c r="L312" s="35">
        <f>SUM(G312:K312)</f>
        <v>11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11</v>
      </c>
      <c r="H313" s="40">
        <v>8</v>
      </c>
      <c r="I313" s="40">
        <v>9</v>
      </c>
      <c r="J313" s="40">
        <v>12</v>
      </c>
      <c r="K313" s="40"/>
      <c r="L313" s="35">
        <f t="shared" ref="L313:L320" si="81">SUM(G313:K313)</f>
        <v>40</v>
      </c>
      <c r="M313" s="35">
        <f t="shared" si="80"/>
        <v>10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25</v>
      </c>
      <c r="H314" s="40">
        <v>19</v>
      </c>
      <c r="I314" s="40">
        <v>24</v>
      </c>
      <c r="J314" s="40">
        <v>22</v>
      </c>
      <c r="K314" s="40"/>
      <c r="L314" s="35">
        <f t="shared" si="81"/>
        <v>90</v>
      </c>
      <c r="M314" s="35">
        <f t="shared" si="80"/>
        <v>23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29</v>
      </c>
      <c r="H315" s="41">
        <v>29</v>
      </c>
      <c r="I315" s="41">
        <v>31</v>
      </c>
      <c r="J315" s="41">
        <v>29</v>
      </c>
      <c r="K315" s="41"/>
      <c r="L315" s="32">
        <f t="shared" si="81"/>
        <v>118</v>
      </c>
      <c r="M315" s="32">
        <f t="shared" si="80"/>
        <v>30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>
        <v>1</v>
      </c>
      <c r="I316" s="40">
        <v>1</v>
      </c>
      <c r="J316" s="40"/>
      <c r="K316" s="40"/>
      <c r="L316" s="35">
        <f t="shared" si="81"/>
        <v>2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>
        <v>1</v>
      </c>
      <c r="K318" s="40"/>
      <c r="L318" s="35">
        <f t="shared" si="81"/>
        <v>1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91</v>
      </c>
      <c r="H319" s="40">
        <v>68</v>
      </c>
      <c r="I319" s="40">
        <v>146</v>
      </c>
      <c r="J319" s="40">
        <v>146</v>
      </c>
      <c r="K319" s="40"/>
      <c r="L319" s="35">
        <f t="shared" si="81"/>
        <v>451</v>
      </c>
      <c r="M319" s="35">
        <f t="shared" si="80"/>
        <v>113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284</v>
      </c>
      <c r="U323" s="46">
        <f>+L328+L329</f>
        <v>78</v>
      </c>
      <c r="V323" s="46">
        <f>+L330+L331</f>
        <v>206</v>
      </c>
      <c r="W323" s="46">
        <f>+L334</f>
        <v>53</v>
      </c>
      <c r="X323" s="46">
        <f>+L332</f>
        <v>17</v>
      </c>
    </row>
    <row r="324" spans="1:24" x14ac:dyDescent="0.25">
      <c r="A324" s="21"/>
      <c r="B324" s="22"/>
      <c r="C324" s="8" t="str">
        <f>+$C308</f>
        <v>January 2024</v>
      </c>
      <c r="D324" s="24"/>
      <c r="E324" s="24"/>
      <c r="F324" s="24"/>
      <c r="G324" s="10" t="str">
        <f>+$G$4</f>
        <v>Jan</v>
      </c>
      <c r="H324" s="10" t="str">
        <f>+G324</f>
        <v>Jan</v>
      </c>
      <c r="I324" s="10" t="str">
        <f t="shared" si="82"/>
        <v>Jan</v>
      </c>
      <c r="J324" s="10" t="str">
        <f t="shared" si="82"/>
        <v>Jan</v>
      </c>
      <c r="K324" s="10" t="str">
        <f t="shared" si="82"/>
        <v>Jan</v>
      </c>
      <c r="L324" s="10" t="str">
        <f t="shared" si="82"/>
        <v>Jan</v>
      </c>
      <c r="M324" s="10" t="str">
        <f t="shared" si="82"/>
        <v>Jan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7</v>
      </c>
      <c r="H325" s="7">
        <f>+$H$5</f>
        <v>14</v>
      </c>
      <c r="I325" s="7">
        <f>+$I$5</f>
        <v>21</v>
      </c>
      <c r="J325" s="7">
        <f>+$J$5</f>
        <v>28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70</v>
      </c>
      <c r="H327" s="32">
        <f t="shared" ref="H327:L327" si="83">SUM(H328:H331)</f>
        <v>69</v>
      </c>
      <c r="I327" s="32">
        <f t="shared" si="83"/>
        <v>67</v>
      </c>
      <c r="J327" s="32">
        <f t="shared" si="83"/>
        <v>78</v>
      </c>
      <c r="K327" s="32">
        <f t="shared" si="83"/>
        <v>0</v>
      </c>
      <c r="L327" s="32">
        <f t="shared" si="83"/>
        <v>284</v>
      </c>
      <c r="M327" s="32">
        <f>ROUND((L327/$E$1),0)</f>
        <v>71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5</v>
      </c>
      <c r="H328" s="40">
        <v>4</v>
      </c>
      <c r="I328" s="40">
        <v>4</v>
      </c>
      <c r="J328" s="40">
        <v>5</v>
      </c>
      <c r="K328" s="40"/>
      <c r="L328" s="35">
        <f>SUM(G328:K328)</f>
        <v>18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15</v>
      </c>
      <c r="H329" s="40">
        <v>15</v>
      </c>
      <c r="I329" s="40">
        <v>12</v>
      </c>
      <c r="J329" s="40">
        <v>18</v>
      </c>
      <c r="K329" s="40"/>
      <c r="L329" s="35">
        <f t="shared" ref="L329:L336" si="85">SUM(G329:K329)</f>
        <v>60</v>
      </c>
      <c r="M329" s="35">
        <f t="shared" si="84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14</v>
      </c>
      <c r="H330" s="40">
        <v>18</v>
      </c>
      <c r="I330" s="40">
        <v>17</v>
      </c>
      <c r="J330" s="40">
        <v>13</v>
      </c>
      <c r="K330" s="40"/>
      <c r="L330" s="35">
        <f t="shared" si="85"/>
        <v>62</v>
      </c>
      <c r="M330" s="35">
        <f t="shared" si="84"/>
        <v>16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36</v>
      </c>
      <c r="H331" s="41">
        <v>32</v>
      </c>
      <c r="I331" s="41">
        <v>34</v>
      </c>
      <c r="J331" s="41">
        <v>42</v>
      </c>
      <c r="K331" s="41"/>
      <c r="L331" s="32">
        <f t="shared" si="85"/>
        <v>144</v>
      </c>
      <c r="M331" s="32">
        <f t="shared" si="84"/>
        <v>36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5</v>
      </c>
      <c r="H332" s="40">
        <v>1</v>
      </c>
      <c r="I332" s="40">
        <v>8</v>
      </c>
      <c r="J332" s="40">
        <v>3</v>
      </c>
      <c r="K332" s="40"/>
      <c r="L332" s="35">
        <f t="shared" si="85"/>
        <v>17</v>
      </c>
      <c r="M332" s="35">
        <f t="shared" si="84"/>
        <v>4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>
        <v>4</v>
      </c>
      <c r="J333" s="40"/>
      <c r="K333" s="40"/>
      <c r="L333" s="35">
        <f t="shared" si="85"/>
        <v>4</v>
      </c>
      <c r="M333" s="35">
        <f t="shared" si="84"/>
        <v>1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11</v>
      </c>
      <c r="H334" s="40">
        <v>16</v>
      </c>
      <c r="I334" s="40">
        <v>15</v>
      </c>
      <c r="J334" s="40">
        <v>11</v>
      </c>
      <c r="K334" s="40"/>
      <c r="L334" s="35">
        <f t="shared" si="85"/>
        <v>53</v>
      </c>
      <c r="M334" s="35">
        <f t="shared" si="84"/>
        <v>13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216</v>
      </c>
      <c r="H335" s="40">
        <v>144</v>
      </c>
      <c r="I335" s="40"/>
      <c r="J335" s="40"/>
      <c r="K335" s="40"/>
      <c r="L335" s="35">
        <f t="shared" si="85"/>
        <v>360</v>
      </c>
      <c r="M335" s="35">
        <f t="shared" si="84"/>
        <v>90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380</v>
      </c>
      <c r="U339" s="46">
        <f>+L344+L345</f>
        <v>118</v>
      </c>
      <c r="V339" s="46">
        <f>+L346+L347</f>
        <v>262</v>
      </c>
      <c r="W339" s="46">
        <f>+L350</f>
        <v>23</v>
      </c>
      <c r="X339" s="46">
        <f>+L348</f>
        <v>14</v>
      </c>
    </row>
    <row r="340" spans="1:24" x14ac:dyDescent="0.25">
      <c r="A340" s="21"/>
      <c r="B340" s="22"/>
      <c r="C340" s="8" t="str">
        <f>+$C324</f>
        <v>January 2024</v>
      </c>
      <c r="D340" s="24"/>
      <c r="E340" s="24"/>
      <c r="F340" s="24"/>
      <c r="G340" s="10" t="str">
        <f>+$G$4</f>
        <v>Jan</v>
      </c>
      <c r="H340" s="10" t="str">
        <f>+G340</f>
        <v>Jan</v>
      </c>
      <c r="I340" s="10" t="str">
        <f t="shared" si="86"/>
        <v>Jan</v>
      </c>
      <c r="J340" s="10" t="str">
        <f t="shared" si="86"/>
        <v>Jan</v>
      </c>
      <c r="K340" s="10" t="str">
        <f t="shared" si="86"/>
        <v>Jan</v>
      </c>
      <c r="L340" s="10" t="str">
        <f t="shared" si="86"/>
        <v>Jan</v>
      </c>
      <c r="M340" s="10" t="str">
        <f t="shared" si="86"/>
        <v>Jan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7</v>
      </c>
      <c r="H341" s="7">
        <f>+$H$5</f>
        <v>14</v>
      </c>
      <c r="I341" s="7">
        <f>+$I$5</f>
        <v>21</v>
      </c>
      <c r="J341" s="7">
        <f>+$J$5</f>
        <v>28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112</v>
      </c>
      <c r="H343" s="32">
        <f t="shared" ref="H343:L343" si="87">SUM(H344:H347)</f>
        <v>79</v>
      </c>
      <c r="I343" s="32">
        <f t="shared" si="87"/>
        <v>77</v>
      </c>
      <c r="J343" s="32">
        <f t="shared" si="87"/>
        <v>112</v>
      </c>
      <c r="K343" s="32">
        <f t="shared" si="87"/>
        <v>0</v>
      </c>
      <c r="L343" s="32">
        <f t="shared" si="87"/>
        <v>380</v>
      </c>
      <c r="M343" s="32">
        <f>ROUND((L343/$E$1),0)</f>
        <v>95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8</v>
      </c>
      <c r="H344" s="40">
        <v>8</v>
      </c>
      <c r="I344" s="40">
        <v>7</v>
      </c>
      <c r="J344" s="40">
        <v>9</v>
      </c>
      <c r="K344" s="40"/>
      <c r="L344" s="35">
        <f>SUM(G344:K344)</f>
        <v>32</v>
      </c>
      <c r="M344" s="35">
        <f t="shared" ref="M344:M352" si="88">ROUND((L344/$E$1),0)</f>
        <v>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24</v>
      </c>
      <c r="H345" s="40">
        <v>22</v>
      </c>
      <c r="I345" s="40">
        <v>18</v>
      </c>
      <c r="J345" s="40">
        <v>22</v>
      </c>
      <c r="K345" s="40"/>
      <c r="L345" s="35">
        <f t="shared" ref="L345:L352" si="89">SUM(G345:K345)</f>
        <v>86</v>
      </c>
      <c r="M345" s="35">
        <f t="shared" si="88"/>
        <v>22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18</v>
      </c>
      <c r="H346" s="40">
        <v>13</v>
      </c>
      <c r="I346" s="40">
        <v>11</v>
      </c>
      <c r="J346" s="40">
        <v>17</v>
      </c>
      <c r="K346" s="40"/>
      <c r="L346" s="35">
        <f t="shared" si="89"/>
        <v>59</v>
      </c>
      <c r="M346" s="35">
        <f t="shared" si="88"/>
        <v>15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62</v>
      </c>
      <c r="H347" s="41">
        <v>36</v>
      </c>
      <c r="I347" s="41">
        <v>41</v>
      </c>
      <c r="J347" s="41">
        <v>64</v>
      </c>
      <c r="K347" s="41"/>
      <c r="L347" s="32">
        <f t="shared" si="89"/>
        <v>203</v>
      </c>
      <c r="M347" s="32">
        <f t="shared" si="88"/>
        <v>51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3</v>
      </c>
      <c r="I348" s="40">
        <v>3</v>
      </c>
      <c r="J348" s="40">
        <v>4</v>
      </c>
      <c r="K348" s="40"/>
      <c r="L348" s="35">
        <f t="shared" si="89"/>
        <v>14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8</v>
      </c>
      <c r="H350" s="40">
        <v>5</v>
      </c>
      <c r="I350" s="40">
        <v>6</v>
      </c>
      <c r="J350" s="40">
        <v>4</v>
      </c>
      <c r="K350" s="40"/>
      <c r="L350" s="35">
        <f t="shared" si="89"/>
        <v>23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>
        <v>72</v>
      </c>
      <c r="J351" s="40">
        <v>72</v>
      </c>
      <c r="K351" s="40"/>
      <c r="L351" s="35">
        <f t="shared" si="89"/>
        <v>144</v>
      </c>
      <c r="M351" s="35">
        <f t="shared" si="88"/>
        <v>36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>
        <f t="shared" si="88"/>
        <v>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129</v>
      </c>
      <c r="U355" s="46">
        <f>+L360+L361</f>
        <v>22</v>
      </c>
      <c r="V355" s="46">
        <f>+L362+L363</f>
        <v>107</v>
      </c>
      <c r="W355" s="46">
        <f>+L366</f>
        <v>24</v>
      </c>
      <c r="X355" s="46">
        <f>+L364</f>
        <v>3</v>
      </c>
    </row>
    <row r="356" spans="1:24" x14ac:dyDescent="0.25">
      <c r="A356" s="21"/>
      <c r="B356" s="22"/>
      <c r="C356" s="8" t="str">
        <f>+$C340</f>
        <v>January 2024</v>
      </c>
      <c r="D356" s="24"/>
      <c r="E356" s="24"/>
      <c r="F356" s="24"/>
      <c r="G356" s="10" t="str">
        <f>+$G$4</f>
        <v>Jan</v>
      </c>
      <c r="H356" s="10" t="str">
        <f>+G356</f>
        <v>Jan</v>
      </c>
      <c r="I356" s="10" t="str">
        <f t="shared" si="90"/>
        <v>Jan</v>
      </c>
      <c r="J356" s="10" t="str">
        <f t="shared" si="90"/>
        <v>Jan</v>
      </c>
      <c r="K356" s="10" t="str">
        <f t="shared" si="90"/>
        <v>Jan</v>
      </c>
      <c r="L356" s="10" t="str">
        <f t="shared" si="90"/>
        <v>Jan</v>
      </c>
      <c r="M356" s="10" t="str">
        <f t="shared" si="90"/>
        <v>Jan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7</v>
      </c>
      <c r="H357" s="7">
        <f>+$H$5</f>
        <v>14</v>
      </c>
      <c r="I357" s="7">
        <f>+$I$5</f>
        <v>21</v>
      </c>
      <c r="J357" s="7">
        <f>+$J$5</f>
        <v>28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32</v>
      </c>
      <c r="H359" s="32">
        <f t="shared" ref="H359:L359" si="91">SUM(H360:H363)</f>
        <v>51</v>
      </c>
      <c r="I359" s="32">
        <f t="shared" si="91"/>
        <v>16</v>
      </c>
      <c r="J359" s="32">
        <f t="shared" si="91"/>
        <v>30</v>
      </c>
      <c r="K359" s="32">
        <f t="shared" si="91"/>
        <v>0</v>
      </c>
      <c r="L359" s="32">
        <f t="shared" si="91"/>
        <v>129</v>
      </c>
      <c r="M359" s="32">
        <f>ROUND((L359/$E$1),0)</f>
        <v>32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3</v>
      </c>
      <c r="H360" s="40">
        <v>1</v>
      </c>
      <c r="I360" s="40">
        <v>2</v>
      </c>
      <c r="J360" s="40">
        <v>2</v>
      </c>
      <c r="K360" s="40"/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5</v>
      </c>
      <c r="I361" s="40">
        <v>2</v>
      </c>
      <c r="J361" s="40">
        <v>3</v>
      </c>
      <c r="K361" s="40"/>
      <c r="L361" s="35">
        <f t="shared" ref="L361:L368" si="93">SUM(G361:K361)</f>
        <v>14</v>
      </c>
      <c r="M361" s="35">
        <f t="shared" si="92"/>
        <v>4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8</v>
      </c>
      <c r="H362" s="40">
        <v>12</v>
      </c>
      <c r="I362" s="40">
        <v>8</v>
      </c>
      <c r="J362" s="40">
        <v>13</v>
      </c>
      <c r="K362" s="40"/>
      <c r="L362" s="35">
        <f t="shared" si="93"/>
        <v>41</v>
      </c>
      <c r="M362" s="35">
        <f t="shared" si="92"/>
        <v>10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17</v>
      </c>
      <c r="H363" s="41">
        <v>33</v>
      </c>
      <c r="I363" s="41">
        <v>4</v>
      </c>
      <c r="J363" s="41">
        <v>12</v>
      </c>
      <c r="K363" s="41"/>
      <c r="L363" s="32">
        <f t="shared" si="93"/>
        <v>66</v>
      </c>
      <c r="M363" s="32">
        <f t="shared" si="92"/>
        <v>17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3</v>
      </c>
      <c r="H364" s="40"/>
      <c r="I364" s="40"/>
      <c r="J364" s="40"/>
      <c r="K364" s="40"/>
      <c r="L364" s="35">
        <f t="shared" si="93"/>
        <v>3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7</v>
      </c>
      <c r="H366" s="40">
        <v>6</v>
      </c>
      <c r="I366" s="40">
        <v>4</v>
      </c>
      <c r="J366" s="40">
        <v>7</v>
      </c>
      <c r="K366" s="40"/>
      <c r="L366" s="35">
        <f t="shared" si="93"/>
        <v>24</v>
      </c>
      <c r="M366" s="35">
        <f t="shared" si="92"/>
        <v>6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>
        <v>216</v>
      </c>
      <c r="I367" s="40">
        <v>144</v>
      </c>
      <c r="J367" s="40">
        <v>180</v>
      </c>
      <c r="K367" s="40"/>
      <c r="L367" s="35">
        <f t="shared" si="93"/>
        <v>540</v>
      </c>
      <c r="M367" s="35">
        <f t="shared" si="92"/>
        <v>135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113</v>
      </c>
      <c r="U371" s="46">
        <f>+L376+L377</f>
        <v>25</v>
      </c>
      <c r="V371" s="46">
        <f>+L378+L379</f>
        <v>88</v>
      </c>
      <c r="W371" s="46">
        <f>+L382</f>
        <v>20</v>
      </c>
      <c r="X371" s="46">
        <f>+L380</f>
        <v>1</v>
      </c>
    </row>
    <row r="372" spans="1:24" x14ac:dyDescent="0.25">
      <c r="A372" s="21"/>
      <c r="B372" s="22"/>
      <c r="C372" s="8" t="str">
        <f>+$C356</f>
        <v>January 2024</v>
      </c>
      <c r="D372" s="24"/>
      <c r="E372" s="24"/>
      <c r="F372" s="24"/>
      <c r="G372" s="10" t="str">
        <f>+$G$4</f>
        <v>Jan</v>
      </c>
      <c r="H372" s="10" t="str">
        <f>+G372</f>
        <v>Jan</v>
      </c>
      <c r="I372" s="10" t="str">
        <f t="shared" si="94"/>
        <v>Jan</v>
      </c>
      <c r="J372" s="10" t="str">
        <f t="shared" si="94"/>
        <v>Jan</v>
      </c>
      <c r="K372" s="10" t="str">
        <f t="shared" si="94"/>
        <v>Jan</v>
      </c>
      <c r="L372" s="10" t="str">
        <f t="shared" si="94"/>
        <v>Jan</v>
      </c>
      <c r="M372" s="10" t="str">
        <f t="shared" si="94"/>
        <v>Jan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7</v>
      </c>
      <c r="H373" s="7">
        <f>+$H$5</f>
        <v>14</v>
      </c>
      <c r="I373" s="7">
        <f>+$I$5</f>
        <v>21</v>
      </c>
      <c r="J373" s="7">
        <f>+$J$5</f>
        <v>28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28</v>
      </c>
      <c r="H375" s="32">
        <f t="shared" ref="H375:L375" si="95">SUM(H376:H379)</f>
        <v>23</v>
      </c>
      <c r="I375" s="32">
        <f t="shared" si="95"/>
        <v>33</v>
      </c>
      <c r="J375" s="32">
        <f t="shared" si="95"/>
        <v>29</v>
      </c>
      <c r="K375" s="32">
        <f t="shared" si="95"/>
        <v>0</v>
      </c>
      <c r="L375" s="32">
        <f t="shared" si="95"/>
        <v>113</v>
      </c>
      <c r="M375" s="32">
        <f>ROUND((L375/$E$1),0)</f>
        <v>28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1</v>
      </c>
      <c r="I376" s="40">
        <v>1</v>
      </c>
      <c r="J376" s="40">
        <v>1</v>
      </c>
      <c r="K376" s="40"/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5</v>
      </c>
      <c r="H377" s="40">
        <v>3</v>
      </c>
      <c r="I377" s="40">
        <v>6</v>
      </c>
      <c r="J377" s="40">
        <v>6</v>
      </c>
      <c r="K377" s="40"/>
      <c r="L377" s="35">
        <f t="shared" ref="L377:L384" si="97">SUM(G377:K377)</f>
        <v>20</v>
      </c>
      <c r="M377" s="35">
        <f t="shared" si="96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10</v>
      </c>
      <c r="H378" s="40">
        <v>12</v>
      </c>
      <c r="I378" s="40">
        <v>16</v>
      </c>
      <c r="J378" s="40">
        <v>12</v>
      </c>
      <c r="K378" s="40"/>
      <c r="L378" s="35">
        <f t="shared" si="97"/>
        <v>50</v>
      </c>
      <c r="M378" s="35">
        <f t="shared" si="96"/>
        <v>13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11</v>
      </c>
      <c r="H379" s="41">
        <v>7</v>
      </c>
      <c r="I379" s="41">
        <v>10</v>
      </c>
      <c r="J379" s="41">
        <v>10</v>
      </c>
      <c r="K379" s="41"/>
      <c r="L379" s="32">
        <f t="shared" si="97"/>
        <v>38</v>
      </c>
      <c r="M379" s="32">
        <f t="shared" si="96"/>
        <v>10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>
        <v>1</v>
      </c>
      <c r="H380" s="40"/>
      <c r="I380" s="40"/>
      <c r="J380" s="40"/>
      <c r="K380" s="40"/>
      <c r="L380" s="35">
        <f t="shared" si="97"/>
        <v>1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6</v>
      </c>
      <c r="H382" s="40">
        <v>7</v>
      </c>
      <c r="I382" s="40">
        <v>7</v>
      </c>
      <c r="J382" s="40"/>
      <c r="K382" s="40"/>
      <c r="L382" s="35">
        <f t="shared" si="97"/>
        <v>20</v>
      </c>
      <c r="M382" s="35">
        <f t="shared" si="96"/>
        <v>5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>
        <v>36</v>
      </c>
      <c r="J383" s="40"/>
      <c r="K383" s="40"/>
      <c r="L383" s="35">
        <f t="shared" si="97"/>
        <v>36</v>
      </c>
      <c r="M383" s="35">
        <f t="shared" si="96"/>
        <v>9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313</v>
      </c>
      <c r="U387" s="46">
        <f>+L392+L393</f>
        <v>73</v>
      </c>
      <c r="V387" s="46">
        <f>+L394+L395</f>
        <v>240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January 2024</v>
      </c>
      <c r="D388" s="24"/>
      <c r="E388" s="24"/>
      <c r="F388" s="24"/>
      <c r="G388" s="10" t="str">
        <f>+$G$4</f>
        <v>Jan</v>
      </c>
      <c r="H388" s="10" t="str">
        <f>+G388</f>
        <v>Jan</v>
      </c>
      <c r="I388" s="10" t="str">
        <f t="shared" si="98"/>
        <v>Jan</v>
      </c>
      <c r="J388" s="10" t="str">
        <f t="shared" si="98"/>
        <v>Jan</v>
      </c>
      <c r="K388" s="10" t="str">
        <f t="shared" si="98"/>
        <v>Jan</v>
      </c>
      <c r="L388" s="10" t="str">
        <f t="shared" si="98"/>
        <v>Jan</v>
      </c>
      <c r="M388" s="10" t="str">
        <f t="shared" si="98"/>
        <v>Jan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7</v>
      </c>
      <c r="H389" s="7">
        <f>+$H$5</f>
        <v>14</v>
      </c>
      <c r="I389" s="7">
        <f>+$I$5</f>
        <v>21</v>
      </c>
      <c r="J389" s="7">
        <f>+$J$5</f>
        <v>28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79</v>
      </c>
      <c r="H391" s="32">
        <f t="shared" ref="H391:L391" si="99">SUM(H392:H395)</f>
        <v>82</v>
      </c>
      <c r="I391" s="32">
        <f t="shared" si="99"/>
        <v>74</v>
      </c>
      <c r="J391" s="32">
        <f t="shared" si="99"/>
        <v>78</v>
      </c>
      <c r="K391" s="32">
        <f t="shared" si="99"/>
        <v>0</v>
      </c>
      <c r="L391" s="32">
        <f t="shared" si="99"/>
        <v>313</v>
      </c>
      <c r="M391" s="32">
        <f>ROUND((L391/$E$1),0)</f>
        <v>78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4</v>
      </c>
      <c r="I392" s="40">
        <v>5</v>
      </c>
      <c r="J392" s="40">
        <v>4</v>
      </c>
      <c r="K392" s="40"/>
      <c r="L392" s="35">
        <f>SUM(G392:K392)</f>
        <v>17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11</v>
      </c>
      <c r="H393" s="40">
        <v>13</v>
      </c>
      <c r="I393" s="40">
        <v>17</v>
      </c>
      <c r="J393" s="40">
        <v>15</v>
      </c>
      <c r="K393" s="40"/>
      <c r="L393" s="35">
        <f t="shared" ref="L393:L400" si="101">SUM(G393:K393)</f>
        <v>56</v>
      </c>
      <c r="M393" s="35">
        <f t="shared" si="100"/>
        <v>14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12</v>
      </c>
      <c r="H394" s="40">
        <v>22</v>
      </c>
      <c r="I394" s="40">
        <v>13</v>
      </c>
      <c r="J394" s="40">
        <v>18</v>
      </c>
      <c r="K394" s="40"/>
      <c r="L394" s="35">
        <f t="shared" si="101"/>
        <v>65</v>
      </c>
      <c r="M394" s="35">
        <f t="shared" si="100"/>
        <v>16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52</v>
      </c>
      <c r="H395" s="41">
        <v>43</v>
      </c>
      <c r="I395" s="41">
        <v>39</v>
      </c>
      <c r="J395" s="41">
        <v>41</v>
      </c>
      <c r="K395" s="41"/>
      <c r="L395" s="32">
        <f t="shared" si="101"/>
        <v>175</v>
      </c>
      <c r="M395" s="32">
        <f t="shared" si="100"/>
        <v>44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315</v>
      </c>
      <c r="U403" s="46">
        <f>+L408+L409</f>
        <v>82</v>
      </c>
      <c r="V403" s="46">
        <f>+L410+L411</f>
        <v>233</v>
      </c>
      <c r="W403" s="46">
        <f>+L414</f>
        <v>31</v>
      </c>
      <c r="X403" s="46">
        <f>+L412</f>
        <v>0</v>
      </c>
    </row>
    <row r="404" spans="1:24" x14ac:dyDescent="0.25">
      <c r="A404" s="21"/>
      <c r="B404" s="22"/>
      <c r="C404" s="8" t="str">
        <f>+$C388</f>
        <v>January 2024</v>
      </c>
      <c r="D404" s="24"/>
      <c r="E404" s="24"/>
      <c r="F404" s="24"/>
      <c r="G404" s="10" t="str">
        <f>+$G$4</f>
        <v>Jan</v>
      </c>
      <c r="H404" s="10" t="str">
        <f>+G404</f>
        <v>Jan</v>
      </c>
      <c r="I404" s="10" t="str">
        <f t="shared" si="102"/>
        <v>Jan</v>
      </c>
      <c r="J404" s="10" t="str">
        <f t="shared" si="102"/>
        <v>Jan</v>
      </c>
      <c r="K404" s="10" t="str">
        <f t="shared" si="102"/>
        <v>Jan</v>
      </c>
      <c r="L404" s="10" t="str">
        <f t="shared" si="102"/>
        <v>Jan</v>
      </c>
      <c r="M404" s="10" t="str">
        <f t="shared" si="102"/>
        <v>Jan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7</v>
      </c>
      <c r="H405" s="7">
        <f>+$H$5</f>
        <v>14</v>
      </c>
      <c r="I405" s="7">
        <f>+$I$5</f>
        <v>21</v>
      </c>
      <c r="J405" s="7">
        <f>+$J$5</f>
        <v>28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73</v>
      </c>
      <c r="H407" s="32">
        <f t="shared" ref="H407:L407" si="103">SUM(H408:H411)</f>
        <v>83</v>
      </c>
      <c r="I407" s="32">
        <f t="shared" si="103"/>
        <v>73</v>
      </c>
      <c r="J407" s="32">
        <f t="shared" si="103"/>
        <v>86</v>
      </c>
      <c r="K407" s="32">
        <f t="shared" si="103"/>
        <v>0</v>
      </c>
      <c r="L407" s="32">
        <f t="shared" si="103"/>
        <v>315</v>
      </c>
      <c r="M407" s="32">
        <f>ROUND((L407/$E$1),0)</f>
        <v>79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6</v>
      </c>
      <c r="I408" s="40">
        <v>6</v>
      </c>
      <c r="J408" s="40">
        <v>5</v>
      </c>
      <c r="K408" s="40"/>
      <c r="L408" s="35">
        <f>SUM(G408:K408)</f>
        <v>21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16</v>
      </c>
      <c r="H409" s="40">
        <v>14</v>
      </c>
      <c r="I409" s="40">
        <v>14</v>
      </c>
      <c r="J409" s="40">
        <v>17</v>
      </c>
      <c r="K409" s="40"/>
      <c r="L409" s="35">
        <f t="shared" ref="L409:L416" si="105">SUM(G409:K409)</f>
        <v>61</v>
      </c>
      <c r="M409" s="35">
        <f t="shared" si="104"/>
        <v>15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20</v>
      </c>
      <c r="H410" s="40">
        <v>23</v>
      </c>
      <c r="I410" s="40">
        <v>19</v>
      </c>
      <c r="J410" s="40">
        <v>23</v>
      </c>
      <c r="K410" s="40"/>
      <c r="L410" s="35">
        <f t="shared" si="105"/>
        <v>85</v>
      </c>
      <c r="M410" s="35">
        <f t="shared" si="104"/>
        <v>21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33</v>
      </c>
      <c r="H411" s="41">
        <v>40</v>
      </c>
      <c r="I411" s="41">
        <v>34</v>
      </c>
      <c r="J411" s="41">
        <v>41</v>
      </c>
      <c r="K411" s="41"/>
      <c r="L411" s="32">
        <f t="shared" si="105"/>
        <v>148</v>
      </c>
      <c r="M411" s="32">
        <f t="shared" si="104"/>
        <v>37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10</v>
      </c>
      <c r="H414" s="40">
        <v>8</v>
      </c>
      <c r="I414" s="40">
        <v>4</v>
      </c>
      <c r="J414" s="40">
        <v>9</v>
      </c>
      <c r="K414" s="40"/>
      <c r="L414" s="35">
        <f t="shared" si="105"/>
        <v>31</v>
      </c>
      <c r="M414" s="35">
        <f t="shared" si="104"/>
        <v>8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72</v>
      </c>
      <c r="I415" s="40">
        <v>72</v>
      </c>
      <c r="J415" s="40">
        <v>72</v>
      </c>
      <c r="K415" s="40"/>
      <c r="L415" s="35">
        <f t="shared" si="105"/>
        <v>288</v>
      </c>
      <c r="M415" s="35">
        <f t="shared" si="104"/>
        <v>72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January 2024</v>
      </c>
      <c r="D420" s="24"/>
      <c r="E420" s="24"/>
      <c r="F420" s="24"/>
      <c r="G420" s="10" t="str">
        <f>+$G$4</f>
        <v>Jan</v>
      </c>
      <c r="H420" s="10" t="str">
        <f>+G420</f>
        <v>Jan</v>
      </c>
      <c r="I420" s="10" t="str">
        <f t="shared" si="106"/>
        <v>Jan</v>
      </c>
      <c r="J420" s="10" t="str">
        <f t="shared" si="106"/>
        <v>Jan</v>
      </c>
      <c r="K420" s="10" t="str">
        <f t="shared" si="106"/>
        <v>Jan</v>
      </c>
      <c r="L420" s="10" t="str">
        <f t="shared" si="106"/>
        <v>Jan</v>
      </c>
      <c r="M420" s="10" t="str">
        <f t="shared" si="106"/>
        <v>Jan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7</v>
      </c>
      <c r="H421" s="7">
        <f>+$H$5</f>
        <v>14</v>
      </c>
      <c r="I421" s="7">
        <f>+$I$5</f>
        <v>21</v>
      </c>
      <c r="J421" s="7">
        <f>+$J$5</f>
        <v>28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66</v>
      </c>
      <c r="AB423" s="50">
        <v>66</v>
      </c>
      <c r="AC423" s="50">
        <v>63</v>
      </c>
      <c r="AD423" s="50">
        <v>55</v>
      </c>
      <c r="AE423" s="50">
        <v>0</v>
      </c>
      <c r="AF423" s="50">
        <v>250</v>
      </c>
      <c r="AG423" s="50">
        <v>63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2</v>
      </c>
      <c r="AE424" s="50"/>
      <c r="AF424" s="50">
        <v>8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11</v>
      </c>
      <c r="AB425" s="50">
        <v>12</v>
      </c>
      <c r="AC425" s="50">
        <v>10</v>
      </c>
      <c r="AD425" s="50">
        <v>9</v>
      </c>
      <c r="AE425" s="50"/>
      <c r="AF425" s="50">
        <v>42</v>
      </c>
      <c r="AG425" s="50">
        <v>11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24</v>
      </c>
      <c r="AB426" s="50">
        <v>26</v>
      </c>
      <c r="AC426" s="50">
        <v>18</v>
      </c>
      <c r="AD426" s="50">
        <v>11</v>
      </c>
      <c r="AE426" s="50"/>
      <c r="AF426" s="50">
        <v>79</v>
      </c>
      <c r="AG426" s="50">
        <v>20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29</v>
      </c>
      <c r="AB427" s="50">
        <v>26</v>
      </c>
      <c r="AC427" s="50">
        <v>33</v>
      </c>
      <c r="AD427" s="50">
        <v>33</v>
      </c>
      <c r="AE427" s="50"/>
      <c r="AF427" s="50">
        <v>121</v>
      </c>
      <c r="AG427" s="50">
        <v>30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60</v>
      </c>
      <c r="U435" s="46">
        <f>+L440+L441</f>
        <v>15</v>
      </c>
      <c r="V435" s="46">
        <f>+L442+L443</f>
        <v>45</v>
      </c>
      <c r="W435" s="46">
        <f>+L446</f>
        <v>10</v>
      </c>
      <c r="X435" s="46">
        <f>+L444</f>
        <v>0</v>
      </c>
    </row>
    <row r="436" spans="1:24" x14ac:dyDescent="0.25">
      <c r="A436" s="21"/>
      <c r="B436" s="22"/>
      <c r="C436" s="8" t="str">
        <f>+$C420</f>
        <v>January 2024</v>
      </c>
      <c r="D436" s="24"/>
      <c r="E436" s="24"/>
      <c r="F436" s="24"/>
      <c r="G436" s="10" t="str">
        <f>+$G$4</f>
        <v>Jan</v>
      </c>
      <c r="H436" s="10" t="str">
        <f>+G436</f>
        <v>Jan</v>
      </c>
      <c r="I436" s="10" t="str">
        <f t="shared" si="110"/>
        <v>Jan</v>
      </c>
      <c r="J436" s="10" t="str">
        <f t="shared" si="110"/>
        <v>Jan</v>
      </c>
      <c r="K436" s="10" t="str">
        <f t="shared" si="110"/>
        <v>Jan</v>
      </c>
      <c r="L436" s="10" t="str">
        <f t="shared" si="110"/>
        <v>Jan</v>
      </c>
      <c r="M436" s="10" t="str">
        <f t="shared" si="110"/>
        <v>Jan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7</v>
      </c>
      <c r="H437" s="7">
        <f>+$H$5</f>
        <v>14</v>
      </c>
      <c r="I437" s="7">
        <f>+$I$5</f>
        <v>21</v>
      </c>
      <c r="J437" s="7">
        <f>+$J$5</f>
        <v>28</v>
      </c>
      <c r="K437" s="7">
        <f>+$K$5</f>
        <v>0</v>
      </c>
      <c r="L437" s="7" t="s">
        <v>11</v>
      </c>
      <c r="M437" s="7" t="s">
        <v>12</v>
      </c>
      <c r="N437" s="28"/>
      <c r="P437" s="16" t="s">
        <v>189</v>
      </c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18</v>
      </c>
      <c r="H439" s="32">
        <f t="shared" ref="H439:L439" si="111">SUM(H440:H443)</f>
        <v>0</v>
      </c>
      <c r="I439" s="32">
        <f t="shared" si="111"/>
        <v>21</v>
      </c>
      <c r="J439" s="32">
        <f t="shared" si="111"/>
        <v>21</v>
      </c>
      <c r="K439" s="32">
        <f t="shared" si="111"/>
        <v>0</v>
      </c>
      <c r="L439" s="32">
        <f t="shared" si="111"/>
        <v>60</v>
      </c>
      <c r="M439" s="32">
        <f>ROUND((L439/$E$1),0)</f>
        <v>15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/>
      <c r="I440" s="40">
        <v>1</v>
      </c>
      <c r="J440" s="40">
        <v>2</v>
      </c>
      <c r="K440" s="40"/>
      <c r="L440" s="35">
        <f>SUM(G440:K440)</f>
        <v>4</v>
      </c>
      <c r="M440" s="35">
        <f t="shared" ref="M440:M448" si="112">ROUND((L440/$E$1),0)</f>
        <v>1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2</v>
      </c>
      <c r="H441" s="40"/>
      <c r="I441" s="40">
        <v>5</v>
      </c>
      <c r="J441" s="40">
        <v>4</v>
      </c>
      <c r="K441" s="40"/>
      <c r="L441" s="35">
        <f t="shared" ref="L441:L448" si="113">SUM(G441:K441)</f>
        <v>11</v>
      </c>
      <c r="M441" s="35">
        <f t="shared" si="112"/>
        <v>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/>
      <c r="I442" s="40">
        <v>10</v>
      </c>
      <c r="J442" s="40">
        <v>10</v>
      </c>
      <c r="K442" s="40"/>
      <c r="L442" s="35">
        <f t="shared" si="113"/>
        <v>30</v>
      </c>
      <c r="M442" s="35">
        <f t="shared" si="112"/>
        <v>8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5</v>
      </c>
      <c r="H443" s="41"/>
      <c r="I443" s="41">
        <v>5</v>
      </c>
      <c r="J443" s="41">
        <v>5</v>
      </c>
      <c r="K443" s="41"/>
      <c r="L443" s="32">
        <f t="shared" si="113"/>
        <v>15</v>
      </c>
      <c r="M443" s="32">
        <f t="shared" si="112"/>
        <v>4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>
        <v>10</v>
      </c>
      <c r="J446" s="40"/>
      <c r="K446" s="40"/>
      <c r="L446" s="35">
        <f t="shared" si="113"/>
        <v>10</v>
      </c>
      <c r="M446" s="35">
        <f t="shared" si="112"/>
        <v>3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>
        <v>216</v>
      </c>
      <c r="J447" s="40"/>
      <c r="K447" s="40"/>
      <c r="L447" s="35">
        <f t="shared" si="113"/>
        <v>216</v>
      </c>
      <c r="M447" s="35">
        <f t="shared" si="112"/>
        <v>54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183</v>
      </c>
      <c r="U451" s="46">
        <f>+L456+L457</f>
        <v>54</v>
      </c>
      <c r="V451" s="46">
        <f>+L458+L459</f>
        <v>129</v>
      </c>
      <c r="W451" s="46">
        <f>+L462</f>
        <v>17</v>
      </c>
      <c r="X451" s="46">
        <f>+L460</f>
        <v>0</v>
      </c>
    </row>
    <row r="452" spans="1:24" x14ac:dyDescent="0.25">
      <c r="A452" s="21"/>
      <c r="B452" s="22"/>
      <c r="C452" s="8" t="str">
        <f>+$C436</f>
        <v>January 2024</v>
      </c>
      <c r="D452" s="24"/>
      <c r="E452" s="24"/>
      <c r="F452" s="24"/>
      <c r="G452" s="10" t="str">
        <f>+$G$4</f>
        <v>Jan</v>
      </c>
      <c r="H452" s="10" t="str">
        <f>+G452</f>
        <v>Jan</v>
      </c>
      <c r="I452" s="10" t="str">
        <f t="shared" si="114"/>
        <v>Jan</v>
      </c>
      <c r="J452" s="10" t="str">
        <f t="shared" si="114"/>
        <v>Jan</v>
      </c>
      <c r="K452" s="10" t="str">
        <f t="shared" si="114"/>
        <v>Jan</v>
      </c>
      <c r="L452" s="10" t="str">
        <f t="shared" si="114"/>
        <v>Jan</v>
      </c>
      <c r="M452" s="10" t="str">
        <f t="shared" si="114"/>
        <v>Jan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7</v>
      </c>
      <c r="H453" s="7">
        <f>+$H$5</f>
        <v>14</v>
      </c>
      <c r="I453" s="7">
        <f>+$I$5</f>
        <v>21</v>
      </c>
      <c r="J453" s="7">
        <f>+$J$5</f>
        <v>28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43</v>
      </c>
      <c r="H455" s="32">
        <f t="shared" ref="H455:L455" si="115">SUM(H456:H459)</f>
        <v>40</v>
      </c>
      <c r="I455" s="32">
        <f t="shared" si="115"/>
        <v>52</v>
      </c>
      <c r="J455" s="32">
        <f t="shared" si="115"/>
        <v>48</v>
      </c>
      <c r="K455" s="32">
        <f t="shared" si="115"/>
        <v>0</v>
      </c>
      <c r="L455" s="32">
        <f t="shared" si="115"/>
        <v>183</v>
      </c>
      <c r="M455" s="32">
        <f>ROUND((L455/$E$1),0)</f>
        <v>46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5</v>
      </c>
      <c r="H456" s="40">
        <v>8</v>
      </c>
      <c r="I456" s="40">
        <v>11</v>
      </c>
      <c r="J456" s="40">
        <v>7</v>
      </c>
      <c r="K456" s="40"/>
      <c r="L456" s="35">
        <f>SUM(G456:K456)</f>
        <v>31</v>
      </c>
      <c r="M456" s="35">
        <f t="shared" ref="M456:M464" si="116">ROUND((L456/$E$1),0)</f>
        <v>8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6</v>
      </c>
      <c r="H457" s="40">
        <v>4</v>
      </c>
      <c r="I457" s="40">
        <v>8</v>
      </c>
      <c r="J457" s="40">
        <v>5</v>
      </c>
      <c r="K457" s="40"/>
      <c r="L457" s="35">
        <f t="shared" ref="L457:L464" si="117">SUM(G457:K457)</f>
        <v>23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9</v>
      </c>
      <c r="H458" s="40">
        <v>12</v>
      </c>
      <c r="I458" s="40">
        <v>6</v>
      </c>
      <c r="J458" s="40">
        <v>11</v>
      </c>
      <c r="K458" s="40"/>
      <c r="L458" s="35">
        <f t="shared" si="117"/>
        <v>38</v>
      </c>
      <c r="M458" s="35">
        <f t="shared" si="116"/>
        <v>10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23</v>
      </c>
      <c r="H459" s="41">
        <v>16</v>
      </c>
      <c r="I459" s="41">
        <v>27</v>
      </c>
      <c r="J459" s="41">
        <v>25</v>
      </c>
      <c r="K459" s="41"/>
      <c r="L459" s="32">
        <f t="shared" si="117"/>
        <v>91</v>
      </c>
      <c r="M459" s="32">
        <f t="shared" si="116"/>
        <v>23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8</v>
      </c>
      <c r="I462" s="40">
        <v>3</v>
      </c>
      <c r="J462" s="40">
        <v>3</v>
      </c>
      <c r="K462" s="40"/>
      <c r="L462" s="35">
        <f t="shared" si="117"/>
        <v>17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287</v>
      </c>
      <c r="U467" s="46">
        <f>+L472+L473</f>
        <v>93</v>
      </c>
      <c r="V467" s="46">
        <f>+L474+L475</f>
        <v>194</v>
      </c>
      <c r="W467" s="46">
        <f>+L478</f>
        <v>80</v>
      </c>
      <c r="X467" s="46">
        <f>+L476</f>
        <v>0</v>
      </c>
    </row>
    <row r="468" spans="1:24" x14ac:dyDescent="0.25">
      <c r="A468" s="21"/>
      <c r="B468" s="22"/>
      <c r="C468" s="8" t="str">
        <f>+$C452</f>
        <v>January 2024</v>
      </c>
      <c r="D468" s="24"/>
      <c r="E468" s="24"/>
      <c r="F468" s="24"/>
      <c r="G468" s="10" t="str">
        <f>+$G$4</f>
        <v>Jan</v>
      </c>
      <c r="H468" s="10" t="str">
        <f>+G468</f>
        <v>Jan</v>
      </c>
      <c r="I468" s="10" t="str">
        <f t="shared" si="118"/>
        <v>Jan</v>
      </c>
      <c r="J468" s="10" t="str">
        <f t="shared" si="118"/>
        <v>Jan</v>
      </c>
      <c r="K468" s="10" t="str">
        <f t="shared" si="118"/>
        <v>Jan</v>
      </c>
      <c r="L468" s="10" t="str">
        <f t="shared" si="118"/>
        <v>Jan</v>
      </c>
      <c r="M468" s="10" t="str">
        <f t="shared" si="118"/>
        <v>Jan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7</v>
      </c>
      <c r="H469" s="7">
        <f>+$H$5</f>
        <v>14</v>
      </c>
      <c r="I469" s="7">
        <f>+$I$5</f>
        <v>21</v>
      </c>
      <c r="J469" s="7">
        <f>+$J$5</f>
        <v>28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81</v>
      </c>
      <c r="H471" s="32">
        <f t="shared" ref="H471:L471" si="119">SUM(H472:H475)</f>
        <v>51</v>
      </c>
      <c r="I471" s="32">
        <f t="shared" si="119"/>
        <v>76</v>
      </c>
      <c r="J471" s="32">
        <f t="shared" si="119"/>
        <v>79</v>
      </c>
      <c r="K471" s="32">
        <f t="shared" si="119"/>
        <v>0</v>
      </c>
      <c r="L471" s="32">
        <f t="shared" si="119"/>
        <v>287</v>
      </c>
      <c r="M471" s="32">
        <f>ROUND((L471/$E$1),0)</f>
        <v>72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10</v>
      </c>
      <c r="H472" s="40">
        <v>6</v>
      </c>
      <c r="I472" s="40">
        <v>7</v>
      </c>
      <c r="J472" s="40">
        <v>7</v>
      </c>
      <c r="K472" s="40"/>
      <c r="L472" s="35">
        <f>SUM(G472:K472)</f>
        <v>30</v>
      </c>
      <c r="M472" s="35">
        <f t="shared" ref="M472:M480" si="120">ROUND((L472/$E$1),0)</f>
        <v>8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15</v>
      </c>
      <c r="H473" s="40">
        <v>8</v>
      </c>
      <c r="I473" s="40">
        <v>18</v>
      </c>
      <c r="J473" s="40">
        <v>22</v>
      </c>
      <c r="K473" s="40"/>
      <c r="L473" s="35">
        <f t="shared" ref="L473:L480" si="121">SUM(G473:K473)</f>
        <v>63</v>
      </c>
      <c r="M473" s="35">
        <f t="shared" si="120"/>
        <v>16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16</v>
      </c>
      <c r="H474" s="40">
        <v>13</v>
      </c>
      <c r="I474" s="40">
        <v>18</v>
      </c>
      <c r="J474" s="40">
        <v>24</v>
      </c>
      <c r="K474" s="40"/>
      <c r="L474" s="35">
        <f t="shared" si="121"/>
        <v>71</v>
      </c>
      <c r="M474" s="35">
        <f t="shared" si="120"/>
        <v>18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40</v>
      </c>
      <c r="H475" s="41">
        <v>24</v>
      </c>
      <c r="I475" s="41">
        <v>33</v>
      </c>
      <c r="J475" s="41">
        <v>26</v>
      </c>
      <c r="K475" s="41"/>
      <c r="L475" s="32">
        <f t="shared" si="121"/>
        <v>123</v>
      </c>
      <c r="M475" s="32">
        <f t="shared" si="120"/>
        <v>31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20</v>
      </c>
      <c r="H478" s="40">
        <v>15</v>
      </c>
      <c r="I478" s="40">
        <v>20</v>
      </c>
      <c r="J478" s="40">
        <v>25</v>
      </c>
      <c r="K478" s="40"/>
      <c r="L478" s="35">
        <f t="shared" si="121"/>
        <v>80</v>
      </c>
      <c r="M478" s="35">
        <f t="shared" si="120"/>
        <v>20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>
        <v>30</v>
      </c>
      <c r="I479" s="40">
        <v>35</v>
      </c>
      <c r="J479" s="40">
        <v>30</v>
      </c>
      <c r="K479" s="40"/>
      <c r="L479" s="35">
        <f t="shared" si="121"/>
        <v>95</v>
      </c>
      <c r="M479" s="35">
        <f t="shared" si="120"/>
        <v>24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199</v>
      </c>
      <c r="U483" s="46">
        <f>+L488+L489</f>
        <v>70</v>
      </c>
      <c r="V483" s="46">
        <f>+L490+L491</f>
        <v>129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January 2024</v>
      </c>
      <c r="D484" s="24"/>
      <c r="E484" s="24"/>
      <c r="F484" s="24"/>
      <c r="G484" s="10" t="str">
        <f>+$G$4</f>
        <v>Jan</v>
      </c>
      <c r="H484" s="10" t="str">
        <f>+G484</f>
        <v>Jan</v>
      </c>
      <c r="I484" s="10" t="str">
        <f t="shared" si="122"/>
        <v>Jan</v>
      </c>
      <c r="J484" s="10" t="str">
        <f t="shared" si="122"/>
        <v>Jan</v>
      </c>
      <c r="K484" s="10" t="str">
        <f t="shared" si="122"/>
        <v>Jan</v>
      </c>
      <c r="L484" s="10" t="str">
        <f t="shared" si="122"/>
        <v>Jan</v>
      </c>
      <c r="M484" s="10" t="str">
        <f t="shared" si="122"/>
        <v>Jan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7</v>
      </c>
      <c r="H485" s="7">
        <f>+$H$5</f>
        <v>14</v>
      </c>
      <c r="I485" s="7">
        <f>+$I$5</f>
        <v>21</v>
      </c>
      <c r="J485" s="7">
        <f>+$J$5</f>
        <v>28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55</v>
      </c>
      <c r="H487" s="32">
        <f t="shared" ref="H487:L487" si="123">SUM(H488:H491)</f>
        <v>43</v>
      </c>
      <c r="I487" s="32">
        <f t="shared" si="123"/>
        <v>55</v>
      </c>
      <c r="J487" s="32">
        <f t="shared" si="123"/>
        <v>46</v>
      </c>
      <c r="K487" s="32">
        <f t="shared" si="123"/>
        <v>0</v>
      </c>
      <c r="L487" s="32">
        <f t="shared" si="123"/>
        <v>199</v>
      </c>
      <c r="M487" s="32">
        <f>ROUND((L487/$E$1),0)</f>
        <v>50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2</v>
      </c>
      <c r="I488" s="40">
        <v>2</v>
      </c>
      <c r="J488" s="40">
        <v>2</v>
      </c>
      <c r="K488" s="40"/>
      <c r="L488" s="35">
        <f>SUM(G488:K488)</f>
        <v>7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18</v>
      </c>
      <c r="H489" s="40">
        <v>14</v>
      </c>
      <c r="I489" s="40">
        <v>16</v>
      </c>
      <c r="J489" s="40">
        <v>15</v>
      </c>
      <c r="K489" s="40"/>
      <c r="L489" s="35">
        <f t="shared" ref="L489:L496" si="125">SUM(G489:K489)</f>
        <v>63</v>
      </c>
      <c r="M489" s="35">
        <f t="shared" si="124"/>
        <v>16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14</v>
      </c>
      <c r="H490" s="40">
        <v>11</v>
      </c>
      <c r="I490" s="40">
        <v>12</v>
      </c>
      <c r="J490" s="40">
        <v>8</v>
      </c>
      <c r="K490" s="40"/>
      <c r="L490" s="35">
        <f t="shared" si="125"/>
        <v>45</v>
      </c>
      <c r="M490" s="35">
        <f t="shared" si="124"/>
        <v>11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22</v>
      </c>
      <c r="H491" s="41">
        <v>16</v>
      </c>
      <c r="I491" s="41">
        <v>25</v>
      </c>
      <c r="J491" s="41">
        <v>21</v>
      </c>
      <c r="K491" s="41"/>
      <c r="L491" s="32">
        <f t="shared" si="125"/>
        <v>84</v>
      </c>
      <c r="M491" s="32">
        <f t="shared" si="124"/>
        <v>21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359</v>
      </c>
      <c r="U499" s="46">
        <f>+L504+L505</f>
        <v>64</v>
      </c>
      <c r="V499" s="46">
        <f>+L506+L507</f>
        <v>295</v>
      </c>
      <c r="W499" s="46">
        <f>+L510</f>
        <v>6</v>
      </c>
      <c r="X499" s="46">
        <f>+L508</f>
        <v>0</v>
      </c>
    </row>
    <row r="500" spans="1:24" x14ac:dyDescent="0.25">
      <c r="A500" s="21"/>
      <c r="B500" s="22"/>
      <c r="C500" s="8" t="str">
        <f>+$C484</f>
        <v>January 2024</v>
      </c>
      <c r="D500" s="24"/>
      <c r="E500" s="24"/>
      <c r="F500" s="24"/>
      <c r="G500" s="10" t="str">
        <f>+$G$4</f>
        <v>Jan</v>
      </c>
      <c r="H500" s="10" t="str">
        <f>+G500</f>
        <v>Jan</v>
      </c>
      <c r="I500" s="10" t="str">
        <f t="shared" si="126"/>
        <v>Jan</v>
      </c>
      <c r="J500" s="10" t="str">
        <f t="shared" si="126"/>
        <v>Jan</v>
      </c>
      <c r="K500" s="10" t="str">
        <f t="shared" si="126"/>
        <v>Jan</v>
      </c>
      <c r="L500" s="10" t="str">
        <f t="shared" si="126"/>
        <v>Jan</v>
      </c>
      <c r="M500" s="10" t="str">
        <f t="shared" si="126"/>
        <v>Jan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7</v>
      </c>
      <c r="H501" s="7">
        <f>+$H$5</f>
        <v>14</v>
      </c>
      <c r="I501" s="7">
        <f>+$I$5</f>
        <v>21</v>
      </c>
      <c r="J501" s="7">
        <f>+$J$5</f>
        <v>28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93</v>
      </c>
      <c r="H503" s="32">
        <f t="shared" ref="H503:L503" si="127">SUM(H504:H507)</f>
        <v>58</v>
      </c>
      <c r="I503" s="32">
        <f t="shared" si="127"/>
        <v>112</v>
      </c>
      <c r="J503" s="32">
        <f t="shared" si="127"/>
        <v>96</v>
      </c>
      <c r="K503" s="32">
        <f t="shared" si="127"/>
        <v>0</v>
      </c>
      <c r="L503" s="32">
        <f t="shared" si="127"/>
        <v>359</v>
      </c>
      <c r="M503" s="32">
        <f>ROUND((L503/$E$1),0)</f>
        <v>90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3</v>
      </c>
      <c r="H504" s="40">
        <v>4</v>
      </c>
      <c r="I504" s="40">
        <v>3</v>
      </c>
      <c r="J504" s="40">
        <v>5</v>
      </c>
      <c r="K504" s="40"/>
      <c r="L504" s="35">
        <f>SUM(G504:K504)</f>
        <v>15</v>
      </c>
      <c r="M504" s="35">
        <f t="shared" ref="M504:M512" si="128">ROUND((L504/$E$1),0)</f>
        <v>4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12</v>
      </c>
      <c r="H505" s="40">
        <v>9</v>
      </c>
      <c r="I505" s="40">
        <v>14</v>
      </c>
      <c r="J505" s="40">
        <v>14</v>
      </c>
      <c r="K505" s="40"/>
      <c r="L505" s="35">
        <f t="shared" ref="L505:L512" si="129">SUM(G505:K505)</f>
        <v>49</v>
      </c>
      <c r="M505" s="35">
        <f t="shared" si="128"/>
        <v>12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16</v>
      </c>
      <c r="H506" s="40">
        <v>13</v>
      </c>
      <c r="I506" s="40">
        <v>23</v>
      </c>
      <c r="J506" s="40">
        <v>19</v>
      </c>
      <c r="K506" s="40"/>
      <c r="L506" s="35">
        <f t="shared" si="129"/>
        <v>71</v>
      </c>
      <c r="M506" s="35">
        <f t="shared" si="128"/>
        <v>18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62</v>
      </c>
      <c r="H507" s="41">
        <v>32</v>
      </c>
      <c r="I507" s="41">
        <v>72</v>
      </c>
      <c r="J507" s="41">
        <v>58</v>
      </c>
      <c r="K507" s="41"/>
      <c r="L507" s="32">
        <f t="shared" si="129"/>
        <v>224</v>
      </c>
      <c r="M507" s="32">
        <f t="shared" si="128"/>
        <v>56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1</v>
      </c>
      <c r="H510" s="40">
        <v>1</v>
      </c>
      <c r="I510" s="40">
        <v>1</v>
      </c>
      <c r="J510" s="40">
        <v>3</v>
      </c>
      <c r="K510" s="40"/>
      <c r="L510" s="35">
        <f t="shared" si="129"/>
        <v>6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163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162</v>
      </c>
      <c r="U515" s="46">
        <f>+L520+L521</f>
        <v>50</v>
      </c>
      <c r="V515" s="46">
        <f>+L522+L523</f>
        <v>112</v>
      </c>
      <c r="W515" s="46">
        <f>+L526</f>
        <v>0</v>
      </c>
      <c r="X515" s="46">
        <f>+L524</f>
        <v>14</v>
      </c>
    </row>
    <row r="516" spans="1:24" x14ac:dyDescent="0.25">
      <c r="A516" s="21"/>
      <c r="B516" s="22"/>
      <c r="C516" s="8" t="str">
        <f>+$C500</f>
        <v>January 2024</v>
      </c>
      <c r="D516" s="24"/>
      <c r="E516" s="24"/>
      <c r="F516" s="24"/>
      <c r="G516" s="10" t="str">
        <f>+$G$4</f>
        <v>Jan</v>
      </c>
      <c r="H516" s="10" t="str">
        <f>+G516</f>
        <v>Jan</v>
      </c>
      <c r="I516" s="10" t="str">
        <f t="shared" si="130"/>
        <v>Jan</v>
      </c>
      <c r="J516" s="10" t="str">
        <f t="shared" si="130"/>
        <v>Jan</v>
      </c>
      <c r="K516" s="10" t="str">
        <f t="shared" si="130"/>
        <v>Jan</v>
      </c>
      <c r="L516" s="10" t="str">
        <f t="shared" si="130"/>
        <v>Jan</v>
      </c>
      <c r="M516" s="10" t="str">
        <f t="shared" si="130"/>
        <v>Jan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7</v>
      </c>
      <c r="H517" s="7">
        <f>+$H$5</f>
        <v>14</v>
      </c>
      <c r="I517" s="7">
        <f>+$I$5</f>
        <v>21</v>
      </c>
      <c r="J517" s="7">
        <f>+$J$5</f>
        <v>28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39</v>
      </c>
      <c r="H519" s="32">
        <f t="shared" ref="H519:L519" si="131">SUM(H520:H523)</f>
        <v>40</v>
      </c>
      <c r="I519" s="32">
        <f t="shared" si="131"/>
        <v>46</v>
      </c>
      <c r="J519" s="32">
        <f t="shared" si="131"/>
        <v>37</v>
      </c>
      <c r="K519" s="32">
        <f t="shared" si="131"/>
        <v>0</v>
      </c>
      <c r="L519" s="32">
        <f t="shared" si="131"/>
        <v>162</v>
      </c>
      <c r="M519" s="32">
        <f>ROUND((L519/$E$1),0)</f>
        <v>41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6</v>
      </c>
      <c r="H520" s="40">
        <v>4</v>
      </c>
      <c r="I520" s="40">
        <v>5</v>
      </c>
      <c r="J520" s="40">
        <v>6</v>
      </c>
      <c r="K520" s="40"/>
      <c r="L520" s="35">
        <f>SUM(G520:K520)</f>
        <v>21</v>
      </c>
      <c r="M520" s="35">
        <f t="shared" ref="M520:M528" si="132">ROUND((L520/$E$1),0)</f>
        <v>5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6</v>
      </c>
      <c r="H521" s="40">
        <v>8</v>
      </c>
      <c r="I521" s="40">
        <v>9</v>
      </c>
      <c r="J521" s="40">
        <v>6</v>
      </c>
      <c r="K521" s="40"/>
      <c r="L521" s="35">
        <f t="shared" ref="L521:L528" si="133">SUM(G521:K521)</f>
        <v>29</v>
      </c>
      <c r="M521" s="35">
        <f t="shared" si="132"/>
        <v>7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7</v>
      </c>
      <c r="H522" s="40">
        <v>7</v>
      </c>
      <c r="I522" s="40">
        <v>10</v>
      </c>
      <c r="J522" s="40">
        <v>5</v>
      </c>
      <c r="K522" s="40"/>
      <c r="L522" s="35">
        <f t="shared" si="133"/>
        <v>29</v>
      </c>
      <c r="M522" s="35">
        <f t="shared" si="132"/>
        <v>7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20</v>
      </c>
      <c r="H523" s="41">
        <v>21</v>
      </c>
      <c r="I523" s="41">
        <v>22</v>
      </c>
      <c r="J523" s="41">
        <v>20</v>
      </c>
      <c r="K523" s="41"/>
      <c r="L523" s="32">
        <f t="shared" si="133"/>
        <v>83</v>
      </c>
      <c r="M523" s="32">
        <f t="shared" si="132"/>
        <v>21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>
        <v>4</v>
      </c>
      <c r="H524" s="40">
        <v>5</v>
      </c>
      <c r="I524" s="40">
        <v>5</v>
      </c>
      <c r="J524" s="40"/>
      <c r="K524" s="40"/>
      <c r="L524" s="35">
        <f t="shared" si="133"/>
        <v>14</v>
      </c>
      <c r="M524" s="35">
        <f t="shared" si="132"/>
        <v>4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>
        <v>144</v>
      </c>
      <c r="H527" s="40"/>
      <c r="I527" s="40">
        <v>36</v>
      </c>
      <c r="J527" s="40"/>
      <c r="K527" s="40"/>
      <c r="L527" s="35">
        <f t="shared" si="133"/>
        <v>180</v>
      </c>
      <c r="M527" s="35">
        <f t="shared" si="132"/>
        <v>45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164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302</v>
      </c>
      <c r="U531" s="46">
        <f>+L536+L537</f>
        <v>81</v>
      </c>
      <c r="V531" s="46">
        <f>+L538+L539</f>
        <v>221</v>
      </c>
      <c r="W531" s="46">
        <f>+L542</f>
        <v>15</v>
      </c>
      <c r="X531" s="46">
        <f>+L540</f>
        <v>2</v>
      </c>
    </row>
    <row r="532" spans="1:24" x14ac:dyDescent="0.25">
      <c r="A532" s="21"/>
      <c r="B532" s="22"/>
      <c r="C532" s="8" t="str">
        <f>+$C516</f>
        <v>January 2024</v>
      </c>
      <c r="D532" s="24"/>
      <c r="E532" s="24"/>
      <c r="F532" s="24"/>
      <c r="G532" s="10" t="str">
        <f>+$G$4</f>
        <v>Jan</v>
      </c>
      <c r="H532" s="10" t="str">
        <f>+G532</f>
        <v>Jan</v>
      </c>
      <c r="I532" s="10" t="str">
        <f t="shared" si="134"/>
        <v>Jan</v>
      </c>
      <c r="J532" s="10" t="str">
        <f t="shared" si="134"/>
        <v>Jan</v>
      </c>
      <c r="K532" s="10" t="str">
        <f t="shared" si="134"/>
        <v>Jan</v>
      </c>
      <c r="L532" s="10" t="str">
        <f t="shared" si="134"/>
        <v>Jan</v>
      </c>
      <c r="M532" s="10" t="str">
        <f t="shared" si="134"/>
        <v>Jan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7</v>
      </c>
      <c r="H533" s="7">
        <f>+$H$5</f>
        <v>14</v>
      </c>
      <c r="I533" s="7">
        <f>+$I$5</f>
        <v>21</v>
      </c>
      <c r="J533" s="7">
        <f>+$J$5</f>
        <v>28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86</v>
      </c>
      <c r="H535" s="32">
        <f t="shared" ref="H535:L535" si="135">SUM(H536:H539)</f>
        <v>74</v>
      </c>
      <c r="I535" s="32">
        <f t="shared" si="135"/>
        <v>65</v>
      </c>
      <c r="J535" s="32">
        <f t="shared" si="135"/>
        <v>77</v>
      </c>
      <c r="K535" s="32">
        <f t="shared" si="135"/>
        <v>0</v>
      </c>
      <c r="L535" s="32">
        <f t="shared" si="135"/>
        <v>302</v>
      </c>
      <c r="M535" s="32">
        <f>ROUND((L535/$E$1),0)</f>
        <v>76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7</v>
      </c>
      <c r="H536" s="40">
        <v>2</v>
      </c>
      <c r="I536" s="40">
        <v>2</v>
      </c>
      <c r="J536" s="40">
        <v>3</v>
      </c>
      <c r="K536" s="40"/>
      <c r="L536" s="35">
        <f>SUM(G536:K536)</f>
        <v>14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18</v>
      </c>
      <c r="H537" s="40">
        <v>14</v>
      </c>
      <c r="I537" s="40">
        <v>18</v>
      </c>
      <c r="J537" s="40">
        <v>17</v>
      </c>
      <c r="K537" s="40"/>
      <c r="L537" s="35">
        <f t="shared" ref="L537:L544" si="137">SUM(G537:K537)</f>
        <v>67</v>
      </c>
      <c r="M537" s="35">
        <f t="shared" si="136"/>
        <v>17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26</v>
      </c>
      <c r="H538" s="40">
        <v>17</v>
      </c>
      <c r="I538" s="40">
        <v>15</v>
      </c>
      <c r="J538" s="40">
        <v>20</v>
      </c>
      <c r="K538" s="40"/>
      <c r="L538" s="35">
        <f t="shared" si="137"/>
        <v>78</v>
      </c>
      <c r="M538" s="35">
        <f t="shared" si="136"/>
        <v>20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35</v>
      </c>
      <c r="H539" s="41">
        <v>41</v>
      </c>
      <c r="I539" s="41">
        <v>30</v>
      </c>
      <c r="J539" s="41">
        <v>37</v>
      </c>
      <c r="K539" s="41"/>
      <c r="L539" s="32">
        <f t="shared" si="137"/>
        <v>143</v>
      </c>
      <c r="M539" s="32">
        <f t="shared" si="136"/>
        <v>36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>
        <v>2</v>
      </c>
      <c r="J540" s="40"/>
      <c r="K540" s="40"/>
      <c r="L540" s="35">
        <f t="shared" si="137"/>
        <v>2</v>
      </c>
      <c r="M540" s="35">
        <f t="shared" si="136"/>
        <v>1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1</v>
      </c>
      <c r="H542" s="40">
        <v>5</v>
      </c>
      <c r="I542" s="40">
        <v>6</v>
      </c>
      <c r="J542" s="40">
        <v>3</v>
      </c>
      <c r="K542" s="40"/>
      <c r="L542" s="35">
        <f t="shared" si="137"/>
        <v>15</v>
      </c>
      <c r="M542" s="35">
        <f t="shared" si="136"/>
        <v>4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77</v>
      </c>
      <c r="H543" s="40">
        <v>144</v>
      </c>
      <c r="I543" s="40">
        <v>98</v>
      </c>
      <c r="J543" s="40">
        <v>88</v>
      </c>
      <c r="K543" s="40"/>
      <c r="L543" s="35">
        <f t="shared" si="137"/>
        <v>407</v>
      </c>
      <c r="M543" s="35">
        <f t="shared" si="136"/>
        <v>102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January 2024</v>
      </c>
      <c r="D548" s="24"/>
      <c r="E548" s="24"/>
      <c r="F548" s="24"/>
      <c r="G548" s="10" t="str">
        <f>+$G$4</f>
        <v>Jan</v>
      </c>
      <c r="H548" s="10" t="str">
        <f>+G548</f>
        <v>Jan</v>
      </c>
      <c r="I548" s="10" t="str">
        <f t="shared" si="138"/>
        <v>Jan</v>
      </c>
      <c r="J548" s="10" t="str">
        <f t="shared" si="138"/>
        <v>Jan</v>
      </c>
      <c r="K548" s="10" t="str">
        <f t="shared" si="138"/>
        <v>Jan</v>
      </c>
      <c r="L548" s="10" t="str">
        <f t="shared" si="138"/>
        <v>Jan</v>
      </c>
      <c r="M548" s="10" t="str">
        <f t="shared" si="138"/>
        <v>Jan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7</v>
      </c>
      <c r="H549" s="7">
        <f>+$H$5</f>
        <v>14</v>
      </c>
      <c r="I549" s="7">
        <f>+$I$5</f>
        <v>21</v>
      </c>
      <c r="J549" s="7">
        <f>+$J$5</f>
        <v>28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>
        <f>ROUND((L551/$E$1),0)</f>
        <v>0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>
        <f t="shared" ref="M552:M560" si="140">ROUND((L552/$E$1),0)</f>
        <v>0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>
        <f t="shared" si="140"/>
        <v>0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>
        <f t="shared" si="140"/>
        <v>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>
        <f t="shared" si="140"/>
        <v>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 t="str">
        <f>+$C548</f>
        <v>January 2024</v>
      </c>
      <c r="D564" s="24"/>
      <c r="E564" s="24"/>
      <c r="F564" s="24"/>
      <c r="G564" s="10" t="str">
        <f>+$G$4</f>
        <v>Jan</v>
      </c>
      <c r="H564" s="10" t="str">
        <f>+G564</f>
        <v>Jan</v>
      </c>
      <c r="I564" s="10" t="str">
        <f t="shared" si="142"/>
        <v>Jan</v>
      </c>
      <c r="J564" s="10" t="str">
        <f t="shared" si="142"/>
        <v>Jan</v>
      </c>
      <c r="K564" s="10" t="str">
        <f t="shared" si="142"/>
        <v>Jan</v>
      </c>
      <c r="L564" s="10" t="str">
        <f t="shared" si="142"/>
        <v>Jan</v>
      </c>
      <c r="M564" s="10" t="str">
        <f t="shared" si="142"/>
        <v>Jan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7</v>
      </c>
      <c r="H565" s="7">
        <f>+$H$5</f>
        <v>14</v>
      </c>
      <c r="I565" s="7">
        <f>+$I$5</f>
        <v>21</v>
      </c>
      <c r="J565" s="7">
        <f>+$J$5</f>
        <v>28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>
        <f>ROUND((L567/$E$1),0)</f>
        <v>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>
        <f t="shared" ref="M568:M576" si="144">ROUND((L568/$E$1),0)</f>
        <v>0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>
        <f t="shared" si="144"/>
        <v>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>
        <f t="shared" si="144"/>
        <v>0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>
        <f t="shared" si="144"/>
        <v>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>
        <f t="shared" si="144"/>
        <v>0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January 2024</v>
      </c>
      <c r="D580" s="24"/>
      <c r="E580" s="24"/>
      <c r="F580" s="24"/>
      <c r="G580" s="10" t="str">
        <f>+$G$4</f>
        <v>Jan</v>
      </c>
      <c r="H580" s="10" t="str">
        <f>+G580</f>
        <v>Jan</v>
      </c>
      <c r="I580" s="10" t="str">
        <f t="shared" si="146"/>
        <v>Jan</v>
      </c>
      <c r="J580" s="10" t="str">
        <f t="shared" si="146"/>
        <v>Jan</v>
      </c>
      <c r="K580" s="10" t="str">
        <f t="shared" si="146"/>
        <v>Jan</v>
      </c>
      <c r="L580" s="10" t="str">
        <f t="shared" si="146"/>
        <v>Jan</v>
      </c>
      <c r="M580" s="10" t="str">
        <f t="shared" si="146"/>
        <v>Jan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7</v>
      </c>
      <c r="H581" s="7">
        <f>+$H$5</f>
        <v>14</v>
      </c>
      <c r="I581" s="7">
        <f>+$I$5</f>
        <v>21</v>
      </c>
      <c r="J581" s="7">
        <f>+$J$5</f>
        <v>28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January 2024</v>
      </c>
      <c r="D596" s="24"/>
      <c r="E596" s="24"/>
      <c r="F596" s="24"/>
      <c r="G596" s="10" t="str">
        <f>+$G$4</f>
        <v>Jan</v>
      </c>
      <c r="H596" s="10" t="str">
        <f>+G596</f>
        <v>Jan</v>
      </c>
      <c r="I596" s="10" t="str">
        <f t="shared" si="150"/>
        <v>Jan</v>
      </c>
      <c r="J596" s="10" t="str">
        <f t="shared" si="150"/>
        <v>Jan</v>
      </c>
      <c r="K596" s="10" t="str">
        <f t="shared" si="150"/>
        <v>Jan</v>
      </c>
      <c r="L596" s="10" t="str">
        <f t="shared" si="150"/>
        <v>Jan</v>
      </c>
      <c r="M596" s="10" t="str">
        <f t="shared" si="150"/>
        <v>Jan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7</v>
      </c>
      <c r="H597" s="7">
        <f>+$H$5</f>
        <v>14</v>
      </c>
      <c r="I597" s="7">
        <f>+$I$5</f>
        <v>21</v>
      </c>
      <c r="J597" s="7">
        <f>+$J$5</f>
        <v>28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January 2024</v>
      </c>
      <c r="D612" s="24"/>
      <c r="E612" s="24"/>
      <c r="F612" s="24"/>
      <c r="G612" s="10" t="str">
        <f>+$G$4</f>
        <v>Jan</v>
      </c>
      <c r="H612" s="10" t="str">
        <f>+G612</f>
        <v>Jan</v>
      </c>
      <c r="I612" s="10" t="str">
        <f t="shared" si="154"/>
        <v>Jan</v>
      </c>
      <c r="J612" s="10" t="str">
        <f t="shared" si="154"/>
        <v>Jan</v>
      </c>
      <c r="K612" s="10" t="str">
        <f t="shared" si="154"/>
        <v>Jan</v>
      </c>
      <c r="L612" s="10" t="str">
        <f t="shared" si="154"/>
        <v>Jan</v>
      </c>
      <c r="M612" s="10" t="str">
        <f t="shared" si="154"/>
        <v>Jan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7</v>
      </c>
      <c r="H613" s="7">
        <f>+$H$5</f>
        <v>14</v>
      </c>
      <c r="I613" s="7">
        <f>+$I$5</f>
        <v>21</v>
      </c>
      <c r="J613" s="7">
        <f>+$J$5</f>
        <v>28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January 2024</v>
      </c>
      <c r="D628" s="24"/>
      <c r="E628" s="24"/>
      <c r="F628" s="24"/>
      <c r="G628" s="10" t="str">
        <f>+$G$4</f>
        <v>Jan</v>
      </c>
      <c r="H628" s="10" t="str">
        <f>+G628</f>
        <v>Jan</v>
      </c>
      <c r="I628" s="10" t="str">
        <f t="shared" si="158"/>
        <v>Jan</v>
      </c>
      <c r="J628" s="10" t="str">
        <f t="shared" si="158"/>
        <v>Jan</v>
      </c>
      <c r="K628" s="10" t="str">
        <f t="shared" si="158"/>
        <v>Jan</v>
      </c>
      <c r="L628" s="10" t="str">
        <f t="shared" si="158"/>
        <v>Jan</v>
      </c>
      <c r="M628" s="10" t="str">
        <f t="shared" si="158"/>
        <v>Jan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7</v>
      </c>
      <c r="H629" s="7">
        <f>+$H$5</f>
        <v>14</v>
      </c>
      <c r="I629" s="7">
        <f>+$I$5</f>
        <v>21</v>
      </c>
      <c r="J629" s="7">
        <f>+$J$5</f>
        <v>28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January 2024</v>
      </c>
      <c r="D644" s="24"/>
      <c r="E644" s="24"/>
      <c r="F644" s="24"/>
      <c r="G644" s="10" t="str">
        <f>+$G$4</f>
        <v>Jan</v>
      </c>
      <c r="H644" s="10" t="str">
        <f>+G644</f>
        <v>Jan</v>
      </c>
      <c r="I644" s="10" t="str">
        <f t="shared" si="162"/>
        <v>Jan</v>
      </c>
      <c r="J644" s="10" t="str">
        <f t="shared" si="162"/>
        <v>Jan</v>
      </c>
      <c r="K644" s="10" t="str">
        <f t="shared" si="162"/>
        <v>Jan</v>
      </c>
      <c r="L644" s="10" t="str">
        <f t="shared" si="162"/>
        <v>Jan</v>
      </c>
      <c r="M644" s="10" t="str">
        <f t="shared" si="162"/>
        <v>Jan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7</v>
      </c>
      <c r="H645" s="7">
        <f>+$H$5</f>
        <v>14</v>
      </c>
      <c r="I645" s="7">
        <f>+$I$5</f>
        <v>21</v>
      </c>
      <c r="J645" s="7">
        <f>+$J$5</f>
        <v>28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O657"/>
  <sheetViews>
    <sheetView zoomScale="90" zoomScaleNormal="90" workbookViewId="0">
      <selection activeCell="L14" sqref="L14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7714</v>
      </c>
      <c r="U3" s="46">
        <f>+L8+L9</f>
        <v>1971</v>
      </c>
      <c r="V3" s="46">
        <f>+L10+L11</f>
        <v>5743</v>
      </c>
      <c r="W3" s="46">
        <f>+L14</f>
        <v>509</v>
      </c>
      <c r="X3" s="46">
        <f>+L12</f>
        <v>92</v>
      </c>
    </row>
    <row r="4" spans="1:41" x14ac:dyDescent="0.25">
      <c r="A4" s="21"/>
      <c r="B4" s="22"/>
      <c r="C4" s="13" t="s">
        <v>192</v>
      </c>
      <c r="D4" s="23"/>
      <c r="E4" s="24"/>
      <c r="F4" s="24"/>
      <c r="G4" s="49" t="s">
        <v>41</v>
      </c>
      <c r="H4" s="10" t="str">
        <f>+G4</f>
        <v>Feb</v>
      </c>
      <c r="I4" s="10" t="str">
        <f t="shared" si="0"/>
        <v>Feb</v>
      </c>
      <c r="J4" s="10" t="str">
        <f t="shared" si="0"/>
        <v>Feb</v>
      </c>
      <c r="K4" s="10" t="str">
        <f t="shared" si="0"/>
        <v>Feb</v>
      </c>
      <c r="L4" s="10" t="str">
        <f t="shared" si="0"/>
        <v>Feb</v>
      </c>
      <c r="M4" s="10" t="str">
        <f t="shared" si="0"/>
        <v>Feb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4</v>
      </c>
      <c r="H5" s="4">
        <v>11</v>
      </c>
      <c r="I5" s="4">
        <v>18</v>
      </c>
      <c r="J5" s="4">
        <v>25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2053</v>
      </c>
      <c r="H7" s="32">
        <f t="shared" ref="H7:L7" si="1">SUM(H8:H11)</f>
        <v>1957</v>
      </c>
      <c r="I7" s="32">
        <f t="shared" si="1"/>
        <v>2037</v>
      </c>
      <c r="J7" s="32">
        <f t="shared" si="1"/>
        <v>1667</v>
      </c>
      <c r="K7" s="32">
        <f t="shared" si="1"/>
        <v>0</v>
      </c>
      <c r="L7" s="32">
        <f t="shared" si="1"/>
        <v>7714</v>
      </c>
      <c r="M7" s="32">
        <f>ROUND((L7/$E$1),0)</f>
        <v>1929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139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141</v>
      </c>
      <c r="I8" s="35">
        <f t="shared" si="2"/>
        <v>161</v>
      </c>
      <c r="J8" s="35">
        <f t="shared" si="2"/>
        <v>107</v>
      </c>
      <c r="K8" s="35">
        <f t="shared" si="2"/>
        <v>0</v>
      </c>
      <c r="L8" s="35">
        <f>SUM(G8:K8)</f>
        <v>548</v>
      </c>
      <c r="M8" s="35">
        <f t="shared" ref="M8:M16" si="3">ROUND((L8/$E$1),0)</f>
        <v>137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387</v>
      </c>
      <c r="H9" s="35">
        <f t="shared" si="4"/>
        <v>383</v>
      </c>
      <c r="I9" s="35">
        <f t="shared" si="4"/>
        <v>372</v>
      </c>
      <c r="J9" s="35">
        <f t="shared" si="4"/>
        <v>281</v>
      </c>
      <c r="K9" s="35">
        <f t="shared" si="4"/>
        <v>0</v>
      </c>
      <c r="L9" s="35">
        <f t="shared" ref="L9:L16" si="5">SUM(G9:K9)</f>
        <v>1423</v>
      </c>
      <c r="M9" s="35">
        <f t="shared" si="3"/>
        <v>356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539</v>
      </c>
      <c r="H10" s="35">
        <f t="shared" si="4"/>
        <v>540</v>
      </c>
      <c r="I10" s="35">
        <f t="shared" si="4"/>
        <v>520</v>
      </c>
      <c r="J10" s="35">
        <f t="shared" si="4"/>
        <v>452</v>
      </c>
      <c r="K10" s="35">
        <f t="shared" si="4"/>
        <v>0</v>
      </c>
      <c r="L10" s="35">
        <f t="shared" si="5"/>
        <v>2051</v>
      </c>
      <c r="M10" s="35">
        <f t="shared" si="3"/>
        <v>513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988</v>
      </c>
      <c r="H11" s="32">
        <f t="shared" si="4"/>
        <v>893</v>
      </c>
      <c r="I11" s="32">
        <f t="shared" si="4"/>
        <v>984</v>
      </c>
      <c r="J11" s="32">
        <f t="shared" si="4"/>
        <v>827</v>
      </c>
      <c r="K11" s="32">
        <f t="shared" si="4"/>
        <v>0</v>
      </c>
      <c r="L11" s="32">
        <f t="shared" si="5"/>
        <v>3692</v>
      </c>
      <c r="M11" s="32">
        <f t="shared" si="3"/>
        <v>923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21</v>
      </c>
      <c r="H12" s="35">
        <f t="shared" si="4"/>
        <v>34</v>
      </c>
      <c r="I12" s="35">
        <f t="shared" si="4"/>
        <v>19</v>
      </c>
      <c r="J12" s="35">
        <f t="shared" si="4"/>
        <v>18</v>
      </c>
      <c r="K12" s="35">
        <f t="shared" si="4"/>
        <v>0</v>
      </c>
      <c r="L12" s="35">
        <v>92</v>
      </c>
      <c r="M12" s="35">
        <f t="shared" si="3"/>
        <v>23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137</v>
      </c>
      <c r="H14" s="35">
        <f t="shared" si="4"/>
        <v>135</v>
      </c>
      <c r="I14" s="35">
        <f t="shared" si="4"/>
        <v>122</v>
      </c>
      <c r="J14" s="35">
        <f t="shared" si="4"/>
        <v>115</v>
      </c>
      <c r="K14" s="35">
        <f t="shared" si="4"/>
        <v>0</v>
      </c>
      <c r="L14" s="35">
        <f t="shared" si="5"/>
        <v>509</v>
      </c>
      <c r="M14" s="35">
        <f t="shared" si="3"/>
        <v>127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1826</v>
      </c>
      <c r="H15" s="35">
        <f t="shared" si="4"/>
        <v>1270</v>
      </c>
      <c r="I15" s="35">
        <f t="shared" si="4"/>
        <v>1499</v>
      </c>
      <c r="J15" s="35">
        <f t="shared" si="4"/>
        <v>1184</v>
      </c>
      <c r="K15" s="35">
        <f t="shared" si="4"/>
        <v>0</v>
      </c>
      <c r="L15" s="35">
        <f t="shared" si="5"/>
        <v>5779</v>
      </c>
      <c r="M15" s="35">
        <v>92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208</v>
      </c>
      <c r="H16" s="35">
        <f t="shared" si="4"/>
        <v>212</v>
      </c>
      <c r="I16" s="35">
        <f t="shared" si="4"/>
        <v>252</v>
      </c>
      <c r="J16" s="35">
        <f t="shared" si="4"/>
        <v>212</v>
      </c>
      <c r="K16" s="35">
        <f t="shared" si="4"/>
        <v>0</v>
      </c>
      <c r="L16" s="35">
        <f t="shared" si="5"/>
        <v>884</v>
      </c>
      <c r="M16" s="35">
        <f t="shared" si="3"/>
        <v>221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684</v>
      </c>
      <c r="U19" s="46">
        <f>+L24+L25</f>
        <v>219</v>
      </c>
      <c r="V19" s="46">
        <f>+L26+L27</f>
        <v>465</v>
      </c>
      <c r="W19" s="46">
        <f>+L30</f>
        <v>33</v>
      </c>
      <c r="X19" s="46">
        <f>+L28</f>
        <v>0</v>
      </c>
    </row>
    <row r="20" spans="1:24" x14ac:dyDescent="0.25">
      <c r="A20" s="21"/>
      <c r="B20" s="22"/>
      <c r="C20" s="8" t="str">
        <f>+$C4</f>
        <v>February 2024</v>
      </c>
      <c r="D20" s="24"/>
      <c r="E20" s="24"/>
      <c r="F20" s="24"/>
      <c r="G20" s="10" t="str">
        <f>+$G$4</f>
        <v>Feb</v>
      </c>
      <c r="H20" s="10" t="str">
        <f>+G20</f>
        <v>Feb</v>
      </c>
      <c r="I20" s="10" t="str">
        <f t="shared" si="6"/>
        <v>Feb</v>
      </c>
      <c r="J20" s="10" t="str">
        <f t="shared" si="6"/>
        <v>Feb</v>
      </c>
      <c r="K20" s="10" t="str">
        <f t="shared" si="6"/>
        <v>Feb</v>
      </c>
      <c r="L20" s="10" t="str">
        <f t="shared" si="6"/>
        <v>Feb</v>
      </c>
      <c r="M20" s="10" t="str">
        <f t="shared" si="6"/>
        <v>Feb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4</v>
      </c>
      <c r="H21" s="7">
        <f>+$H$5</f>
        <v>11</v>
      </c>
      <c r="I21" s="7">
        <f>+$I$5</f>
        <v>18</v>
      </c>
      <c r="J21" s="7">
        <f>+$J$5</f>
        <v>25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183</v>
      </c>
      <c r="H23" s="32">
        <f t="shared" ref="H23:L23" si="7">SUM(H24:H27)</f>
        <v>133</v>
      </c>
      <c r="I23" s="32">
        <f t="shared" si="7"/>
        <v>184</v>
      </c>
      <c r="J23" s="32">
        <f t="shared" si="7"/>
        <v>184</v>
      </c>
      <c r="K23" s="32">
        <f t="shared" si="7"/>
        <v>0</v>
      </c>
      <c r="L23" s="32">
        <f t="shared" si="7"/>
        <v>684</v>
      </c>
      <c r="M23" s="32">
        <f>ROUND((L23/$E$1),0)</f>
        <v>171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16</v>
      </c>
      <c r="H24" s="40">
        <v>12</v>
      </c>
      <c r="I24" s="40">
        <v>44</v>
      </c>
      <c r="J24" s="40">
        <v>16</v>
      </c>
      <c r="K24" s="40"/>
      <c r="L24" s="35">
        <f>SUM(G24:K24)</f>
        <v>88</v>
      </c>
      <c r="M24" s="35">
        <f t="shared" ref="M24:M32" si="8">ROUND((L24/$E$1),0)</f>
        <v>22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41</v>
      </c>
      <c r="H25" s="40">
        <v>30</v>
      </c>
      <c r="I25" s="40">
        <v>25</v>
      </c>
      <c r="J25" s="40">
        <v>35</v>
      </c>
      <c r="K25" s="40"/>
      <c r="L25" s="35">
        <f t="shared" ref="L25:L32" si="9">SUM(G25:K25)</f>
        <v>131</v>
      </c>
      <c r="M25" s="35">
        <f t="shared" si="8"/>
        <v>33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66</v>
      </c>
      <c r="H26" s="40">
        <v>54</v>
      </c>
      <c r="I26" s="40">
        <v>50</v>
      </c>
      <c r="J26" s="40">
        <v>70</v>
      </c>
      <c r="K26" s="40"/>
      <c r="L26" s="35">
        <f t="shared" si="9"/>
        <v>240</v>
      </c>
      <c r="M26" s="35">
        <f t="shared" si="8"/>
        <v>60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60</v>
      </c>
      <c r="H27" s="41">
        <v>37</v>
      </c>
      <c r="I27" s="41">
        <v>65</v>
      </c>
      <c r="J27" s="41">
        <v>63</v>
      </c>
      <c r="K27" s="41"/>
      <c r="L27" s="32">
        <f t="shared" si="9"/>
        <v>225</v>
      </c>
      <c r="M27" s="32">
        <f t="shared" si="8"/>
        <v>56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11</v>
      </c>
      <c r="H30" s="40">
        <v>5</v>
      </c>
      <c r="I30" s="40">
        <v>9</v>
      </c>
      <c r="J30" s="40">
        <v>8</v>
      </c>
      <c r="K30" s="40"/>
      <c r="L30" s="35">
        <f t="shared" si="9"/>
        <v>33</v>
      </c>
      <c r="M30" s="35">
        <f t="shared" si="8"/>
        <v>8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317</v>
      </c>
      <c r="U35" s="46">
        <f>+L40+L41</f>
        <v>80</v>
      </c>
      <c r="V35" s="46">
        <f>+L42+L43</f>
        <v>237</v>
      </c>
      <c r="W35" s="46">
        <f>+L46</f>
        <v>29</v>
      </c>
      <c r="X35" s="46">
        <f>+L44</f>
        <v>18</v>
      </c>
    </row>
    <row r="36" spans="1:24" x14ac:dyDescent="0.25">
      <c r="A36" s="21"/>
      <c r="B36" s="22"/>
      <c r="C36" s="8" t="str">
        <f>+$C20</f>
        <v>February 2024</v>
      </c>
      <c r="D36" s="24"/>
      <c r="E36" s="24"/>
      <c r="F36" s="24"/>
      <c r="G36" s="10" t="str">
        <f>+$G$4</f>
        <v>Feb</v>
      </c>
      <c r="H36" s="10" t="str">
        <f>+G36</f>
        <v>Feb</v>
      </c>
      <c r="I36" s="10" t="str">
        <f t="shared" si="10"/>
        <v>Feb</v>
      </c>
      <c r="J36" s="10" t="str">
        <f t="shared" si="10"/>
        <v>Feb</v>
      </c>
      <c r="K36" s="10" t="str">
        <f t="shared" si="10"/>
        <v>Feb</v>
      </c>
      <c r="L36" s="10" t="str">
        <f t="shared" si="10"/>
        <v>Feb</v>
      </c>
      <c r="M36" s="10" t="str">
        <f t="shared" si="10"/>
        <v>Feb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4</v>
      </c>
      <c r="H37" s="7">
        <f>+$H$5</f>
        <v>11</v>
      </c>
      <c r="I37" s="7">
        <f>+$I$5</f>
        <v>18</v>
      </c>
      <c r="J37" s="7">
        <f>+$J$5</f>
        <v>25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73</v>
      </c>
      <c r="H39" s="32">
        <f t="shared" ref="H39:L39" si="11">SUM(H40:H43)</f>
        <v>65</v>
      </c>
      <c r="I39" s="32">
        <f t="shared" si="11"/>
        <v>85</v>
      </c>
      <c r="J39" s="32">
        <f t="shared" si="11"/>
        <v>94</v>
      </c>
      <c r="K39" s="32">
        <f t="shared" si="11"/>
        <v>0</v>
      </c>
      <c r="L39" s="32">
        <f t="shared" si="11"/>
        <v>317</v>
      </c>
      <c r="M39" s="32">
        <f>ROUND((L39/$E$1),0)</f>
        <v>79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40">
        <v>4</v>
      </c>
      <c r="I40" s="40">
        <v>5</v>
      </c>
      <c r="J40" s="40">
        <v>8</v>
      </c>
      <c r="K40" s="40"/>
      <c r="L40" s="35">
        <f>SUM(G40:K40)</f>
        <v>20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13</v>
      </c>
      <c r="I41" s="40">
        <v>16</v>
      </c>
      <c r="J41" s="40">
        <v>16</v>
      </c>
      <c r="K41" s="40"/>
      <c r="L41" s="35">
        <f t="shared" ref="L41:L48" si="13">SUM(G41:K41)</f>
        <v>60</v>
      </c>
      <c r="M41" s="35">
        <f t="shared" si="12"/>
        <v>15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20</v>
      </c>
      <c r="H42" s="40">
        <v>18</v>
      </c>
      <c r="I42" s="40">
        <v>24</v>
      </c>
      <c r="J42" s="40">
        <v>25</v>
      </c>
      <c r="K42" s="40"/>
      <c r="L42" s="35">
        <f t="shared" si="13"/>
        <v>87</v>
      </c>
      <c r="M42" s="35">
        <f t="shared" si="12"/>
        <v>22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35</v>
      </c>
      <c r="H43" s="41">
        <v>30</v>
      </c>
      <c r="I43" s="41">
        <v>40</v>
      </c>
      <c r="J43" s="41">
        <v>45</v>
      </c>
      <c r="K43" s="41"/>
      <c r="L43" s="32">
        <f t="shared" si="13"/>
        <v>150</v>
      </c>
      <c r="M43" s="32">
        <f t="shared" si="12"/>
        <v>38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2</v>
      </c>
      <c r="H44" s="40">
        <v>5</v>
      </c>
      <c r="I44" s="40">
        <v>3</v>
      </c>
      <c r="J44" s="40">
        <v>8</v>
      </c>
      <c r="K44" s="40"/>
      <c r="L44" s="35">
        <f t="shared" si="13"/>
        <v>18</v>
      </c>
      <c r="M44" s="35">
        <f t="shared" si="12"/>
        <v>5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7</v>
      </c>
      <c r="H46" s="40">
        <v>8</v>
      </c>
      <c r="I46" s="40">
        <v>2</v>
      </c>
      <c r="J46" s="40">
        <v>12</v>
      </c>
      <c r="K46" s="40"/>
      <c r="L46" s="35">
        <f t="shared" si="13"/>
        <v>29</v>
      </c>
      <c r="M46" s="35">
        <f t="shared" si="12"/>
        <v>7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36</v>
      </c>
      <c r="H47" s="40"/>
      <c r="I47" s="40">
        <v>144</v>
      </c>
      <c r="J47" s="40">
        <v>108</v>
      </c>
      <c r="K47" s="40"/>
      <c r="L47" s="35">
        <f t="shared" si="13"/>
        <v>288</v>
      </c>
      <c r="M47" s="35">
        <f t="shared" si="12"/>
        <v>72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328</v>
      </c>
      <c r="U51" s="46">
        <f>+L56+L57</f>
        <v>86</v>
      </c>
      <c r="V51" s="46">
        <f>+L58+L59</f>
        <v>242</v>
      </c>
      <c r="W51" s="46">
        <f>+L62</f>
        <v>28</v>
      </c>
      <c r="X51" s="46">
        <f>+L60</f>
        <v>0</v>
      </c>
    </row>
    <row r="52" spans="1:24" x14ac:dyDescent="0.25">
      <c r="A52" s="21"/>
      <c r="B52" s="22"/>
      <c r="C52" s="8" t="str">
        <f>+$C36</f>
        <v>February 2024</v>
      </c>
      <c r="D52" s="24"/>
      <c r="E52" s="24"/>
      <c r="F52" s="24"/>
      <c r="G52" s="10" t="str">
        <f>+$G$4</f>
        <v>Feb</v>
      </c>
      <c r="H52" s="10" t="str">
        <f>+G52</f>
        <v>Feb</v>
      </c>
      <c r="I52" s="10" t="str">
        <f t="shared" si="14"/>
        <v>Feb</v>
      </c>
      <c r="J52" s="10" t="str">
        <f t="shared" si="14"/>
        <v>Feb</v>
      </c>
      <c r="K52" s="10" t="str">
        <f t="shared" si="14"/>
        <v>Feb</v>
      </c>
      <c r="L52" s="10" t="str">
        <f t="shared" si="14"/>
        <v>Feb</v>
      </c>
      <c r="M52" s="10" t="str">
        <f t="shared" si="14"/>
        <v>Feb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4</v>
      </c>
      <c r="H53" s="7">
        <f>+$H$5</f>
        <v>11</v>
      </c>
      <c r="I53" s="7">
        <f>+$I$5</f>
        <v>18</v>
      </c>
      <c r="J53" s="7">
        <f>+$J$5</f>
        <v>25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63</v>
      </c>
      <c r="H55" s="32">
        <f t="shared" ref="H55:L55" si="15">SUM(H56:H59)</f>
        <v>68</v>
      </c>
      <c r="I55" s="32">
        <f t="shared" si="15"/>
        <v>107</v>
      </c>
      <c r="J55" s="32">
        <f t="shared" si="15"/>
        <v>90</v>
      </c>
      <c r="K55" s="32">
        <f t="shared" si="15"/>
        <v>0</v>
      </c>
      <c r="L55" s="32">
        <f t="shared" si="15"/>
        <v>328</v>
      </c>
      <c r="M55" s="32">
        <f>ROUND((L55/$E$1),0)</f>
        <v>82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5</v>
      </c>
      <c r="H56" s="40">
        <v>3</v>
      </c>
      <c r="I56" s="40">
        <v>3</v>
      </c>
      <c r="J56" s="40">
        <v>3</v>
      </c>
      <c r="K56" s="40"/>
      <c r="L56" s="35">
        <f>SUM(G56:K56)</f>
        <v>14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21</v>
      </c>
      <c r="H57" s="40">
        <v>14</v>
      </c>
      <c r="I57" s="40">
        <v>24</v>
      </c>
      <c r="J57" s="40">
        <v>13</v>
      </c>
      <c r="K57" s="40"/>
      <c r="L57" s="35">
        <f t="shared" ref="L57:L64" si="17">SUM(G57:K57)</f>
        <v>72</v>
      </c>
      <c r="M57" s="35">
        <f t="shared" si="16"/>
        <v>18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23</v>
      </c>
      <c r="H58" s="40">
        <v>17</v>
      </c>
      <c r="I58" s="40">
        <v>23</v>
      </c>
      <c r="J58" s="40">
        <v>18</v>
      </c>
      <c r="K58" s="40"/>
      <c r="L58" s="35">
        <f t="shared" si="17"/>
        <v>81</v>
      </c>
      <c r="M58" s="35">
        <f t="shared" si="16"/>
        <v>20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14</v>
      </c>
      <c r="H59" s="41">
        <v>34</v>
      </c>
      <c r="I59" s="41">
        <v>57</v>
      </c>
      <c r="J59" s="41">
        <v>56</v>
      </c>
      <c r="K59" s="41"/>
      <c r="L59" s="32">
        <f t="shared" si="17"/>
        <v>161</v>
      </c>
      <c r="M59" s="32">
        <f t="shared" si="16"/>
        <v>40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9</v>
      </c>
      <c r="H62" s="40">
        <v>9</v>
      </c>
      <c r="I62" s="40">
        <v>10</v>
      </c>
      <c r="J62" s="40"/>
      <c r="K62" s="40"/>
      <c r="L62" s="35">
        <f t="shared" si="17"/>
        <v>28</v>
      </c>
      <c r="M62" s="35">
        <f t="shared" si="16"/>
        <v>7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February 2024</v>
      </c>
      <c r="D68" s="24"/>
      <c r="E68" s="24"/>
      <c r="F68" s="24"/>
      <c r="G68" s="10" t="str">
        <f>+$G$4</f>
        <v>Feb</v>
      </c>
      <c r="H68" s="10" t="str">
        <f>+G68</f>
        <v>Feb</v>
      </c>
      <c r="I68" s="10" t="str">
        <f t="shared" si="18"/>
        <v>Feb</v>
      </c>
      <c r="J68" s="10" t="str">
        <f t="shared" si="18"/>
        <v>Feb</v>
      </c>
      <c r="K68" s="10" t="str">
        <f t="shared" si="18"/>
        <v>Feb</v>
      </c>
      <c r="L68" s="10" t="str">
        <f t="shared" si="18"/>
        <v>Feb</v>
      </c>
      <c r="M68" s="10" t="str">
        <f t="shared" si="18"/>
        <v>Feb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4</v>
      </c>
      <c r="H69" s="7">
        <f>+$H$5</f>
        <v>11</v>
      </c>
      <c r="I69" s="7">
        <f>+$I$5</f>
        <v>18</v>
      </c>
      <c r="J69" s="7">
        <f>+$J$5</f>
        <v>25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>
        <f>ROUND((L71/$E$1),0)</f>
        <v>0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>
        <f t="shared" ref="M72:M80" si="20">ROUND((L72/$E$1),0)</f>
        <v>0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>
        <f t="shared" si="20"/>
        <v>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>
        <f t="shared" si="20"/>
        <v>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>
        <f t="shared" si="20"/>
        <v>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>
        <f t="shared" si="20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February 2024</v>
      </c>
      <c r="D84" s="24"/>
      <c r="E84" s="24"/>
      <c r="F84" s="24"/>
      <c r="G84" s="10" t="str">
        <f>+$G$4</f>
        <v>Feb</v>
      </c>
      <c r="H84" s="10" t="str">
        <f>+G84</f>
        <v>Feb</v>
      </c>
      <c r="I84" s="10" t="str">
        <f t="shared" si="22"/>
        <v>Feb</v>
      </c>
      <c r="J84" s="10" t="str">
        <f t="shared" si="22"/>
        <v>Feb</v>
      </c>
      <c r="K84" s="10" t="str">
        <f t="shared" si="22"/>
        <v>Feb</v>
      </c>
      <c r="L84" s="10" t="str">
        <f t="shared" si="22"/>
        <v>Feb</v>
      </c>
      <c r="M84" s="10" t="str">
        <f t="shared" si="22"/>
        <v>Feb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4</v>
      </c>
      <c r="H85" s="7">
        <f>+$H$5</f>
        <v>11</v>
      </c>
      <c r="I85" s="7">
        <f>+$I$5</f>
        <v>18</v>
      </c>
      <c r="J85" s="7">
        <f>+$J$5</f>
        <v>25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288</v>
      </c>
      <c r="U99" s="46">
        <f>+L104+L105</f>
        <v>103</v>
      </c>
      <c r="V99" s="46">
        <f>+L106+L107</f>
        <v>185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 t="str">
        <f>+$C84</f>
        <v>February 2024</v>
      </c>
      <c r="D100" s="24"/>
      <c r="E100" s="24"/>
      <c r="F100" s="24"/>
      <c r="G100" s="10" t="str">
        <f>+$G$4</f>
        <v>Feb</v>
      </c>
      <c r="H100" s="10" t="str">
        <f>+G100</f>
        <v>Feb</v>
      </c>
      <c r="I100" s="10" t="str">
        <f t="shared" si="26"/>
        <v>Feb</v>
      </c>
      <c r="J100" s="10" t="str">
        <f t="shared" si="26"/>
        <v>Feb</v>
      </c>
      <c r="K100" s="10" t="str">
        <f t="shared" si="26"/>
        <v>Feb</v>
      </c>
      <c r="L100" s="10" t="str">
        <f t="shared" si="26"/>
        <v>Feb</v>
      </c>
      <c r="M100" s="10" t="str">
        <f t="shared" si="26"/>
        <v>Feb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4</v>
      </c>
      <c r="H101" s="7">
        <f>+$H$5</f>
        <v>11</v>
      </c>
      <c r="I101" s="7">
        <f>+$I$5</f>
        <v>18</v>
      </c>
      <c r="J101" s="7">
        <f>+$J$5</f>
        <v>25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80</v>
      </c>
      <c r="H103" s="32">
        <f t="shared" ref="H103:L103" si="27">SUM(H104:H107)</f>
        <v>74</v>
      </c>
      <c r="I103" s="32">
        <f t="shared" si="27"/>
        <v>66</v>
      </c>
      <c r="J103" s="32">
        <f t="shared" si="27"/>
        <v>68</v>
      </c>
      <c r="K103" s="32">
        <f t="shared" si="27"/>
        <v>0</v>
      </c>
      <c r="L103" s="32">
        <f t="shared" si="27"/>
        <v>288</v>
      </c>
      <c r="M103" s="32">
        <f>ROUND((L103/$E$1),0)</f>
        <v>72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3</v>
      </c>
      <c r="I104" s="40">
        <v>4</v>
      </c>
      <c r="J104" s="40">
        <v>5</v>
      </c>
      <c r="K104" s="40"/>
      <c r="L104" s="35">
        <f>SUM(G104:K104)</f>
        <v>16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24</v>
      </c>
      <c r="H105" s="40">
        <v>21</v>
      </c>
      <c r="I105" s="40">
        <v>21</v>
      </c>
      <c r="J105" s="40">
        <v>21</v>
      </c>
      <c r="K105" s="40"/>
      <c r="L105" s="35">
        <f t="shared" ref="L105:L112" si="29">SUM(G105:K105)</f>
        <v>87</v>
      </c>
      <c r="M105" s="35">
        <f t="shared" si="28"/>
        <v>22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13</v>
      </c>
      <c r="I106" s="40">
        <v>14</v>
      </c>
      <c r="J106" s="40">
        <v>13</v>
      </c>
      <c r="K106" s="40"/>
      <c r="L106" s="35">
        <f t="shared" si="29"/>
        <v>56</v>
      </c>
      <c r="M106" s="35">
        <f t="shared" si="28"/>
        <v>14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>
        <v>37</v>
      </c>
      <c r="I107" s="41">
        <v>27</v>
      </c>
      <c r="J107" s="41">
        <v>29</v>
      </c>
      <c r="K107" s="41"/>
      <c r="L107" s="32">
        <f t="shared" si="29"/>
        <v>129</v>
      </c>
      <c r="M107" s="32">
        <f t="shared" si="28"/>
        <v>32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>
        <f t="shared" si="28"/>
        <v>0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>
        <v>40</v>
      </c>
      <c r="I112" s="40">
        <v>40</v>
      </c>
      <c r="J112" s="40">
        <v>40</v>
      </c>
      <c r="K112" s="40"/>
      <c r="L112" s="35">
        <f t="shared" si="29"/>
        <v>160</v>
      </c>
      <c r="M112" s="35">
        <f t="shared" si="28"/>
        <v>40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233</v>
      </c>
      <c r="U115" s="46">
        <f>+L120+L121</f>
        <v>63</v>
      </c>
      <c r="V115" s="46">
        <f>+L122+L123</f>
        <v>170</v>
      </c>
      <c r="W115" s="46">
        <f>+L126</f>
        <v>26</v>
      </c>
      <c r="X115" s="46">
        <f>+L124</f>
        <v>11</v>
      </c>
    </row>
    <row r="116" spans="1:24" x14ac:dyDescent="0.25">
      <c r="A116" s="21"/>
      <c r="B116" s="22"/>
      <c r="C116" s="8" t="str">
        <f>+$C100</f>
        <v>February 2024</v>
      </c>
      <c r="D116" s="24"/>
      <c r="E116" s="24"/>
      <c r="F116" s="24"/>
      <c r="G116" s="10" t="str">
        <f>+$G$4</f>
        <v>Feb</v>
      </c>
      <c r="H116" s="10" t="str">
        <f>+G116</f>
        <v>Feb</v>
      </c>
      <c r="I116" s="10" t="str">
        <f t="shared" si="30"/>
        <v>Feb</v>
      </c>
      <c r="J116" s="10" t="str">
        <f t="shared" si="30"/>
        <v>Feb</v>
      </c>
      <c r="K116" s="10" t="str">
        <f t="shared" si="30"/>
        <v>Feb</v>
      </c>
      <c r="L116" s="10" t="str">
        <f t="shared" si="30"/>
        <v>Feb</v>
      </c>
      <c r="M116" s="10" t="str">
        <f t="shared" si="30"/>
        <v>Feb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4</v>
      </c>
      <c r="H117" s="7">
        <f>+$H$5</f>
        <v>11</v>
      </c>
      <c r="I117" s="7">
        <f>+$I$5</f>
        <v>18</v>
      </c>
      <c r="J117" s="7">
        <f>+$J$5</f>
        <v>25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51</v>
      </c>
      <c r="H119" s="32">
        <f t="shared" ref="H119:L119" si="31">SUM(H120:H123)</f>
        <v>49</v>
      </c>
      <c r="I119" s="32">
        <f t="shared" si="31"/>
        <v>72</v>
      </c>
      <c r="J119" s="32">
        <f t="shared" si="31"/>
        <v>61</v>
      </c>
      <c r="K119" s="32">
        <f t="shared" si="31"/>
        <v>0</v>
      </c>
      <c r="L119" s="32">
        <f t="shared" si="31"/>
        <v>233</v>
      </c>
      <c r="M119" s="32">
        <f>ROUND((L119/$E$1),0)</f>
        <v>58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4</v>
      </c>
      <c r="I120" s="40">
        <v>7</v>
      </c>
      <c r="J120" s="40">
        <v>2</v>
      </c>
      <c r="K120" s="40"/>
      <c r="L120" s="35">
        <f>SUM(G120:K120)</f>
        <v>16</v>
      </c>
      <c r="M120" s="35">
        <f t="shared" ref="M120:M128" si="32">ROUND((L120/$E$1),0)</f>
        <v>4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11</v>
      </c>
      <c r="H121" s="40">
        <v>9</v>
      </c>
      <c r="I121" s="40">
        <v>16</v>
      </c>
      <c r="J121" s="40">
        <v>11</v>
      </c>
      <c r="K121" s="40"/>
      <c r="L121" s="35">
        <f t="shared" ref="L121:L128" si="33">SUM(G121:K121)</f>
        <v>47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11</v>
      </c>
      <c r="H122" s="40">
        <v>14</v>
      </c>
      <c r="I122" s="40">
        <v>14</v>
      </c>
      <c r="J122" s="40">
        <v>23</v>
      </c>
      <c r="K122" s="40"/>
      <c r="L122" s="35">
        <f t="shared" si="33"/>
        <v>62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26</v>
      </c>
      <c r="H123" s="41">
        <v>22</v>
      </c>
      <c r="I123" s="41">
        <v>35</v>
      </c>
      <c r="J123" s="41">
        <v>25</v>
      </c>
      <c r="K123" s="41"/>
      <c r="L123" s="32">
        <f t="shared" si="33"/>
        <v>108</v>
      </c>
      <c r="M123" s="32">
        <f t="shared" si="32"/>
        <v>27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2</v>
      </c>
      <c r="H124" s="40">
        <v>1</v>
      </c>
      <c r="I124" s="40">
        <v>4</v>
      </c>
      <c r="J124" s="40">
        <v>4</v>
      </c>
      <c r="K124" s="40"/>
      <c r="L124" s="35">
        <f t="shared" si="33"/>
        <v>11</v>
      </c>
      <c r="M124" s="35">
        <f t="shared" si="32"/>
        <v>3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9</v>
      </c>
      <c r="H126" s="40">
        <v>3</v>
      </c>
      <c r="I126" s="40">
        <v>8</v>
      </c>
      <c r="J126" s="40">
        <v>6</v>
      </c>
      <c r="K126" s="40"/>
      <c r="L126" s="35">
        <f t="shared" si="33"/>
        <v>26</v>
      </c>
      <c r="M126" s="35">
        <f t="shared" si="32"/>
        <v>7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144</v>
      </c>
      <c r="H127" s="40">
        <v>108</v>
      </c>
      <c r="I127" s="40">
        <v>7</v>
      </c>
      <c r="J127" s="40">
        <v>180</v>
      </c>
      <c r="K127" s="40"/>
      <c r="L127" s="35">
        <f t="shared" si="33"/>
        <v>439</v>
      </c>
      <c r="M127" s="35">
        <f t="shared" si="32"/>
        <v>110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40</v>
      </c>
      <c r="H128" s="40">
        <v>40</v>
      </c>
      <c r="I128" s="40">
        <v>40</v>
      </c>
      <c r="J128" s="40">
        <v>40</v>
      </c>
      <c r="K128" s="40"/>
      <c r="L128" s="35">
        <f t="shared" si="33"/>
        <v>160</v>
      </c>
      <c r="M128" s="35">
        <f t="shared" si="32"/>
        <v>40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245</v>
      </c>
      <c r="U131" s="46">
        <f>+L136+L137</f>
        <v>78</v>
      </c>
      <c r="V131" s="46">
        <f>+L138+L139</f>
        <v>167</v>
      </c>
      <c r="W131" s="46">
        <f>+L142</f>
        <v>2</v>
      </c>
      <c r="X131" s="46">
        <f>+L140</f>
        <v>0</v>
      </c>
    </row>
    <row r="132" spans="1:24" x14ac:dyDescent="0.25">
      <c r="A132" s="21"/>
      <c r="B132" s="22"/>
      <c r="C132" s="8" t="str">
        <f>+$C116</f>
        <v>February 2024</v>
      </c>
      <c r="D132" s="24"/>
      <c r="E132" s="24"/>
      <c r="F132" s="24"/>
      <c r="G132" s="10" t="str">
        <f>+$G$4</f>
        <v>Feb</v>
      </c>
      <c r="H132" s="10" t="str">
        <f>+G132</f>
        <v>Feb</v>
      </c>
      <c r="I132" s="10" t="str">
        <f t="shared" si="34"/>
        <v>Feb</v>
      </c>
      <c r="J132" s="10" t="str">
        <f t="shared" si="34"/>
        <v>Feb</v>
      </c>
      <c r="K132" s="10" t="str">
        <f t="shared" si="34"/>
        <v>Feb</v>
      </c>
      <c r="L132" s="10" t="str">
        <f t="shared" si="34"/>
        <v>Feb</v>
      </c>
      <c r="M132" s="10" t="str">
        <f t="shared" si="34"/>
        <v>Feb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4</v>
      </c>
      <c r="H133" s="7">
        <f>+$H$5</f>
        <v>11</v>
      </c>
      <c r="I133" s="7">
        <f>+$I$5</f>
        <v>18</v>
      </c>
      <c r="J133" s="7">
        <f>+$J$5</f>
        <v>25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61</v>
      </c>
      <c r="H135" s="32">
        <f t="shared" ref="H135:L135" si="35">SUM(H136:H139)</f>
        <v>54</v>
      </c>
      <c r="I135" s="32">
        <f t="shared" si="35"/>
        <v>63</v>
      </c>
      <c r="J135" s="32">
        <f t="shared" si="35"/>
        <v>67</v>
      </c>
      <c r="K135" s="32">
        <f t="shared" si="35"/>
        <v>0</v>
      </c>
      <c r="L135" s="32">
        <f t="shared" si="35"/>
        <v>245</v>
      </c>
      <c r="M135" s="32">
        <f>ROUND((L135/$E$1),0)</f>
        <v>61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3</v>
      </c>
      <c r="H136" s="40">
        <v>4</v>
      </c>
      <c r="I136" s="40">
        <v>4</v>
      </c>
      <c r="J136" s="40">
        <v>4</v>
      </c>
      <c r="K136" s="40"/>
      <c r="L136" s="35">
        <f>SUM(G136:K136)</f>
        <v>15</v>
      </c>
      <c r="M136" s="35">
        <f t="shared" ref="M136:M144" si="36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15</v>
      </c>
      <c r="H137" s="40">
        <v>15</v>
      </c>
      <c r="I137" s="40">
        <v>16</v>
      </c>
      <c r="J137" s="40">
        <v>17</v>
      </c>
      <c r="K137" s="40"/>
      <c r="L137" s="35">
        <f t="shared" ref="L137:L144" si="37">SUM(G137:K137)</f>
        <v>63</v>
      </c>
      <c r="M137" s="35">
        <f t="shared" si="36"/>
        <v>16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11</v>
      </c>
      <c r="H138" s="40">
        <v>10</v>
      </c>
      <c r="I138" s="40">
        <v>14</v>
      </c>
      <c r="J138" s="40">
        <v>13</v>
      </c>
      <c r="K138" s="40"/>
      <c r="L138" s="35">
        <f t="shared" si="37"/>
        <v>48</v>
      </c>
      <c r="M138" s="35">
        <f t="shared" si="36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32</v>
      </c>
      <c r="H139" s="41">
        <v>25</v>
      </c>
      <c r="I139" s="41">
        <v>29</v>
      </c>
      <c r="J139" s="41">
        <v>33</v>
      </c>
      <c r="K139" s="41"/>
      <c r="L139" s="32">
        <f t="shared" si="37"/>
        <v>119</v>
      </c>
      <c r="M139" s="32">
        <f t="shared" si="36"/>
        <v>30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>
        <v>2</v>
      </c>
      <c r="J142" s="40"/>
      <c r="K142" s="40"/>
      <c r="L142" s="35">
        <f t="shared" si="37"/>
        <v>2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/>
      <c r="I143" s="40">
        <v>90</v>
      </c>
      <c r="J143" s="40">
        <v>70</v>
      </c>
      <c r="K143" s="40"/>
      <c r="L143" s="35">
        <f t="shared" si="37"/>
        <v>160</v>
      </c>
      <c r="M143" s="35">
        <f t="shared" si="36"/>
        <v>40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338</v>
      </c>
      <c r="U147" s="46">
        <f>+L152+L153</f>
        <v>98</v>
      </c>
      <c r="V147" s="46">
        <f>+L154+L155</f>
        <v>240</v>
      </c>
      <c r="W147" s="46">
        <f>+L158</f>
        <v>9</v>
      </c>
      <c r="X147" s="46">
        <f>+L156</f>
        <v>11</v>
      </c>
    </row>
    <row r="148" spans="1:24" x14ac:dyDescent="0.25">
      <c r="A148" s="21"/>
      <c r="B148" s="22"/>
      <c r="C148" s="8" t="str">
        <f>+$C132</f>
        <v>February 2024</v>
      </c>
      <c r="D148" s="24"/>
      <c r="E148" s="24"/>
      <c r="F148" s="24"/>
      <c r="G148" s="10" t="str">
        <f>+$G$4</f>
        <v>Feb</v>
      </c>
      <c r="H148" s="10" t="str">
        <f>+G148</f>
        <v>Feb</v>
      </c>
      <c r="I148" s="10" t="str">
        <f t="shared" si="38"/>
        <v>Feb</v>
      </c>
      <c r="J148" s="10" t="str">
        <f t="shared" si="38"/>
        <v>Feb</v>
      </c>
      <c r="K148" s="10" t="str">
        <f t="shared" si="38"/>
        <v>Feb</v>
      </c>
      <c r="L148" s="10" t="str">
        <f t="shared" si="38"/>
        <v>Feb</v>
      </c>
      <c r="M148" s="10" t="str">
        <f t="shared" si="38"/>
        <v>Feb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4</v>
      </c>
      <c r="H149" s="7">
        <f>+$H$5</f>
        <v>11</v>
      </c>
      <c r="I149" s="7">
        <f>+$I$5</f>
        <v>18</v>
      </c>
      <c r="J149" s="7">
        <f>+$J$5</f>
        <v>25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85</v>
      </c>
      <c r="H151" s="32">
        <f t="shared" ref="H151:L151" si="39">SUM(H152:H155)</f>
        <v>108</v>
      </c>
      <c r="I151" s="32">
        <f t="shared" si="39"/>
        <v>88</v>
      </c>
      <c r="J151" s="32">
        <f t="shared" si="39"/>
        <v>57</v>
      </c>
      <c r="K151" s="32">
        <f t="shared" si="39"/>
        <v>0</v>
      </c>
      <c r="L151" s="32">
        <f t="shared" si="39"/>
        <v>338</v>
      </c>
      <c r="M151" s="32">
        <f>ROUND((L151/$E$1),0)</f>
        <v>85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5</v>
      </c>
      <c r="I152" s="40">
        <v>3</v>
      </c>
      <c r="J152" s="40">
        <v>4</v>
      </c>
      <c r="K152" s="40"/>
      <c r="L152" s="35">
        <f>SUM(G152:K152)</f>
        <v>16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22</v>
      </c>
      <c r="H153" s="40">
        <v>29</v>
      </c>
      <c r="I153" s="40">
        <v>19</v>
      </c>
      <c r="J153" s="40">
        <v>12</v>
      </c>
      <c r="K153" s="40"/>
      <c r="L153" s="35">
        <f t="shared" ref="L153:L160" si="41">SUM(G153:K153)</f>
        <v>82</v>
      </c>
      <c r="M153" s="35">
        <f t="shared" si="40"/>
        <v>21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29</v>
      </c>
      <c r="H154" s="40">
        <v>34</v>
      </c>
      <c r="I154" s="40">
        <v>26</v>
      </c>
      <c r="J154" s="40">
        <v>20</v>
      </c>
      <c r="K154" s="40"/>
      <c r="L154" s="35">
        <f t="shared" si="41"/>
        <v>109</v>
      </c>
      <c r="M154" s="35">
        <f t="shared" si="40"/>
        <v>27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30</v>
      </c>
      <c r="H155" s="41">
        <v>40</v>
      </c>
      <c r="I155" s="41">
        <v>40</v>
      </c>
      <c r="J155" s="41">
        <v>21</v>
      </c>
      <c r="K155" s="41"/>
      <c r="L155" s="32">
        <f t="shared" si="41"/>
        <v>131</v>
      </c>
      <c r="M155" s="32">
        <f t="shared" si="40"/>
        <v>33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>
        <v>11</v>
      </c>
      <c r="I156" s="40"/>
      <c r="J156" s="40"/>
      <c r="K156" s="40"/>
      <c r="L156" s="35">
        <f t="shared" si="41"/>
        <v>11</v>
      </c>
      <c r="M156" s="35">
        <f t="shared" si="40"/>
        <v>3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7</v>
      </c>
      <c r="I158" s="40"/>
      <c r="J158" s="40">
        <v>1</v>
      </c>
      <c r="K158" s="40"/>
      <c r="L158" s="35">
        <f t="shared" si="41"/>
        <v>9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20</v>
      </c>
      <c r="H159" s="40">
        <v>25</v>
      </c>
      <c r="I159" s="40">
        <v>15</v>
      </c>
      <c r="J159" s="40">
        <v>15</v>
      </c>
      <c r="K159" s="40"/>
      <c r="L159" s="35">
        <f t="shared" si="41"/>
        <v>75</v>
      </c>
      <c r="M159" s="35">
        <f t="shared" si="40"/>
        <v>19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203</v>
      </c>
      <c r="U163" s="46">
        <f>+L168+L169</f>
        <v>46</v>
      </c>
      <c r="V163" s="46">
        <f>+L170+L171</f>
        <v>157</v>
      </c>
      <c r="W163" s="46">
        <f>+L174</f>
        <v>13</v>
      </c>
      <c r="X163" s="46">
        <f>+L172</f>
        <v>0</v>
      </c>
    </row>
    <row r="164" spans="1:24" x14ac:dyDescent="0.25">
      <c r="A164" s="21"/>
      <c r="B164" s="22"/>
      <c r="C164" s="8" t="str">
        <f>+$C148</f>
        <v>February 2024</v>
      </c>
      <c r="D164" s="24"/>
      <c r="E164" s="24"/>
      <c r="F164" s="24"/>
      <c r="G164" s="10" t="str">
        <f>+$G$4</f>
        <v>Feb</v>
      </c>
      <c r="H164" s="10" t="str">
        <f>+G164</f>
        <v>Feb</v>
      </c>
      <c r="I164" s="10" t="str">
        <f t="shared" si="42"/>
        <v>Feb</v>
      </c>
      <c r="J164" s="10" t="str">
        <f t="shared" si="42"/>
        <v>Feb</v>
      </c>
      <c r="K164" s="10" t="str">
        <f t="shared" si="42"/>
        <v>Feb</v>
      </c>
      <c r="L164" s="10" t="str">
        <f t="shared" si="42"/>
        <v>Feb</v>
      </c>
      <c r="M164" s="10" t="str">
        <f t="shared" si="42"/>
        <v>Feb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4</v>
      </c>
      <c r="H165" s="7">
        <f>+$H$5</f>
        <v>11</v>
      </c>
      <c r="I165" s="7">
        <f>+$I$5</f>
        <v>18</v>
      </c>
      <c r="J165" s="7">
        <f>+$J$5</f>
        <v>25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58</v>
      </c>
      <c r="H167" s="32">
        <f t="shared" ref="H167:L167" si="43">SUM(H168:H171)</f>
        <v>60</v>
      </c>
      <c r="I167" s="32">
        <f t="shared" si="43"/>
        <v>42</v>
      </c>
      <c r="J167" s="32">
        <f t="shared" si="43"/>
        <v>43</v>
      </c>
      <c r="K167" s="32">
        <f t="shared" si="43"/>
        <v>0</v>
      </c>
      <c r="L167" s="32">
        <f t="shared" si="43"/>
        <v>203</v>
      </c>
      <c r="M167" s="32">
        <f>ROUND((L167/$E$1),0)</f>
        <v>51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3</v>
      </c>
      <c r="H168" s="40">
        <v>2</v>
      </c>
      <c r="I168" s="40">
        <v>1</v>
      </c>
      <c r="J168" s="40">
        <v>2</v>
      </c>
      <c r="K168" s="40"/>
      <c r="L168" s="35">
        <f>SUM(G168:K168)</f>
        <v>8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9</v>
      </c>
      <c r="H169" s="40">
        <v>12</v>
      </c>
      <c r="I169" s="40">
        <v>10</v>
      </c>
      <c r="J169" s="40">
        <v>7</v>
      </c>
      <c r="K169" s="40"/>
      <c r="L169" s="35">
        <f t="shared" ref="L169:L176" si="45">SUM(G169:K169)</f>
        <v>38</v>
      </c>
      <c r="M169" s="35">
        <f t="shared" si="44"/>
        <v>10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16</v>
      </c>
      <c r="H170" s="40">
        <v>10</v>
      </c>
      <c r="I170" s="40">
        <v>8</v>
      </c>
      <c r="J170" s="40">
        <v>10</v>
      </c>
      <c r="K170" s="40"/>
      <c r="L170" s="35">
        <f t="shared" si="45"/>
        <v>44</v>
      </c>
      <c r="M170" s="35">
        <f t="shared" si="44"/>
        <v>11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30</v>
      </c>
      <c r="H171" s="41">
        <v>36</v>
      </c>
      <c r="I171" s="41">
        <v>23</v>
      </c>
      <c r="J171" s="41">
        <v>24</v>
      </c>
      <c r="K171" s="41"/>
      <c r="L171" s="32">
        <f t="shared" si="45"/>
        <v>113</v>
      </c>
      <c r="M171" s="32">
        <f t="shared" si="44"/>
        <v>28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1</v>
      </c>
      <c r="H174" s="40">
        <v>8</v>
      </c>
      <c r="I174" s="40">
        <v>2</v>
      </c>
      <c r="J174" s="40">
        <v>2</v>
      </c>
      <c r="K174" s="40"/>
      <c r="L174" s="35">
        <f t="shared" si="45"/>
        <v>13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80</v>
      </c>
      <c r="H175" s="40">
        <v>144</v>
      </c>
      <c r="I175" s="40">
        <v>100</v>
      </c>
      <c r="J175" s="40">
        <v>30</v>
      </c>
      <c r="K175" s="40"/>
      <c r="L175" s="35">
        <f t="shared" si="45"/>
        <v>354</v>
      </c>
      <c r="M175" s="35">
        <f t="shared" si="44"/>
        <v>89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266</v>
      </c>
      <c r="U179" s="46">
        <f>+L184+L185</f>
        <v>45</v>
      </c>
      <c r="V179" s="46">
        <f>+L186+L187</f>
        <v>221</v>
      </c>
      <c r="W179" s="46">
        <f>+L190</f>
        <v>57</v>
      </c>
      <c r="X179" s="46">
        <f>+L188</f>
        <v>5</v>
      </c>
    </row>
    <row r="180" spans="1:24" x14ac:dyDescent="0.25">
      <c r="A180" s="21"/>
      <c r="B180" s="22"/>
      <c r="C180" s="8" t="str">
        <f>+$C164</f>
        <v>February 2024</v>
      </c>
      <c r="D180" s="24"/>
      <c r="E180" s="24"/>
      <c r="F180" s="24"/>
      <c r="G180" s="10" t="str">
        <f>+$G$4</f>
        <v>Feb</v>
      </c>
      <c r="H180" s="10" t="str">
        <f>+G180</f>
        <v>Feb</v>
      </c>
      <c r="I180" s="10" t="str">
        <f t="shared" si="46"/>
        <v>Feb</v>
      </c>
      <c r="J180" s="10" t="str">
        <f t="shared" si="46"/>
        <v>Feb</v>
      </c>
      <c r="K180" s="10" t="str">
        <f t="shared" si="46"/>
        <v>Feb</v>
      </c>
      <c r="L180" s="10" t="str">
        <f t="shared" si="46"/>
        <v>Feb</v>
      </c>
      <c r="M180" s="10" t="str">
        <f t="shared" si="46"/>
        <v>Feb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4</v>
      </c>
      <c r="H181" s="7">
        <f>+$H$5</f>
        <v>11</v>
      </c>
      <c r="I181" s="7">
        <f>+$I$5</f>
        <v>18</v>
      </c>
      <c r="J181" s="7">
        <f>+$J$5</f>
        <v>25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70</v>
      </c>
      <c r="H183" s="32">
        <f t="shared" ref="H183:L183" si="47">SUM(H184:H187)</f>
        <v>61</v>
      </c>
      <c r="I183" s="32">
        <f t="shared" si="47"/>
        <v>67</v>
      </c>
      <c r="J183" s="32">
        <f t="shared" si="47"/>
        <v>68</v>
      </c>
      <c r="K183" s="32">
        <f t="shared" si="47"/>
        <v>0</v>
      </c>
      <c r="L183" s="32">
        <f t="shared" si="47"/>
        <v>266</v>
      </c>
      <c r="M183" s="32">
        <f>ROUND((L183/$E$1),0)</f>
        <v>67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2</v>
      </c>
      <c r="J184" s="40">
        <v>2</v>
      </c>
      <c r="K184" s="40"/>
      <c r="L184" s="35">
        <f>SUM(G184:K184)</f>
        <v>8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10</v>
      </c>
      <c r="H185" s="40">
        <v>9</v>
      </c>
      <c r="I185" s="40">
        <v>10</v>
      </c>
      <c r="J185" s="40">
        <v>8</v>
      </c>
      <c r="K185" s="40"/>
      <c r="L185" s="35">
        <f t="shared" ref="L185:L192" si="49">SUM(G185:K185)</f>
        <v>37</v>
      </c>
      <c r="M185" s="35">
        <f t="shared" si="48"/>
        <v>9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16</v>
      </c>
      <c r="I186" s="40">
        <v>15</v>
      </c>
      <c r="J186" s="40">
        <v>16</v>
      </c>
      <c r="K186" s="40"/>
      <c r="L186" s="35">
        <f t="shared" si="49"/>
        <v>65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40</v>
      </c>
      <c r="H187" s="41">
        <v>34</v>
      </c>
      <c r="I187" s="41">
        <v>40</v>
      </c>
      <c r="J187" s="41">
        <v>42</v>
      </c>
      <c r="K187" s="41"/>
      <c r="L187" s="32">
        <f t="shared" si="49"/>
        <v>156</v>
      </c>
      <c r="M187" s="32">
        <f t="shared" si="48"/>
        <v>39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>
        <v>3</v>
      </c>
      <c r="I188" s="40"/>
      <c r="J188" s="40">
        <v>1</v>
      </c>
      <c r="K188" s="40"/>
      <c r="L188" s="35">
        <f t="shared" si="49"/>
        <v>5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14</v>
      </c>
      <c r="H190" s="40">
        <v>12</v>
      </c>
      <c r="I190" s="40">
        <v>16</v>
      </c>
      <c r="J190" s="40">
        <v>15</v>
      </c>
      <c r="K190" s="40"/>
      <c r="L190" s="35">
        <f t="shared" si="49"/>
        <v>57</v>
      </c>
      <c r="M190" s="35">
        <f t="shared" si="48"/>
        <v>14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72</v>
      </c>
      <c r="H191" s="40">
        <v>108</v>
      </c>
      <c r="I191" s="40">
        <v>108</v>
      </c>
      <c r="J191" s="40">
        <v>108</v>
      </c>
      <c r="K191" s="40"/>
      <c r="L191" s="35">
        <f t="shared" si="49"/>
        <v>396</v>
      </c>
      <c r="M191" s="35">
        <f t="shared" si="48"/>
        <v>99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224</v>
      </c>
      <c r="U195" s="46">
        <f>+L200+L201</f>
        <v>50</v>
      </c>
      <c r="V195" s="46">
        <f>+L202+L203</f>
        <v>174</v>
      </c>
      <c r="W195" s="46">
        <f>+L206</f>
        <v>12</v>
      </c>
      <c r="X195" s="46">
        <f>+L204</f>
        <v>2</v>
      </c>
    </row>
    <row r="196" spans="1:24" x14ac:dyDescent="0.25">
      <c r="A196" s="21"/>
      <c r="B196" s="22"/>
      <c r="C196" s="8" t="str">
        <f>+$C180</f>
        <v>February 2024</v>
      </c>
      <c r="D196" s="24"/>
      <c r="E196" s="24"/>
      <c r="F196" s="24"/>
      <c r="G196" s="10" t="str">
        <f>+$G$4</f>
        <v>Feb</v>
      </c>
      <c r="H196" s="10" t="str">
        <f>+G196</f>
        <v>Feb</v>
      </c>
      <c r="I196" s="10" t="str">
        <f t="shared" si="50"/>
        <v>Feb</v>
      </c>
      <c r="J196" s="10" t="str">
        <f t="shared" si="50"/>
        <v>Feb</v>
      </c>
      <c r="K196" s="10" t="str">
        <f t="shared" si="50"/>
        <v>Feb</v>
      </c>
      <c r="L196" s="10" t="str">
        <f t="shared" si="50"/>
        <v>Feb</v>
      </c>
      <c r="M196" s="10" t="str">
        <f t="shared" si="50"/>
        <v>Feb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4</v>
      </c>
      <c r="H197" s="7">
        <f>+$H$5</f>
        <v>11</v>
      </c>
      <c r="I197" s="7">
        <f>+$I$5</f>
        <v>18</v>
      </c>
      <c r="J197" s="7">
        <f>+$J$5</f>
        <v>25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53</v>
      </c>
      <c r="H199" s="32">
        <f t="shared" ref="H199:L199" si="51">SUM(H200:H203)</f>
        <v>54</v>
      </c>
      <c r="I199" s="32">
        <f t="shared" si="51"/>
        <v>60</v>
      </c>
      <c r="J199" s="32">
        <f t="shared" si="51"/>
        <v>57</v>
      </c>
      <c r="K199" s="32">
        <f t="shared" si="51"/>
        <v>0</v>
      </c>
      <c r="L199" s="32">
        <f t="shared" si="51"/>
        <v>224</v>
      </c>
      <c r="M199" s="32">
        <f>ROUND((L199/$E$1),0)</f>
        <v>56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4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8</v>
      </c>
      <c r="I201" s="40">
        <v>10</v>
      </c>
      <c r="J201" s="40">
        <v>10</v>
      </c>
      <c r="K201" s="40"/>
      <c r="L201" s="35">
        <f t="shared" ref="L201:L208" si="53">SUM(G201:K201)</f>
        <v>37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16</v>
      </c>
      <c r="H202" s="40">
        <v>16</v>
      </c>
      <c r="I202" s="40">
        <v>16</v>
      </c>
      <c r="J202" s="40">
        <v>17</v>
      </c>
      <c r="K202" s="40"/>
      <c r="L202" s="35">
        <f t="shared" si="53"/>
        <v>65</v>
      </c>
      <c r="M202" s="35">
        <f t="shared" si="52"/>
        <v>16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25</v>
      </c>
      <c r="H203" s="41">
        <v>27</v>
      </c>
      <c r="I203" s="41">
        <v>30</v>
      </c>
      <c r="J203" s="41">
        <v>27</v>
      </c>
      <c r="K203" s="41"/>
      <c r="L203" s="32">
        <f t="shared" si="53"/>
        <v>109</v>
      </c>
      <c r="M203" s="32">
        <f t="shared" si="52"/>
        <v>27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2</v>
      </c>
      <c r="J204" s="40"/>
      <c r="K204" s="40"/>
      <c r="L204" s="35">
        <f t="shared" si="53"/>
        <v>2</v>
      </c>
      <c r="M204" s="35">
        <f t="shared" si="52"/>
        <v>1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3</v>
      </c>
      <c r="I206" s="40">
        <v>4</v>
      </c>
      <c r="J206" s="40">
        <v>2</v>
      </c>
      <c r="K206" s="40"/>
      <c r="L206" s="35">
        <f t="shared" si="53"/>
        <v>12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36</v>
      </c>
      <c r="H207" s="40">
        <v>144</v>
      </c>
      <c r="I207" s="40">
        <v>144</v>
      </c>
      <c r="J207" s="40"/>
      <c r="K207" s="40"/>
      <c r="L207" s="35">
        <f t="shared" si="53"/>
        <v>324</v>
      </c>
      <c r="M207" s="35">
        <f t="shared" si="52"/>
        <v>81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>
        <v>40</v>
      </c>
      <c r="J208" s="40"/>
      <c r="K208" s="40"/>
      <c r="L208" s="35">
        <f t="shared" si="53"/>
        <v>120</v>
      </c>
      <c r="M208" s="35">
        <f t="shared" si="52"/>
        <v>30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242</v>
      </c>
      <c r="U211" s="46">
        <f>+L216+L217</f>
        <v>42</v>
      </c>
      <c r="V211" s="46">
        <f>+L218+L219</f>
        <v>200</v>
      </c>
      <c r="W211" s="46">
        <f>+L222</f>
        <v>12</v>
      </c>
      <c r="X211" s="46">
        <f>+L220</f>
        <v>0</v>
      </c>
    </row>
    <row r="212" spans="1:24" x14ac:dyDescent="0.25">
      <c r="A212" s="21"/>
      <c r="B212" s="22"/>
      <c r="C212" s="8" t="str">
        <f>+$C196</f>
        <v>February 2024</v>
      </c>
      <c r="D212" s="24"/>
      <c r="E212" s="24"/>
      <c r="F212" s="24"/>
      <c r="G212" s="10" t="str">
        <f>+$G$4</f>
        <v>Feb</v>
      </c>
      <c r="H212" s="10" t="str">
        <f>+G212</f>
        <v>Feb</v>
      </c>
      <c r="I212" s="10" t="str">
        <f t="shared" si="54"/>
        <v>Feb</v>
      </c>
      <c r="J212" s="10" t="str">
        <f t="shared" si="54"/>
        <v>Feb</v>
      </c>
      <c r="K212" s="10" t="str">
        <f t="shared" si="54"/>
        <v>Feb</v>
      </c>
      <c r="L212" s="10" t="str">
        <f t="shared" si="54"/>
        <v>Feb</v>
      </c>
      <c r="M212" s="10" t="str">
        <f t="shared" si="54"/>
        <v>Feb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4</v>
      </c>
      <c r="H213" s="7">
        <f>+$H$5</f>
        <v>11</v>
      </c>
      <c r="I213" s="7">
        <f>+$I$5</f>
        <v>18</v>
      </c>
      <c r="J213" s="7">
        <f>+$J$5</f>
        <v>25</v>
      </c>
      <c r="K213" s="7">
        <f>+$K$5</f>
        <v>0</v>
      </c>
      <c r="L213" s="7" t="s">
        <v>11</v>
      </c>
      <c r="M213" s="7" t="s">
        <v>12</v>
      </c>
      <c r="N213" s="28"/>
      <c r="O213" s="42" t="s">
        <v>193</v>
      </c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83</v>
      </c>
      <c r="H215" s="32">
        <f t="shared" ref="H215:L215" si="55">SUM(H216:H219)</f>
        <v>74</v>
      </c>
      <c r="I215" s="32">
        <f t="shared" si="55"/>
        <v>85</v>
      </c>
      <c r="J215" s="32">
        <f t="shared" si="55"/>
        <v>0</v>
      </c>
      <c r="K215" s="32">
        <f t="shared" si="55"/>
        <v>0</v>
      </c>
      <c r="L215" s="32">
        <f t="shared" si="55"/>
        <v>242</v>
      </c>
      <c r="M215" s="32">
        <f>ROUND((L215/$E$1),0)</f>
        <v>61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3</v>
      </c>
      <c r="I216" s="40">
        <v>2</v>
      </c>
      <c r="J216" s="40"/>
      <c r="K216" s="40"/>
      <c r="L216" s="35">
        <f>SUM(G216:K216)</f>
        <v>8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13</v>
      </c>
      <c r="H217" s="40">
        <v>12</v>
      </c>
      <c r="I217" s="40">
        <v>9</v>
      </c>
      <c r="J217" s="40"/>
      <c r="K217" s="40"/>
      <c r="L217" s="35">
        <f t="shared" ref="L217:L224" si="57">SUM(G217:K217)</f>
        <v>34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22</v>
      </c>
      <c r="H218" s="40">
        <v>22</v>
      </c>
      <c r="I218" s="40">
        <v>29</v>
      </c>
      <c r="J218" s="40"/>
      <c r="K218" s="40"/>
      <c r="L218" s="35">
        <f t="shared" si="57"/>
        <v>73</v>
      </c>
      <c r="M218" s="35">
        <f t="shared" si="56"/>
        <v>18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45</v>
      </c>
      <c r="H219" s="41">
        <v>37</v>
      </c>
      <c r="I219" s="41">
        <v>45</v>
      </c>
      <c r="J219" s="41"/>
      <c r="K219" s="41"/>
      <c r="L219" s="32">
        <f t="shared" si="57"/>
        <v>127</v>
      </c>
      <c r="M219" s="32">
        <f t="shared" si="56"/>
        <v>32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>
        <v>3</v>
      </c>
      <c r="I222" s="40">
        <v>3</v>
      </c>
      <c r="J222" s="40"/>
      <c r="K222" s="40"/>
      <c r="L222" s="35">
        <f t="shared" si="57"/>
        <v>12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288</v>
      </c>
      <c r="H223" s="40">
        <v>10</v>
      </c>
      <c r="I223" s="40">
        <v>252</v>
      </c>
      <c r="J223" s="40"/>
      <c r="K223" s="40"/>
      <c r="L223" s="35">
        <f t="shared" si="57"/>
        <v>550</v>
      </c>
      <c r="M223" s="35">
        <f t="shared" si="56"/>
        <v>138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/>
      <c r="K224" s="40"/>
      <c r="L224" s="35">
        <f t="shared" si="57"/>
        <v>120</v>
      </c>
      <c r="M224" s="35">
        <f t="shared" si="56"/>
        <v>30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161</v>
      </c>
      <c r="U227" s="46">
        <f>+L232+L233</f>
        <v>68</v>
      </c>
      <c r="V227" s="46">
        <f>+L234+L235</f>
        <v>93</v>
      </c>
      <c r="W227" s="46">
        <f>+L238</f>
        <v>0</v>
      </c>
      <c r="X227" s="46">
        <f>+L236</f>
        <v>0</v>
      </c>
    </row>
    <row r="228" spans="1:24" x14ac:dyDescent="0.25">
      <c r="A228" s="21"/>
      <c r="B228" s="22"/>
      <c r="C228" s="8" t="str">
        <f>+$C212</f>
        <v>February 2024</v>
      </c>
      <c r="D228" s="24"/>
      <c r="E228" s="24"/>
      <c r="F228" s="24"/>
      <c r="G228" s="10" t="str">
        <f>+$G$4</f>
        <v>Feb</v>
      </c>
      <c r="H228" s="10" t="str">
        <f>+G228</f>
        <v>Feb</v>
      </c>
      <c r="I228" s="10" t="str">
        <f t="shared" si="58"/>
        <v>Feb</v>
      </c>
      <c r="J228" s="10" t="str">
        <f t="shared" si="58"/>
        <v>Feb</v>
      </c>
      <c r="K228" s="10" t="str">
        <f t="shared" si="58"/>
        <v>Feb</v>
      </c>
      <c r="L228" s="10" t="str">
        <f t="shared" si="58"/>
        <v>Feb</v>
      </c>
      <c r="M228" s="10" t="str">
        <f t="shared" si="58"/>
        <v>Feb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4</v>
      </c>
      <c r="H229" s="7">
        <f>+$H$5</f>
        <v>11</v>
      </c>
      <c r="I229" s="7">
        <f>+$I$5</f>
        <v>18</v>
      </c>
      <c r="J229" s="7">
        <f>+$J$5</f>
        <v>25</v>
      </c>
      <c r="K229" s="7">
        <f>+$K$5</f>
        <v>0</v>
      </c>
      <c r="L229" s="7" t="s">
        <v>11</v>
      </c>
      <c r="M229" s="7" t="s">
        <v>12</v>
      </c>
      <c r="N229" s="28"/>
      <c r="O229" s="42" t="s">
        <v>194</v>
      </c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58</v>
      </c>
      <c r="H231" s="32">
        <f t="shared" ref="H231:L231" si="59">SUM(H232:H235)</f>
        <v>45</v>
      </c>
      <c r="I231" s="32">
        <f t="shared" si="59"/>
        <v>58</v>
      </c>
      <c r="J231" s="32">
        <f t="shared" si="59"/>
        <v>0</v>
      </c>
      <c r="K231" s="32">
        <f t="shared" si="59"/>
        <v>0</v>
      </c>
      <c r="L231" s="32">
        <f t="shared" si="59"/>
        <v>161</v>
      </c>
      <c r="M231" s="32">
        <f>ROUND((L231/$E$1),0)</f>
        <v>40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10</v>
      </c>
      <c r="H232" s="40">
        <v>11</v>
      </c>
      <c r="I232" s="40">
        <v>10</v>
      </c>
      <c r="J232" s="40"/>
      <c r="K232" s="40"/>
      <c r="L232" s="35">
        <f>SUM(G232:K232)</f>
        <v>31</v>
      </c>
      <c r="M232" s="35">
        <f t="shared" ref="M232:M240" si="60">ROUND((L232/$E$1),0)</f>
        <v>8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15</v>
      </c>
      <c r="H233" s="40">
        <v>7</v>
      </c>
      <c r="I233" s="40">
        <v>15</v>
      </c>
      <c r="J233" s="40"/>
      <c r="K233" s="40"/>
      <c r="L233" s="35">
        <f t="shared" ref="L233:L240" si="61">SUM(G233:K233)</f>
        <v>37</v>
      </c>
      <c r="M233" s="35">
        <f t="shared" si="60"/>
        <v>9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8</v>
      </c>
      <c r="H234" s="40">
        <v>10</v>
      </c>
      <c r="I234" s="40">
        <v>8</v>
      </c>
      <c r="J234" s="40"/>
      <c r="K234" s="40"/>
      <c r="L234" s="35">
        <f t="shared" si="61"/>
        <v>26</v>
      </c>
      <c r="M234" s="35">
        <f t="shared" si="60"/>
        <v>7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17</v>
      </c>
      <c r="I235" s="41">
        <v>25</v>
      </c>
      <c r="J235" s="41"/>
      <c r="K235" s="41"/>
      <c r="L235" s="32">
        <f t="shared" si="61"/>
        <v>67</v>
      </c>
      <c r="M235" s="32">
        <f t="shared" si="60"/>
        <v>17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>
        <f t="shared" si="60"/>
        <v>0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398</v>
      </c>
      <c r="U243" s="46">
        <f>+L248+L249</f>
        <v>62</v>
      </c>
      <c r="V243" s="46">
        <f>+L250+L251</f>
        <v>336</v>
      </c>
      <c r="W243" s="46">
        <f>+L254</f>
        <v>23</v>
      </c>
      <c r="X243" s="46">
        <f>+L252</f>
        <v>0</v>
      </c>
    </row>
    <row r="244" spans="1:24" x14ac:dyDescent="0.25">
      <c r="A244" s="21"/>
      <c r="B244" s="22"/>
      <c r="C244" s="8" t="str">
        <f>+$C228</f>
        <v>February 2024</v>
      </c>
      <c r="D244" s="24"/>
      <c r="E244" s="24"/>
      <c r="F244" s="24"/>
      <c r="G244" s="10" t="str">
        <f>+$G$4</f>
        <v>Feb</v>
      </c>
      <c r="H244" s="10" t="str">
        <f>+G244</f>
        <v>Feb</v>
      </c>
      <c r="I244" s="10" t="str">
        <f t="shared" si="62"/>
        <v>Feb</v>
      </c>
      <c r="J244" s="10" t="str">
        <f t="shared" si="62"/>
        <v>Feb</v>
      </c>
      <c r="K244" s="10" t="str">
        <f t="shared" si="62"/>
        <v>Feb</v>
      </c>
      <c r="L244" s="10" t="str">
        <f t="shared" si="62"/>
        <v>Feb</v>
      </c>
      <c r="M244" s="10" t="str">
        <f t="shared" si="62"/>
        <v>Feb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4</v>
      </c>
      <c r="H245" s="7">
        <f>+$H$5</f>
        <v>11</v>
      </c>
      <c r="I245" s="7">
        <f>+$I$5</f>
        <v>18</v>
      </c>
      <c r="J245" s="7">
        <f>+$J$5</f>
        <v>25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115</v>
      </c>
      <c r="H247" s="32">
        <f t="shared" ref="H247:L247" si="63">SUM(H248:H251)</f>
        <v>45</v>
      </c>
      <c r="I247" s="32">
        <f t="shared" si="63"/>
        <v>122</v>
      </c>
      <c r="J247" s="32">
        <f t="shared" si="63"/>
        <v>116</v>
      </c>
      <c r="K247" s="32">
        <f t="shared" si="63"/>
        <v>0</v>
      </c>
      <c r="L247" s="32">
        <f t="shared" si="63"/>
        <v>398</v>
      </c>
      <c r="M247" s="32">
        <f>ROUND((L247/$E$1),0)</f>
        <v>100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7</v>
      </c>
      <c r="I248" s="40">
        <v>5</v>
      </c>
      <c r="J248" s="40">
        <v>5</v>
      </c>
      <c r="K248" s="40"/>
      <c r="L248" s="35">
        <f>SUM(G248:K248)</f>
        <v>22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12</v>
      </c>
      <c r="H249" s="40">
        <v>11</v>
      </c>
      <c r="I249" s="40">
        <v>8</v>
      </c>
      <c r="J249" s="40">
        <v>9</v>
      </c>
      <c r="K249" s="40"/>
      <c r="L249" s="35">
        <f t="shared" ref="L249:L256" si="65">SUM(G249:K249)</f>
        <v>40</v>
      </c>
      <c r="M249" s="35">
        <f t="shared" si="64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30</v>
      </c>
      <c r="H250" s="40">
        <v>10</v>
      </c>
      <c r="I250" s="40">
        <v>27</v>
      </c>
      <c r="J250" s="40">
        <v>26</v>
      </c>
      <c r="K250" s="40"/>
      <c r="L250" s="35">
        <f t="shared" si="65"/>
        <v>93</v>
      </c>
      <c r="M250" s="35">
        <f t="shared" si="64"/>
        <v>23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68</v>
      </c>
      <c r="H251" s="41">
        <v>17</v>
      </c>
      <c r="I251" s="41">
        <v>82</v>
      </c>
      <c r="J251" s="41">
        <v>76</v>
      </c>
      <c r="K251" s="41"/>
      <c r="L251" s="32">
        <f t="shared" si="65"/>
        <v>243</v>
      </c>
      <c r="M251" s="32">
        <f t="shared" si="64"/>
        <v>61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7</v>
      </c>
      <c r="H254" s="40"/>
      <c r="I254" s="40">
        <v>6</v>
      </c>
      <c r="J254" s="40">
        <v>10</v>
      </c>
      <c r="K254" s="40"/>
      <c r="L254" s="35">
        <f t="shared" si="65"/>
        <v>23</v>
      </c>
      <c r="M254" s="35">
        <f t="shared" si="64"/>
        <v>6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>
        <v>40</v>
      </c>
      <c r="J256" s="40">
        <v>40</v>
      </c>
      <c r="K256" s="40"/>
      <c r="L256" s="35">
        <f t="shared" si="65"/>
        <v>80</v>
      </c>
      <c r="M256" s="35">
        <f t="shared" si="64"/>
        <v>20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83</v>
      </c>
      <c r="U259" s="46">
        <f>+L264+L265</f>
        <v>16</v>
      </c>
      <c r="V259" s="46">
        <f>+L266+L267</f>
        <v>67</v>
      </c>
      <c r="W259" s="46">
        <f>+L270</f>
        <v>6</v>
      </c>
      <c r="X259" s="46">
        <f>+L268</f>
        <v>0</v>
      </c>
    </row>
    <row r="260" spans="1:24" x14ac:dyDescent="0.25">
      <c r="A260" s="21"/>
      <c r="B260" s="22"/>
      <c r="C260" s="8" t="str">
        <f>+$C244</f>
        <v>February 2024</v>
      </c>
      <c r="D260" s="24"/>
      <c r="E260" s="24"/>
      <c r="F260" s="24"/>
      <c r="G260" s="10" t="str">
        <f>+$G$4</f>
        <v>Feb</v>
      </c>
      <c r="H260" s="10" t="str">
        <f>+G260</f>
        <v>Feb</v>
      </c>
      <c r="I260" s="10" t="str">
        <f t="shared" si="66"/>
        <v>Feb</v>
      </c>
      <c r="J260" s="10" t="str">
        <f t="shared" si="66"/>
        <v>Feb</v>
      </c>
      <c r="K260" s="10" t="str">
        <f t="shared" si="66"/>
        <v>Feb</v>
      </c>
      <c r="L260" s="10" t="str">
        <f t="shared" si="66"/>
        <v>Feb</v>
      </c>
      <c r="M260" s="10" t="str">
        <f t="shared" si="66"/>
        <v>Feb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4</v>
      </c>
      <c r="H261" s="7">
        <f>+$H$5</f>
        <v>11</v>
      </c>
      <c r="I261" s="7">
        <f>+$I$5</f>
        <v>18</v>
      </c>
      <c r="J261" s="7">
        <f>+$J$5</f>
        <v>25</v>
      </c>
      <c r="K261" s="7">
        <f>+$K$5</f>
        <v>0</v>
      </c>
      <c r="L261" s="7" t="s">
        <v>11</v>
      </c>
      <c r="M261" s="7" t="s">
        <v>12</v>
      </c>
      <c r="N261" s="28"/>
      <c r="O261" s="16" t="s">
        <v>195</v>
      </c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24</v>
      </c>
      <c r="H263" s="32">
        <f t="shared" ref="H263:L263" si="67">SUM(H264:H267)</f>
        <v>32</v>
      </c>
      <c r="I263" s="32">
        <f t="shared" si="67"/>
        <v>27</v>
      </c>
      <c r="J263" s="32">
        <f t="shared" si="67"/>
        <v>0</v>
      </c>
      <c r="K263" s="32">
        <f t="shared" si="67"/>
        <v>0</v>
      </c>
      <c r="L263" s="32">
        <f t="shared" si="67"/>
        <v>83</v>
      </c>
      <c r="M263" s="32">
        <f>ROUND((L263/$E$1),0)</f>
        <v>21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3</v>
      </c>
      <c r="I264" s="40">
        <v>2</v>
      </c>
      <c r="J264" s="40"/>
      <c r="K264" s="40"/>
      <c r="L264" s="35">
        <f>SUM(G264:K264)</f>
        <v>7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2</v>
      </c>
      <c r="H265" s="40">
        <v>4</v>
      </c>
      <c r="I265" s="40">
        <v>3</v>
      </c>
      <c r="J265" s="40"/>
      <c r="K265" s="40"/>
      <c r="L265" s="35">
        <f t="shared" ref="L265:L272" si="69">SUM(G265:K265)</f>
        <v>9</v>
      </c>
      <c r="M265" s="35">
        <f t="shared" si="68"/>
        <v>2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5</v>
      </c>
      <c r="H266" s="40">
        <v>8</v>
      </c>
      <c r="I266" s="40">
        <v>8</v>
      </c>
      <c r="J266" s="40"/>
      <c r="K266" s="40"/>
      <c r="L266" s="35">
        <f t="shared" si="69"/>
        <v>21</v>
      </c>
      <c r="M266" s="35">
        <f t="shared" si="68"/>
        <v>5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15</v>
      </c>
      <c r="H267" s="41">
        <v>17</v>
      </c>
      <c r="I267" s="41">
        <v>14</v>
      </c>
      <c r="J267" s="41"/>
      <c r="K267" s="41"/>
      <c r="L267" s="32">
        <f t="shared" si="69"/>
        <v>46</v>
      </c>
      <c r="M267" s="32">
        <f t="shared" si="68"/>
        <v>12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3</v>
      </c>
      <c r="H270" s="40">
        <v>3</v>
      </c>
      <c r="I270" s="40"/>
      <c r="J270" s="40"/>
      <c r="K270" s="40"/>
      <c r="L270" s="35">
        <f t="shared" si="69"/>
        <v>6</v>
      </c>
      <c r="M270" s="35">
        <f t="shared" si="68"/>
        <v>2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66</v>
      </c>
      <c r="H271" s="40">
        <v>36</v>
      </c>
      <c r="I271" s="40">
        <v>38</v>
      </c>
      <c r="J271" s="40"/>
      <c r="K271" s="40"/>
      <c r="L271" s="35">
        <f t="shared" si="69"/>
        <v>140</v>
      </c>
      <c r="M271" s="35">
        <f t="shared" si="68"/>
        <v>35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226</v>
      </c>
      <c r="U275" s="46">
        <f>+L280+L281</f>
        <v>38</v>
      </c>
      <c r="V275" s="46">
        <f>+L282+L283</f>
        <v>188</v>
      </c>
      <c r="W275" s="46">
        <f>+L286</f>
        <v>3</v>
      </c>
      <c r="X275" s="46">
        <f>+L284</f>
        <v>0</v>
      </c>
    </row>
    <row r="276" spans="1:24" x14ac:dyDescent="0.25">
      <c r="A276" s="21"/>
      <c r="B276" s="22"/>
      <c r="C276" s="8" t="str">
        <f>+$C260</f>
        <v>February 2024</v>
      </c>
      <c r="D276" s="24"/>
      <c r="E276" s="24"/>
      <c r="F276" s="24"/>
      <c r="G276" s="10" t="str">
        <f>+$G$4</f>
        <v>Feb</v>
      </c>
      <c r="H276" s="10" t="str">
        <f>+G276</f>
        <v>Feb</v>
      </c>
      <c r="I276" s="10" t="str">
        <f t="shared" si="70"/>
        <v>Feb</v>
      </c>
      <c r="J276" s="10" t="str">
        <f t="shared" si="70"/>
        <v>Feb</v>
      </c>
      <c r="K276" s="10" t="str">
        <f t="shared" si="70"/>
        <v>Feb</v>
      </c>
      <c r="L276" s="10" t="str">
        <f t="shared" si="70"/>
        <v>Feb</v>
      </c>
      <c r="M276" s="10" t="str">
        <f t="shared" si="70"/>
        <v>Feb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4</v>
      </c>
      <c r="H277" s="7">
        <f>+$H$5</f>
        <v>11</v>
      </c>
      <c r="I277" s="7">
        <f>+$I$5</f>
        <v>18</v>
      </c>
      <c r="J277" s="7">
        <f>+$J$5</f>
        <v>25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66</v>
      </c>
      <c r="H279" s="32">
        <f t="shared" ref="H279:L279" si="71">SUM(H280:H283)</f>
        <v>49</v>
      </c>
      <c r="I279" s="32">
        <f t="shared" si="71"/>
        <v>54</v>
      </c>
      <c r="J279" s="32">
        <f t="shared" si="71"/>
        <v>57</v>
      </c>
      <c r="K279" s="32">
        <f t="shared" si="71"/>
        <v>0</v>
      </c>
      <c r="L279" s="32">
        <f t="shared" si="71"/>
        <v>226</v>
      </c>
      <c r="M279" s="32">
        <f>ROUND((L279/$E$1),0)</f>
        <v>57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4</v>
      </c>
      <c r="I280" s="40">
        <v>4</v>
      </c>
      <c r="J280" s="40">
        <v>2</v>
      </c>
      <c r="K280" s="40"/>
      <c r="L280" s="35">
        <f>SUM(G280:K280)</f>
        <v>13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6</v>
      </c>
      <c r="I281" s="40">
        <v>6</v>
      </c>
      <c r="J281" s="40">
        <v>7</v>
      </c>
      <c r="K281" s="40"/>
      <c r="L281" s="35">
        <f t="shared" ref="L281:L288" si="73">SUM(G281:K281)</f>
        <v>25</v>
      </c>
      <c r="M281" s="35">
        <f t="shared" si="72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19</v>
      </c>
      <c r="H282" s="40">
        <v>13</v>
      </c>
      <c r="I282" s="40">
        <v>17</v>
      </c>
      <c r="J282" s="40">
        <v>15</v>
      </c>
      <c r="K282" s="40"/>
      <c r="L282" s="35">
        <f t="shared" si="73"/>
        <v>64</v>
      </c>
      <c r="M282" s="35">
        <f t="shared" si="72"/>
        <v>16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38</v>
      </c>
      <c r="H283" s="41">
        <v>26</v>
      </c>
      <c r="I283" s="41">
        <v>27</v>
      </c>
      <c r="J283" s="41">
        <v>33</v>
      </c>
      <c r="K283" s="41"/>
      <c r="L283" s="32">
        <f t="shared" si="73"/>
        <v>124</v>
      </c>
      <c r="M283" s="32">
        <f t="shared" si="72"/>
        <v>31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>
        <v>3</v>
      </c>
      <c r="J286" s="40"/>
      <c r="K286" s="40"/>
      <c r="L286" s="35">
        <f t="shared" si="73"/>
        <v>3</v>
      </c>
      <c r="M286" s="35">
        <f t="shared" si="72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>
        <v>20</v>
      </c>
      <c r="J287" s="40">
        <v>20</v>
      </c>
      <c r="K287" s="40"/>
      <c r="L287" s="35">
        <f t="shared" si="73"/>
        <v>80</v>
      </c>
      <c r="M287" s="35">
        <f t="shared" si="72"/>
        <v>20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48</v>
      </c>
      <c r="H288" s="40">
        <v>52</v>
      </c>
      <c r="I288" s="40">
        <v>52</v>
      </c>
      <c r="J288" s="40">
        <v>52</v>
      </c>
      <c r="K288" s="40"/>
      <c r="L288" s="35">
        <f t="shared" si="73"/>
        <v>204</v>
      </c>
      <c r="M288" s="35">
        <f t="shared" si="72"/>
        <v>51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187</v>
      </c>
      <c r="U291" s="46">
        <f>+L296+L297</f>
        <v>28</v>
      </c>
      <c r="V291" s="46">
        <f>+L298+L299</f>
        <v>159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February 2024</v>
      </c>
      <c r="D292" s="24"/>
      <c r="E292" s="24"/>
      <c r="F292" s="24"/>
      <c r="G292" s="10" t="str">
        <f>+$G$4</f>
        <v>Feb</v>
      </c>
      <c r="H292" s="10" t="str">
        <f>+G292</f>
        <v>Feb</v>
      </c>
      <c r="I292" s="10" t="str">
        <f t="shared" si="74"/>
        <v>Feb</v>
      </c>
      <c r="J292" s="10" t="str">
        <f t="shared" si="74"/>
        <v>Feb</v>
      </c>
      <c r="K292" s="10" t="str">
        <f t="shared" si="74"/>
        <v>Feb</v>
      </c>
      <c r="L292" s="10" t="str">
        <f t="shared" si="74"/>
        <v>Feb</v>
      </c>
      <c r="M292" s="10" t="str">
        <f t="shared" si="74"/>
        <v>Feb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4</v>
      </c>
      <c r="H293" s="7">
        <f>+$H$5</f>
        <v>11</v>
      </c>
      <c r="I293" s="7">
        <f>+$I$5</f>
        <v>18</v>
      </c>
      <c r="J293" s="7">
        <f>+$J$5</f>
        <v>25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44</v>
      </c>
      <c r="H295" s="32">
        <f t="shared" ref="H295:L295" si="75">SUM(H296:H299)</f>
        <v>45</v>
      </c>
      <c r="I295" s="32">
        <f t="shared" si="75"/>
        <v>42</v>
      </c>
      <c r="J295" s="32">
        <f t="shared" si="75"/>
        <v>56</v>
      </c>
      <c r="K295" s="32">
        <f t="shared" si="75"/>
        <v>0</v>
      </c>
      <c r="L295" s="32">
        <f t="shared" si="75"/>
        <v>187</v>
      </c>
      <c r="M295" s="32">
        <f>ROUND((L295/$E$1),0)</f>
        <v>47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2</v>
      </c>
      <c r="J296" s="40">
        <v>1</v>
      </c>
      <c r="K296" s="40"/>
      <c r="L296" s="35">
        <f>SUM(G296:K296)</f>
        <v>7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7</v>
      </c>
      <c r="H297" s="40">
        <v>4</v>
      </c>
      <c r="I297" s="40">
        <v>5</v>
      </c>
      <c r="J297" s="40">
        <v>5</v>
      </c>
      <c r="K297" s="40"/>
      <c r="L297" s="35">
        <f t="shared" ref="L297:L304" si="77">SUM(G297:K297)</f>
        <v>21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14</v>
      </c>
      <c r="H298" s="40">
        <v>16</v>
      </c>
      <c r="I298" s="40">
        <v>14</v>
      </c>
      <c r="J298" s="40">
        <v>23</v>
      </c>
      <c r="K298" s="40"/>
      <c r="L298" s="35">
        <f t="shared" si="77"/>
        <v>67</v>
      </c>
      <c r="M298" s="35">
        <f t="shared" si="76"/>
        <v>17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21</v>
      </c>
      <c r="H299" s="41">
        <v>23</v>
      </c>
      <c r="I299" s="41">
        <v>21</v>
      </c>
      <c r="J299" s="41">
        <v>27</v>
      </c>
      <c r="K299" s="41"/>
      <c r="L299" s="32">
        <f t="shared" si="77"/>
        <v>92</v>
      </c>
      <c r="M299" s="32">
        <f t="shared" si="76"/>
        <v>23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208</v>
      </c>
      <c r="U307" s="46">
        <f>+L312+L313</f>
        <v>47</v>
      </c>
      <c r="V307" s="46">
        <f>+L314+L315</f>
        <v>161</v>
      </c>
      <c r="W307" s="46">
        <f>+L318</f>
        <v>0</v>
      </c>
      <c r="X307" s="46">
        <f>+L316</f>
        <v>4</v>
      </c>
    </row>
    <row r="308" spans="1:24" x14ac:dyDescent="0.25">
      <c r="A308" s="21"/>
      <c r="B308" s="22"/>
      <c r="C308" s="8" t="str">
        <f>+$C292</f>
        <v>February 2024</v>
      </c>
      <c r="D308" s="24"/>
      <c r="E308" s="24"/>
      <c r="F308" s="24"/>
      <c r="G308" s="10" t="str">
        <f>+$G$4</f>
        <v>Feb</v>
      </c>
      <c r="H308" s="10" t="str">
        <f>+G308</f>
        <v>Feb</v>
      </c>
      <c r="I308" s="10" t="str">
        <f t="shared" si="78"/>
        <v>Feb</v>
      </c>
      <c r="J308" s="10" t="str">
        <f t="shared" si="78"/>
        <v>Feb</v>
      </c>
      <c r="K308" s="10" t="str">
        <f t="shared" si="78"/>
        <v>Feb</v>
      </c>
      <c r="L308" s="10" t="str">
        <f t="shared" si="78"/>
        <v>Feb</v>
      </c>
      <c r="M308" s="10" t="str">
        <f t="shared" si="78"/>
        <v>Feb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4</v>
      </c>
      <c r="H309" s="7">
        <f>+$H$5</f>
        <v>11</v>
      </c>
      <c r="I309" s="7">
        <f>+$I$5</f>
        <v>18</v>
      </c>
      <c r="J309" s="7">
        <f>+$J$5</f>
        <v>25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61</v>
      </c>
      <c r="H311" s="32">
        <f t="shared" ref="H311:L311" si="79">SUM(H312:H315)</f>
        <v>58</v>
      </c>
      <c r="I311" s="32">
        <f t="shared" si="79"/>
        <v>31</v>
      </c>
      <c r="J311" s="32">
        <f t="shared" si="79"/>
        <v>58</v>
      </c>
      <c r="K311" s="32">
        <f t="shared" si="79"/>
        <v>0</v>
      </c>
      <c r="L311" s="32">
        <f t="shared" si="79"/>
        <v>208</v>
      </c>
      <c r="M311" s="32">
        <f>ROUND((L311/$E$1),0)</f>
        <v>52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5</v>
      </c>
      <c r="H312" s="40">
        <v>3</v>
      </c>
      <c r="I312" s="40">
        <v>1</v>
      </c>
      <c r="J312" s="40">
        <v>3</v>
      </c>
      <c r="K312" s="40"/>
      <c r="L312" s="35">
        <f>SUM(G312:K312)</f>
        <v>12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12</v>
      </c>
      <c r="H313" s="40">
        <v>9</v>
      </c>
      <c r="I313" s="40">
        <v>5</v>
      </c>
      <c r="J313" s="40">
        <v>9</v>
      </c>
      <c r="K313" s="40"/>
      <c r="L313" s="35">
        <f t="shared" ref="L313:L320" si="81">SUM(G313:K313)</f>
        <v>35</v>
      </c>
      <c r="M313" s="35">
        <f t="shared" si="80"/>
        <v>9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18</v>
      </c>
      <c r="H314" s="40">
        <v>17</v>
      </c>
      <c r="I314" s="40">
        <v>11</v>
      </c>
      <c r="J314" s="40">
        <v>19</v>
      </c>
      <c r="K314" s="40"/>
      <c r="L314" s="35">
        <f t="shared" si="81"/>
        <v>65</v>
      </c>
      <c r="M314" s="35">
        <f t="shared" si="80"/>
        <v>16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26</v>
      </c>
      <c r="H315" s="41">
        <v>29</v>
      </c>
      <c r="I315" s="41">
        <v>14</v>
      </c>
      <c r="J315" s="41">
        <v>27</v>
      </c>
      <c r="K315" s="41"/>
      <c r="L315" s="32">
        <f t="shared" si="81"/>
        <v>96</v>
      </c>
      <c r="M315" s="32">
        <f t="shared" si="80"/>
        <v>24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>
        <v>1</v>
      </c>
      <c r="I316" s="40">
        <v>1</v>
      </c>
      <c r="J316" s="40">
        <v>2</v>
      </c>
      <c r="K316" s="40"/>
      <c r="L316" s="35">
        <f t="shared" si="81"/>
        <v>4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96</v>
      </c>
      <c r="H319" s="40">
        <v>47</v>
      </c>
      <c r="I319" s="40">
        <v>109</v>
      </c>
      <c r="J319" s="40">
        <v>82</v>
      </c>
      <c r="K319" s="40"/>
      <c r="L319" s="35">
        <f t="shared" si="81"/>
        <v>334</v>
      </c>
      <c r="M319" s="35">
        <f t="shared" si="80"/>
        <v>84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261</v>
      </c>
      <c r="U323" s="46">
        <f>+L328+L329</f>
        <v>83</v>
      </c>
      <c r="V323" s="46">
        <f>+L330+L331</f>
        <v>178</v>
      </c>
      <c r="W323" s="46">
        <f>+L334</f>
        <v>50</v>
      </c>
      <c r="X323" s="46">
        <f>+L332</f>
        <v>10</v>
      </c>
    </row>
    <row r="324" spans="1:24" x14ac:dyDescent="0.25">
      <c r="A324" s="21"/>
      <c r="B324" s="22"/>
      <c r="C324" s="8" t="str">
        <f>+$C308</f>
        <v>February 2024</v>
      </c>
      <c r="D324" s="24"/>
      <c r="E324" s="24"/>
      <c r="F324" s="24"/>
      <c r="G324" s="10" t="str">
        <f>+$G$4</f>
        <v>Feb</v>
      </c>
      <c r="H324" s="10" t="str">
        <f>+G324</f>
        <v>Feb</v>
      </c>
      <c r="I324" s="10" t="str">
        <f t="shared" si="82"/>
        <v>Feb</v>
      </c>
      <c r="J324" s="10" t="str">
        <f t="shared" si="82"/>
        <v>Feb</v>
      </c>
      <c r="K324" s="10" t="str">
        <f t="shared" si="82"/>
        <v>Feb</v>
      </c>
      <c r="L324" s="10" t="str">
        <f t="shared" si="82"/>
        <v>Feb</v>
      </c>
      <c r="M324" s="10" t="str">
        <f t="shared" si="82"/>
        <v>Feb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4</v>
      </c>
      <c r="H325" s="7">
        <f>+$H$5</f>
        <v>11</v>
      </c>
      <c r="I325" s="7">
        <f>+$I$5</f>
        <v>18</v>
      </c>
      <c r="J325" s="7">
        <f>+$J$5</f>
        <v>25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68</v>
      </c>
      <c r="H327" s="32">
        <f t="shared" ref="H327:L327" si="83">SUM(H328:H331)</f>
        <v>65</v>
      </c>
      <c r="I327" s="32">
        <f t="shared" si="83"/>
        <v>70</v>
      </c>
      <c r="J327" s="32">
        <f t="shared" si="83"/>
        <v>58</v>
      </c>
      <c r="K327" s="32">
        <f t="shared" si="83"/>
        <v>0</v>
      </c>
      <c r="L327" s="32">
        <f t="shared" si="83"/>
        <v>261</v>
      </c>
      <c r="M327" s="32">
        <f>ROUND((L327/$E$1),0)</f>
        <v>65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6</v>
      </c>
      <c r="H328" s="40">
        <v>4</v>
      </c>
      <c r="I328" s="40">
        <v>6</v>
      </c>
      <c r="J328" s="40">
        <v>6</v>
      </c>
      <c r="K328" s="40"/>
      <c r="L328" s="35">
        <f>SUM(G328:K328)</f>
        <v>22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18</v>
      </c>
      <c r="H329" s="40">
        <v>12</v>
      </c>
      <c r="I329" s="40">
        <v>16</v>
      </c>
      <c r="J329" s="40">
        <v>15</v>
      </c>
      <c r="K329" s="40"/>
      <c r="L329" s="35">
        <f t="shared" ref="L329:L336" si="85">SUM(G329:K329)</f>
        <v>61</v>
      </c>
      <c r="M329" s="35">
        <f t="shared" si="84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13</v>
      </c>
      <c r="H330" s="40">
        <v>18</v>
      </c>
      <c r="I330" s="40">
        <v>14</v>
      </c>
      <c r="J330" s="40">
        <v>12</v>
      </c>
      <c r="K330" s="40"/>
      <c r="L330" s="35">
        <f t="shared" si="85"/>
        <v>57</v>
      </c>
      <c r="M330" s="35">
        <f t="shared" si="84"/>
        <v>14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31</v>
      </c>
      <c r="H331" s="41">
        <v>31</v>
      </c>
      <c r="I331" s="41">
        <v>34</v>
      </c>
      <c r="J331" s="41">
        <v>25</v>
      </c>
      <c r="K331" s="41"/>
      <c r="L331" s="32">
        <f t="shared" si="85"/>
        <v>121</v>
      </c>
      <c r="M331" s="32">
        <f t="shared" si="84"/>
        <v>30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4</v>
      </c>
      <c r="H332" s="40">
        <v>4</v>
      </c>
      <c r="I332" s="40">
        <v>2</v>
      </c>
      <c r="J332" s="40"/>
      <c r="K332" s="40"/>
      <c r="L332" s="35">
        <f t="shared" si="85"/>
        <v>10</v>
      </c>
      <c r="M332" s="35">
        <f t="shared" si="84"/>
        <v>3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14</v>
      </c>
      <c r="H334" s="40">
        <v>11</v>
      </c>
      <c r="I334" s="40">
        <v>12</v>
      </c>
      <c r="J334" s="40">
        <v>13</v>
      </c>
      <c r="K334" s="40"/>
      <c r="L334" s="35">
        <f t="shared" si="85"/>
        <v>50</v>
      </c>
      <c r="M334" s="35">
        <f t="shared" si="84"/>
        <v>13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72</v>
      </c>
      <c r="H335" s="40"/>
      <c r="I335" s="40">
        <v>180</v>
      </c>
      <c r="J335" s="40">
        <v>144</v>
      </c>
      <c r="K335" s="40"/>
      <c r="L335" s="35">
        <f t="shared" si="85"/>
        <v>396</v>
      </c>
      <c r="M335" s="35">
        <f t="shared" si="84"/>
        <v>99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284</v>
      </c>
      <c r="U339" s="46">
        <f>+L344+L345</f>
        <v>93</v>
      </c>
      <c r="V339" s="46">
        <f>+L346+L347</f>
        <v>191</v>
      </c>
      <c r="W339" s="46">
        <f>+L350</f>
        <v>23</v>
      </c>
      <c r="X339" s="46">
        <f>+L348</f>
        <v>15</v>
      </c>
    </row>
    <row r="340" spans="1:24" x14ac:dyDescent="0.25">
      <c r="A340" s="21"/>
      <c r="B340" s="22"/>
      <c r="C340" s="8" t="str">
        <f>+$C324</f>
        <v>February 2024</v>
      </c>
      <c r="D340" s="24"/>
      <c r="E340" s="24"/>
      <c r="F340" s="24"/>
      <c r="G340" s="10" t="str">
        <f>+$G$4</f>
        <v>Feb</v>
      </c>
      <c r="H340" s="10" t="str">
        <f>+G340</f>
        <v>Feb</v>
      </c>
      <c r="I340" s="10" t="str">
        <f t="shared" si="86"/>
        <v>Feb</v>
      </c>
      <c r="J340" s="10" t="str">
        <f t="shared" si="86"/>
        <v>Feb</v>
      </c>
      <c r="K340" s="10" t="str">
        <f t="shared" si="86"/>
        <v>Feb</v>
      </c>
      <c r="L340" s="10" t="str">
        <f t="shared" si="86"/>
        <v>Feb</v>
      </c>
      <c r="M340" s="10" t="str">
        <f t="shared" si="86"/>
        <v>Feb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4</v>
      </c>
      <c r="H341" s="7">
        <f>+$H$5</f>
        <v>11</v>
      </c>
      <c r="I341" s="7">
        <f>+$I$5</f>
        <v>18</v>
      </c>
      <c r="J341" s="7">
        <f>+$J$5</f>
        <v>25</v>
      </c>
      <c r="K341" s="7">
        <f>+$K$5</f>
        <v>0</v>
      </c>
      <c r="L341" s="7" t="s">
        <v>11</v>
      </c>
      <c r="M341" s="7" t="s">
        <v>12</v>
      </c>
      <c r="N341" s="28"/>
      <c r="O341" s="16" t="s">
        <v>196</v>
      </c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119</v>
      </c>
      <c r="H343" s="32">
        <f t="shared" ref="H343:L343" si="87">SUM(H344:H347)</f>
        <v>74</v>
      </c>
      <c r="I343" s="32">
        <f t="shared" si="87"/>
        <v>91</v>
      </c>
      <c r="J343" s="32">
        <f t="shared" si="87"/>
        <v>0</v>
      </c>
      <c r="K343" s="32">
        <f t="shared" si="87"/>
        <v>0</v>
      </c>
      <c r="L343" s="32">
        <f t="shared" si="87"/>
        <v>284</v>
      </c>
      <c r="M343" s="32">
        <f>ROUND((L343/$E$1),0)</f>
        <v>71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11</v>
      </c>
      <c r="H344" s="40">
        <v>9</v>
      </c>
      <c r="I344" s="40">
        <v>12</v>
      </c>
      <c r="J344" s="40"/>
      <c r="K344" s="40"/>
      <c r="L344" s="35">
        <f>SUM(G344:K344)</f>
        <v>32</v>
      </c>
      <c r="M344" s="35">
        <f t="shared" ref="M344:M352" si="88">ROUND((L344/$E$1),0)</f>
        <v>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19</v>
      </c>
      <c r="H345" s="40">
        <v>16</v>
      </c>
      <c r="I345" s="40">
        <v>26</v>
      </c>
      <c r="J345" s="40"/>
      <c r="K345" s="40"/>
      <c r="L345" s="35">
        <f t="shared" ref="L345:L352" si="89">SUM(G345:K345)</f>
        <v>61</v>
      </c>
      <c r="M345" s="35">
        <f t="shared" si="88"/>
        <v>15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19</v>
      </c>
      <c r="H346" s="40">
        <v>13</v>
      </c>
      <c r="I346" s="40">
        <v>21</v>
      </c>
      <c r="J346" s="40"/>
      <c r="K346" s="40"/>
      <c r="L346" s="35">
        <f t="shared" si="89"/>
        <v>53</v>
      </c>
      <c r="M346" s="35">
        <f t="shared" si="88"/>
        <v>13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70</v>
      </c>
      <c r="H347" s="41">
        <v>36</v>
      </c>
      <c r="I347" s="41">
        <v>32</v>
      </c>
      <c r="J347" s="41"/>
      <c r="K347" s="41"/>
      <c r="L347" s="32">
        <f t="shared" si="89"/>
        <v>138</v>
      </c>
      <c r="M347" s="32">
        <f t="shared" si="88"/>
        <v>35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6</v>
      </c>
      <c r="H348" s="40">
        <v>3</v>
      </c>
      <c r="I348" s="40">
        <v>6</v>
      </c>
      <c r="J348" s="40"/>
      <c r="K348" s="40"/>
      <c r="L348" s="35">
        <f t="shared" si="89"/>
        <v>15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8</v>
      </c>
      <c r="H350" s="40">
        <v>5</v>
      </c>
      <c r="I350" s="40">
        <v>7</v>
      </c>
      <c r="J350" s="40">
        <v>3</v>
      </c>
      <c r="K350" s="40"/>
      <c r="L350" s="35">
        <f t="shared" si="89"/>
        <v>23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252</v>
      </c>
      <c r="H351" s="40">
        <v>144</v>
      </c>
      <c r="I351" s="40">
        <v>36</v>
      </c>
      <c r="J351" s="40">
        <v>36</v>
      </c>
      <c r="K351" s="40"/>
      <c r="L351" s="35">
        <f t="shared" si="89"/>
        <v>468</v>
      </c>
      <c r="M351" s="35">
        <f t="shared" si="88"/>
        <v>117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>
        <v>40</v>
      </c>
      <c r="K352" s="40"/>
      <c r="L352" s="35">
        <f t="shared" si="89"/>
        <v>40</v>
      </c>
      <c r="M352" s="35">
        <f t="shared" si="88"/>
        <v>10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126</v>
      </c>
      <c r="U355" s="46">
        <f>+L360+L361</f>
        <v>19</v>
      </c>
      <c r="V355" s="46">
        <f>+L362+L363</f>
        <v>107</v>
      </c>
      <c r="W355" s="46">
        <f>+L366</f>
        <v>16</v>
      </c>
      <c r="X355" s="46">
        <f>+L364</f>
        <v>9</v>
      </c>
    </row>
    <row r="356" spans="1:24" x14ac:dyDescent="0.25">
      <c r="A356" s="21"/>
      <c r="B356" s="22"/>
      <c r="C356" s="8" t="str">
        <f>+$C340</f>
        <v>February 2024</v>
      </c>
      <c r="D356" s="24"/>
      <c r="E356" s="24"/>
      <c r="F356" s="24"/>
      <c r="G356" s="10" t="str">
        <f>+$G$4</f>
        <v>Feb</v>
      </c>
      <c r="H356" s="10" t="str">
        <f>+G356</f>
        <v>Feb</v>
      </c>
      <c r="I356" s="10" t="str">
        <f t="shared" si="90"/>
        <v>Feb</v>
      </c>
      <c r="J356" s="10" t="str">
        <f t="shared" si="90"/>
        <v>Feb</v>
      </c>
      <c r="K356" s="10" t="str">
        <f t="shared" si="90"/>
        <v>Feb</v>
      </c>
      <c r="L356" s="10" t="str">
        <f t="shared" si="90"/>
        <v>Feb</v>
      </c>
      <c r="M356" s="10" t="str">
        <f t="shared" si="90"/>
        <v>Feb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4</v>
      </c>
      <c r="H357" s="7">
        <f>+$H$5</f>
        <v>11</v>
      </c>
      <c r="I357" s="7">
        <f>+$I$5</f>
        <v>18</v>
      </c>
      <c r="J357" s="7">
        <f>+$J$5</f>
        <v>25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37</v>
      </c>
      <c r="H359" s="32">
        <f t="shared" ref="H359:L359" si="91">SUM(H360:H363)</f>
        <v>38</v>
      </c>
      <c r="I359" s="32">
        <f t="shared" si="91"/>
        <v>25</v>
      </c>
      <c r="J359" s="32">
        <f t="shared" si="91"/>
        <v>26</v>
      </c>
      <c r="K359" s="32">
        <f t="shared" si="91"/>
        <v>0</v>
      </c>
      <c r="L359" s="32">
        <f t="shared" si="91"/>
        <v>126</v>
      </c>
      <c r="M359" s="32">
        <f>ROUND((L359/$E$1),0)</f>
        <v>32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2</v>
      </c>
      <c r="K360" s="40"/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4</v>
      </c>
      <c r="I361" s="40">
        <v>3</v>
      </c>
      <c r="J361" s="40">
        <v>2</v>
      </c>
      <c r="K361" s="40"/>
      <c r="L361" s="35">
        <f t="shared" ref="L361:L368" si="93">SUM(G361:K361)</f>
        <v>11</v>
      </c>
      <c r="M361" s="35">
        <f t="shared" si="92"/>
        <v>3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15</v>
      </c>
      <c r="H362" s="40">
        <v>9</v>
      </c>
      <c r="I362" s="40">
        <v>11</v>
      </c>
      <c r="J362" s="40">
        <v>16</v>
      </c>
      <c r="K362" s="40"/>
      <c r="L362" s="35">
        <f t="shared" si="93"/>
        <v>51</v>
      </c>
      <c r="M362" s="35">
        <f t="shared" si="92"/>
        <v>13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18</v>
      </c>
      <c r="H363" s="41">
        <v>23</v>
      </c>
      <c r="I363" s="41">
        <v>9</v>
      </c>
      <c r="J363" s="41">
        <v>6</v>
      </c>
      <c r="K363" s="41"/>
      <c r="L363" s="32">
        <f t="shared" si="93"/>
        <v>56</v>
      </c>
      <c r="M363" s="32">
        <f t="shared" si="92"/>
        <v>14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5</v>
      </c>
      <c r="H364" s="40">
        <v>4</v>
      </c>
      <c r="I364" s="40"/>
      <c r="J364" s="40"/>
      <c r="K364" s="40"/>
      <c r="L364" s="35">
        <f t="shared" si="93"/>
        <v>9</v>
      </c>
      <c r="M364" s="35">
        <f t="shared" si="92"/>
        <v>2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5</v>
      </c>
      <c r="H366" s="40">
        <v>4</v>
      </c>
      <c r="I366" s="40"/>
      <c r="J366" s="40">
        <v>7</v>
      </c>
      <c r="K366" s="40"/>
      <c r="L366" s="35">
        <f t="shared" si="93"/>
        <v>16</v>
      </c>
      <c r="M366" s="35">
        <f t="shared" si="92"/>
        <v>4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>
        <v>180</v>
      </c>
      <c r="I367" s="40"/>
      <c r="J367" s="40">
        <v>180</v>
      </c>
      <c r="K367" s="40"/>
      <c r="L367" s="35">
        <f t="shared" si="93"/>
        <v>360</v>
      </c>
      <c r="M367" s="35">
        <f t="shared" si="92"/>
        <v>90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129</v>
      </c>
      <c r="U371" s="46">
        <f>+L376+L377</f>
        <v>26</v>
      </c>
      <c r="V371" s="46">
        <f>+L378+L379</f>
        <v>103</v>
      </c>
      <c r="W371" s="46">
        <f>+L382</f>
        <v>25</v>
      </c>
      <c r="X371" s="46">
        <f>+L380</f>
        <v>1</v>
      </c>
    </row>
    <row r="372" spans="1:24" x14ac:dyDescent="0.25">
      <c r="A372" s="21"/>
      <c r="B372" s="22"/>
      <c r="C372" s="8" t="str">
        <f>+$C356</f>
        <v>February 2024</v>
      </c>
      <c r="D372" s="24"/>
      <c r="E372" s="24"/>
      <c r="F372" s="24"/>
      <c r="G372" s="10" t="str">
        <f>+$G$4</f>
        <v>Feb</v>
      </c>
      <c r="H372" s="10" t="str">
        <f>+G372</f>
        <v>Feb</v>
      </c>
      <c r="I372" s="10" t="str">
        <f t="shared" si="94"/>
        <v>Feb</v>
      </c>
      <c r="J372" s="10" t="str">
        <f t="shared" si="94"/>
        <v>Feb</v>
      </c>
      <c r="K372" s="10" t="str">
        <f t="shared" si="94"/>
        <v>Feb</v>
      </c>
      <c r="L372" s="10" t="str">
        <f t="shared" si="94"/>
        <v>Feb</v>
      </c>
      <c r="M372" s="10" t="str">
        <f t="shared" si="94"/>
        <v>Feb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4</v>
      </c>
      <c r="H373" s="7">
        <f>+$H$5</f>
        <v>11</v>
      </c>
      <c r="I373" s="7">
        <f>+$I$5</f>
        <v>18</v>
      </c>
      <c r="J373" s="7">
        <f>+$J$5</f>
        <v>25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28</v>
      </c>
      <c r="H375" s="32">
        <f t="shared" ref="H375:L375" si="95">SUM(H376:H379)</f>
        <v>33</v>
      </c>
      <c r="I375" s="32">
        <f t="shared" si="95"/>
        <v>34</v>
      </c>
      <c r="J375" s="32">
        <f t="shared" si="95"/>
        <v>34</v>
      </c>
      <c r="K375" s="32">
        <f t="shared" si="95"/>
        <v>0</v>
      </c>
      <c r="L375" s="32">
        <f t="shared" si="95"/>
        <v>129</v>
      </c>
      <c r="M375" s="32">
        <f>ROUND((L375/$E$1),0)</f>
        <v>32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/>
      <c r="L376" s="35">
        <f>SUM(G376:K376)</f>
        <v>4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7</v>
      </c>
      <c r="I377" s="40">
        <v>7</v>
      </c>
      <c r="J377" s="40">
        <v>4</v>
      </c>
      <c r="K377" s="40"/>
      <c r="L377" s="35">
        <f t="shared" ref="L377:L384" si="97">SUM(G377:K377)</f>
        <v>22</v>
      </c>
      <c r="M377" s="35">
        <f t="shared" si="96"/>
        <v>6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10</v>
      </c>
      <c r="H378" s="40">
        <v>15</v>
      </c>
      <c r="I378" s="40">
        <v>15</v>
      </c>
      <c r="J378" s="40">
        <v>17</v>
      </c>
      <c r="K378" s="40"/>
      <c r="L378" s="35">
        <f t="shared" si="97"/>
        <v>57</v>
      </c>
      <c r="M378" s="35">
        <f t="shared" si="96"/>
        <v>14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13</v>
      </c>
      <c r="H379" s="41">
        <v>10</v>
      </c>
      <c r="I379" s="41">
        <v>11</v>
      </c>
      <c r="J379" s="41">
        <v>12</v>
      </c>
      <c r="K379" s="41"/>
      <c r="L379" s="32">
        <f t="shared" si="97"/>
        <v>46</v>
      </c>
      <c r="M379" s="32">
        <f t="shared" si="96"/>
        <v>12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>
        <v>1</v>
      </c>
      <c r="I380" s="40"/>
      <c r="J380" s="40"/>
      <c r="K380" s="40"/>
      <c r="L380" s="35">
        <f t="shared" si="97"/>
        <v>1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6</v>
      </c>
      <c r="H382" s="40">
        <v>6</v>
      </c>
      <c r="I382" s="40">
        <v>6</v>
      </c>
      <c r="J382" s="40">
        <v>7</v>
      </c>
      <c r="K382" s="40"/>
      <c r="L382" s="35">
        <f t="shared" si="97"/>
        <v>25</v>
      </c>
      <c r="M382" s="35">
        <f t="shared" si="96"/>
        <v>6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>
        <v>36</v>
      </c>
      <c r="I383" s="40"/>
      <c r="J383" s="40">
        <v>72</v>
      </c>
      <c r="K383" s="40"/>
      <c r="L383" s="35">
        <f t="shared" si="97"/>
        <v>108</v>
      </c>
      <c r="M383" s="35">
        <f t="shared" si="96"/>
        <v>27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251</v>
      </c>
      <c r="U387" s="46">
        <f>+L392+L393</f>
        <v>68</v>
      </c>
      <c r="V387" s="46">
        <f>+L394+L395</f>
        <v>183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February 2024</v>
      </c>
      <c r="D388" s="24"/>
      <c r="E388" s="24"/>
      <c r="F388" s="24"/>
      <c r="G388" s="10" t="str">
        <f>+$G$4</f>
        <v>Feb</v>
      </c>
      <c r="H388" s="10" t="str">
        <f>+G388</f>
        <v>Feb</v>
      </c>
      <c r="I388" s="10" t="str">
        <f t="shared" si="98"/>
        <v>Feb</v>
      </c>
      <c r="J388" s="10" t="str">
        <f t="shared" si="98"/>
        <v>Feb</v>
      </c>
      <c r="K388" s="10" t="str">
        <f t="shared" si="98"/>
        <v>Feb</v>
      </c>
      <c r="L388" s="10" t="str">
        <f t="shared" si="98"/>
        <v>Feb</v>
      </c>
      <c r="M388" s="10" t="str">
        <f t="shared" si="98"/>
        <v>Feb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4</v>
      </c>
      <c r="H389" s="7">
        <f>+$H$5</f>
        <v>11</v>
      </c>
      <c r="I389" s="7">
        <f>+$I$5</f>
        <v>18</v>
      </c>
      <c r="J389" s="7">
        <f>+$J$5</f>
        <v>25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84</v>
      </c>
      <c r="H391" s="32">
        <f t="shared" ref="H391:L391" si="99">SUM(H392:H395)</f>
        <v>60</v>
      </c>
      <c r="I391" s="32">
        <f t="shared" si="99"/>
        <v>47</v>
      </c>
      <c r="J391" s="32">
        <f t="shared" si="99"/>
        <v>60</v>
      </c>
      <c r="K391" s="32">
        <f t="shared" si="99"/>
        <v>0</v>
      </c>
      <c r="L391" s="32">
        <f t="shared" si="99"/>
        <v>251</v>
      </c>
      <c r="M391" s="32">
        <f>ROUND((L391/$E$1),0)</f>
        <v>63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6</v>
      </c>
      <c r="H392" s="40">
        <v>4</v>
      </c>
      <c r="I392" s="40">
        <v>4</v>
      </c>
      <c r="J392" s="40">
        <v>4</v>
      </c>
      <c r="K392" s="40"/>
      <c r="L392" s="35">
        <f>SUM(G392:K392)</f>
        <v>18</v>
      </c>
      <c r="M392" s="35">
        <f t="shared" ref="M392:M400" si="100">ROUND((L392/$E$1),0)</f>
        <v>5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15</v>
      </c>
      <c r="H393" s="40">
        <v>11</v>
      </c>
      <c r="I393" s="40">
        <v>11</v>
      </c>
      <c r="J393" s="40">
        <v>13</v>
      </c>
      <c r="K393" s="40"/>
      <c r="L393" s="35">
        <f t="shared" ref="L393:L400" si="101">SUM(G393:K393)</f>
        <v>50</v>
      </c>
      <c r="M393" s="35">
        <f t="shared" si="100"/>
        <v>13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20</v>
      </c>
      <c r="H394" s="40">
        <v>12</v>
      </c>
      <c r="I394" s="40">
        <v>12</v>
      </c>
      <c r="J394" s="40">
        <v>11</v>
      </c>
      <c r="K394" s="40"/>
      <c r="L394" s="35">
        <f t="shared" si="101"/>
        <v>55</v>
      </c>
      <c r="M394" s="35">
        <f t="shared" si="100"/>
        <v>14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43</v>
      </c>
      <c r="H395" s="41">
        <v>33</v>
      </c>
      <c r="I395" s="41">
        <v>20</v>
      </c>
      <c r="J395" s="41">
        <v>32</v>
      </c>
      <c r="K395" s="41"/>
      <c r="L395" s="32">
        <f t="shared" si="101"/>
        <v>128</v>
      </c>
      <c r="M395" s="32">
        <f t="shared" si="100"/>
        <v>32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309</v>
      </c>
      <c r="U403" s="46">
        <f>+L408+L409</f>
        <v>65</v>
      </c>
      <c r="V403" s="46">
        <f>+L410+L411</f>
        <v>244</v>
      </c>
      <c r="W403" s="46">
        <f>+L414</f>
        <v>35</v>
      </c>
      <c r="X403" s="46">
        <f>+L412</f>
        <v>0</v>
      </c>
    </row>
    <row r="404" spans="1:24" x14ac:dyDescent="0.25">
      <c r="A404" s="21"/>
      <c r="B404" s="22"/>
      <c r="C404" s="8" t="str">
        <f>+$C388</f>
        <v>February 2024</v>
      </c>
      <c r="D404" s="24"/>
      <c r="E404" s="24"/>
      <c r="F404" s="24"/>
      <c r="G404" s="10" t="str">
        <f>+$G$4</f>
        <v>Feb</v>
      </c>
      <c r="H404" s="10" t="str">
        <f>+G404</f>
        <v>Feb</v>
      </c>
      <c r="I404" s="10" t="str">
        <f t="shared" si="102"/>
        <v>Feb</v>
      </c>
      <c r="J404" s="10" t="str">
        <f t="shared" si="102"/>
        <v>Feb</v>
      </c>
      <c r="K404" s="10" t="str">
        <f t="shared" si="102"/>
        <v>Feb</v>
      </c>
      <c r="L404" s="10" t="str">
        <f t="shared" si="102"/>
        <v>Feb</v>
      </c>
      <c r="M404" s="10" t="str">
        <f t="shared" si="102"/>
        <v>Feb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4</v>
      </c>
      <c r="H405" s="7">
        <f>+$H$5</f>
        <v>11</v>
      </c>
      <c r="I405" s="7">
        <f>+$I$5</f>
        <v>18</v>
      </c>
      <c r="J405" s="7">
        <f>+$J$5</f>
        <v>25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75</v>
      </c>
      <c r="H407" s="32">
        <f t="shared" ref="H407:L407" si="103">SUM(H408:H411)</f>
        <v>84</v>
      </c>
      <c r="I407" s="32">
        <f t="shared" si="103"/>
        <v>78</v>
      </c>
      <c r="J407" s="32">
        <f t="shared" si="103"/>
        <v>72</v>
      </c>
      <c r="K407" s="32">
        <f t="shared" si="103"/>
        <v>0</v>
      </c>
      <c r="L407" s="32">
        <f t="shared" si="103"/>
        <v>309</v>
      </c>
      <c r="M407" s="32">
        <f>ROUND((L407/$E$1),0)</f>
        <v>77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5</v>
      </c>
      <c r="H408" s="40">
        <v>4</v>
      </c>
      <c r="I408" s="40">
        <v>3</v>
      </c>
      <c r="J408" s="40">
        <v>6</v>
      </c>
      <c r="K408" s="40"/>
      <c r="L408" s="35">
        <f>SUM(G408:K408)</f>
        <v>18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10</v>
      </c>
      <c r="H409" s="40">
        <v>12</v>
      </c>
      <c r="I409" s="40">
        <v>14</v>
      </c>
      <c r="J409" s="40">
        <v>11</v>
      </c>
      <c r="K409" s="40"/>
      <c r="L409" s="35">
        <f t="shared" ref="L409:L416" si="105">SUM(G409:K409)</f>
        <v>47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22</v>
      </c>
      <c r="H410" s="40">
        <v>33</v>
      </c>
      <c r="I410" s="40">
        <v>20</v>
      </c>
      <c r="J410" s="40">
        <v>23</v>
      </c>
      <c r="K410" s="40"/>
      <c r="L410" s="35">
        <f t="shared" si="105"/>
        <v>98</v>
      </c>
      <c r="M410" s="35">
        <f t="shared" si="104"/>
        <v>25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38</v>
      </c>
      <c r="H411" s="41">
        <v>35</v>
      </c>
      <c r="I411" s="41">
        <v>41</v>
      </c>
      <c r="J411" s="41">
        <v>32</v>
      </c>
      <c r="K411" s="41"/>
      <c r="L411" s="32">
        <f t="shared" si="105"/>
        <v>146</v>
      </c>
      <c r="M411" s="32">
        <f t="shared" si="104"/>
        <v>37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8</v>
      </c>
      <c r="H414" s="40">
        <v>9</v>
      </c>
      <c r="I414" s="40">
        <v>8</v>
      </c>
      <c r="J414" s="40">
        <v>10</v>
      </c>
      <c r="K414" s="40"/>
      <c r="L414" s="35">
        <f t="shared" si="105"/>
        <v>35</v>
      </c>
      <c r="M414" s="35">
        <f t="shared" si="104"/>
        <v>9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108</v>
      </c>
      <c r="H415" s="40">
        <v>72</v>
      </c>
      <c r="I415" s="40">
        <v>36</v>
      </c>
      <c r="J415" s="40">
        <v>36</v>
      </c>
      <c r="K415" s="40"/>
      <c r="L415" s="35">
        <f t="shared" si="105"/>
        <v>252</v>
      </c>
      <c r="M415" s="35">
        <f t="shared" si="104"/>
        <v>63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February 2024</v>
      </c>
      <c r="D420" s="24"/>
      <c r="E420" s="24"/>
      <c r="F420" s="24"/>
      <c r="G420" s="10" t="str">
        <f>+$G$4</f>
        <v>Feb</v>
      </c>
      <c r="H420" s="10" t="str">
        <f>+G420</f>
        <v>Feb</v>
      </c>
      <c r="I420" s="10" t="str">
        <f t="shared" si="106"/>
        <v>Feb</v>
      </c>
      <c r="J420" s="10" t="str">
        <f t="shared" si="106"/>
        <v>Feb</v>
      </c>
      <c r="K420" s="10" t="str">
        <f t="shared" si="106"/>
        <v>Feb</v>
      </c>
      <c r="L420" s="10" t="str">
        <f t="shared" si="106"/>
        <v>Feb</v>
      </c>
      <c r="M420" s="10" t="str">
        <f t="shared" si="106"/>
        <v>Feb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4</v>
      </c>
      <c r="H421" s="7">
        <f>+$H$5</f>
        <v>11</v>
      </c>
      <c r="I421" s="7">
        <f>+$I$5</f>
        <v>18</v>
      </c>
      <c r="J421" s="7">
        <f>+$J$5</f>
        <v>25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>
        <f>ROUND((L423/$E$1),0)</f>
        <v>0</v>
      </c>
      <c r="N423" s="33"/>
      <c r="AA423" s="50">
        <v>71</v>
      </c>
      <c r="AB423" s="50">
        <v>55</v>
      </c>
      <c r="AC423" s="50">
        <v>50</v>
      </c>
      <c r="AD423" s="50">
        <v>65</v>
      </c>
      <c r="AE423" s="50">
        <v>0</v>
      </c>
      <c r="AF423" s="50">
        <v>241</v>
      </c>
      <c r="AG423" s="50">
        <v>60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>
        <f t="shared" ref="M424:M432" si="108">ROUND((L424/$E$1),0)</f>
        <v>0</v>
      </c>
      <c r="N424" s="33"/>
      <c r="AA424" s="50">
        <v>2</v>
      </c>
      <c r="AB424" s="50">
        <v>2</v>
      </c>
      <c r="AC424" s="50">
        <v>2</v>
      </c>
      <c r="AD424" s="50">
        <v>1</v>
      </c>
      <c r="AE424" s="50"/>
      <c r="AF424" s="50">
        <v>7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>
        <f t="shared" si="108"/>
        <v>0</v>
      </c>
      <c r="N425" s="33"/>
      <c r="AA425" s="50">
        <v>10</v>
      </c>
      <c r="AB425" s="50">
        <v>10</v>
      </c>
      <c r="AC425" s="50">
        <v>8</v>
      </c>
      <c r="AD425" s="50">
        <v>11</v>
      </c>
      <c r="AE425" s="50"/>
      <c r="AF425" s="50">
        <v>39</v>
      </c>
      <c r="AG425" s="50">
        <v>10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>
        <f t="shared" si="108"/>
        <v>0</v>
      </c>
      <c r="N426" s="33"/>
      <c r="AA426" s="50">
        <v>24</v>
      </c>
      <c r="AB426" s="50">
        <v>14</v>
      </c>
      <c r="AC426" s="50">
        <v>20</v>
      </c>
      <c r="AD426" s="50">
        <v>21</v>
      </c>
      <c r="AE426" s="50"/>
      <c r="AF426" s="50">
        <v>79</v>
      </c>
      <c r="AG426" s="50">
        <v>20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>
        <f t="shared" si="108"/>
        <v>0</v>
      </c>
      <c r="N427" s="33"/>
      <c r="AA427" s="50">
        <v>35</v>
      </c>
      <c r="AB427" s="50">
        <v>29</v>
      </c>
      <c r="AC427" s="50">
        <v>20</v>
      </c>
      <c r="AD427" s="50">
        <v>32</v>
      </c>
      <c r="AE427" s="50"/>
      <c r="AF427" s="50">
        <v>116</v>
      </c>
      <c r="AG427" s="50">
        <v>29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96</v>
      </c>
      <c r="U435" s="46">
        <f>+L440+L441</f>
        <v>24</v>
      </c>
      <c r="V435" s="46">
        <f>+L442+L443</f>
        <v>72</v>
      </c>
      <c r="W435" s="46">
        <f>+L446</f>
        <v>6</v>
      </c>
      <c r="X435" s="46">
        <f>+L444</f>
        <v>0</v>
      </c>
    </row>
    <row r="436" spans="1:24" x14ac:dyDescent="0.25">
      <c r="A436" s="21"/>
      <c r="B436" s="22"/>
      <c r="C436" s="8" t="str">
        <f>+$C420</f>
        <v>February 2024</v>
      </c>
      <c r="D436" s="24"/>
      <c r="E436" s="24"/>
      <c r="F436" s="24"/>
      <c r="G436" s="10" t="str">
        <f>+$G$4</f>
        <v>Feb</v>
      </c>
      <c r="H436" s="10" t="str">
        <f>+G436</f>
        <v>Feb</v>
      </c>
      <c r="I436" s="10" t="str">
        <f t="shared" si="110"/>
        <v>Feb</v>
      </c>
      <c r="J436" s="10" t="str">
        <f t="shared" si="110"/>
        <v>Feb</v>
      </c>
      <c r="K436" s="10" t="str">
        <f t="shared" si="110"/>
        <v>Feb</v>
      </c>
      <c r="L436" s="10" t="str">
        <f t="shared" si="110"/>
        <v>Feb</v>
      </c>
      <c r="M436" s="10" t="str">
        <f t="shared" si="110"/>
        <v>Feb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4</v>
      </c>
      <c r="H437" s="7">
        <f>+$H$5</f>
        <v>11</v>
      </c>
      <c r="I437" s="7">
        <f>+$I$5</f>
        <v>18</v>
      </c>
      <c r="J437" s="7">
        <f>+$J$5</f>
        <v>25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29</v>
      </c>
      <c r="H439" s="32">
        <f t="shared" ref="H439:L439" si="111">SUM(H440:H443)</f>
        <v>21</v>
      </c>
      <c r="I439" s="32">
        <f t="shared" si="111"/>
        <v>24</v>
      </c>
      <c r="J439" s="32">
        <f t="shared" si="111"/>
        <v>22</v>
      </c>
      <c r="K439" s="32">
        <f t="shared" si="111"/>
        <v>0</v>
      </c>
      <c r="L439" s="32">
        <f t="shared" si="111"/>
        <v>96</v>
      </c>
      <c r="M439" s="32">
        <f>ROUND((L439/$E$1),0)</f>
        <v>24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1</v>
      </c>
      <c r="I440" s="40">
        <v>2</v>
      </c>
      <c r="J440" s="40">
        <v>2</v>
      </c>
      <c r="K440" s="40"/>
      <c r="L440" s="35">
        <f>SUM(G440:K440)</f>
        <v>7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5</v>
      </c>
      <c r="H441" s="40">
        <v>2</v>
      </c>
      <c r="I441" s="40">
        <v>6</v>
      </c>
      <c r="J441" s="40">
        <v>4</v>
      </c>
      <c r="K441" s="40"/>
      <c r="L441" s="35">
        <f t="shared" ref="L441:L448" si="113">SUM(G441:K441)</f>
        <v>17</v>
      </c>
      <c r="M441" s="35">
        <f t="shared" si="112"/>
        <v>4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12</v>
      </c>
      <c r="H442" s="40">
        <v>8</v>
      </c>
      <c r="I442" s="40">
        <v>6</v>
      </c>
      <c r="J442" s="40">
        <v>6</v>
      </c>
      <c r="K442" s="40"/>
      <c r="L442" s="35">
        <f t="shared" si="113"/>
        <v>32</v>
      </c>
      <c r="M442" s="35">
        <f t="shared" si="112"/>
        <v>8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10</v>
      </c>
      <c r="J443" s="41">
        <v>10</v>
      </c>
      <c r="K443" s="41"/>
      <c r="L443" s="32">
        <f t="shared" si="113"/>
        <v>40</v>
      </c>
      <c r="M443" s="32">
        <f t="shared" si="112"/>
        <v>10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2</v>
      </c>
      <c r="H446" s="40">
        <v>2</v>
      </c>
      <c r="I446" s="40">
        <v>2</v>
      </c>
      <c r="J446" s="40"/>
      <c r="K446" s="40"/>
      <c r="L446" s="35">
        <f t="shared" si="113"/>
        <v>6</v>
      </c>
      <c r="M446" s="35">
        <f t="shared" si="112"/>
        <v>2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>
        <v>72</v>
      </c>
      <c r="H447" s="40">
        <v>108</v>
      </c>
      <c r="I447" s="40">
        <v>180</v>
      </c>
      <c r="J447" s="40"/>
      <c r="K447" s="40"/>
      <c r="L447" s="35">
        <f t="shared" si="113"/>
        <v>360</v>
      </c>
      <c r="M447" s="35">
        <f t="shared" si="112"/>
        <v>90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167</v>
      </c>
      <c r="U451" s="46">
        <f>+L456+L457</f>
        <v>51</v>
      </c>
      <c r="V451" s="46">
        <f>+L458+L459</f>
        <v>116</v>
      </c>
      <c r="W451" s="46">
        <f>+L462</f>
        <v>11</v>
      </c>
      <c r="X451" s="46">
        <f>+L460</f>
        <v>0</v>
      </c>
    </row>
    <row r="452" spans="1:24" x14ac:dyDescent="0.25">
      <c r="A452" s="21"/>
      <c r="B452" s="22"/>
      <c r="C452" s="8" t="str">
        <f>+$C436</f>
        <v>February 2024</v>
      </c>
      <c r="D452" s="24"/>
      <c r="E452" s="24"/>
      <c r="F452" s="24"/>
      <c r="G452" s="10" t="str">
        <f>+$G$4</f>
        <v>Feb</v>
      </c>
      <c r="H452" s="10" t="str">
        <f>+G452</f>
        <v>Feb</v>
      </c>
      <c r="I452" s="10" t="str">
        <f t="shared" si="114"/>
        <v>Feb</v>
      </c>
      <c r="J452" s="10" t="str">
        <f t="shared" si="114"/>
        <v>Feb</v>
      </c>
      <c r="K452" s="10" t="str">
        <f t="shared" si="114"/>
        <v>Feb</v>
      </c>
      <c r="L452" s="10" t="str">
        <f t="shared" si="114"/>
        <v>Feb</v>
      </c>
      <c r="M452" s="10" t="str">
        <f t="shared" si="114"/>
        <v>Feb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4</v>
      </c>
      <c r="H453" s="7">
        <f>+$H$5</f>
        <v>11</v>
      </c>
      <c r="I453" s="7">
        <f>+$I$5</f>
        <v>18</v>
      </c>
      <c r="J453" s="7">
        <f>+$J$5</f>
        <v>25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46</v>
      </c>
      <c r="H455" s="32">
        <f t="shared" ref="H455:L455" si="115">SUM(H456:H459)</f>
        <v>28</v>
      </c>
      <c r="I455" s="32">
        <f t="shared" si="115"/>
        <v>47</v>
      </c>
      <c r="J455" s="32">
        <f t="shared" si="115"/>
        <v>46</v>
      </c>
      <c r="K455" s="32">
        <f t="shared" si="115"/>
        <v>0</v>
      </c>
      <c r="L455" s="32">
        <f t="shared" si="115"/>
        <v>167</v>
      </c>
      <c r="M455" s="32">
        <f>ROUND((L455/$E$1),0)</f>
        <v>42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8</v>
      </c>
      <c r="H456" s="40">
        <v>7</v>
      </c>
      <c r="I456" s="40">
        <v>6</v>
      </c>
      <c r="J456" s="40">
        <v>8</v>
      </c>
      <c r="K456" s="40"/>
      <c r="L456" s="35">
        <f>SUM(G456:K456)</f>
        <v>29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5</v>
      </c>
      <c r="I457" s="40">
        <v>8</v>
      </c>
      <c r="J457" s="40">
        <v>4</v>
      </c>
      <c r="K457" s="40"/>
      <c r="L457" s="35">
        <f t="shared" ref="L457:L464" si="117">SUM(G457:K457)</f>
        <v>22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11</v>
      </c>
      <c r="H458" s="40">
        <v>9</v>
      </c>
      <c r="I458" s="40">
        <v>10</v>
      </c>
      <c r="J458" s="40">
        <v>8</v>
      </c>
      <c r="K458" s="40"/>
      <c r="L458" s="35">
        <f t="shared" si="117"/>
        <v>38</v>
      </c>
      <c r="M458" s="35">
        <f t="shared" si="116"/>
        <v>10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22</v>
      </c>
      <c r="H459" s="41">
        <v>7</v>
      </c>
      <c r="I459" s="41">
        <v>23</v>
      </c>
      <c r="J459" s="41">
        <v>26</v>
      </c>
      <c r="K459" s="41"/>
      <c r="L459" s="32">
        <f t="shared" si="117"/>
        <v>78</v>
      </c>
      <c r="M459" s="32">
        <f t="shared" si="116"/>
        <v>20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5</v>
      </c>
      <c r="H462" s="40">
        <v>3</v>
      </c>
      <c r="I462" s="40"/>
      <c r="J462" s="40">
        <v>3</v>
      </c>
      <c r="K462" s="40"/>
      <c r="L462" s="35">
        <f t="shared" si="117"/>
        <v>11</v>
      </c>
      <c r="M462" s="35">
        <f t="shared" si="116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261</v>
      </c>
      <c r="U467" s="46">
        <f>+L472+L473</f>
        <v>67</v>
      </c>
      <c r="V467" s="46">
        <f>+L474+L475</f>
        <v>194</v>
      </c>
      <c r="W467" s="46">
        <f>+L478</f>
        <v>60</v>
      </c>
      <c r="X467" s="46">
        <f>+L476</f>
        <v>0</v>
      </c>
    </row>
    <row r="468" spans="1:24" x14ac:dyDescent="0.25">
      <c r="A468" s="21"/>
      <c r="B468" s="22"/>
      <c r="C468" s="8" t="str">
        <f>+$C452</f>
        <v>February 2024</v>
      </c>
      <c r="D468" s="24"/>
      <c r="E468" s="24"/>
      <c r="F468" s="24"/>
      <c r="G468" s="10" t="str">
        <f>+$G$4</f>
        <v>Feb</v>
      </c>
      <c r="H468" s="10" t="str">
        <f>+G468</f>
        <v>Feb</v>
      </c>
      <c r="I468" s="10" t="str">
        <f t="shared" si="118"/>
        <v>Feb</v>
      </c>
      <c r="J468" s="10" t="str">
        <f t="shared" si="118"/>
        <v>Feb</v>
      </c>
      <c r="K468" s="10" t="str">
        <f t="shared" si="118"/>
        <v>Feb</v>
      </c>
      <c r="L468" s="10" t="str">
        <f t="shared" si="118"/>
        <v>Feb</v>
      </c>
      <c r="M468" s="10" t="str">
        <f t="shared" si="118"/>
        <v>Feb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4</v>
      </c>
      <c r="H469" s="7">
        <f>+$H$5</f>
        <v>11</v>
      </c>
      <c r="I469" s="7">
        <f>+$I$5</f>
        <v>18</v>
      </c>
      <c r="J469" s="7">
        <f>+$J$5</f>
        <v>25</v>
      </c>
      <c r="K469" s="7">
        <f>+$K$5</f>
        <v>0</v>
      </c>
      <c r="L469" s="7" t="s">
        <v>11</v>
      </c>
      <c r="M469" s="7" t="s">
        <v>12</v>
      </c>
      <c r="N469" s="28"/>
      <c r="O469" s="16" t="s">
        <v>197</v>
      </c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86</v>
      </c>
      <c r="H471" s="32">
        <f t="shared" ref="H471:L471" si="119">SUM(H472:H475)</f>
        <v>65</v>
      </c>
      <c r="I471" s="32">
        <f t="shared" si="119"/>
        <v>80</v>
      </c>
      <c r="J471" s="32">
        <f t="shared" si="119"/>
        <v>30</v>
      </c>
      <c r="K471" s="32">
        <f t="shared" si="119"/>
        <v>0</v>
      </c>
      <c r="L471" s="32">
        <f t="shared" si="119"/>
        <v>261</v>
      </c>
      <c r="M471" s="32">
        <f>ROUND((L471/$E$1),0)</f>
        <v>65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8</v>
      </c>
      <c r="H472" s="40">
        <v>7</v>
      </c>
      <c r="I472" s="40">
        <v>9</v>
      </c>
      <c r="J472" s="40"/>
      <c r="K472" s="40"/>
      <c r="L472" s="35">
        <f>SUM(G472:K472)</f>
        <v>24</v>
      </c>
      <c r="M472" s="35">
        <f t="shared" ref="M472:M480" si="120">ROUND((L472/$E$1),0)</f>
        <v>6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16</v>
      </c>
      <c r="H473" s="40">
        <v>12</v>
      </c>
      <c r="I473" s="40">
        <v>14</v>
      </c>
      <c r="J473" s="40">
        <v>1</v>
      </c>
      <c r="K473" s="40"/>
      <c r="L473" s="35">
        <f t="shared" ref="L473:L480" si="121">SUM(G473:K473)</f>
        <v>43</v>
      </c>
      <c r="M473" s="35">
        <f t="shared" si="120"/>
        <v>11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22</v>
      </c>
      <c r="H474" s="40">
        <v>18</v>
      </c>
      <c r="I474" s="40">
        <v>22</v>
      </c>
      <c r="J474" s="40"/>
      <c r="K474" s="40"/>
      <c r="L474" s="35">
        <f t="shared" si="121"/>
        <v>62</v>
      </c>
      <c r="M474" s="35">
        <f t="shared" si="120"/>
        <v>16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40</v>
      </c>
      <c r="H475" s="41">
        <v>28</v>
      </c>
      <c r="I475" s="41">
        <v>35</v>
      </c>
      <c r="J475" s="41">
        <v>29</v>
      </c>
      <c r="K475" s="41"/>
      <c r="L475" s="32">
        <f t="shared" si="121"/>
        <v>132</v>
      </c>
      <c r="M475" s="32">
        <f t="shared" si="120"/>
        <v>33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15</v>
      </c>
      <c r="H478" s="40">
        <v>20</v>
      </c>
      <c r="I478" s="40">
        <v>15</v>
      </c>
      <c r="J478" s="40">
        <v>10</v>
      </c>
      <c r="K478" s="40"/>
      <c r="L478" s="35">
        <f t="shared" si="121"/>
        <v>60</v>
      </c>
      <c r="M478" s="35">
        <f t="shared" si="120"/>
        <v>15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40</v>
      </c>
      <c r="H479" s="40">
        <v>30</v>
      </c>
      <c r="I479" s="40">
        <v>40</v>
      </c>
      <c r="J479" s="40">
        <v>29</v>
      </c>
      <c r="K479" s="40"/>
      <c r="L479" s="35">
        <f t="shared" si="121"/>
        <v>139</v>
      </c>
      <c r="M479" s="35">
        <f t="shared" si="120"/>
        <v>35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178</v>
      </c>
      <c r="U483" s="46">
        <f>+L488+L489</f>
        <v>62</v>
      </c>
      <c r="V483" s="46">
        <f>+L490+L491</f>
        <v>116</v>
      </c>
      <c r="W483" s="46">
        <f>+L494</f>
        <v>0</v>
      </c>
      <c r="X483" s="46">
        <f>+L492</f>
        <v>1</v>
      </c>
    </row>
    <row r="484" spans="1:24" x14ac:dyDescent="0.25">
      <c r="A484" s="21"/>
      <c r="B484" s="22"/>
      <c r="C484" s="8" t="str">
        <f>+$C468</f>
        <v>February 2024</v>
      </c>
      <c r="D484" s="24"/>
      <c r="E484" s="24"/>
      <c r="F484" s="24"/>
      <c r="G484" s="10" t="str">
        <f>+$G$4</f>
        <v>Feb</v>
      </c>
      <c r="H484" s="10" t="str">
        <f>+G484</f>
        <v>Feb</v>
      </c>
      <c r="I484" s="10" t="str">
        <f t="shared" si="122"/>
        <v>Feb</v>
      </c>
      <c r="J484" s="10" t="str">
        <f t="shared" si="122"/>
        <v>Feb</v>
      </c>
      <c r="K484" s="10" t="str">
        <f t="shared" si="122"/>
        <v>Feb</v>
      </c>
      <c r="L484" s="10" t="str">
        <f t="shared" si="122"/>
        <v>Feb</v>
      </c>
      <c r="M484" s="10" t="str">
        <f t="shared" si="122"/>
        <v>Feb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4</v>
      </c>
      <c r="H485" s="7">
        <f>+$H$5</f>
        <v>11</v>
      </c>
      <c r="I485" s="7">
        <f>+$I$5</f>
        <v>18</v>
      </c>
      <c r="J485" s="7">
        <f>+$J$5</f>
        <v>25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50</v>
      </c>
      <c r="H487" s="32">
        <f t="shared" ref="H487:L487" si="123">SUM(H488:H491)</f>
        <v>49</v>
      </c>
      <c r="I487" s="32">
        <f t="shared" si="123"/>
        <v>39</v>
      </c>
      <c r="J487" s="32">
        <f t="shared" si="123"/>
        <v>40</v>
      </c>
      <c r="K487" s="32">
        <f t="shared" si="123"/>
        <v>0</v>
      </c>
      <c r="L487" s="32">
        <f t="shared" si="123"/>
        <v>178</v>
      </c>
      <c r="M487" s="32">
        <f>ROUND((L487/$E$1),0)</f>
        <v>45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2</v>
      </c>
      <c r="I488" s="40">
        <v>2</v>
      </c>
      <c r="J488" s="40">
        <v>2</v>
      </c>
      <c r="K488" s="40"/>
      <c r="L488" s="35">
        <f>SUM(G488:K488)</f>
        <v>8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16</v>
      </c>
      <c r="H489" s="40">
        <v>17</v>
      </c>
      <c r="I489" s="40">
        <v>11</v>
      </c>
      <c r="J489" s="40">
        <v>10</v>
      </c>
      <c r="K489" s="40"/>
      <c r="L489" s="35">
        <f t="shared" ref="L489:L496" si="125">SUM(G489:K489)</f>
        <v>54</v>
      </c>
      <c r="M489" s="35">
        <f t="shared" si="124"/>
        <v>14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10</v>
      </c>
      <c r="H490" s="40">
        <v>8</v>
      </c>
      <c r="I490" s="40">
        <v>9</v>
      </c>
      <c r="J490" s="40">
        <v>12</v>
      </c>
      <c r="K490" s="40"/>
      <c r="L490" s="35">
        <f t="shared" si="125"/>
        <v>39</v>
      </c>
      <c r="M490" s="35">
        <f t="shared" si="124"/>
        <v>10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22</v>
      </c>
      <c r="H491" s="41">
        <v>22</v>
      </c>
      <c r="I491" s="41">
        <v>17</v>
      </c>
      <c r="J491" s="41">
        <v>16</v>
      </c>
      <c r="K491" s="41"/>
      <c r="L491" s="32">
        <f t="shared" si="125"/>
        <v>77</v>
      </c>
      <c r="M491" s="32">
        <f t="shared" si="124"/>
        <v>19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>
        <v>1</v>
      </c>
      <c r="J492" s="40"/>
      <c r="K492" s="40"/>
      <c r="L492" s="35">
        <f t="shared" si="125"/>
        <v>1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360</v>
      </c>
      <c r="H495" s="40"/>
      <c r="I495" s="40"/>
      <c r="J495" s="40"/>
      <c r="K495" s="40"/>
      <c r="L495" s="35">
        <f t="shared" si="125"/>
        <v>360</v>
      </c>
      <c r="M495" s="35">
        <f t="shared" si="124"/>
        <v>90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398</v>
      </c>
      <c r="U499" s="46">
        <f>+L504+L505</f>
        <v>84</v>
      </c>
      <c r="V499" s="46">
        <f>+L506+L507</f>
        <v>314</v>
      </c>
      <c r="W499" s="46">
        <f>+L510</f>
        <v>16</v>
      </c>
      <c r="X499" s="46">
        <f>+L508</f>
        <v>0</v>
      </c>
    </row>
    <row r="500" spans="1:24" x14ac:dyDescent="0.25">
      <c r="A500" s="21"/>
      <c r="B500" s="22"/>
      <c r="C500" s="8" t="str">
        <f>+$C484</f>
        <v>February 2024</v>
      </c>
      <c r="D500" s="24"/>
      <c r="E500" s="24"/>
      <c r="F500" s="24"/>
      <c r="G500" s="10" t="str">
        <f>+$G$4</f>
        <v>Feb</v>
      </c>
      <c r="H500" s="10" t="str">
        <f>+G500</f>
        <v>Feb</v>
      </c>
      <c r="I500" s="10" t="str">
        <f t="shared" si="126"/>
        <v>Feb</v>
      </c>
      <c r="J500" s="10" t="str">
        <f t="shared" si="126"/>
        <v>Feb</v>
      </c>
      <c r="K500" s="10" t="str">
        <f t="shared" si="126"/>
        <v>Feb</v>
      </c>
      <c r="L500" s="10" t="str">
        <f t="shared" si="126"/>
        <v>Feb</v>
      </c>
      <c r="M500" s="10" t="str">
        <f t="shared" si="126"/>
        <v>Feb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4</v>
      </c>
      <c r="H501" s="7">
        <f>+$H$5</f>
        <v>11</v>
      </c>
      <c r="I501" s="7">
        <f>+$I$5</f>
        <v>18</v>
      </c>
      <c r="J501" s="7">
        <f>+$J$5</f>
        <v>25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86</v>
      </c>
      <c r="H503" s="32">
        <f t="shared" ref="H503:L503" si="127">SUM(H504:H507)</f>
        <v>133</v>
      </c>
      <c r="I503" s="32">
        <f t="shared" si="127"/>
        <v>109</v>
      </c>
      <c r="J503" s="32">
        <f t="shared" si="127"/>
        <v>70</v>
      </c>
      <c r="K503" s="32">
        <f t="shared" si="127"/>
        <v>0</v>
      </c>
      <c r="L503" s="32">
        <f t="shared" si="127"/>
        <v>398</v>
      </c>
      <c r="M503" s="32">
        <f>ROUND((L503/$E$1),0)</f>
        <v>100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3</v>
      </c>
      <c r="H504" s="40">
        <v>12</v>
      </c>
      <c r="I504" s="40">
        <v>4</v>
      </c>
      <c r="J504" s="40">
        <v>2</v>
      </c>
      <c r="K504" s="40"/>
      <c r="L504" s="35">
        <f>SUM(G504:K504)</f>
        <v>21</v>
      </c>
      <c r="M504" s="35">
        <f t="shared" ref="M504:M512" si="128">ROUND((L504/$E$1),0)</f>
        <v>5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11</v>
      </c>
      <c r="H505" s="40">
        <v>30</v>
      </c>
      <c r="I505" s="40">
        <v>14</v>
      </c>
      <c r="J505" s="40">
        <v>8</v>
      </c>
      <c r="K505" s="40"/>
      <c r="L505" s="35">
        <f t="shared" ref="L505:L512" si="129">SUM(G505:K505)</f>
        <v>63</v>
      </c>
      <c r="M505" s="35">
        <f t="shared" si="128"/>
        <v>16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16</v>
      </c>
      <c r="H506" s="40">
        <v>54</v>
      </c>
      <c r="I506" s="40">
        <v>24</v>
      </c>
      <c r="J506" s="40">
        <v>13</v>
      </c>
      <c r="K506" s="40"/>
      <c r="L506" s="35">
        <f t="shared" si="129"/>
        <v>107</v>
      </c>
      <c r="M506" s="35">
        <f t="shared" si="128"/>
        <v>27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56</v>
      </c>
      <c r="H507" s="41">
        <v>37</v>
      </c>
      <c r="I507" s="41">
        <v>67</v>
      </c>
      <c r="J507" s="41">
        <v>47</v>
      </c>
      <c r="K507" s="41"/>
      <c r="L507" s="32">
        <f t="shared" si="129"/>
        <v>207</v>
      </c>
      <c r="M507" s="32">
        <f t="shared" si="128"/>
        <v>52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1</v>
      </c>
      <c r="H510" s="40">
        <v>11</v>
      </c>
      <c r="I510" s="40">
        <v>3</v>
      </c>
      <c r="J510" s="40">
        <v>1</v>
      </c>
      <c r="K510" s="40"/>
      <c r="L510" s="35">
        <f t="shared" si="129"/>
        <v>16</v>
      </c>
      <c r="M510" s="35">
        <f t="shared" si="128"/>
        <v>4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136</v>
      </c>
      <c r="U515" s="46">
        <f>+L520+L521</f>
        <v>39</v>
      </c>
      <c r="V515" s="46">
        <f>+L522+L523</f>
        <v>97</v>
      </c>
      <c r="W515" s="46">
        <f>+L526</f>
        <v>0</v>
      </c>
      <c r="X515" s="46">
        <f>+L524</f>
        <v>4</v>
      </c>
    </row>
    <row r="516" spans="1:24" x14ac:dyDescent="0.25">
      <c r="A516" s="21"/>
      <c r="B516" s="22"/>
      <c r="C516" s="8" t="str">
        <f>+$C500</f>
        <v>February 2024</v>
      </c>
      <c r="D516" s="24"/>
      <c r="E516" s="24"/>
      <c r="F516" s="24"/>
      <c r="G516" s="10" t="str">
        <f>+$G$4</f>
        <v>Feb</v>
      </c>
      <c r="H516" s="10" t="str">
        <f>+G516</f>
        <v>Feb</v>
      </c>
      <c r="I516" s="10" t="str">
        <f t="shared" si="130"/>
        <v>Feb</v>
      </c>
      <c r="J516" s="10" t="str">
        <f t="shared" si="130"/>
        <v>Feb</v>
      </c>
      <c r="K516" s="10" t="str">
        <f t="shared" si="130"/>
        <v>Feb</v>
      </c>
      <c r="L516" s="10" t="str">
        <f t="shared" si="130"/>
        <v>Feb</v>
      </c>
      <c r="M516" s="10" t="str">
        <f t="shared" si="130"/>
        <v>Feb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4</v>
      </c>
      <c r="H517" s="7">
        <f>+$H$5</f>
        <v>11</v>
      </c>
      <c r="I517" s="7">
        <f>+$I$5</f>
        <v>18</v>
      </c>
      <c r="J517" s="7">
        <f>+$J$5</f>
        <v>25</v>
      </c>
      <c r="K517" s="7">
        <f>+$K$5</f>
        <v>0</v>
      </c>
      <c r="L517" s="7" t="s">
        <v>11</v>
      </c>
      <c r="M517" s="7" t="s">
        <v>12</v>
      </c>
      <c r="N517" s="28"/>
      <c r="O517" s="16" t="s">
        <v>198</v>
      </c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43</v>
      </c>
      <c r="H519" s="32">
        <f t="shared" ref="H519:L519" si="131">SUM(H520:H523)</f>
        <v>45</v>
      </c>
      <c r="I519" s="32">
        <f t="shared" si="131"/>
        <v>0</v>
      </c>
      <c r="J519" s="32">
        <f t="shared" si="131"/>
        <v>48</v>
      </c>
      <c r="K519" s="32">
        <f t="shared" si="131"/>
        <v>0</v>
      </c>
      <c r="L519" s="32">
        <f t="shared" si="131"/>
        <v>136</v>
      </c>
      <c r="M519" s="32">
        <f>ROUND((L519/$E$1),0)</f>
        <v>34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5</v>
      </c>
      <c r="H520" s="40">
        <v>6</v>
      </c>
      <c r="I520" s="40"/>
      <c r="J520" s="40">
        <v>8</v>
      </c>
      <c r="K520" s="40"/>
      <c r="L520" s="35">
        <f>SUM(G520:K520)</f>
        <v>19</v>
      </c>
      <c r="M520" s="35">
        <f t="shared" ref="M520:M528" si="132">ROUND((L520/$E$1),0)</f>
        <v>5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6</v>
      </c>
      <c r="H521" s="40">
        <v>6</v>
      </c>
      <c r="I521" s="40"/>
      <c r="J521" s="40">
        <v>8</v>
      </c>
      <c r="K521" s="40"/>
      <c r="L521" s="35">
        <f t="shared" ref="L521:L528" si="133">SUM(G521:K521)</f>
        <v>20</v>
      </c>
      <c r="M521" s="35">
        <f t="shared" si="132"/>
        <v>5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7</v>
      </c>
      <c r="H522" s="40">
        <v>7</v>
      </c>
      <c r="I522" s="40"/>
      <c r="J522" s="40">
        <v>8</v>
      </c>
      <c r="K522" s="40"/>
      <c r="L522" s="35">
        <f t="shared" si="133"/>
        <v>22</v>
      </c>
      <c r="M522" s="35">
        <f t="shared" si="132"/>
        <v>6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25</v>
      </c>
      <c r="H523" s="41">
        <v>26</v>
      </c>
      <c r="I523" s="41"/>
      <c r="J523" s="41">
        <v>24</v>
      </c>
      <c r="K523" s="41"/>
      <c r="L523" s="32">
        <f t="shared" si="133"/>
        <v>75</v>
      </c>
      <c r="M523" s="32">
        <f t="shared" si="132"/>
        <v>19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>
        <v>1</v>
      </c>
      <c r="H524" s="40"/>
      <c r="I524" s="40"/>
      <c r="J524" s="40">
        <v>3</v>
      </c>
      <c r="K524" s="40"/>
      <c r="L524" s="35">
        <f t="shared" si="133"/>
        <v>4</v>
      </c>
      <c r="M524" s="35">
        <f t="shared" si="132"/>
        <v>1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>
        <v>36</v>
      </c>
      <c r="K527" s="40"/>
      <c r="L527" s="35">
        <f t="shared" si="133"/>
        <v>36</v>
      </c>
      <c r="M527" s="35">
        <f t="shared" si="132"/>
        <v>9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273</v>
      </c>
      <c r="U531" s="46">
        <f>+L536+L537</f>
        <v>76</v>
      </c>
      <c r="V531" s="46">
        <f>+L538+L539</f>
        <v>197</v>
      </c>
      <c r="W531" s="46">
        <f>+L542</f>
        <v>8</v>
      </c>
      <c r="X531" s="46">
        <f>+L540</f>
        <v>1</v>
      </c>
    </row>
    <row r="532" spans="1:24" x14ac:dyDescent="0.25">
      <c r="A532" s="21"/>
      <c r="B532" s="22"/>
      <c r="C532" s="8" t="str">
        <f>+$C516</f>
        <v>February 2024</v>
      </c>
      <c r="D532" s="24"/>
      <c r="E532" s="24"/>
      <c r="F532" s="24"/>
      <c r="G532" s="10" t="str">
        <f>+$G$4</f>
        <v>Feb</v>
      </c>
      <c r="H532" s="10" t="str">
        <f>+G532</f>
        <v>Feb</v>
      </c>
      <c r="I532" s="10" t="str">
        <f t="shared" si="134"/>
        <v>Feb</v>
      </c>
      <c r="J532" s="10" t="str">
        <f t="shared" si="134"/>
        <v>Feb</v>
      </c>
      <c r="K532" s="10" t="str">
        <f t="shared" si="134"/>
        <v>Feb</v>
      </c>
      <c r="L532" s="10" t="str">
        <f t="shared" si="134"/>
        <v>Feb</v>
      </c>
      <c r="M532" s="10" t="str">
        <f t="shared" si="134"/>
        <v>Feb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4</v>
      </c>
      <c r="H533" s="7">
        <f>+$H$5</f>
        <v>11</v>
      </c>
      <c r="I533" s="7">
        <f>+$I$5</f>
        <v>18</v>
      </c>
      <c r="J533" s="7">
        <f>+$J$5</f>
        <v>25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74</v>
      </c>
      <c r="H535" s="32">
        <f t="shared" ref="H535:L535" si="135">SUM(H536:H539)</f>
        <v>84</v>
      </c>
      <c r="I535" s="32">
        <f t="shared" si="135"/>
        <v>52</v>
      </c>
      <c r="J535" s="32">
        <f t="shared" si="135"/>
        <v>63</v>
      </c>
      <c r="K535" s="32">
        <f t="shared" si="135"/>
        <v>0</v>
      </c>
      <c r="L535" s="32">
        <f t="shared" si="135"/>
        <v>273</v>
      </c>
      <c r="M535" s="32">
        <f>ROUND((L535/$E$1),0)</f>
        <v>68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4</v>
      </c>
      <c r="H536" s="40">
        <v>4</v>
      </c>
      <c r="I536" s="40">
        <v>4</v>
      </c>
      <c r="J536" s="40">
        <v>4</v>
      </c>
      <c r="K536" s="40"/>
      <c r="L536" s="35">
        <f>SUM(G536:K536)</f>
        <v>16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16</v>
      </c>
      <c r="H537" s="40">
        <v>18</v>
      </c>
      <c r="I537" s="40">
        <v>10</v>
      </c>
      <c r="J537" s="40">
        <v>16</v>
      </c>
      <c r="K537" s="40"/>
      <c r="L537" s="35">
        <f t="shared" ref="L537:L544" si="137">SUM(G537:K537)</f>
        <v>60</v>
      </c>
      <c r="M537" s="35">
        <f t="shared" si="136"/>
        <v>15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20</v>
      </c>
      <c r="H538" s="40">
        <v>20</v>
      </c>
      <c r="I538" s="40">
        <v>16</v>
      </c>
      <c r="J538" s="40">
        <v>13</v>
      </c>
      <c r="K538" s="40"/>
      <c r="L538" s="35">
        <f t="shared" si="137"/>
        <v>69</v>
      </c>
      <c r="M538" s="35">
        <f t="shared" si="136"/>
        <v>17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34</v>
      </c>
      <c r="H539" s="41">
        <v>42</v>
      </c>
      <c r="I539" s="41">
        <v>22</v>
      </c>
      <c r="J539" s="41">
        <v>30</v>
      </c>
      <c r="K539" s="41"/>
      <c r="L539" s="32">
        <f t="shared" si="137"/>
        <v>128</v>
      </c>
      <c r="M539" s="32">
        <f t="shared" si="136"/>
        <v>32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>
        <v>1</v>
      </c>
      <c r="I540" s="40"/>
      <c r="J540" s="40"/>
      <c r="K540" s="40"/>
      <c r="L540" s="35">
        <f t="shared" si="137"/>
        <v>1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2</v>
      </c>
      <c r="H542" s="40">
        <v>3</v>
      </c>
      <c r="I542" s="40"/>
      <c r="J542" s="40">
        <v>3</v>
      </c>
      <c r="K542" s="40"/>
      <c r="L542" s="35">
        <f t="shared" si="137"/>
        <v>8</v>
      </c>
      <c r="M542" s="35">
        <f t="shared" si="136"/>
        <v>2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64</v>
      </c>
      <c r="H543" s="40">
        <v>58</v>
      </c>
      <c r="I543" s="40"/>
      <c r="J543" s="40">
        <v>38</v>
      </c>
      <c r="K543" s="40"/>
      <c r="L543" s="35">
        <f t="shared" si="137"/>
        <v>160</v>
      </c>
      <c r="M543" s="35">
        <f t="shared" si="136"/>
        <v>40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154</v>
      </c>
      <c r="U547" s="46">
        <f>+L552+L553</f>
        <v>27</v>
      </c>
      <c r="V547" s="46">
        <f>+L554+L555</f>
        <v>127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 t="str">
        <f>+$C532</f>
        <v>February 2024</v>
      </c>
      <c r="D548" s="24"/>
      <c r="E548" s="24"/>
      <c r="F548" s="24"/>
      <c r="G548" s="10" t="str">
        <f>+$G$4</f>
        <v>Feb</v>
      </c>
      <c r="H548" s="10" t="str">
        <f>+G548</f>
        <v>Feb</v>
      </c>
      <c r="I548" s="10" t="str">
        <f t="shared" si="138"/>
        <v>Feb</v>
      </c>
      <c r="J548" s="10" t="str">
        <f t="shared" si="138"/>
        <v>Feb</v>
      </c>
      <c r="K548" s="10" t="str">
        <f t="shared" si="138"/>
        <v>Feb</v>
      </c>
      <c r="L548" s="10" t="str">
        <f t="shared" si="138"/>
        <v>Feb</v>
      </c>
      <c r="M548" s="10" t="str">
        <f t="shared" si="138"/>
        <v>Feb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4</v>
      </c>
      <c r="H549" s="7">
        <f>+$H$5</f>
        <v>11</v>
      </c>
      <c r="I549" s="7">
        <f>+$I$5</f>
        <v>18</v>
      </c>
      <c r="J549" s="7">
        <f>+$J$5</f>
        <v>25</v>
      </c>
      <c r="K549" s="7">
        <f>+$K$5</f>
        <v>0</v>
      </c>
      <c r="L549" s="7" t="s">
        <v>11</v>
      </c>
      <c r="M549" s="7" t="s">
        <v>12</v>
      </c>
      <c r="N549" s="28"/>
      <c r="O549" s="16" t="s">
        <v>197</v>
      </c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85</v>
      </c>
      <c r="I551" s="32">
        <f t="shared" si="139"/>
        <v>69</v>
      </c>
      <c r="J551" s="32">
        <f t="shared" si="139"/>
        <v>0</v>
      </c>
      <c r="K551" s="32">
        <f t="shared" si="139"/>
        <v>0</v>
      </c>
      <c r="L551" s="32">
        <f t="shared" si="139"/>
        <v>154</v>
      </c>
      <c r="M551" s="32">
        <f>ROUND((L551/$E$1),0)</f>
        <v>39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>
        <v>1</v>
      </c>
      <c r="I552" s="40">
        <v>1</v>
      </c>
      <c r="J552" s="40"/>
      <c r="K552" s="40"/>
      <c r="L552" s="35">
        <f>SUM(G552:K552)</f>
        <v>2</v>
      </c>
      <c r="M552" s="35">
        <f t="shared" ref="M552:M560" si="140">ROUND((L552/$E$1),0)</f>
        <v>1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>
        <v>15</v>
      </c>
      <c r="I553" s="40">
        <v>10</v>
      </c>
      <c r="J553" s="40"/>
      <c r="K553" s="40"/>
      <c r="L553" s="35">
        <f t="shared" ref="L553:L560" si="141">SUM(G553:K553)</f>
        <v>25</v>
      </c>
      <c r="M553" s="35">
        <f t="shared" si="140"/>
        <v>6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>
        <v>9</v>
      </c>
      <c r="I554" s="40">
        <v>17</v>
      </c>
      <c r="J554" s="40"/>
      <c r="K554" s="40"/>
      <c r="L554" s="35">
        <f t="shared" si="141"/>
        <v>26</v>
      </c>
      <c r="M554" s="35">
        <f t="shared" si="140"/>
        <v>7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>
        <v>60</v>
      </c>
      <c r="I555" s="41">
        <v>41</v>
      </c>
      <c r="J555" s="41"/>
      <c r="K555" s="41"/>
      <c r="L555" s="32">
        <f t="shared" si="141"/>
        <v>101</v>
      </c>
      <c r="M555" s="32">
        <f t="shared" si="140"/>
        <v>25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>
        <f t="shared" si="140"/>
        <v>0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60</v>
      </c>
      <c r="U563" s="46">
        <f>+L568+L569</f>
        <v>18</v>
      </c>
      <c r="V563" s="46">
        <f>+L570+L571</f>
        <v>42</v>
      </c>
      <c r="W563" s="46">
        <f>+L574</f>
        <v>6</v>
      </c>
      <c r="X563" s="46">
        <f>+L572</f>
        <v>0</v>
      </c>
    </row>
    <row r="564" spans="1:24" x14ac:dyDescent="0.25">
      <c r="A564" s="21"/>
      <c r="B564" s="22"/>
      <c r="C564" s="8" t="str">
        <f>+$C548</f>
        <v>February 2024</v>
      </c>
      <c r="D564" s="24"/>
      <c r="E564" s="24"/>
      <c r="F564" s="24"/>
      <c r="G564" s="10" t="str">
        <f>+$G$4</f>
        <v>Feb</v>
      </c>
      <c r="H564" s="10" t="str">
        <f>+G564</f>
        <v>Feb</v>
      </c>
      <c r="I564" s="10" t="str">
        <f t="shared" si="142"/>
        <v>Feb</v>
      </c>
      <c r="J564" s="10" t="str">
        <f t="shared" si="142"/>
        <v>Feb</v>
      </c>
      <c r="K564" s="10" t="str">
        <f t="shared" si="142"/>
        <v>Feb</v>
      </c>
      <c r="L564" s="10" t="str">
        <f t="shared" si="142"/>
        <v>Feb</v>
      </c>
      <c r="M564" s="10" t="str">
        <f t="shared" si="142"/>
        <v>Feb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4</v>
      </c>
      <c r="H565" s="7">
        <f>+$H$5</f>
        <v>11</v>
      </c>
      <c r="I565" s="7">
        <f>+$I$5</f>
        <v>18</v>
      </c>
      <c r="J565" s="7">
        <f>+$J$5</f>
        <v>25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19</v>
      </c>
      <c r="I567" s="32">
        <f t="shared" si="143"/>
        <v>19</v>
      </c>
      <c r="J567" s="32">
        <f t="shared" si="143"/>
        <v>22</v>
      </c>
      <c r="K567" s="32">
        <f t="shared" si="143"/>
        <v>0</v>
      </c>
      <c r="L567" s="32">
        <f t="shared" si="143"/>
        <v>60</v>
      </c>
      <c r="M567" s="32">
        <f>ROUND((L567/$E$1),0)</f>
        <v>15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>
        <v>2</v>
      </c>
      <c r="I568" s="40">
        <v>2</v>
      </c>
      <c r="J568" s="40">
        <v>2</v>
      </c>
      <c r="K568" s="40"/>
      <c r="L568" s="35">
        <f>SUM(G568:K568)</f>
        <v>6</v>
      </c>
      <c r="M568" s="35">
        <f t="shared" ref="M568:M576" si="144">ROUND((L568/$E$1),0)</f>
        <v>2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>
        <v>3</v>
      </c>
      <c r="I569" s="40">
        <v>4</v>
      </c>
      <c r="J569" s="40">
        <v>5</v>
      </c>
      <c r="K569" s="40"/>
      <c r="L569" s="35">
        <f t="shared" ref="L569:L576" si="145">SUM(G569:K569)</f>
        <v>12</v>
      </c>
      <c r="M569" s="35">
        <f t="shared" si="144"/>
        <v>3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>
        <v>9</v>
      </c>
      <c r="I570" s="40">
        <v>5</v>
      </c>
      <c r="J570" s="40">
        <v>5</v>
      </c>
      <c r="K570" s="40"/>
      <c r="L570" s="35">
        <f t="shared" si="145"/>
        <v>19</v>
      </c>
      <c r="M570" s="35">
        <f t="shared" si="144"/>
        <v>5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>
        <v>5</v>
      </c>
      <c r="I571" s="41">
        <v>8</v>
      </c>
      <c r="J571" s="41">
        <v>10</v>
      </c>
      <c r="K571" s="41"/>
      <c r="L571" s="32">
        <f t="shared" si="145"/>
        <v>23</v>
      </c>
      <c r="M571" s="32">
        <f t="shared" si="144"/>
        <v>6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>
        <v>4</v>
      </c>
      <c r="J574" s="40">
        <v>2</v>
      </c>
      <c r="K574" s="40"/>
      <c r="L574" s="35">
        <f t="shared" si="145"/>
        <v>6</v>
      </c>
      <c r="M574" s="35">
        <f t="shared" si="144"/>
        <v>2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February 2024</v>
      </c>
      <c r="D580" s="24"/>
      <c r="E580" s="24"/>
      <c r="F580" s="24"/>
      <c r="G580" s="10" t="str">
        <f>+$G$4</f>
        <v>Feb</v>
      </c>
      <c r="H580" s="10" t="str">
        <f>+G580</f>
        <v>Feb</v>
      </c>
      <c r="I580" s="10" t="str">
        <f t="shared" si="146"/>
        <v>Feb</v>
      </c>
      <c r="J580" s="10" t="str">
        <f t="shared" si="146"/>
        <v>Feb</v>
      </c>
      <c r="K580" s="10" t="str">
        <f t="shared" si="146"/>
        <v>Feb</v>
      </c>
      <c r="L580" s="10" t="str">
        <f t="shared" si="146"/>
        <v>Feb</v>
      </c>
      <c r="M580" s="10" t="str">
        <f t="shared" si="146"/>
        <v>Feb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4</v>
      </c>
      <c r="H581" s="7">
        <f>+$H$5</f>
        <v>11</v>
      </c>
      <c r="I581" s="7">
        <f>+$I$5</f>
        <v>18</v>
      </c>
      <c r="J581" s="7">
        <f>+$J$5</f>
        <v>25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February 2024</v>
      </c>
      <c r="D596" s="24"/>
      <c r="E596" s="24"/>
      <c r="F596" s="24"/>
      <c r="G596" s="10" t="str">
        <f>+$G$4</f>
        <v>Feb</v>
      </c>
      <c r="H596" s="10" t="str">
        <f>+G596</f>
        <v>Feb</v>
      </c>
      <c r="I596" s="10" t="str">
        <f t="shared" si="150"/>
        <v>Feb</v>
      </c>
      <c r="J596" s="10" t="str">
        <f t="shared" si="150"/>
        <v>Feb</v>
      </c>
      <c r="K596" s="10" t="str">
        <f t="shared" si="150"/>
        <v>Feb</v>
      </c>
      <c r="L596" s="10" t="str">
        <f t="shared" si="150"/>
        <v>Feb</v>
      </c>
      <c r="M596" s="10" t="str">
        <f t="shared" si="150"/>
        <v>Feb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4</v>
      </c>
      <c r="H597" s="7">
        <f>+$H$5</f>
        <v>11</v>
      </c>
      <c r="I597" s="7">
        <f>+$I$5</f>
        <v>18</v>
      </c>
      <c r="J597" s="7">
        <f>+$J$5</f>
        <v>25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February 2024</v>
      </c>
      <c r="D612" s="24"/>
      <c r="E612" s="24"/>
      <c r="F612" s="24"/>
      <c r="G612" s="10" t="str">
        <f>+$G$4</f>
        <v>Feb</v>
      </c>
      <c r="H612" s="10" t="str">
        <f>+G612</f>
        <v>Feb</v>
      </c>
      <c r="I612" s="10" t="str">
        <f t="shared" si="154"/>
        <v>Feb</v>
      </c>
      <c r="J612" s="10" t="str">
        <f t="shared" si="154"/>
        <v>Feb</v>
      </c>
      <c r="K612" s="10" t="str">
        <f t="shared" si="154"/>
        <v>Feb</v>
      </c>
      <c r="L612" s="10" t="str">
        <f t="shared" si="154"/>
        <v>Feb</v>
      </c>
      <c r="M612" s="10" t="str">
        <f t="shared" si="154"/>
        <v>Feb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4</v>
      </c>
      <c r="H613" s="7">
        <f>+$H$5</f>
        <v>11</v>
      </c>
      <c r="I613" s="7">
        <f>+$I$5</f>
        <v>18</v>
      </c>
      <c r="J613" s="7">
        <f>+$J$5</f>
        <v>25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February 2024</v>
      </c>
      <c r="D628" s="24"/>
      <c r="E628" s="24"/>
      <c r="F628" s="24"/>
      <c r="G628" s="10" t="str">
        <f>+$G$4</f>
        <v>Feb</v>
      </c>
      <c r="H628" s="10" t="str">
        <f>+G628</f>
        <v>Feb</v>
      </c>
      <c r="I628" s="10" t="str">
        <f t="shared" si="158"/>
        <v>Feb</v>
      </c>
      <c r="J628" s="10" t="str">
        <f t="shared" si="158"/>
        <v>Feb</v>
      </c>
      <c r="K628" s="10" t="str">
        <f t="shared" si="158"/>
        <v>Feb</v>
      </c>
      <c r="L628" s="10" t="str">
        <f t="shared" si="158"/>
        <v>Feb</v>
      </c>
      <c r="M628" s="10" t="str">
        <f t="shared" si="158"/>
        <v>Feb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4</v>
      </c>
      <c r="H629" s="7">
        <f>+$H$5</f>
        <v>11</v>
      </c>
      <c r="I629" s="7">
        <f>+$I$5</f>
        <v>18</v>
      </c>
      <c r="J629" s="7">
        <f>+$J$5</f>
        <v>25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February 2024</v>
      </c>
      <c r="D644" s="24"/>
      <c r="E644" s="24"/>
      <c r="F644" s="24"/>
      <c r="G644" s="10" t="str">
        <f>+$G$4</f>
        <v>Feb</v>
      </c>
      <c r="H644" s="10" t="str">
        <f>+G644</f>
        <v>Feb</v>
      </c>
      <c r="I644" s="10" t="str">
        <f t="shared" si="162"/>
        <v>Feb</v>
      </c>
      <c r="J644" s="10" t="str">
        <f t="shared" si="162"/>
        <v>Feb</v>
      </c>
      <c r="K644" s="10" t="str">
        <f t="shared" si="162"/>
        <v>Feb</v>
      </c>
      <c r="L644" s="10" t="str">
        <f t="shared" si="162"/>
        <v>Feb</v>
      </c>
      <c r="M644" s="10" t="str">
        <f t="shared" si="162"/>
        <v>Feb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4</v>
      </c>
      <c r="H645" s="7">
        <f>+$H$5</f>
        <v>11</v>
      </c>
      <c r="I645" s="7">
        <f>+$I$5</f>
        <v>18</v>
      </c>
      <c r="J645" s="7">
        <f>+$J$5</f>
        <v>25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O657"/>
  <sheetViews>
    <sheetView zoomScale="90" zoomScaleNormal="90" workbookViewId="0">
      <selection activeCell="L14" sqref="L14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19" width="14" style="16" customWidth="1"/>
    <col min="20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10524</v>
      </c>
      <c r="U3" s="46">
        <f>+L8+L9</f>
        <v>2678</v>
      </c>
      <c r="V3" s="46">
        <f>+L10+L11</f>
        <v>7846</v>
      </c>
      <c r="W3" s="46">
        <f>+L14</f>
        <v>606</v>
      </c>
      <c r="X3" s="46">
        <f>+L12</f>
        <v>276</v>
      </c>
    </row>
    <row r="4" spans="1:41" x14ac:dyDescent="0.25">
      <c r="A4" s="21"/>
      <c r="B4" s="22"/>
      <c r="C4" s="13" t="s">
        <v>201</v>
      </c>
      <c r="D4" s="23"/>
      <c r="E4" s="24"/>
      <c r="F4" s="24"/>
      <c r="G4" s="49" t="s">
        <v>42</v>
      </c>
      <c r="H4" s="10" t="str">
        <f>+G4</f>
        <v>Mar</v>
      </c>
      <c r="I4" s="10" t="str">
        <f t="shared" si="0"/>
        <v>Mar</v>
      </c>
      <c r="J4" s="10" t="str">
        <f t="shared" si="0"/>
        <v>Mar</v>
      </c>
      <c r="K4" s="10" t="str">
        <f t="shared" si="0"/>
        <v>Mar</v>
      </c>
      <c r="L4" s="10" t="str">
        <f t="shared" si="0"/>
        <v>Mar</v>
      </c>
      <c r="M4" s="10" t="str">
        <f t="shared" si="0"/>
        <v>Mar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3</v>
      </c>
      <c r="H5" s="4">
        <v>10</v>
      </c>
      <c r="I5" s="4">
        <v>17</v>
      </c>
      <c r="J5" s="4">
        <v>24</v>
      </c>
      <c r="K5" s="4">
        <v>31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2280</v>
      </c>
      <c r="H7" s="32">
        <f t="shared" ref="H7:L7" si="1">SUM(H8:H11)</f>
        <v>2265</v>
      </c>
      <c r="I7" s="32">
        <f t="shared" si="1"/>
        <v>2142</v>
      </c>
      <c r="J7" s="32">
        <f t="shared" si="1"/>
        <v>1288</v>
      </c>
      <c r="K7" s="32">
        <f t="shared" si="1"/>
        <v>2549</v>
      </c>
      <c r="L7" s="32">
        <f t="shared" si="1"/>
        <v>10524</v>
      </c>
      <c r="M7" s="32">
        <f>ROUND((L7/$E$1),0)</f>
        <v>2105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150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157</v>
      </c>
      <c r="I8" s="35">
        <f t="shared" si="2"/>
        <v>141</v>
      </c>
      <c r="J8" s="35">
        <f t="shared" si="2"/>
        <v>95</v>
      </c>
      <c r="K8" s="35">
        <f t="shared" si="2"/>
        <v>179</v>
      </c>
      <c r="L8" s="35">
        <f>SUM(G8:K8)</f>
        <v>722</v>
      </c>
      <c r="M8" s="35">
        <f t="shared" ref="M8:M16" si="3">ROUND((L8/$E$1),0)</f>
        <v>144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395</v>
      </c>
      <c r="H9" s="35">
        <f t="shared" si="4"/>
        <v>393</v>
      </c>
      <c r="I9" s="35">
        <f t="shared" si="4"/>
        <v>419</v>
      </c>
      <c r="J9" s="35">
        <f t="shared" si="4"/>
        <v>258</v>
      </c>
      <c r="K9" s="35">
        <f t="shared" si="4"/>
        <v>491</v>
      </c>
      <c r="L9" s="35">
        <f t="shared" ref="L9:L16" si="5">SUM(G9:K9)</f>
        <v>1956</v>
      </c>
      <c r="M9" s="35">
        <f t="shared" si="3"/>
        <v>391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581</v>
      </c>
      <c r="H10" s="35">
        <f t="shared" si="4"/>
        <v>612</v>
      </c>
      <c r="I10" s="35">
        <f t="shared" si="4"/>
        <v>547</v>
      </c>
      <c r="J10" s="35">
        <f t="shared" si="4"/>
        <v>324</v>
      </c>
      <c r="K10" s="35">
        <f t="shared" si="4"/>
        <v>815</v>
      </c>
      <c r="L10" s="35">
        <f t="shared" si="5"/>
        <v>2879</v>
      </c>
      <c r="M10" s="35">
        <f t="shared" si="3"/>
        <v>576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1154</v>
      </c>
      <c r="H11" s="32">
        <f t="shared" si="4"/>
        <v>1103</v>
      </c>
      <c r="I11" s="32">
        <f t="shared" si="4"/>
        <v>1035</v>
      </c>
      <c r="J11" s="32">
        <f t="shared" si="4"/>
        <v>611</v>
      </c>
      <c r="K11" s="32">
        <f t="shared" si="4"/>
        <v>1064</v>
      </c>
      <c r="L11" s="32">
        <f t="shared" si="5"/>
        <v>4967</v>
      </c>
      <c r="M11" s="32">
        <f t="shared" si="3"/>
        <v>993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52</v>
      </c>
      <c r="H12" s="35">
        <f t="shared" si="4"/>
        <v>34</v>
      </c>
      <c r="I12" s="35">
        <f t="shared" si="4"/>
        <v>32</v>
      </c>
      <c r="J12" s="35">
        <f t="shared" si="4"/>
        <v>29</v>
      </c>
      <c r="K12" s="35">
        <f t="shared" si="4"/>
        <v>129</v>
      </c>
      <c r="L12" s="35">
        <v>276</v>
      </c>
      <c r="M12" s="35">
        <f t="shared" si="3"/>
        <v>55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11</v>
      </c>
      <c r="I13" s="35">
        <f t="shared" si="4"/>
        <v>4</v>
      </c>
      <c r="J13" s="35">
        <f t="shared" si="4"/>
        <v>2</v>
      </c>
      <c r="K13" s="35">
        <f t="shared" si="4"/>
        <v>12</v>
      </c>
      <c r="L13" s="35">
        <f t="shared" si="5"/>
        <v>29</v>
      </c>
      <c r="M13" s="35">
        <f t="shared" si="3"/>
        <v>6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130</v>
      </c>
      <c r="H14" s="35">
        <f t="shared" si="4"/>
        <v>154</v>
      </c>
      <c r="I14" s="35">
        <f t="shared" si="4"/>
        <v>120</v>
      </c>
      <c r="J14" s="35">
        <f t="shared" si="4"/>
        <v>91</v>
      </c>
      <c r="K14" s="35">
        <f t="shared" si="4"/>
        <v>111</v>
      </c>
      <c r="L14" s="35">
        <f t="shared" si="5"/>
        <v>606</v>
      </c>
      <c r="M14" s="35">
        <f t="shared" si="3"/>
        <v>121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752</v>
      </c>
      <c r="H15" s="35">
        <f t="shared" si="4"/>
        <v>995</v>
      </c>
      <c r="I15" s="35">
        <f t="shared" si="4"/>
        <v>1165</v>
      </c>
      <c r="J15" s="35">
        <f t="shared" si="4"/>
        <v>1266</v>
      </c>
      <c r="K15" s="35">
        <f t="shared" si="4"/>
        <v>660</v>
      </c>
      <c r="L15" s="35">
        <f t="shared" si="5"/>
        <v>4838</v>
      </c>
      <c r="M15" s="35">
        <f t="shared" si="3"/>
        <v>968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160</v>
      </c>
      <c r="H16" s="35">
        <f t="shared" si="4"/>
        <v>187</v>
      </c>
      <c r="I16" s="35">
        <f t="shared" si="4"/>
        <v>180</v>
      </c>
      <c r="J16" s="35">
        <f t="shared" si="4"/>
        <v>178</v>
      </c>
      <c r="K16" s="35">
        <f t="shared" si="4"/>
        <v>184</v>
      </c>
      <c r="L16" s="35">
        <f t="shared" si="5"/>
        <v>889</v>
      </c>
      <c r="M16" s="35">
        <f t="shared" si="3"/>
        <v>178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1025</v>
      </c>
      <c r="U19" s="46">
        <f>+L24+L25</f>
        <v>332</v>
      </c>
      <c r="V19" s="46">
        <f>+L26+L27</f>
        <v>693</v>
      </c>
      <c r="W19" s="46">
        <f>+L30</f>
        <v>25</v>
      </c>
      <c r="X19" s="46">
        <f>+L28</f>
        <v>9</v>
      </c>
    </row>
    <row r="20" spans="1:24" x14ac:dyDescent="0.25">
      <c r="A20" s="21"/>
      <c r="B20" s="22"/>
      <c r="C20" s="8" t="str">
        <f>+$C4</f>
        <v>March 2024</v>
      </c>
      <c r="D20" s="24"/>
      <c r="E20" s="24"/>
      <c r="F20" s="24"/>
      <c r="G20" s="10" t="str">
        <f>+$G$4</f>
        <v>Mar</v>
      </c>
      <c r="H20" s="10" t="str">
        <f>+G20</f>
        <v>Mar</v>
      </c>
      <c r="I20" s="10" t="str">
        <f t="shared" si="6"/>
        <v>Mar</v>
      </c>
      <c r="J20" s="10" t="str">
        <f t="shared" si="6"/>
        <v>Mar</v>
      </c>
      <c r="K20" s="10" t="str">
        <f t="shared" si="6"/>
        <v>Mar</v>
      </c>
      <c r="L20" s="10" t="str">
        <f t="shared" si="6"/>
        <v>Mar</v>
      </c>
      <c r="M20" s="10" t="str">
        <f t="shared" si="6"/>
        <v>Mar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3</v>
      </c>
      <c r="H21" s="7">
        <f>+$H$5</f>
        <v>10</v>
      </c>
      <c r="I21" s="7">
        <f>+$I$5</f>
        <v>17</v>
      </c>
      <c r="J21" s="7">
        <f>+$J$5</f>
        <v>24</v>
      </c>
      <c r="K21" s="7">
        <f>+$K$5</f>
        <v>31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191</v>
      </c>
      <c r="H23" s="32">
        <f t="shared" ref="H23:L23" si="7">SUM(H24:H27)</f>
        <v>220</v>
      </c>
      <c r="I23" s="32">
        <f t="shared" si="7"/>
        <v>211</v>
      </c>
      <c r="J23" s="32">
        <f t="shared" si="7"/>
        <v>160</v>
      </c>
      <c r="K23" s="32">
        <f t="shared" si="7"/>
        <v>243</v>
      </c>
      <c r="L23" s="32">
        <f t="shared" si="7"/>
        <v>1025</v>
      </c>
      <c r="M23" s="32">
        <f>ROUND((L23/$E$1),0)</f>
        <v>205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26</v>
      </c>
      <c r="H24" s="40">
        <v>20</v>
      </c>
      <c r="I24" s="40">
        <v>17</v>
      </c>
      <c r="J24" s="40">
        <v>12</v>
      </c>
      <c r="K24" s="40">
        <v>21</v>
      </c>
      <c r="L24" s="35">
        <f>SUM(G24:K24)</f>
        <v>96</v>
      </c>
      <c r="M24" s="35">
        <f t="shared" ref="M24:M32" si="8">ROUND((L24/$E$1),0)</f>
        <v>19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40</v>
      </c>
      <c r="H25" s="40">
        <v>53</v>
      </c>
      <c r="I25" s="40">
        <v>49</v>
      </c>
      <c r="J25" s="40">
        <v>35</v>
      </c>
      <c r="K25" s="40">
        <v>59</v>
      </c>
      <c r="L25" s="35">
        <f t="shared" ref="L25:L32" si="9">SUM(G25:K25)</f>
        <v>236</v>
      </c>
      <c r="M25" s="35">
        <f t="shared" si="8"/>
        <v>47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56</v>
      </c>
      <c r="H26" s="40">
        <v>76</v>
      </c>
      <c r="I26" s="40">
        <v>75</v>
      </c>
      <c r="J26" s="40">
        <v>49</v>
      </c>
      <c r="K26" s="40">
        <v>95</v>
      </c>
      <c r="L26" s="35">
        <f t="shared" si="9"/>
        <v>351</v>
      </c>
      <c r="M26" s="35">
        <f t="shared" si="8"/>
        <v>70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69</v>
      </c>
      <c r="H27" s="41">
        <v>71</v>
      </c>
      <c r="I27" s="41">
        <v>70</v>
      </c>
      <c r="J27" s="41">
        <v>64</v>
      </c>
      <c r="K27" s="41">
        <v>68</v>
      </c>
      <c r="L27" s="32">
        <f t="shared" si="9"/>
        <v>342</v>
      </c>
      <c r="M27" s="32">
        <f t="shared" si="8"/>
        <v>68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>
        <v>9</v>
      </c>
      <c r="L28" s="35">
        <f t="shared" si="9"/>
        <v>9</v>
      </c>
      <c r="M28" s="35">
        <f t="shared" si="8"/>
        <v>2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11</v>
      </c>
      <c r="H30" s="40">
        <v>5</v>
      </c>
      <c r="I30" s="40"/>
      <c r="J30" s="40">
        <v>9</v>
      </c>
      <c r="K30" s="40"/>
      <c r="L30" s="35">
        <f t="shared" si="9"/>
        <v>25</v>
      </c>
      <c r="M30" s="35">
        <f t="shared" si="8"/>
        <v>5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416</v>
      </c>
      <c r="U35" s="46">
        <f>+L40+L41</f>
        <v>108</v>
      </c>
      <c r="V35" s="46">
        <f>+L42+L43</f>
        <v>308</v>
      </c>
      <c r="W35" s="46">
        <f>+L46</f>
        <v>50</v>
      </c>
      <c r="X35" s="46">
        <f>+L44</f>
        <v>17</v>
      </c>
    </row>
    <row r="36" spans="1:24" x14ac:dyDescent="0.25">
      <c r="A36" s="21"/>
      <c r="B36" s="22"/>
      <c r="C36" s="8" t="str">
        <f>+$C20</f>
        <v>March 2024</v>
      </c>
      <c r="D36" s="24"/>
      <c r="E36" s="24"/>
      <c r="F36" s="24"/>
      <c r="G36" s="10" t="str">
        <f>+$G$4</f>
        <v>Mar</v>
      </c>
      <c r="H36" s="10" t="str">
        <f>+G36</f>
        <v>Mar</v>
      </c>
      <c r="I36" s="10" t="str">
        <f t="shared" si="10"/>
        <v>Mar</v>
      </c>
      <c r="J36" s="10" t="str">
        <f t="shared" si="10"/>
        <v>Mar</v>
      </c>
      <c r="K36" s="10" t="str">
        <f t="shared" si="10"/>
        <v>Mar</v>
      </c>
      <c r="L36" s="10" t="str">
        <f t="shared" si="10"/>
        <v>Mar</v>
      </c>
      <c r="M36" s="10" t="str">
        <f t="shared" si="10"/>
        <v>Mar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3</v>
      </c>
      <c r="H37" s="7">
        <f>+$H$5</f>
        <v>10</v>
      </c>
      <c r="I37" s="7">
        <f>+$I$5</f>
        <v>17</v>
      </c>
      <c r="J37" s="7">
        <f>+$J$5</f>
        <v>24</v>
      </c>
      <c r="K37" s="7">
        <f>+$K$5</f>
        <v>31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88</v>
      </c>
      <c r="H39" s="32">
        <f t="shared" ref="H39:L39" si="11">SUM(H40:H43)</f>
        <v>65</v>
      </c>
      <c r="I39" s="32">
        <f t="shared" si="11"/>
        <v>85</v>
      </c>
      <c r="J39" s="32">
        <f t="shared" si="11"/>
        <v>64</v>
      </c>
      <c r="K39" s="32">
        <f t="shared" si="11"/>
        <v>114</v>
      </c>
      <c r="L39" s="32">
        <f t="shared" si="11"/>
        <v>416</v>
      </c>
      <c r="M39" s="32">
        <f>ROUND((L39/$E$1),0)</f>
        <v>83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40">
        <v>2</v>
      </c>
      <c r="I40" s="40">
        <v>5</v>
      </c>
      <c r="J40" s="40">
        <v>4</v>
      </c>
      <c r="K40" s="40">
        <v>14</v>
      </c>
      <c r="L40" s="35">
        <f>SUM(G40:K40)</f>
        <v>28</v>
      </c>
      <c r="M40" s="35">
        <f t="shared" ref="M40:M48" si="12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15</v>
      </c>
      <c r="I41" s="40">
        <v>15</v>
      </c>
      <c r="J41" s="40">
        <v>10</v>
      </c>
      <c r="K41" s="40">
        <v>25</v>
      </c>
      <c r="L41" s="35">
        <f t="shared" ref="L41:L48" si="13">SUM(G41:K41)</f>
        <v>80</v>
      </c>
      <c r="M41" s="35">
        <f t="shared" si="12"/>
        <v>16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25</v>
      </c>
      <c r="H42" s="40">
        <v>18</v>
      </c>
      <c r="I42" s="40">
        <v>25</v>
      </c>
      <c r="J42" s="40">
        <v>20</v>
      </c>
      <c r="K42" s="40">
        <v>30</v>
      </c>
      <c r="L42" s="35">
        <f t="shared" si="13"/>
        <v>118</v>
      </c>
      <c r="M42" s="35">
        <f t="shared" si="12"/>
        <v>24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45</v>
      </c>
      <c r="H43" s="41">
        <v>30</v>
      </c>
      <c r="I43" s="41">
        <v>40</v>
      </c>
      <c r="J43" s="41">
        <v>30</v>
      </c>
      <c r="K43" s="41">
        <v>45</v>
      </c>
      <c r="L43" s="32">
        <f t="shared" si="13"/>
        <v>190</v>
      </c>
      <c r="M43" s="32">
        <f t="shared" si="12"/>
        <v>38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2</v>
      </c>
      <c r="I44" s="40"/>
      <c r="J44" s="40">
        <v>5</v>
      </c>
      <c r="K44" s="40">
        <v>10</v>
      </c>
      <c r="L44" s="35">
        <f t="shared" si="13"/>
        <v>17</v>
      </c>
      <c r="M44" s="35">
        <f t="shared" si="12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6</v>
      </c>
      <c r="H46" s="40">
        <v>5</v>
      </c>
      <c r="I46" s="40">
        <v>11</v>
      </c>
      <c r="J46" s="40">
        <v>13</v>
      </c>
      <c r="K46" s="40">
        <v>15</v>
      </c>
      <c r="L46" s="35">
        <f t="shared" si="13"/>
        <v>50</v>
      </c>
      <c r="M46" s="35">
        <f t="shared" si="12"/>
        <v>10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72</v>
      </c>
      <c r="H47" s="40">
        <v>144</v>
      </c>
      <c r="I47" s="40">
        <v>144</v>
      </c>
      <c r="J47" s="40">
        <v>108</v>
      </c>
      <c r="K47" s="40">
        <v>108</v>
      </c>
      <c r="L47" s="35">
        <f t="shared" si="13"/>
        <v>576</v>
      </c>
      <c r="M47" s="35">
        <f t="shared" si="12"/>
        <v>115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394</v>
      </c>
      <c r="U51" s="46">
        <f>+L56+L57</f>
        <v>88</v>
      </c>
      <c r="V51" s="46">
        <f>+L58+L59</f>
        <v>306</v>
      </c>
      <c r="W51" s="46">
        <f>+L62</f>
        <v>17</v>
      </c>
      <c r="X51" s="46">
        <f>+L60</f>
        <v>0</v>
      </c>
    </row>
    <row r="52" spans="1:24" x14ac:dyDescent="0.25">
      <c r="A52" s="21"/>
      <c r="B52" s="22"/>
      <c r="C52" s="8" t="str">
        <f>+$C36</f>
        <v>March 2024</v>
      </c>
      <c r="D52" s="24"/>
      <c r="E52" s="24"/>
      <c r="F52" s="24"/>
      <c r="G52" s="10" t="str">
        <f>+$G$4</f>
        <v>Mar</v>
      </c>
      <c r="H52" s="10" t="str">
        <f>+G52</f>
        <v>Mar</v>
      </c>
      <c r="I52" s="10" t="str">
        <f t="shared" si="14"/>
        <v>Mar</v>
      </c>
      <c r="J52" s="10" t="str">
        <f t="shared" si="14"/>
        <v>Mar</v>
      </c>
      <c r="K52" s="10" t="str">
        <f t="shared" si="14"/>
        <v>Mar</v>
      </c>
      <c r="L52" s="10" t="str">
        <f t="shared" si="14"/>
        <v>Mar</v>
      </c>
      <c r="M52" s="10" t="str">
        <f t="shared" si="14"/>
        <v>Mar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3</v>
      </c>
      <c r="H53" s="7">
        <f>+$H$5</f>
        <v>10</v>
      </c>
      <c r="I53" s="7">
        <f>+$I$5</f>
        <v>17</v>
      </c>
      <c r="J53" s="7">
        <f>+$J$5</f>
        <v>24</v>
      </c>
      <c r="K53" s="7">
        <f>+$K$5</f>
        <v>31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92</v>
      </c>
      <c r="H55" s="32">
        <f t="shared" ref="H55:L55" si="15">SUM(H56:H59)</f>
        <v>89</v>
      </c>
      <c r="I55" s="32">
        <f t="shared" si="15"/>
        <v>80</v>
      </c>
      <c r="J55" s="32">
        <f t="shared" si="15"/>
        <v>18</v>
      </c>
      <c r="K55" s="32">
        <f t="shared" si="15"/>
        <v>115</v>
      </c>
      <c r="L55" s="32">
        <f t="shared" si="15"/>
        <v>394</v>
      </c>
      <c r="M55" s="32">
        <f>ROUND((L55/$E$1),0)</f>
        <v>79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5</v>
      </c>
      <c r="I56" s="40">
        <v>4</v>
      </c>
      <c r="J56" s="40">
        <v>2</v>
      </c>
      <c r="K56" s="40">
        <v>4</v>
      </c>
      <c r="L56" s="35">
        <f>SUM(G56:K56)</f>
        <v>18</v>
      </c>
      <c r="M56" s="35">
        <f t="shared" ref="M56:M64" si="16">ROUND((L56/$E$1),0)</f>
        <v>4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11</v>
      </c>
      <c r="H57" s="40">
        <v>22</v>
      </c>
      <c r="I57" s="40">
        <v>18</v>
      </c>
      <c r="J57" s="40">
        <v>3</v>
      </c>
      <c r="K57" s="40">
        <v>16</v>
      </c>
      <c r="L57" s="35">
        <f t="shared" ref="L57:L64" si="17">SUM(G57:K57)</f>
        <v>70</v>
      </c>
      <c r="M57" s="35">
        <f t="shared" si="16"/>
        <v>14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21</v>
      </c>
      <c r="H58" s="40">
        <v>19</v>
      </c>
      <c r="I58" s="40">
        <v>17</v>
      </c>
      <c r="J58" s="40">
        <v>7</v>
      </c>
      <c r="K58" s="40">
        <v>27</v>
      </c>
      <c r="L58" s="35">
        <f t="shared" si="17"/>
        <v>91</v>
      </c>
      <c r="M58" s="35">
        <f t="shared" si="16"/>
        <v>18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57</v>
      </c>
      <c r="H59" s="41">
        <v>43</v>
      </c>
      <c r="I59" s="41">
        <v>41</v>
      </c>
      <c r="J59" s="41">
        <v>6</v>
      </c>
      <c r="K59" s="41">
        <v>68</v>
      </c>
      <c r="L59" s="32">
        <f t="shared" si="17"/>
        <v>215</v>
      </c>
      <c r="M59" s="32">
        <f t="shared" si="16"/>
        <v>43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>
        <v>8</v>
      </c>
      <c r="I62" s="40"/>
      <c r="J62" s="40"/>
      <c r="K62" s="40">
        <v>9</v>
      </c>
      <c r="L62" s="35">
        <f t="shared" si="17"/>
        <v>17</v>
      </c>
      <c r="M62" s="35">
        <f t="shared" si="16"/>
        <v>3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March 2024</v>
      </c>
      <c r="D68" s="24"/>
      <c r="E68" s="24"/>
      <c r="F68" s="24"/>
      <c r="G68" s="10" t="str">
        <f>+$G$4</f>
        <v>Mar</v>
      </c>
      <c r="H68" s="10" t="str">
        <f>+G68</f>
        <v>Mar</v>
      </c>
      <c r="I68" s="10" t="str">
        <f t="shared" si="18"/>
        <v>Mar</v>
      </c>
      <c r="J68" s="10" t="str">
        <f t="shared" si="18"/>
        <v>Mar</v>
      </c>
      <c r="K68" s="10" t="str">
        <f t="shared" si="18"/>
        <v>Mar</v>
      </c>
      <c r="L68" s="10" t="str">
        <f t="shared" si="18"/>
        <v>Mar</v>
      </c>
      <c r="M68" s="10" t="str">
        <f t="shared" si="18"/>
        <v>Mar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3</v>
      </c>
      <c r="H69" s="7">
        <f>+$H$5</f>
        <v>10</v>
      </c>
      <c r="I69" s="7">
        <f>+$I$5</f>
        <v>17</v>
      </c>
      <c r="J69" s="7">
        <f>+$J$5</f>
        <v>24</v>
      </c>
      <c r="K69" s="7">
        <f>+$K$5</f>
        <v>31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>
        <f>ROUND((L71/$E$1),0)</f>
        <v>0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>
        <f t="shared" ref="M72:M80" si="20">ROUND((L72/$E$1),0)</f>
        <v>0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>
        <f t="shared" si="20"/>
        <v>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>
        <f t="shared" si="20"/>
        <v>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>
        <f t="shared" si="20"/>
        <v>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>
        <f t="shared" si="20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>
        <f t="shared" si="20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March 2024</v>
      </c>
      <c r="D84" s="24"/>
      <c r="E84" s="24"/>
      <c r="F84" s="24"/>
      <c r="G84" s="10" t="str">
        <f>+$G$4</f>
        <v>Mar</v>
      </c>
      <c r="H84" s="10" t="str">
        <f>+G84</f>
        <v>Mar</v>
      </c>
      <c r="I84" s="10" t="str">
        <f t="shared" si="22"/>
        <v>Mar</v>
      </c>
      <c r="J84" s="10" t="str">
        <f t="shared" si="22"/>
        <v>Mar</v>
      </c>
      <c r="K84" s="10" t="str">
        <f t="shared" si="22"/>
        <v>Mar</v>
      </c>
      <c r="L84" s="10" t="str">
        <f t="shared" si="22"/>
        <v>Mar</v>
      </c>
      <c r="M84" s="10" t="str">
        <f t="shared" si="22"/>
        <v>Mar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3</v>
      </c>
      <c r="H85" s="7">
        <f>+$H$5</f>
        <v>10</v>
      </c>
      <c r="I85" s="7">
        <f>+$I$5</f>
        <v>17</v>
      </c>
      <c r="J85" s="7">
        <f>+$J$5</f>
        <v>24</v>
      </c>
      <c r="K85" s="7">
        <f>+$K$5</f>
        <v>31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371</v>
      </c>
      <c r="U99" s="46">
        <f>+L104+L105</f>
        <v>127</v>
      </c>
      <c r="V99" s="46">
        <f>+L106+L107</f>
        <v>244</v>
      </c>
      <c r="W99" s="46">
        <f>+L110</f>
        <v>4</v>
      </c>
      <c r="X99" s="46">
        <f>+L108</f>
        <v>0</v>
      </c>
    </row>
    <row r="100" spans="1:24" x14ac:dyDescent="0.25">
      <c r="A100" s="21"/>
      <c r="B100" s="22"/>
      <c r="C100" s="8" t="str">
        <f>+$C84</f>
        <v>March 2024</v>
      </c>
      <c r="D100" s="24"/>
      <c r="E100" s="24"/>
      <c r="F100" s="24"/>
      <c r="G100" s="10" t="str">
        <f>+$G$4</f>
        <v>Mar</v>
      </c>
      <c r="H100" s="10" t="str">
        <f>+G100</f>
        <v>Mar</v>
      </c>
      <c r="I100" s="10" t="str">
        <f t="shared" si="26"/>
        <v>Mar</v>
      </c>
      <c r="J100" s="10" t="str">
        <f t="shared" si="26"/>
        <v>Mar</v>
      </c>
      <c r="K100" s="10" t="str">
        <f t="shared" si="26"/>
        <v>Mar</v>
      </c>
      <c r="L100" s="10" t="str">
        <f t="shared" si="26"/>
        <v>Mar</v>
      </c>
      <c r="M100" s="10" t="str">
        <f t="shared" si="26"/>
        <v>Mar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3</v>
      </c>
      <c r="H101" s="7">
        <f>+$H$5</f>
        <v>10</v>
      </c>
      <c r="I101" s="7">
        <f>+$I$5</f>
        <v>17</v>
      </c>
      <c r="J101" s="7">
        <f>+$J$5</f>
        <v>24</v>
      </c>
      <c r="K101" s="7">
        <f>+$K$5</f>
        <v>31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80</v>
      </c>
      <c r="H103" s="32">
        <f t="shared" ref="H103:L103" si="27">SUM(H104:H107)</f>
        <v>78</v>
      </c>
      <c r="I103" s="32">
        <f t="shared" si="27"/>
        <v>78</v>
      </c>
      <c r="J103" s="32">
        <f t="shared" si="27"/>
        <v>65</v>
      </c>
      <c r="K103" s="32">
        <f t="shared" si="27"/>
        <v>70</v>
      </c>
      <c r="L103" s="32">
        <f t="shared" si="27"/>
        <v>371</v>
      </c>
      <c r="M103" s="32">
        <f>ROUND((L103/$E$1),0)</f>
        <v>74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3</v>
      </c>
      <c r="I104" s="40">
        <v>3</v>
      </c>
      <c r="J104" s="40">
        <v>2</v>
      </c>
      <c r="K104" s="40">
        <v>3</v>
      </c>
      <c r="L104" s="35">
        <f>SUM(G104:K104)</f>
        <v>14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25</v>
      </c>
      <c r="H105" s="40">
        <v>23</v>
      </c>
      <c r="I105" s="40">
        <v>23</v>
      </c>
      <c r="J105" s="40">
        <v>19</v>
      </c>
      <c r="K105" s="40">
        <v>23</v>
      </c>
      <c r="L105" s="35">
        <f t="shared" ref="L105:L112" si="29">SUM(G105:K105)</f>
        <v>113</v>
      </c>
      <c r="M105" s="35">
        <f t="shared" si="28"/>
        <v>23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17</v>
      </c>
      <c r="I106" s="40">
        <v>17</v>
      </c>
      <c r="J106" s="40">
        <v>16</v>
      </c>
      <c r="K106" s="40">
        <v>16</v>
      </c>
      <c r="L106" s="35">
        <f t="shared" si="29"/>
        <v>82</v>
      </c>
      <c r="M106" s="35">
        <f t="shared" si="28"/>
        <v>16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>
        <v>35</v>
      </c>
      <c r="I107" s="41">
        <v>35</v>
      </c>
      <c r="J107" s="41">
        <v>28</v>
      </c>
      <c r="K107" s="41">
        <v>28</v>
      </c>
      <c r="L107" s="32">
        <f t="shared" si="29"/>
        <v>162</v>
      </c>
      <c r="M107" s="32">
        <f t="shared" si="28"/>
        <v>32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>
        <v>4</v>
      </c>
      <c r="L110" s="35">
        <f t="shared" si="29"/>
        <v>4</v>
      </c>
      <c r="M110" s="35">
        <f t="shared" si="28"/>
        <v>1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463</v>
      </c>
      <c r="U115" s="46">
        <f>+L120+L121</f>
        <v>106</v>
      </c>
      <c r="V115" s="46">
        <f>+L122+L123</f>
        <v>357</v>
      </c>
      <c r="W115" s="46">
        <f>+L126</f>
        <v>23</v>
      </c>
      <c r="X115" s="46">
        <f>+L124</f>
        <v>32</v>
      </c>
    </row>
    <row r="116" spans="1:24" x14ac:dyDescent="0.25">
      <c r="A116" s="21"/>
      <c r="B116" s="22"/>
      <c r="C116" s="8" t="str">
        <f>+$C100</f>
        <v>March 2024</v>
      </c>
      <c r="D116" s="24"/>
      <c r="E116" s="24"/>
      <c r="F116" s="24"/>
      <c r="G116" s="10" t="str">
        <f>+$G$4</f>
        <v>Mar</v>
      </c>
      <c r="H116" s="10" t="str">
        <f>+G116</f>
        <v>Mar</v>
      </c>
      <c r="I116" s="10" t="str">
        <f t="shared" si="30"/>
        <v>Mar</v>
      </c>
      <c r="J116" s="10" t="str">
        <f t="shared" si="30"/>
        <v>Mar</v>
      </c>
      <c r="K116" s="10" t="str">
        <f t="shared" si="30"/>
        <v>Mar</v>
      </c>
      <c r="L116" s="10" t="str">
        <f t="shared" si="30"/>
        <v>Mar</v>
      </c>
      <c r="M116" s="10" t="str">
        <f t="shared" si="30"/>
        <v>Mar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3</v>
      </c>
      <c r="H117" s="7">
        <f>+$H$5</f>
        <v>10</v>
      </c>
      <c r="I117" s="7">
        <f>+$I$5</f>
        <v>17</v>
      </c>
      <c r="J117" s="7">
        <f>+$J$5</f>
        <v>24</v>
      </c>
      <c r="K117" s="7">
        <f>+$K$5</f>
        <v>31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83</v>
      </c>
      <c r="H119" s="32">
        <f t="shared" ref="H119:L119" si="31">SUM(H120:H123)</f>
        <v>79</v>
      </c>
      <c r="I119" s="32">
        <f t="shared" si="31"/>
        <v>65</v>
      </c>
      <c r="J119" s="32">
        <f t="shared" si="31"/>
        <v>36</v>
      </c>
      <c r="K119" s="32">
        <f t="shared" si="31"/>
        <v>200</v>
      </c>
      <c r="L119" s="32">
        <f t="shared" si="31"/>
        <v>463</v>
      </c>
      <c r="M119" s="32">
        <f>ROUND((L119/$E$1),0)</f>
        <v>93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5</v>
      </c>
      <c r="I120" s="40">
        <v>1</v>
      </c>
      <c r="J120" s="40">
        <v>4</v>
      </c>
      <c r="K120" s="40">
        <v>10</v>
      </c>
      <c r="L120" s="35">
        <f>SUM(G120:K120)</f>
        <v>23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12</v>
      </c>
      <c r="H121" s="40">
        <v>15</v>
      </c>
      <c r="I121" s="40">
        <v>8</v>
      </c>
      <c r="J121" s="40">
        <v>8</v>
      </c>
      <c r="K121" s="40">
        <v>40</v>
      </c>
      <c r="L121" s="35">
        <f t="shared" ref="L121:L128" si="33">SUM(G121:K121)</f>
        <v>83</v>
      </c>
      <c r="M121" s="35">
        <f t="shared" si="32"/>
        <v>17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13</v>
      </c>
      <c r="H122" s="40">
        <v>23</v>
      </c>
      <c r="I122" s="40">
        <v>20</v>
      </c>
      <c r="J122" s="40">
        <v>9</v>
      </c>
      <c r="K122" s="40">
        <v>100</v>
      </c>
      <c r="L122" s="35">
        <f t="shared" si="33"/>
        <v>165</v>
      </c>
      <c r="M122" s="35">
        <f t="shared" si="32"/>
        <v>33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55</v>
      </c>
      <c r="H123" s="41">
        <v>36</v>
      </c>
      <c r="I123" s="41">
        <v>36</v>
      </c>
      <c r="J123" s="41">
        <v>15</v>
      </c>
      <c r="K123" s="41">
        <v>50</v>
      </c>
      <c r="L123" s="32">
        <f t="shared" si="33"/>
        <v>192</v>
      </c>
      <c r="M123" s="32">
        <f t="shared" si="32"/>
        <v>38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6</v>
      </c>
      <c r="H124" s="40">
        <v>4</v>
      </c>
      <c r="I124" s="40">
        <v>2</v>
      </c>
      <c r="J124" s="40"/>
      <c r="K124" s="40">
        <v>20</v>
      </c>
      <c r="L124" s="35">
        <f t="shared" si="33"/>
        <v>32</v>
      </c>
      <c r="M124" s="35">
        <f t="shared" si="32"/>
        <v>6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9</v>
      </c>
      <c r="H126" s="40">
        <v>4</v>
      </c>
      <c r="I126" s="40">
        <v>3</v>
      </c>
      <c r="J126" s="40">
        <v>7</v>
      </c>
      <c r="K126" s="40"/>
      <c r="L126" s="35">
        <f t="shared" si="33"/>
        <v>23</v>
      </c>
      <c r="M126" s="35">
        <f t="shared" si="32"/>
        <v>5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15</v>
      </c>
      <c r="H127" s="40">
        <v>180</v>
      </c>
      <c r="I127" s="40">
        <v>8</v>
      </c>
      <c r="J127" s="40">
        <v>144</v>
      </c>
      <c r="K127" s="40">
        <v>8</v>
      </c>
      <c r="L127" s="35">
        <f t="shared" si="33"/>
        <v>355</v>
      </c>
      <c r="M127" s="35">
        <f t="shared" si="32"/>
        <v>71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40</v>
      </c>
      <c r="H128" s="40">
        <v>40</v>
      </c>
      <c r="I128" s="40">
        <v>40</v>
      </c>
      <c r="J128" s="40">
        <v>40</v>
      </c>
      <c r="K128" s="40">
        <v>40</v>
      </c>
      <c r="L128" s="35">
        <f t="shared" si="33"/>
        <v>200</v>
      </c>
      <c r="M128" s="35">
        <f t="shared" si="32"/>
        <v>40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220</v>
      </c>
      <c r="U131" s="46">
        <f>+L136+L137</f>
        <v>77</v>
      </c>
      <c r="V131" s="46">
        <f>+L138+L139</f>
        <v>143</v>
      </c>
      <c r="W131" s="46">
        <f>+L142</f>
        <v>7</v>
      </c>
      <c r="X131" s="46">
        <f>+L140</f>
        <v>0</v>
      </c>
    </row>
    <row r="132" spans="1:24" x14ac:dyDescent="0.25">
      <c r="A132" s="21"/>
      <c r="B132" s="22"/>
      <c r="C132" s="8" t="str">
        <f>+$C116</f>
        <v>March 2024</v>
      </c>
      <c r="D132" s="24"/>
      <c r="E132" s="24"/>
      <c r="F132" s="24"/>
      <c r="G132" s="10" t="str">
        <f>+$G$4</f>
        <v>Mar</v>
      </c>
      <c r="H132" s="10" t="str">
        <f>+G132</f>
        <v>Mar</v>
      </c>
      <c r="I132" s="10" t="str">
        <f t="shared" si="34"/>
        <v>Mar</v>
      </c>
      <c r="J132" s="10" t="str">
        <f t="shared" si="34"/>
        <v>Mar</v>
      </c>
      <c r="K132" s="10" t="str">
        <f t="shared" si="34"/>
        <v>Mar</v>
      </c>
      <c r="L132" s="10" t="str">
        <f t="shared" si="34"/>
        <v>Mar</v>
      </c>
      <c r="M132" s="10" t="str">
        <f t="shared" si="34"/>
        <v>Mar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3</v>
      </c>
      <c r="H133" s="7">
        <f>+$H$5</f>
        <v>10</v>
      </c>
      <c r="I133" s="7">
        <f>+$I$5</f>
        <v>17</v>
      </c>
      <c r="J133" s="7">
        <f>+$J$5</f>
        <v>24</v>
      </c>
      <c r="K133" s="7">
        <f>+$K$5</f>
        <v>31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62</v>
      </c>
      <c r="H135" s="32">
        <f t="shared" ref="H135:L135" si="35">SUM(H136:H139)</f>
        <v>64</v>
      </c>
      <c r="I135" s="32">
        <f t="shared" si="35"/>
        <v>55</v>
      </c>
      <c r="J135" s="32">
        <f t="shared" si="35"/>
        <v>39</v>
      </c>
      <c r="K135" s="32">
        <f t="shared" si="35"/>
        <v>0</v>
      </c>
      <c r="L135" s="32">
        <f t="shared" si="35"/>
        <v>220</v>
      </c>
      <c r="M135" s="32">
        <f>ROUND((L135/$E$1),0)</f>
        <v>44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5</v>
      </c>
      <c r="I136" s="40">
        <v>3</v>
      </c>
      <c r="J136" s="40">
        <v>2</v>
      </c>
      <c r="K136" s="40"/>
      <c r="L136" s="35">
        <f>SUM(G136:K136)</f>
        <v>15</v>
      </c>
      <c r="M136" s="35">
        <f t="shared" ref="M136:M144" si="36">ROUND((L136/$E$1),0)</f>
        <v>3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>
        <v>17</v>
      </c>
      <c r="I137" s="40">
        <v>15</v>
      </c>
      <c r="J137" s="40">
        <v>14</v>
      </c>
      <c r="K137" s="40"/>
      <c r="L137" s="35">
        <f t="shared" ref="L137:L144" si="37">SUM(G137:K137)</f>
        <v>62</v>
      </c>
      <c r="M137" s="35">
        <f t="shared" si="36"/>
        <v>12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13</v>
      </c>
      <c r="H138" s="40">
        <v>13</v>
      </c>
      <c r="I138" s="40">
        <v>12</v>
      </c>
      <c r="J138" s="40">
        <v>8</v>
      </c>
      <c r="K138" s="40"/>
      <c r="L138" s="35">
        <f t="shared" si="37"/>
        <v>46</v>
      </c>
      <c r="M138" s="35">
        <f t="shared" si="36"/>
        <v>9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28</v>
      </c>
      <c r="H139" s="41">
        <v>29</v>
      </c>
      <c r="I139" s="41">
        <v>25</v>
      </c>
      <c r="J139" s="41">
        <v>15</v>
      </c>
      <c r="K139" s="41"/>
      <c r="L139" s="32">
        <f t="shared" si="37"/>
        <v>97</v>
      </c>
      <c r="M139" s="32">
        <f t="shared" si="36"/>
        <v>19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 t="s">
        <v>208</v>
      </c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2</v>
      </c>
      <c r="I142" s="40">
        <v>1</v>
      </c>
      <c r="J142" s="40">
        <v>4</v>
      </c>
      <c r="K142" s="40"/>
      <c r="L142" s="35">
        <f t="shared" si="37"/>
        <v>7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80</v>
      </c>
      <c r="H143" s="40">
        <v>80</v>
      </c>
      <c r="I143" s="40">
        <v>70</v>
      </c>
      <c r="J143" s="40">
        <v>70</v>
      </c>
      <c r="K143" s="40"/>
      <c r="L143" s="35">
        <f t="shared" si="37"/>
        <v>300</v>
      </c>
      <c r="M143" s="35">
        <f t="shared" si="36"/>
        <v>60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499</v>
      </c>
      <c r="U147" s="46">
        <f>+L152+L153</f>
        <v>159</v>
      </c>
      <c r="V147" s="46">
        <f>+L154+L155</f>
        <v>340</v>
      </c>
      <c r="W147" s="46">
        <f>+L158</f>
        <v>26</v>
      </c>
      <c r="X147" s="46">
        <f>+L156</f>
        <v>44</v>
      </c>
    </row>
    <row r="148" spans="1:24" x14ac:dyDescent="0.25">
      <c r="A148" s="21"/>
      <c r="B148" s="22"/>
      <c r="C148" s="8" t="str">
        <f>+$C132</f>
        <v>March 2024</v>
      </c>
      <c r="D148" s="24"/>
      <c r="E148" s="24"/>
      <c r="F148" s="24"/>
      <c r="G148" s="10" t="str">
        <f>+$G$4</f>
        <v>Mar</v>
      </c>
      <c r="H148" s="10" t="str">
        <f>+G148</f>
        <v>Mar</v>
      </c>
      <c r="I148" s="10" t="str">
        <f t="shared" si="38"/>
        <v>Mar</v>
      </c>
      <c r="J148" s="10" t="str">
        <f t="shared" si="38"/>
        <v>Mar</v>
      </c>
      <c r="K148" s="10" t="str">
        <f t="shared" si="38"/>
        <v>Mar</v>
      </c>
      <c r="L148" s="10" t="str">
        <f t="shared" si="38"/>
        <v>Mar</v>
      </c>
      <c r="M148" s="10" t="str">
        <f t="shared" si="38"/>
        <v>Mar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3</v>
      </c>
      <c r="H149" s="7">
        <f>+$H$5</f>
        <v>10</v>
      </c>
      <c r="I149" s="7">
        <f>+$I$5</f>
        <v>17</v>
      </c>
      <c r="J149" s="7">
        <f>+$J$5</f>
        <v>24</v>
      </c>
      <c r="K149" s="7">
        <f>+$K$5</f>
        <v>31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91</v>
      </c>
      <c r="H151" s="32">
        <f t="shared" ref="H151:L151" si="39">SUM(H152:H155)</f>
        <v>87</v>
      </c>
      <c r="I151" s="32">
        <f t="shared" si="39"/>
        <v>126</v>
      </c>
      <c r="J151" s="32">
        <f t="shared" si="39"/>
        <v>0</v>
      </c>
      <c r="K151" s="32">
        <f t="shared" si="39"/>
        <v>195</v>
      </c>
      <c r="L151" s="32">
        <f t="shared" si="39"/>
        <v>499</v>
      </c>
      <c r="M151" s="32">
        <f>ROUND((L151/$E$1),0)</f>
        <v>100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3</v>
      </c>
      <c r="I152" s="40">
        <v>7</v>
      </c>
      <c r="J152" s="40"/>
      <c r="K152" s="40">
        <v>9</v>
      </c>
      <c r="L152" s="35">
        <f>SUM(G152:K152)</f>
        <v>23</v>
      </c>
      <c r="M152" s="35">
        <f t="shared" ref="M152:M160" si="40">ROUND((L152/$E$1),0)</f>
        <v>5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21</v>
      </c>
      <c r="H153" s="40">
        <v>18</v>
      </c>
      <c r="I153" s="40">
        <v>46</v>
      </c>
      <c r="J153" s="40"/>
      <c r="K153" s="40">
        <v>51</v>
      </c>
      <c r="L153" s="35">
        <f t="shared" ref="L153:L160" si="41">SUM(G153:K153)</f>
        <v>136</v>
      </c>
      <c r="M153" s="35">
        <f t="shared" si="40"/>
        <v>27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32</v>
      </c>
      <c r="H154" s="40">
        <v>31</v>
      </c>
      <c r="I154" s="40">
        <v>34</v>
      </c>
      <c r="J154" s="40"/>
      <c r="K154" s="40">
        <v>72</v>
      </c>
      <c r="L154" s="35">
        <f t="shared" si="41"/>
        <v>169</v>
      </c>
      <c r="M154" s="35">
        <f t="shared" si="40"/>
        <v>34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34</v>
      </c>
      <c r="H155" s="41">
        <v>35</v>
      </c>
      <c r="I155" s="41">
        <v>39</v>
      </c>
      <c r="J155" s="41"/>
      <c r="K155" s="41">
        <v>63</v>
      </c>
      <c r="L155" s="32">
        <f t="shared" si="41"/>
        <v>171</v>
      </c>
      <c r="M155" s="32">
        <f t="shared" si="40"/>
        <v>34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>
        <v>2</v>
      </c>
      <c r="H156" s="40"/>
      <c r="I156" s="40"/>
      <c r="J156" s="40"/>
      <c r="K156" s="40">
        <v>42</v>
      </c>
      <c r="L156" s="35">
        <f t="shared" si="41"/>
        <v>44</v>
      </c>
      <c r="M156" s="35">
        <f t="shared" si="40"/>
        <v>9</v>
      </c>
      <c r="N156" s="33"/>
      <c r="O156" s="115" t="s">
        <v>209</v>
      </c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/>
      <c r="I158" s="40">
        <v>11</v>
      </c>
      <c r="J158" s="40"/>
      <c r="K158" s="40">
        <v>14</v>
      </c>
      <c r="L158" s="35">
        <f t="shared" si="41"/>
        <v>26</v>
      </c>
      <c r="M158" s="35">
        <f t="shared" si="40"/>
        <v>5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20</v>
      </c>
      <c r="H159" s="40">
        <v>20</v>
      </c>
      <c r="I159" s="40">
        <v>25</v>
      </c>
      <c r="J159" s="40"/>
      <c r="K159" s="40">
        <v>36</v>
      </c>
      <c r="L159" s="35">
        <f t="shared" si="41"/>
        <v>101</v>
      </c>
      <c r="M159" s="35">
        <f t="shared" si="40"/>
        <v>20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167</v>
      </c>
      <c r="U163" s="46">
        <f>+L168+L169</f>
        <v>42</v>
      </c>
      <c r="V163" s="46">
        <f>+L170+L171</f>
        <v>125</v>
      </c>
      <c r="W163" s="46">
        <f>+L174</f>
        <v>10</v>
      </c>
      <c r="X163" s="46">
        <f>+L172</f>
        <v>0</v>
      </c>
    </row>
    <row r="164" spans="1:24" x14ac:dyDescent="0.25">
      <c r="A164" s="21"/>
      <c r="B164" s="22"/>
      <c r="C164" s="8" t="str">
        <f>+$C148</f>
        <v>March 2024</v>
      </c>
      <c r="D164" s="24"/>
      <c r="E164" s="24"/>
      <c r="F164" s="24"/>
      <c r="G164" s="10" t="str">
        <f>+$G$4</f>
        <v>Mar</v>
      </c>
      <c r="H164" s="10" t="str">
        <f>+G164</f>
        <v>Mar</v>
      </c>
      <c r="I164" s="10" t="str">
        <f t="shared" si="42"/>
        <v>Mar</v>
      </c>
      <c r="J164" s="10" t="str">
        <f t="shared" si="42"/>
        <v>Mar</v>
      </c>
      <c r="K164" s="10" t="str">
        <f t="shared" si="42"/>
        <v>Mar</v>
      </c>
      <c r="L164" s="10" t="str">
        <f t="shared" si="42"/>
        <v>Mar</v>
      </c>
      <c r="M164" s="10" t="str">
        <f t="shared" si="42"/>
        <v>Mar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3</v>
      </c>
      <c r="H165" s="7">
        <f>+$H$5</f>
        <v>10</v>
      </c>
      <c r="I165" s="7">
        <f>+$I$5</f>
        <v>17</v>
      </c>
      <c r="J165" s="7">
        <f>+$J$5</f>
        <v>24</v>
      </c>
      <c r="K165" s="7">
        <f>+$K$5</f>
        <v>31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38</v>
      </c>
      <c r="H167" s="32">
        <f t="shared" ref="H167:L167" si="43">SUM(H168:H171)</f>
        <v>42</v>
      </c>
      <c r="I167" s="32">
        <f t="shared" si="43"/>
        <v>42</v>
      </c>
      <c r="J167" s="32">
        <f t="shared" si="43"/>
        <v>45</v>
      </c>
      <c r="K167" s="32">
        <f t="shared" si="43"/>
        <v>0</v>
      </c>
      <c r="L167" s="32">
        <f t="shared" si="43"/>
        <v>167</v>
      </c>
      <c r="M167" s="32">
        <f>ROUND((L167/$E$1),0)</f>
        <v>33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3</v>
      </c>
      <c r="I168" s="40">
        <v>2</v>
      </c>
      <c r="J168" s="40">
        <v>2</v>
      </c>
      <c r="K168" s="40"/>
      <c r="L168" s="35">
        <f>SUM(G168:K168)</f>
        <v>9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10</v>
      </c>
      <c r="H169" s="40">
        <v>9</v>
      </c>
      <c r="I169" s="40">
        <v>9</v>
      </c>
      <c r="J169" s="40">
        <v>5</v>
      </c>
      <c r="K169" s="40"/>
      <c r="L169" s="35">
        <f t="shared" ref="L169:L176" si="45">SUM(G169:K169)</f>
        <v>33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7</v>
      </c>
      <c r="H170" s="40">
        <v>7</v>
      </c>
      <c r="I170" s="40">
        <v>6</v>
      </c>
      <c r="J170" s="40">
        <v>9</v>
      </c>
      <c r="K170" s="40"/>
      <c r="L170" s="35">
        <f t="shared" si="45"/>
        <v>29</v>
      </c>
      <c r="M170" s="35">
        <f t="shared" si="44"/>
        <v>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19</v>
      </c>
      <c r="H171" s="41">
        <v>23</v>
      </c>
      <c r="I171" s="41">
        <v>25</v>
      </c>
      <c r="J171" s="41">
        <v>29</v>
      </c>
      <c r="K171" s="41"/>
      <c r="L171" s="32">
        <f t="shared" si="45"/>
        <v>96</v>
      </c>
      <c r="M171" s="32">
        <f t="shared" si="44"/>
        <v>19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 t="s">
        <v>210</v>
      </c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3</v>
      </c>
      <c r="I174" s="40">
        <v>1</v>
      </c>
      <c r="J174" s="40">
        <v>4</v>
      </c>
      <c r="K174" s="40"/>
      <c r="L174" s="35">
        <f t="shared" si="45"/>
        <v>10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20</v>
      </c>
      <c r="H175" s="40">
        <v>72</v>
      </c>
      <c r="I175" s="40">
        <v>60</v>
      </c>
      <c r="J175" s="40">
        <v>70</v>
      </c>
      <c r="K175" s="40"/>
      <c r="L175" s="35">
        <f t="shared" si="45"/>
        <v>222</v>
      </c>
      <c r="M175" s="35">
        <f t="shared" si="44"/>
        <v>44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279</v>
      </c>
      <c r="U179" s="46">
        <f>+L184+L185</f>
        <v>48</v>
      </c>
      <c r="V179" s="46">
        <f>+L186+L187</f>
        <v>231</v>
      </c>
      <c r="W179" s="46">
        <f>+L190</f>
        <v>57</v>
      </c>
      <c r="X179" s="46">
        <f>+L188</f>
        <v>0</v>
      </c>
    </row>
    <row r="180" spans="1:24" x14ac:dyDescent="0.25">
      <c r="A180" s="21"/>
      <c r="B180" s="22"/>
      <c r="C180" s="8" t="str">
        <f>+$C164</f>
        <v>March 2024</v>
      </c>
      <c r="D180" s="24"/>
      <c r="E180" s="24"/>
      <c r="F180" s="24"/>
      <c r="G180" s="10" t="str">
        <f>+$G$4</f>
        <v>Mar</v>
      </c>
      <c r="H180" s="10" t="str">
        <f>+G180</f>
        <v>Mar</v>
      </c>
      <c r="I180" s="10" t="str">
        <f t="shared" si="46"/>
        <v>Mar</v>
      </c>
      <c r="J180" s="10" t="str">
        <f t="shared" si="46"/>
        <v>Mar</v>
      </c>
      <c r="K180" s="10" t="str">
        <f t="shared" si="46"/>
        <v>Mar</v>
      </c>
      <c r="L180" s="10" t="str">
        <f t="shared" si="46"/>
        <v>Mar</v>
      </c>
      <c r="M180" s="10" t="str">
        <f t="shared" si="46"/>
        <v>Mar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3</v>
      </c>
      <c r="H181" s="7">
        <f>+$H$5</f>
        <v>10</v>
      </c>
      <c r="I181" s="7">
        <f>+$I$5</f>
        <v>17</v>
      </c>
      <c r="J181" s="7">
        <f>+$J$5</f>
        <v>24</v>
      </c>
      <c r="K181" s="7">
        <f>+$K$5</f>
        <v>31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67</v>
      </c>
      <c r="H183" s="32">
        <f t="shared" ref="H183:L183" si="47">SUM(H184:H187)</f>
        <v>69</v>
      </c>
      <c r="I183" s="32">
        <f t="shared" si="47"/>
        <v>56</v>
      </c>
      <c r="J183" s="32">
        <f t="shared" si="47"/>
        <v>38</v>
      </c>
      <c r="K183" s="32">
        <f t="shared" si="47"/>
        <v>49</v>
      </c>
      <c r="L183" s="32">
        <f t="shared" si="47"/>
        <v>279</v>
      </c>
      <c r="M183" s="32">
        <f>ROUND((L183/$E$1),0)</f>
        <v>56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1</v>
      </c>
      <c r="I184" s="40">
        <v>2</v>
      </c>
      <c r="J184" s="40">
        <v>1</v>
      </c>
      <c r="K184" s="40">
        <v>1</v>
      </c>
      <c r="L184" s="35">
        <f>SUM(G184:K184)</f>
        <v>7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9</v>
      </c>
      <c r="H185" s="40">
        <v>10</v>
      </c>
      <c r="I185" s="40">
        <v>9</v>
      </c>
      <c r="J185" s="40">
        <v>5</v>
      </c>
      <c r="K185" s="40">
        <v>8</v>
      </c>
      <c r="L185" s="35">
        <f t="shared" ref="L185:L192" si="49">SUM(G185:K185)</f>
        <v>41</v>
      </c>
      <c r="M185" s="35">
        <f t="shared" si="48"/>
        <v>8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16</v>
      </c>
      <c r="H186" s="40">
        <v>18</v>
      </c>
      <c r="I186" s="40">
        <v>15</v>
      </c>
      <c r="J186" s="40">
        <v>10</v>
      </c>
      <c r="K186" s="40">
        <v>12</v>
      </c>
      <c r="L186" s="35">
        <f t="shared" si="49"/>
        <v>71</v>
      </c>
      <c r="M186" s="35">
        <f t="shared" si="48"/>
        <v>14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40</v>
      </c>
      <c r="H187" s="41">
        <v>40</v>
      </c>
      <c r="I187" s="41">
        <v>30</v>
      </c>
      <c r="J187" s="41">
        <v>22</v>
      </c>
      <c r="K187" s="41">
        <v>28</v>
      </c>
      <c r="L187" s="32">
        <f t="shared" si="49"/>
        <v>160</v>
      </c>
      <c r="M187" s="32">
        <f t="shared" si="48"/>
        <v>32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/>
      <c r="K188" s="40"/>
      <c r="L188" s="35">
        <f t="shared" si="49"/>
        <v>0</v>
      </c>
      <c r="M188" s="35">
        <f t="shared" si="48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14</v>
      </c>
      <c r="H190" s="40">
        <v>12</v>
      </c>
      <c r="I190" s="40">
        <v>11</v>
      </c>
      <c r="J190" s="40">
        <v>10</v>
      </c>
      <c r="K190" s="40">
        <v>10</v>
      </c>
      <c r="L190" s="35">
        <f t="shared" si="49"/>
        <v>57</v>
      </c>
      <c r="M190" s="35">
        <f t="shared" si="48"/>
        <v>11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108</v>
      </c>
      <c r="I191" s="40">
        <v>108</v>
      </c>
      <c r="J191" s="40">
        <v>72</v>
      </c>
      <c r="K191" s="40">
        <v>108</v>
      </c>
      <c r="L191" s="35">
        <f t="shared" si="49"/>
        <v>504</v>
      </c>
      <c r="M191" s="35">
        <f t="shared" si="48"/>
        <v>101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253</v>
      </c>
      <c r="U195" s="46">
        <f>+L200+L201</f>
        <v>57</v>
      </c>
      <c r="V195" s="46">
        <f>+L202+L203</f>
        <v>196</v>
      </c>
      <c r="W195" s="46">
        <f>+L206</f>
        <v>15</v>
      </c>
      <c r="X195" s="46">
        <f>+L204</f>
        <v>2</v>
      </c>
    </row>
    <row r="196" spans="1:24" x14ac:dyDescent="0.25">
      <c r="A196" s="21"/>
      <c r="B196" s="22"/>
      <c r="C196" s="8" t="str">
        <f>+$C180</f>
        <v>March 2024</v>
      </c>
      <c r="D196" s="24"/>
      <c r="E196" s="24"/>
      <c r="F196" s="24"/>
      <c r="G196" s="10" t="str">
        <f>+$G$4</f>
        <v>Mar</v>
      </c>
      <c r="H196" s="10" t="str">
        <f>+G196</f>
        <v>Mar</v>
      </c>
      <c r="I196" s="10" t="str">
        <f t="shared" si="50"/>
        <v>Mar</v>
      </c>
      <c r="J196" s="10" t="str">
        <f t="shared" si="50"/>
        <v>Mar</v>
      </c>
      <c r="K196" s="10" t="str">
        <f t="shared" si="50"/>
        <v>Mar</v>
      </c>
      <c r="L196" s="10" t="str">
        <f t="shared" si="50"/>
        <v>Mar</v>
      </c>
      <c r="M196" s="10" t="str">
        <f t="shared" si="50"/>
        <v>Mar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3</v>
      </c>
      <c r="H197" s="7">
        <f>+$H$5</f>
        <v>10</v>
      </c>
      <c r="I197" s="7">
        <f>+$I$5</f>
        <v>17</v>
      </c>
      <c r="J197" s="7">
        <f>+$J$5</f>
        <v>24</v>
      </c>
      <c r="K197" s="7">
        <f>+$K$5</f>
        <v>31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68</v>
      </c>
      <c r="H199" s="32">
        <f t="shared" ref="H199:L199" si="51">SUM(H200:H203)</f>
        <v>60</v>
      </c>
      <c r="I199" s="32">
        <f t="shared" si="51"/>
        <v>64</v>
      </c>
      <c r="J199" s="32">
        <f t="shared" si="51"/>
        <v>0</v>
      </c>
      <c r="K199" s="32">
        <f t="shared" si="51"/>
        <v>61</v>
      </c>
      <c r="L199" s="32">
        <f t="shared" si="51"/>
        <v>253</v>
      </c>
      <c r="M199" s="32">
        <f>ROUND((L199/$E$1),0)</f>
        <v>51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4</v>
      </c>
      <c r="I200" s="40">
        <v>5</v>
      </c>
      <c r="J200" s="40"/>
      <c r="K200" s="40">
        <v>3</v>
      </c>
      <c r="L200" s="35">
        <f>SUM(G200:K200)</f>
        <v>16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9</v>
      </c>
      <c r="I201" s="40">
        <v>10</v>
      </c>
      <c r="J201" s="40"/>
      <c r="K201" s="40">
        <v>12</v>
      </c>
      <c r="L201" s="35">
        <f t="shared" ref="L201:L208" si="53">SUM(G201:K201)</f>
        <v>41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17</v>
      </c>
      <c r="H202" s="40">
        <v>20</v>
      </c>
      <c r="I202" s="40">
        <v>18</v>
      </c>
      <c r="J202" s="40"/>
      <c r="K202" s="40">
        <v>18</v>
      </c>
      <c r="L202" s="35">
        <f t="shared" si="53"/>
        <v>73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37</v>
      </c>
      <c r="H203" s="41">
        <v>27</v>
      </c>
      <c r="I203" s="41">
        <v>31</v>
      </c>
      <c r="J203" s="41"/>
      <c r="K203" s="41">
        <v>28</v>
      </c>
      <c r="L203" s="32">
        <f t="shared" si="53"/>
        <v>123</v>
      </c>
      <c r="M203" s="32">
        <f t="shared" si="52"/>
        <v>25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>
        <v>1</v>
      </c>
      <c r="H204" s="40"/>
      <c r="I204" s="40"/>
      <c r="J204" s="40"/>
      <c r="K204" s="40">
        <v>1</v>
      </c>
      <c r="L204" s="35">
        <f t="shared" si="53"/>
        <v>2</v>
      </c>
      <c r="M204" s="35">
        <f t="shared" si="52"/>
        <v>0</v>
      </c>
      <c r="N204" s="33"/>
      <c r="O204" s="115" t="s">
        <v>202</v>
      </c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3</v>
      </c>
      <c r="J206" s="40">
        <v>2</v>
      </c>
      <c r="K206" s="40">
        <v>3</v>
      </c>
      <c r="L206" s="35">
        <f t="shared" si="53"/>
        <v>15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>
        <v>144</v>
      </c>
      <c r="J207" s="40">
        <v>108</v>
      </c>
      <c r="K207" s="40">
        <v>108</v>
      </c>
      <c r="L207" s="35">
        <f t="shared" si="53"/>
        <v>360</v>
      </c>
      <c r="M207" s="35">
        <f t="shared" si="52"/>
        <v>72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>
        <v>40</v>
      </c>
      <c r="J208" s="40">
        <v>40</v>
      </c>
      <c r="K208" s="40">
        <v>40</v>
      </c>
      <c r="L208" s="35">
        <f t="shared" si="53"/>
        <v>200</v>
      </c>
      <c r="M208" s="35">
        <f t="shared" si="52"/>
        <v>40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374</v>
      </c>
      <c r="U211" s="46">
        <f>+L216+L217</f>
        <v>59</v>
      </c>
      <c r="V211" s="46">
        <f>+L218+L219</f>
        <v>315</v>
      </c>
      <c r="W211" s="46">
        <f>+L222</f>
        <v>32</v>
      </c>
      <c r="X211" s="46">
        <f>+L220</f>
        <v>15</v>
      </c>
    </row>
    <row r="212" spans="1:24" x14ac:dyDescent="0.25">
      <c r="A212" s="21"/>
      <c r="B212" s="22"/>
      <c r="C212" s="8" t="str">
        <f>+$C196</f>
        <v>March 2024</v>
      </c>
      <c r="D212" s="24"/>
      <c r="E212" s="24"/>
      <c r="F212" s="24"/>
      <c r="G212" s="10" t="str">
        <f>+$G$4</f>
        <v>Mar</v>
      </c>
      <c r="H212" s="10" t="str">
        <f>+G212</f>
        <v>Mar</v>
      </c>
      <c r="I212" s="10" t="str">
        <f t="shared" si="54"/>
        <v>Mar</v>
      </c>
      <c r="J212" s="10" t="str">
        <f t="shared" si="54"/>
        <v>Mar</v>
      </c>
      <c r="K212" s="10" t="str">
        <f t="shared" si="54"/>
        <v>Mar</v>
      </c>
      <c r="L212" s="10" t="str">
        <f t="shared" si="54"/>
        <v>Mar</v>
      </c>
      <c r="M212" s="10" t="str">
        <f t="shared" si="54"/>
        <v>Mar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3</v>
      </c>
      <c r="H213" s="7">
        <f>+$H$5</f>
        <v>10</v>
      </c>
      <c r="I213" s="7">
        <f>+$I$5</f>
        <v>17</v>
      </c>
      <c r="J213" s="7">
        <f>+$J$5</f>
        <v>24</v>
      </c>
      <c r="K213" s="7">
        <f>+$K$5</f>
        <v>31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61</v>
      </c>
      <c r="H215" s="32">
        <f t="shared" ref="H215:L215" si="55">SUM(H216:H219)</f>
        <v>83</v>
      </c>
      <c r="I215" s="32">
        <f t="shared" si="55"/>
        <v>80</v>
      </c>
      <c r="J215" s="32">
        <f t="shared" si="55"/>
        <v>44</v>
      </c>
      <c r="K215" s="32">
        <f t="shared" si="55"/>
        <v>106</v>
      </c>
      <c r="L215" s="32">
        <f t="shared" si="55"/>
        <v>374</v>
      </c>
      <c r="M215" s="32">
        <f>ROUND((L215/$E$1),0)</f>
        <v>75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2</v>
      </c>
      <c r="H216" s="40">
        <v>12</v>
      </c>
      <c r="I216" s="40">
        <v>4</v>
      </c>
      <c r="J216" s="40"/>
      <c r="K216" s="40">
        <v>1</v>
      </c>
      <c r="L216" s="35">
        <f>SUM(G216:K216)</f>
        <v>19</v>
      </c>
      <c r="M216" s="35">
        <f t="shared" ref="M216:M224" si="56">ROUND((L216/$E$1),0)</f>
        <v>4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8</v>
      </c>
      <c r="H217" s="40">
        <v>5</v>
      </c>
      <c r="I217" s="40">
        <v>10</v>
      </c>
      <c r="J217" s="40">
        <v>6</v>
      </c>
      <c r="K217" s="40">
        <v>11</v>
      </c>
      <c r="L217" s="35">
        <f t="shared" ref="L217:L224" si="57">SUM(G217:K217)</f>
        <v>40</v>
      </c>
      <c r="M217" s="35">
        <f t="shared" si="56"/>
        <v>8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20</v>
      </c>
      <c r="H218" s="40">
        <v>23</v>
      </c>
      <c r="I218" s="40">
        <v>25</v>
      </c>
      <c r="J218" s="40">
        <v>14</v>
      </c>
      <c r="K218" s="40">
        <v>35</v>
      </c>
      <c r="L218" s="35">
        <f t="shared" si="57"/>
        <v>117</v>
      </c>
      <c r="M218" s="35">
        <f t="shared" si="56"/>
        <v>23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31</v>
      </c>
      <c r="H219" s="41">
        <v>43</v>
      </c>
      <c r="I219" s="41">
        <v>41</v>
      </c>
      <c r="J219" s="41">
        <v>24</v>
      </c>
      <c r="K219" s="41">
        <v>59</v>
      </c>
      <c r="L219" s="32">
        <f t="shared" si="57"/>
        <v>198</v>
      </c>
      <c r="M219" s="32">
        <f t="shared" si="56"/>
        <v>40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>
        <v>13</v>
      </c>
      <c r="H220" s="40"/>
      <c r="I220" s="40"/>
      <c r="J220" s="40"/>
      <c r="K220" s="40">
        <v>2</v>
      </c>
      <c r="L220" s="35">
        <f t="shared" si="57"/>
        <v>15</v>
      </c>
      <c r="M220" s="35">
        <f t="shared" si="56"/>
        <v>3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7</v>
      </c>
      <c r="H222" s="40">
        <v>16</v>
      </c>
      <c r="I222" s="40">
        <v>3</v>
      </c>
      <c r="J222" s="40">
        <v>2</v>
      </c>
      <c r="K222" s="40">
        <v>4</v>
      </c>
      <c r="L222" s="35">
        <f t="shared" si="57"/>
        <v>32</v>
      </c>
      <c r="M222" s="35">
        <f t="shared" si="56"/>
        <v>6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20</v>
      </c>
      <c r="H223" s="40"/>
      <c r="I223" s="40"/>
      <c r="J223" s="40"/>
      <c r="K223" s="40"/>
      <c r="L223" s="35">
        <f t="shared" si="57"/>
        <v>20</v>
      </c>
      <c r="M223" s="35">
        <f t="shared" si="56"/>
        <v>4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/>
      <c r="I224" s="40">
        <v>40</v>
      </c>
      <c r="J224" s="40">
        <v>40</v>
      </c>
      <c r="K224" s="40">
        <v>40</v>
      </c>
      <c r="L224" s="35">
        <f t="shared" si="57"/>
        <v>160</v>
      </c>
      <c r="M224" s="35">
        <f t="shared" si="56"/>
        <v>32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348</v>
      </c>
      <c r="U227" s="46">
        <f>+L232+L233</f>
        <v>134</v>
      </c>
      <c r="V227" s="46">
        <f>+L234+L235</f>
        <v>214</v>
      </c>
      <c r="W227" s="46">
        <f>+L238</f>
        <v>3</v>
      </c>
      <c r="X227" s="46">
        <f>+L236</f>
        <v>16</v>
      </c>
    </row>
    <row r="228" spans="1:24" x14ac:dyDescent="0.25">
      <c r="A228" s="21"/>
      <c r="B228" s="22"/>
      <c r="C228" s="8" t="str">
        <f>+$C212</f>
        <v>March 2024</v>
      </c>
      <c r="D228" s="24"/>
      <c r="E228" s="24"/>
      <c r="F228" s="24"/>
      <c r="G228" s="10" t="str">
        <f>+$G$4</f>
        <v>Mar</v>
      </c>
      <c r="H228" s="10" t="str">
        <f>+G228</f>
        <v>Mar</v>
      </c>
      <c r="I228" s="10" t="str">
        <f t="shared" si="58"/>
        <v>Mar</v>
      </c>
      <c r="J228" s="10" t="str">
        <f t="shared" si="58"/>
        <v>Mar</v>
      </c>
      <c r="K228" s="10" t="str">
        <f t="shared" si="58"/>
        <v>Mar</v>
      </c>
      <c r="L228" s="10" t="str">
        <f t="shared" si="58"/>
        <v>Mar</v>
      </c>
      <c r="M228" s="10" t="str">
        <f t="shared" si="58"/>
        <v>Mar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3</v>
      </c>
      <c r="H229" s="7">
        <f>+$H$5</f>
        <v>10</v>
      </c>
      <c r="I229" s="7">
        <f>+$I$5</f>
        <v>17</v>
      </c>
      <c r="J229" s="7">
        <f>+$J$5</f>
        <v>24</v>
      </c>
      <c r="K229" s="7">
        <f>+$K$5</f>
        <v>31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58</v>
      </c>
      <c r="H231" s="32">
        <f t="shared" ref="H231:L231" si="59">SUM(H232:H235)</f>
        <v>59</v>
      </c>
      <c r="I231" s="32">
        <f t="shared" si="59"/>
        <v>53</v>
      </c>
      <c r="J231" s="32">
        <f t="shared" si="59"/>
        <v>60</v>
      </c>
      <c r="K231" s="32">
        <f t="shared" si="59"/>
        <v>118</v>
      </c>
      <c r="L231" s="32">
        <f t="shared" si="59"/>
        <v>348</v>
      </c>
      <c r="M231" s="32">
        <f>ROUND((L231/$E$1),0)</f>
        <v>70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10</v>
      </c>
      <c r="H232" s="40">
        <v>9</v>
      </c>
      <c r="I232" s="40">
        <v>9</v>
      </c>
      <c r="J232" s="40">
        <v>10</v>
      </c>
      <c r="K232" s="40">
        <v>16</v>
      </c>
      <c r="L232" s="35">
        <f>SUM(G232:K232)</f>
        <v>54</v>
      </c>
      <c r="M232" s="35">
        <f t="shared" ref="M232:M240" si="60">ROUND((L232/$E$1),0)</f>
        <v>11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15</v>
      </c>
      <c r="H233" s="40">
        <v>13</v>
      </c>
      <c r="I233" s="40">
        <v>13</v>
      </c>
      <c r="J233" s="40">
        <v>13</v>
      </c>
      <c r="K233" s="40">
        <v>26</v>
      </c>
      <c r="L233" s="35">
        <f t="shared" ref="L233:L240" si="61">SUM(G233:K233)</f>
        <v>80</v>
      </c>
      <c r="M233" s="35">
        <f t="shared" si="60"/>
        <v>16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8</v>
      </c>
      <c r="H234" s="40">
        <v>15</v>
      </c>
      <c r="I234" s="40">
        <v>5</v>
      </c>
      <c r="J234" s="40">
        <v>12</v>
      </c>
      <c r="K234" s="40">
        <v>30</v>
      </c>
      <c r="L234" s="35">
        <f t="shared" si="61"/>
        <v>70</v>
      </c>
      <c r="M234" s="35">
        <f t="shared" si="60"/>
        <v>14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25</v>
      </c>
      <c r="H235" s="41">
        <v>22</v>
      </c>
      <c r="I235" s="41">
        <v>26</v>
      </c>
      <c r="J235" s="41">
        <v>25</v>
      </c>
      <c r="K235" s="41">
        <v>46</v>
      </c>
      <c r="L235" s="32">
        <f t="shared" si="61"/>
        <v>144</v>
      </c>
      <c r="M235" s="32">
        <f t="shared" si="60"/>
        <v>29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>
        <v>1</v>
      </c>
      <c r="I236" s="40"/>
      <c r="J236" s="40"/>
      <c r="K236" s="40">
        <v>15</v>
      </c>
      <c r="L236" s="35">
        <f t="shared" si="61"/>
        <v>16</v>
      </c>
      <c r="M236" s="35">
        <f t="shared" si="60"/>
        <v>3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>
        <v>3</v>
      </c>
      <c r="J238" s="40"/>
      <c r="K238" s="40"/>
      <c r="L238" s="35">
        <f t="shared" si="61"/>
        <v>3</v>
      </c>
      <c r="M238" s="35">
        <f t="shared" si="60"/>
        <v>1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450</v>
      </c>
      <c r="U243" s="46">
        <f>+L248+L249</f>
        <v>74</v>
      </c>
      <c r="V243" s="46">
        <f>+L250+L251</f>
        <v>376</v>
      </c>
      <c r="W243" s="46">
        <f>+L254</f>
        <v>24</v>
      </c>
      <c r="X243" s="46">
        <f>+L252</f>
        <v>0</v>
      </c>
    </row>
    <row r="244" spans="1:24" x14ac:dyDescent="0.25">
      <c r="A244" s="21"/>
      <c r="B244" s="22"/>
      <c r="C244" s="8" t="str">
        <f>+$C228</f>
        <v>March 2024</v>
      </c>
      <c r="D244" s="24"/>
      <c r="E244" s="24"/>
      <c r="F244" s="24"/>
      <c r="G244" s="10" t="str">
        <f>+$G$4</f>
        <v>Mar</v>
      </c>
      <c r="H244" s="10" t="str">
        <f>+G244</f>
        <v>Mar</v>
      </c>
      <c r="I244" s="10" t="str">
        <f t="shared" si="62"/>
        <v>Mar</v>
      </c>
      <c r="J244" s="10" t="str">
        <f t="shared" si="62"/>
        <v>Mar</v>
      </c>
      <c r="K244" s="10" t="str">
        <f t="shared" si="62"/>
        <v>Mar</v>
      </c>
      <c r="L244" s="10" t="str">
        <f t="shared" si="62"/>
        <v>Mar</v>
      </c>
      <c r="M244" s="10" t="str">
        <f t="shared" si="62"/>
        <v>Mar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3</v>
      </c>
      <c r="H245" s="7">
        <f>+$H$5</f>
        <v>10</v>
      </c>
      <c r="I245" s="7">
        <f>+$I$5</f>
        <v>17</v>
      </c>
      <c r="J245" s="7">
        <f>+$J$5</f>
        <v>24</v>
      </c>
      <c r="K245" s="7">
        <f>+$K$5</f>
        <v>31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119</v>
      </c>
      <c r="H247" s="32">
        <f t="shared" ref="H247:L247" si="63">SUM(H248:H251)</f>
        <v>105</v>
      </c>
      <c r="I247" s="32">
        <f t="shared" si="63"/>
        <v>0</v>
      </c>
      <c r="J247" s="32">
        <f t="shared" si="63"/>
        <v>60</v>
      </c>
      <c r="K247" s="32">
        <f t="shared" si="63"/>
        <v>166</v>
      </c>
      <c r="L247" s="32">
        <f t="shared" si="63"/>
        <v>450</v>
      </c>
      <c r="M247" s="32">
        <f>ROUND((L247/$E$1),0)</f>
        <v>90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6</v>
      </c>
      <c r="I248" s="40"/>
      <c r="J248" s="40">
        <v>10</v>
      </c>
      <c r="K248" s="40">
        <v>8</v>
      </c>
      <c r="L248" s="35">
        <f>SUM(G248:K248)</f>
        <v>29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8</v>
      </c>
      <c r="H249" s="40">
        <v>9</v>
      </c>
      <c r="I249" s="40"/>
      <c r="J249" s="40">
        <v>13</v>
      </c>
      <c r="K249" s="40">
        <v>15</v>
      </c>
      <c r="L249" s="35">
        <f t="shared" ref="L249:L256" si="65">SUM(G249:K249)</f>
        <v>45</v>
      </c>
      <c r="M249" s="35">
        <f t="shared" si="64"/>
        <v>9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29</v>
      </c>
      <c r="H250" s="40">
        <v>23</v>
      </c>
      <c r="I250" s="40"/>
      <c r="J250" s="40">
        <v>12</v>
      </c>
      <c r="K250" s="40">
        <v>45</v>
      </c>
      <c r="L250" s="35">
        <f t="shared" si="65"/>
        <v>109</v>
      </c>
      <c r="M250" s="35">
        <f t="shared" si="64"/>
        <v>22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77</v>
      </c>
      <c r="H251" s="41">
        <v>67</v>
      </c>
      <c r="I251" s="41"/>
      <c r="J251" s="41">
        <v>25</v>
      </c>
      <c r="K251" s="41">
        <v>98</v>
      </c>
      <c r="L251" s="32">
        <f t="shared" si="65"/>
        <v>267</v>
      </c>
      <c r="M251" s="32">
        <f t="shared" si="64"/>
        <v>53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 t="s">
        <v>203</v>
      </c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8</v>
      </c>
      <c r="H254" s="40">
        <v>8</v>
      </c>
      <c r="I254" s="40"/>
      <c r="J254" s="40"/>
      <c r="K254" s="40">
        <v>8</v>
      </c>
      <c r="L254" s="35">
        <f t="shared" si="65"/>
        <v>24</v>
      </c>
      <c r="M254" s="35">
        <f t="shared" si="64"/>
        <v>5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>
        <v>40</v>
      </c>
      <c r="H255" s="40">
        <v>40</v>
      </c>
      <c r="I255" s="40">
        <v>40</v>
      </c>
      <c r="J255" s="40">
        <v>40</v>
      </c>
      <c r="K255" s="40">
        <v>40</v>
      </c>
      <c r="L255" s="35">
        <f t="shared" si="65"/>
        <v>200</v>
      </c>
      <c r="M255" s="35">
        <f t="shared" si="64"/>
        <v>40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113</v>
      </c>
      <c r="U259" s="46">
        <f>+L264+L265</f>
        <v>19</v>
      </c>
      <c r="V259" s="46">
        <f>+L266+L267</f>
        <v>94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 t="str">
        <f>+$C244</f>
        <v>March 2024</v>
      </c>
      <c r="D260" s="24"/>
      <c r="E260" s="24"/>
      <c r="F260" s="24"/>
      <c r="G260" s="10" t="str">
        <f>+$G$4</f>
        <v>Mar</v>
      </c>
      <c r="H260" s="10" t="str">
        <f>+G260</f>
        <v>Mar</v>
      </c>
      <c r="I260" s="10" t="str">
        <f t="shared" si="66"/>
        <v>Mar</v>
      </c>
      <c r="J260" s="10" t="str">
        <f t="shared" si="66"/>
        <v>Mar</v>
      </c>
      <c r="K260" s="10" t="str">
        <f t="shared" si="66"/>
        <v>Mar</v>
      </c>
      <c r="L260" s="10" t="str">
        <f t="shared" si="66"/>
        <v>Mar</v>
      </c>
      <c r="M260" s="10" t="str">
        <f t="shared" si="66"/>
        <v>Mar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3</v>
      </c>
      <c r="H261" s="7">
        <f>+$H$5</f>
        <v>10</v>
      </c>
      <c r="I261" s="7">
        <f>+$I$5</f>
        <v>17</v>
      </c>
      <c r="J261" s="7">
        <f>+$J$5</f>
        <v>24</v>
      </c>
      <c r="K261" s="7">
        <f>+$K$5</f>
        <v>31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28</v>
      </c>
      <c r="H263" s="32">
        <f t="shared" ref="H263:L263" si="67">SUM(H264:H267)</f>
        <v>26</v>
      </c>
      <c r="I263" s="32">
        <f t="shared" si="67"/>
        <v>28</v>
      </c>
      <c r="J263" s="32">
        <f t="shared" si="67"/>
        <v>31</v>
      </c>
      <c r="K263" s="32">
        <f t="shared" si="67"/>
        <v>0</v>
      </c>
      <c r="L263" s="32">
        <f t="shared" si="67"/>
        <v>113</v>
      </c>
      <c r="M263" s="32">
        <f>ROUND((L263/$E$1),0)</f>
        <v>23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2</v>
      </c>
      <c r="I264" s="40">
        <v>2</v>
      </c>
      <c r="J264" s="40">
        <v>2</v>
      </c>
      <c r="K264" s="40"/>
      <c r="L264" s="35">
        <f>SUM(G264:K264)</f>
        <v>8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2</v>
      </c>
      <c r="I265" s="40">
        <v>3</v>
      </c>
      <c r="J265" s="40">
        <v>3</v>
      </c>
      <c r="K265" s="40"/>
      <c r="L265" s="35">
        <f t="shared" ref="L265:L272" si="69">SUM(G265:K265)</f>
        <v>11</v>
      </c>
      <c r="M265" s="35">
        <f t="shared" si="68"/>
        <v>2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8</v>
      </c>
      <c r="H266" s="40">
        <v>6</v>
      </c>
      <c r="I266" s="40">
        <v>8</v>
      </c>
      <c r="J266" s="40">
        <v>8</v>
      </c>
      <c r="K266" s="40"/>
      <c r="L266" s="35">
        <f t="shared" si="69"/>
        <v>30</v>
      </c>
      <c r="M266" s="35">
        <f t="shared" si="68"/>
        <v>6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15</v>
      </c>
      <c r="H267" s="41">
        <v>16</v>
      </c>
      <c r="I267" s="41">
        <v>15</v>
      </c>
      <c r="J267" s="41">
        <v>18</v>
      </c>
      <c r="K267" s="41"/>
      <c r="L267" s="32">
        <f t="shared" si="69"/>
        <v>64</v>
      </c>
      <c r="M267" s="32">
        <f t="shared" si="68"/>
        <v>13</v>
      </c>
      <c r="N267" s="33"/>
      <c r="O267" s="1" t="s">
        <v>211</v>
      </c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36</v>
      </c>
      <c r="H271" s="40">
        <v>30</v>
      </c>
      <c r="I271" s="40">
        <v>32</v>
      </c>
      <c r="J271" s="40">
        <v>72</v>
      </c>
      <c r="K271" s="40"/>
      <c r="L271" s="35">
        <f t="shared" si="69"/>
        <v>170</v>
      </c>
      <c r="M271" s="35">
        <f t="shared" si="68"/>
        <v>34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228</v>
      </c>
      <c r="U275" s="46">
        <f>+L280+L281</f>
        <v>36</v>
      </c>
      <c r="V275" s="46">
        <f>+L282+L283</f>
        <v>192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March 2024</v>
      </c>
      <c r="D276" s="24"/>
      <c r="E276" s="24"/>
      <c r="F276" s="24"/>
      <c r="G276" s="10" t="str">
        <f>+$G$4</f>
        <v>Mar</v>
      </c>
      <c r="H276" s="10" t="str">
        <f>+G276</f>
        <v>Mar</v>
      </c>
      <c r="I276" s="10" t="str">
        <f t="shared" si="70"/>
        <v>Mar</v>
      </c>
      <c r="J276" s="10" t="str">
        <f t="shared" si="70"/>
        <v>Mar</v>
      </c>
      <c r="K276" s="10" t="str">
        <f t="shared" si="70"/>
        <v>Mar</v>
      </c>
      <c r="L276" s="10" t="str">
        <f t="shared" si="70"/>
        <v>Mar</v>
      </c>
      <c r="M276" s="10" t="str">
        <f t="shared" si="70"/>
        <v>Mar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3</v>
      </c>
      <c r="H277" s="7">
        <f>+$H$5</f>
        <v>10</v>
      </c>
      <c r="I277" s="7">
        <f>+$I$5</f>
        <v>17</v>
      </c>
      <c r="J277" s="7">
        <f>+$J$5</f>
        <v>24</v>
      </c>
      <c r="K277" s="7">
        <f>+$K$5</f>
        <v>31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48</v>
      </c>
      <c r="H279" s="32">
        <f t="shared" ref="H279:L279" si="71">SUM(H280:H283)</f>
        <v>72</v>
      </c>
      <c r="I279" s="32">
        <f t="shared" si="71"/>
        <v>0</v>
      </c>
      <c r="J279" s="32">
        <f t="shared" si="71"/>
        <v>0</v>
      </c>
      <c r="K279" s="32">
        <f t="shared" si="71"/>
        <v>108</v>
      </c>
      <c r="L279" s="32">
        <f t="shared" si="71"/>
        <v>228</v>
      </c>
      <c r="M279" s="32">
        <f>ROUND((L279/$E$1),0)</f>
        <v>46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3</v>
      </c>
      <c r="I280" s="40"/>
      <c r="J280" s="40"/>
      <c r="K280" s="40">
        <v>8</v>
      </c>
      <c r="L280" s="35">
        <f>SUM(G280:K280)</f>
        <v>13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9</v>
      </c>
      <c r="I281" s="40"/>
      <c r="J281" s="40"/>
      <c r="K281" s="40">
        <v>9</v>
      </c>
      <c r="L281" s="35">
        <f t="shared" ref="L281:L288" si="73">SUM(G281:K281)</f>
        <v>23</v>
      </c>
      <c r="M281" s="35">
        <f t="shared" si="72"/>
        <v>5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11</v>
      </c>
      <c r="H282" s="40">
        <v>27</v>
      </c>
      <c r="I282" s="40"/>
      <c r="J282" s="40"/>
      <c r="K282" s="40">
        <v>54</v>
      </c>
      <c r="L282" s="35">
        <f t="shared" si="73"/>
        <v>92</v>
      </c>
      <c r="M282" s="35">
        <f t="shared" si="72"/>
        <v>18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30</v>
      </c>
      <c r="H283" s="41">
        <v>33</v>
      </c>
      <c r="I283" s="41"/>
      <c r="J283" s="41"/>
      <c r="K283" s="41">
        <v>37</v>
      </c>
      <c r="L283" s="32">
        <f t="shared" si="73"/>
        <v>100</v>
      </c>
      <c r="M283" s="32">
        <f t="shared" si="72"/>
        <v>20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  <c r="O284" s="1" t="s">
        <v>204</v>
      </c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>
        <v>20</v>
      </c>
      <c r="I287" s="40"/>
      <c r="J287" s="40"/>
      <c r="K287" s="40"/>
      <c r="L287" s="35">
        <f t="shared" si="73"/>
        <v>40</v>
      </c>
      <c r="M287" s="35">
        <f t="shared" si="72"/>
        <v>8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>
        <v>43</v>
      </c>
      <c r="I288" s="40"/>
      <c r="J288" s="40"/>
      <c r="K288" s="40"/>
      <c r="L288" s="35">
        <f t="shared" si="73"/>
        <v>43</v>
      </c>
      <c r="M288" s="35">
        <f t="shared" si="72"/>
        <v>9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236</v>
      </c>
      <c r="U291" s="46">
        <f>+L296+L297</f>
        <v>38</v>
      </c>
      <c r="V291" s="46">
        <f>+L298+L299</f>
        <v>198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 t="str">
        <f>+$C276</f>
        <v>March 2024</v>
      </c>
      <c r="D292" s="24"/>
      <c r="E292" s="24"/>
      <c r="F292" s="24"/>
      <c r="G292" s="10" t="str">
        <f>+$G$4</f>
        <v>Mar</v>
      </c>
      <c r="H292" s="10" t="str">
        <f>+G292</f>
        <v>Mar</v>
      </c>
      <c r="I292" s="10" t="str">
        <f t="shared" si="74"/>
        <v>Mar</v>
      </c>
      <c r="J292" s="10" t="str">
        <f t="shared" si="74"/>
        <v>Mar</v>
      </c>
      <c r="K292" s="10" t="str">
        <f t="shared" si="74"/>
        <v>Mar</v>
      </c>
      <c r="L292" s="10" t="str">
        <f t="shared" si="74"/>
        <v>Mar</v>
      </c>
      <c r="M292" s="10" t="str">
        <f t="shared" si="74"/>
        <v>Mar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3</v>
      </c>
      <c r="H293" s="7">
        <f>+$H$5</f>
        <v>10</v>
      </c>
      <c r="I293" s="7">
        <f>+$I$5</f>
        <v>17</v>
      </c>
      <c r="J293" s="7">
        <f>+$J$5</f>
        <v>24</v>
      </c>
      <c r="K293" s="7">
        <f>+$K$5</f>
        <v>31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46</v>
      </c>
      <c r="H295" s="32">
        <f t="shared" ref="H295:L295" si="75">SUM(H296:H299)</f>
        <v>49</v>
      </c>
      <c r="I295" s="32">
        <f t="shared" si="75"/>
        <v>46</v>
      </c>
      <c r="J295" s="32">
        <f t="shared" si="75"/>
        <v>49</v>
      </c>
      <c r="K295" s="32">
        <f t="shared" si="75"/>
        <v>46</v>
      </c>
      <c r="L295" s="32">
        <f t="shared" si="75"/>
        <v>236</v>
      </c>
      <c r="M295" s="32">
        <f>ROUND((L295/$E$1),0)</f>
        <v>47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2</v>
      </c>
      <c r="J296" s="40">
        <v>2</v>
      </c>
      <c r="K296" s="40">
        <v>3</v>
      </c>
      <c r="L296" s="35">
        <f>SUM(G296:K296)</f>
        <v>11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4</v>
      </c>
      <c r="H297" s="40">
        <v>6</v>
      </c>
      <c r="I297" s="40">
        <v>5</v>
      </c>
      <c r="J297" s="40">
        <v>6</v>
      </c>
      <c r="K297" s="40">
        <v>6</v>
      </c>
      <c r="L297" s="35">
        <f t="shared" ref="L297:L304" si="77">SUM(G297:K297)</f>
        <v>27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16</v>
      </c>
      <c r="H298" s="40">
        <v>17</v>
      </c>
      <c r="I298" s="40">
        <v>14</v>
      </c>
      <c r="J298" s="40">
        <v>16</v>
      </c>
      <c r="K298" s="40">
        <v>14</v>
      </c>
      <c r="L298" s="35">
        <f t="shared" si="77"/>
        <v>77</v>
      </c>
      <c r="M298" s="35">
        <f t="shared" si="76"/>
        <v>15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24</v>
      </c>
      <c r="H299" s="41">
        <v>24</v>
      </c>
      <c r="I299" s="41">
        <v>25</v>
      </c>
      <c r="J299" s="41">
        <v>25</v>
      </c>
      <c r="K299" s="41">
        <v>23</v>
      </c>
      <c r="L299" s="32">
        <f t="shared" si="77"/>
        <v>121</v>
      </c>
      <c r="M299" s="32">
        <f t="shared" si="76"/>
        <v>24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>
        <f t="shared" si="76"/>
        <v>0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237</v>
      </c>
      <c r="U307" s="46">
        <f>+L312+L313</f>
        <v>58</v>
      </c>
      <c r="V307" s="46">
        <f>+L314+L315</f>
        <v>179</v>
      </c>
      <c r="W307" s="46">
        <f>+L318</f>
        <v>0</v>
      </c>
      <c r="X307" s="46">
        <f>+L316</f>
        <v>21</v>
      </c>
    </row>
    <row r="308" spans="1:24" x14ac:dyDescent="0.25">
      <c r="A308" s="21"/>
      <c r="B308" s="22"/>
      <c r="C308" s="8" t="str">
        <f>+$C292</f>
        <v>March 2024</v>
      </c>
      <c r="D308" s="24"/>
      <c r="E308" s="24"/>
      <c r="F308" s="24"/>
      <c r="G308" s="10" t="str">
        <f>+$G$4</f>
        <v>Mar</v>
      </c>
      <c r="H308" s="10" t="str">
        <f>+G308</f>
        <v>Mar</v>
      </c>
      <c r="I308" s="10" t="str">
        <f t="shared" si="78"/>
        <v>Mar</v>
      </c>
      <c r="J308" s="10" t="str">
        <f t="shared" si="78"/>
        <v>Mar</v>
      </c>
      <c r="K308" s="10" t="str">
        <f t="shared" si="78"/>
        <v>Mar</v>
      </c>
      <c r="L308" s="10" t="str">
        <f t="shared" si="78"/>
        <v>Mar</v>
      </c>
      <c r="M308" s="10" t="str">
        <f t="shared" si="78"/>
        <v>Mar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3</v>
      </c>
      <c r="H309" s="7">
        <f>+$H$5</f>
        <v>10</v>
      </c>
      <c r="I309" s="7">
        <f>+$I$5</f>
        <v>17</v>
      </c>
      <c r="J309" s="7">
        <f>+$J$5</f>
        <v>24</v>
      </c>
      <c r="K309" s="7">
        <f>+$K$5</f>
        <v>31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88</v>
      </c>
      <c r="H311" s="32">
        <f t="shared" ref="H311:L311" si="79">SUM(H312:H315)</f>
        <v>57</v>
      </c>
      <c r="I311" s="32">
        <f t="shared" si="79"/>
        <v>53</v>
      </c>
      <c r="J311" s="32">
        <f t="shared" si="79"/>
        <v>39</v>
      </c>
      <c r="K311" s="32">
        <f t="shared" si="79"/>
        <v>0</v>
      </c>
      <c r="L311" s="32">
        <f t="shared" si="79"/>
        <v>237</v>
      </c>
      <c r="M311" s="32">
        <f>ROUND((L311/$E$1),0)</f>
        <v>47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9</v>
      </c>
      <c r="H312" s="40">
        <v>3</v>
      </c>
      <c r="I312" s="40">
        <v>3</v>
      </c>
      <c r="J312" s="40">
        <v>2</v>
      </c>
      <c r="K312" s="40"/>
      <c r="L312" s="35">
        <f>SUM(G312:K312)</f>
        <v>17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17</v>
      </c>
      <c r="H313" s="40">
        <v>8</v>
      </c>
      <c r="I313" s="40">
        <v>10</v>
      </c>
      <c r="J313" s="40">
        <v>6</v>
      </c>
      <c r="K313" s="40"/>
      <c r="L313" s="35">
        <f t="shared" ref="L313:L320" si="81">SUM(G313:K313)</f>
        <v>41</v>
      </c>
      <c r="M313" s="35">
        <f t="shared" si="80"/>
        <v>8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25</v>
      </c>
      <c r="H314" s="40">
        <v>19</v>
      </c>
      <c r="I314" s="40">
        <v>17</v>
      </c>
      <c r="J314" s="40">
        <v>14</v>
      </c>
      <c r="K314" s="40"/>
      <c r="L314" s="35">
        <f t="shared" si="81"/>
        <v>75</v>
      </c>
      <c r="M314" s="35">
        <f t="shared" si="80"/>
        <v>15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37</v>
      </c>
      <c r="H315" s="41">
        <v>27</v>
      </c>
      <c r="I315" s="41">
        <v>23</v>
      </c>
      <c r="J315" s="41">
        <v>17</v>
      </c>
      <c r="K315" s="41"/>
      <c r="L315" s="32">
        <f t="shared" si="81"/>
        <v>104</v>
      </c>
      <c r="M315" s="32">
        <f t="shared" si="80"/>
        <v>21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15</v>
      </c>
      <c r="H316" s="40"/>
      <c r="I316" s="40">
        <v>6</v>
      </c>
      <c r="J316" s="40"/>
      <c r="K316" s="40"/>
      <c r="L316" s="35">
        <f t="shared" si="81"/>
        <v>21</v>
      </c>
      <c r="M316" s="35">
        <f t="shared" si="80"/>
        <v>4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102</v>
      </c>
      <c r="H319" s="40">
        <v>79</v>
      </c>
      <c r="I319" s="40">
        <v>38</v>
      </c>
      <c r="J319" s="40">
        <v>72</v>
      </c>
      <c r="K319" s="40"/>
      <c r="L319" s="35">
        <f t="shared" si="81"/>
        <v>291</v>
      </c>
      <c r="M319" s="35">
        <f t="shared" si="80"/>
        <v>58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391</v>
      </c>
      <c r="U323" s="46">
        <f>+L328+L329</f>
        <v>124</v>
      </c>
      <c r="V323" s="46">
        <f>+L330+L331</f>
        <v>267</v>
      </c>
      <c r="W323" s="46">
        <f>+L334</f>
        <v>54</v>
      </c>
      <c r="X323" s="46">
        <f>+L332</f>
        <v>22</v>
      </c>
    </row>
    <row r="324" spans="1:24" x14ac:dyDescent="0.25">
      <c r="A324" s="21"/>
      <c r="B324" s="22"/>
      <c r="C324" s="8" t="str">
        <f>+$C308</f>
        <v>March 2024</v>
      </c>
      <c r="D324" s="24"/>
      <c r="E324" s="24"/>
      <c r="F324" s="24"/>
      <c r="G324" s="10" t="str">
        <f>+$G$4</f>
        <v>Mar</v>
      </c>
      <c r="H324" s="10" t="str">
        <f>+G324</f>
        <v>Mar</v>
      </c>
      <c r="I324" s="10" t="str">
        <f t="shared" si="82"/>
        <v>Mar</v>
      </c>
      <c r="J324" s="10" t="str">
        <f t="shared" si="82"/>
        <v>Mar</v>
      </c>
      <c r="K324" s="10" t="str">
        <f t="shared" si="82"/>
        <v>Mar</v>
      </c>
      <c r="L324" s="10" t="str">
        <f t="shared" si="82"/>
        <v>Mar</v>
      </c>
      <c r="M324" s="10" t="str">
        <f t="shared" si="82"/>
        <v>Mar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3</v>
      </c>
      <c r="H325" s="7">
        <f>+$H$5</f>
        <v>10</v>
      </c>
      <c r="I325" s="7">
        <f>+$I$5</f>
        <v>17</v>
      </c>
      <c r="J325" s="7">
        <f>+$J$5</f>
        <v>24</v>
      </c>
      <c r="K325" s="7">
        <f>+$K$5</f>
        <v>31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79</v>
      </c>
      <c r="H327" s="32">
        <f t="shared" ref="H327:L327" si="83">SUM(H328:H331)</f>
        <v>59</v>
      </c>
      <c r="I327" s="32">
        <f t="shared" si="83"/>
        <v>65</v>
      </c>
      <c r="J327" s="32">
        <f t="shared" si="83"/>
        <v>66</v>
      </c>
      <c r="K327" s="32">
        <f t="shared" si="83"/>
        <v>122</v>
      </c>
      <c r="L327" s="32">
        <f t="shared" si="83"/>
        <v>391</v>
      </c>
      <c r="M327" s="32">
        <f>ROUND((L327/$E$1),0)</f>
        <v>78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5</v>
      </c>
      <c r="H328" s="40">
        <v>5</v>
      </c>
      <c r="I328" s="40">
        <v>5</v>
      </c>
      <c r="J328" s="40">
        <v>5</v>
      </c>
      <c r="K328" s="40">
        <v>9</v>
      </c>
      <c r="L328" s="35">
        <f>SUM(G328:K328)</f>
        <v>29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15</v>
      </c>
      <c r="H329" s="40">
        <v>20</v>
      </c>
      <c r="I329" s="40">
        <v>21</v>
      </c>
      <c r="J329" s="40">
        <v>18</v>
      </c>
      <c r="K329" s="40">
        <v>21</v>
      </c>
      <c r="L329" s="35">
        <f t="shared" ref="L329:L336" si="85">SUM(G329:K329)</f>
        <v>95</v>
      </c>
      <c r="M329" s="35">
        <f t="shared" si="84"/>
        <v>19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20</v>
      </c>
      <c r="H330" s="40">
        <v>13</v>
      </c>
      <c r="I330" s="40">
        <v>14</v>
      </c>
      <c r="J330" s="40">
        <v>11</v>
      </c>
      <c r="K330" s="40">
        <v>32</v>
      </c>
      <c r="L330" s="35">
        <f t="shared" si="85"/>
        <v>90</v>
      </c>
      <c r="M330" s="35">
        <f t="shared" si="84"/>
        <v>18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39</v>
      </c>
      <c r="H331" s="41">
        <v>21</v>
      </c>
      <c r="I331" s="41">
        <v>25</v>
      </c>
      <c r="J331" s="41">
        <v>32</v>
      </c>
      <c r="K331" s="41">
        <v>60</v>
      </c>
      <c r="L331" s="32">
        <f t="shared" si="85"/>
        <v>177</v>
      </c>
      <c r="M331" s="32">
        <f t="shared" si="84"/>
        <v>35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5</v>
      </c>
      <c r="H332" s="40">
        <v>5</v>
      </c>
      <c r="I332" s="40">
        <v>4</v>
      </c>
      <c r="J332" s="40">
        <v>1</v>
      </c>
      <c r="K332" s="40">
        <v>7</v>
      </c>
      <c r="L332" s="35">
        <f t="shared" si="85"/>
        <v>22</v>
      </c>
      <c r="M332" s="35">
        <f t="shared" si="84"/>
        <v>4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11</v>
      </c>
      <c r="H334" s="40">
        <v>10</v>
      </c>
      <c r="I334" s="40">
        <v>13</v>
      </c>
      <c r="J334" s="40">
        <v>9</v>
      </c>
      <c r="K334" s="40">
        <v>11</v>
      </c>
      <c r="L334" s="35">
        <f t="shared" si="85"/>
        <v>54</v>
      </c>
      <c r="M334" s="35">
        <f t="shared" si="84"/>
        <v>11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>
        <v>144</v>
      </c>
      <c r="J335" s="40"/>
      <c r="K335" s="40">
        <v>72</v>
      </c>
      <c r="L335" s="35">
        <f t="shared" si="85"/>
        <v>216</v>
      </c>
      <c r="M335" s="35">
        <f t="shared" si="84"/>
        <v>43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676</v>
      </c>
      <c r="U339" s="46">
        <f>+L344+L345</f>
        <v>226</v>
      </c>
      <c r="V339" s="46">
        <f>+L346+L347</f>
        <v>450</v>
      </c>
      <c r="W339" s="46">
        <f>+L350</f>
        <v>25</v>
      </c>
      <c r="X339" s="46">
        <f>+L348</f>
        <v>26</v>
      </c>
    </row>
    <row r="340" spans="1:24" x14ac:dyDescent="0.25">
      <c r="A340" s="21"/>
      <c r="B340" s="22"/>
      <c r="C340" s="8" t="str">
        <f>+$C324</f>
        <v>March 2024</v>
      </c>
      <c r="D340" s="24"/>
      <c r="E340" s="24"/>
      <c r="F340" s="24"/>
      <c r="G340" s="10" t="str">
        <f>+$G$4</f>
        <v>Mar</v>
      </c>
      <c r="H340" s="10" t="str">
        <f>+G340</f>
        <v>Mar</v>
      </c>
      <c r="I340" s="10" t="str">
        <f t="shared" si="86"/>
        <v>Mar</v>
      </c>
      <c r="J340" s="10" t="str">
        <f t="shared" si="86"/>
        <v>Mar</v>
      </c>
      <c r="K340" s="10" t="str">
        <f t="shared" si="86"/>
        <v>Mar</v>
      </c>
      <c r="L340" s="10" t="str">
        <f t="shared" si="86"/>
        <v>Mar</v>
      </c>
      <c r="M340" s="10" t="str">
        <f t="shared" si="86"/>
        <v>Mar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3</v>
      </c>
      <c r="H341" s="7">
        <f>+$H$5</f>
        <v>10</v>
      </c>
      <c r="I341" s="7">
        <f>+$I$5</f>
        <v>17</v>
      </c>
      <c r="J341" s="7">
        <f>+$J$5</f>
        <v>24</v>
      </c>
      <c r="K341" s="7">
        <f>+$K$5</f>
        <v>31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115</v>
      </c>
      <c r="H343" s="32">
        <f t="shared" ref="H343:L343" si="87">SUM(H344:H347)</f>
        <v>112</v>
      </c>
      <c r="I343" s="32">
        <f t="shared" si="87"/>
        <v>119</v>
      </c>
      <c r="J343" s="32">
        <f t="shared" si="87"/>
        <v>109</v>
      </c>
      <c r="K343" s="32">
        <f t="shared" si="87"/>
        <v>221</v>
      </c>
      <c r="L343" s="32">
        <f t="shared" si="87"/>
        <v>676</v>
      </c>
      <c r="M343" s="32">
        <f>ROUND((L343/$E$1),0)</f>
        <v>135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13</v>
      </c>
      <c r="H344" s="40">
        <v>14</v>
      </c>
      <c r="I344" s="40">
        <v>13</v>
      </c>
      <c r="J344" s="40">
        <v>9</v>
      </c>
      <c r="K344" s="40">
        <v>27</v>
      </c>
      <c r="L344" s="35">
        <f>SUM(G344:K344)</f>
        <v>76</v>
      </c>
      <c r="M344" s="35">
        <f t="shared" ref="M344:M352" si="88">ROUND((L344/$E$1),0)</f>
        <v>15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19</v>
      </c>
      <c r="H345" s="40">
        <v>22</v>
      </c>
      <c r="I345" s="40">
        <v>24</v>
      </c>
      <c r="J345" s="40">
        <v>26</v>
      </c>
      <c r="K345" s="40">
        <v>59</v>
      </c>
      <c r="L345" s="35">
        <f t="shared" ref="L345:L352" si="89">SUM(G345:K345)</f>
        <v>150</v>
      </c>
      <c r="M345" s="35">
        <f t="shared" si="88"/>
        <v>30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23</v>
      </c>
      <c r="H346" s="40">
        <v>19</v>
      </c>
      <c r="I346" s="40">
        <v>21</v>
      </c>
      <c r="J346" s="40">
        <v>19</v>
      </c>
      <c r="K346" s="40">
        <v>62</v>
      </c>
      <c r="L346" s="35">
        <f t="shared" si="89"/>
        <v>144</v>
      </c>
      <c r="M346" s="35">
        <f t="shared" si="88"/>
        <v>29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60</v>
      </c>
      <c r="H347" s="41">
        <v>57</v>
      </c>
      <c r="I347" s="41">
        <v>61</v>
      </c>
      <c r="J347" s="41">
        <v>55</v>
      </c>
      <c r="K347" s="41">
        <v>73</v>
      </c>
      <c r="L347" s="32">
        <f t="shared" si="89"/>
        <v>306</v>
      </c>
      <c r="M347" s="32">
        <f t="shared" si="88"/>
        <v>61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2</v>
      </c>
      <c r="H348" s="40">
        <v>2</v>
      </c>
      <c r="I348" s="40">
        <v>2</v>
      </c>
      <c r="J348" s="40">
        <v>1</v>
      </c>
      <c r="K348" s="40">
        <v>19</v>
      </c>
      <c r="L348" s="35">
        <f t="shared" si="89"/>
        <v>26</v>
      </c>
      <c r="M348" s="35">
        <f t="shared" si="88"/>
        <v>5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>
        <v>12</v>
      </c>
      <c r="L349" s="35">
        <f t="shared" si="89"/>
        <v>12</v>
      </c>
      <c r="M349" s="35">
        <f t="shared" si="88"/>
        <v>2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4</v>
      </c>
      <c r="H350" s="40">
        <v>6</v>
      </c>
      <c r="I350" s="40">
        <v>4</v>
      </c>
      <c r="J350" s="40">
        <v>5</v>
      </c>
      <c r="K350" s="40">
        <v>6</v>
      </c>
      <c r="L350" s="35">
        <f t="shared" si="89"/>
        <v>25</v>
      </c>
      <c r="M350" s="35">
        <f t="shared" si="88"/>
        <v>5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36</v>
      </c>
      <c r="H351" s="40">
        <v>36</v>
      </c>
      <c r="I351" s="40"/>
      <c r="J351" s="40"/>
      <c r="K351" s="40"/>
      <c r="L351" s="35">
        <f t="shared" si="89"/>
        <v>72</v>
      </c>
      <c r="M351" s="35">
        <f t="shared" si="88"/>
        <v>14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>
        <v>40</v>
      </c>
      <c r="L352" s="35">
        <f t="shared" si="89"/>
        <v>200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122</v>
      </c>
      <c r="U355" s="46">
        <f>+L360+L361</f>
        <v>15</v>
      </c>
      <c r="V355" s="46">
        <f>+L362+L363</f>
        <v>107</v>
      </c>
      <c r="W355" s="46">
        <f>+L366</f>
        <v>34</v>
      </c>
      <c r="X355" s="46">
        <f>+L364</f>
        <v>20</v>
      </c>
    </row>
    <row r="356" spans="1:24" x14ac:dyDescent="0.25">
      <c r="A356" s="21"/>
      <c r="B356" s="22"/>
      <c r="C356" s="8" t="str">
        <f>+$C340</f>
        <v>March 2024</v>
      </c>
      <c r="D356" s="24"/>
      <c r="E356" s="24"/>
      <c r="F356" s="24"/>
      <c r="G356" s="10" t="str">
        <f>+$G$4</f>
        <v>Mar</v>
      </c>
      <c r="H356" s="10" t="str">
        <f>+G356</f>
        <v>Mar</v>
      </c>
      <c r="I356" s="10" t="str">
        <f t="shared" si="90"/>
        <v>Mar</v>
      </c>
      <c r="J356" s="10" t="str">
        <f t="shared" si="90"/>
        <v>Mar</v>
      </c>
      <c r="K356" s="10" t="str">
        <f t="shared" si="90"/>
        <v>Mar</v>
      </c>
      <c r="L356" s="10" t="str">
        <f t="shared" si="90"/>
        <v>Mar</v>
      </c>
      <c r="M356" s="10" t="str">
        <f t="shared" si="90"/>
        <v>Mar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3</v>
      </c>
      <c r="H357" s="7">
        <f>+$H$5</f>
        <v>10</v>
      </c>
      <c r="I357" s="7">
        <f>+$I$5</f>
        <v>17</v>
      </c>
      <c r="J357" s="7">
        <f>+$J$5</f>
        <v>24</v>
      </c>
      <c r="K357" s="7">
        <f>+$K$5</f>
        <v>31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23</v>
      </c>
      <c r="H359" s="32">
        <f t="shared" ref="H359:L359" si="91">SUM(H360:H363)</f>
        <v>34</v>
      </c>
      <c r="I359" s="32">
        <f t="shared" si="91"/>
        <v>30</v>
      </c>
      <c r="J359" s="32">
        <f t="shared" si="91"/>
        <v>18</v>
      </c>
      <c r="K359" s="32">
        <f t="shared" si="91"/>
        <v>17</v>
      </c>
      <c r="L359" s="32">
        <f t="shared" si="91"/>
        <v>122</v>
      </c>
      <c r="M359" s="32">
        <f>ROUND((L359/$E$1),0)</f>
        <v>24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1</v>
      </c>
      <c r="I360" s="40">
        <v>1</v>
      </c>
      <c r="J360" s="40">
        <v>1</v>
      </c>
      <c r="K360" s="40">
        <v>2</v>
      </c>
      <c r="L360" s="35">
        <f>SUM(G360:K360)</f>
        <v>7</v>
      </c>
      <c r="M360" s="35">
        <f t="shared" ref="M360:M368" si="92">ROUND((L360/$E$1),0)</f>
        <v>1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1</v>
      </c>
      <c r="I361" s="40">
        <v>2</v>
      </c>
      <c r="J361" s="40">
        <v>1</v>
      </c>
      <c r="K361" s="40">
        <v>2</v>
      </c>
      <c r="L361" s="35">
        <f t="shared" ref="L361:L368" si="93">SUM(G361:K361)</f>
        <v>8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12</v>
      </c>
      <c r="H362" s="40">
        <v>18</v>
      </c>
      <c r="I362" s="40">
        <v>14</v>
      </c>
      <c r="J362" s="40">
        <v>9</v>
      </c>
      <c r="K362" s="40">
        <v>9</v>
      </c>
      <c r="L362" s="35">
        <f t="shared" si="93"/>
        <v>62</v>
      </c>
      <c r="M362" s="35">
        <f t="shared" si="92"/>
        <v>12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7</v>
      </c>
      <c r="H363" s="41">
        <v>14</v>
      </c>
      <c r="I363" s="41">
        <v>13</v>
      </c>
      <c r="J363" s="41">
        <v>7</v>
      </c>
      <c r="K363" s="41">
        <v>4</v>
      </c>
      <c r="L363" s="32">
        <f t="shared" si="93"/>
        <v>45</v>
      </c>
      <c r="M363" s="32">
        <f t="shared" si="92"/>
        <v>9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4</v>
      </c>
      <c r="H364" s="40"/>
      <c r="I364" s="40">
        <v>13</v>
      </c>
      <c r="J364" s="40"/>
      <c r="K364" s="40">
        <v>3</v>
      </c>
      <c r="L364" s="35">
        <f t="shared" si="93"/>
        <v>20</v>
      </c>
      <c r="M364" s="35">
        <f t="shared" si="92"/>
        <v>4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8</v>
      </c>
      <c r="H366" s="40">
        <v>8</v>
      </c>
      <c r="I366" s="40">
        <v>9</v>
      </c>
      <c r="J366" s="40">
        <v>5</v>
      </c>
      <c r="K366" s="40">
        <v>4</v>
      </c>
      <c r="L366" s="35">
        <f t="shared" si="93"/>
        <v>34</v>
      </c>
      <c r="M366" s="35">
        <f t="shared" si="92"/>
        <v>7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>
        <v>144</v>
      </c>
      <c r="J367" s="40">
        <v>144</v>
      </c>
      <c r="K367" s="40">
        <v>72</v>
      </c>
      <c r="L367" s="35">
        <f t="shared" si="93"/>
        <v>360</v>
      </c>
      <c r="M367" s="35">
        <f t="shared" si="92"/>
        <v>72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>
        <v>24</v>
      </c>
      <c r="I368" s="40">
        <v>20</v>
      </c>
      <c r="J368" s="40">
        <v>18</v>
      </c>
      <c r="K368" s="40">
        <v>24</v>
      </c>
      <c r="L368" s="35">
        <f t="shared" si="93"/>
        <v>86</v>
      </c>
      <c r="M368" s="35">
        <f t="shared" si="92"/>
        <v>17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120</v>
      </c>
      <c r="U371" s="46">
        <f>+L376+L377</f>
        <v>29</v>
      </c>
      <c r="V371" s="46">
        <f>+L378+L379</f>
        <v>91</v>
      </c>
      <c r="W371" s="46">
        <f>+L382</f>
        <v>17</v>
      </c>
      <c r="X371" s="46">
        <f>+L380</f>
        <v>3</v>
      </c>
    </row>
    <row r="372" spans="1:24" x14ac:dyDescent="0.25">
      <c r="A372" s="21"/>
      <c r="B372" s="22"/>
      <c r="C372" s="8" t="str">
        <f>+$C356</f>
        <v>March 2024</v>
      </c>
      <c r="D372" s="24"/>
      <c r="E372" s="24"/>
      <c r="F372" s="24"/>
      <c r="G372" s="10" t="str">
        <f>+$G$4</f>
        <v>Mar</v>
      </c>
      <c r="H372" s="10" t="str">
        <f>+G372</f>
        <v>Mar</v>
      </c>
      <c r="I372" s="10" t="str">
        <f t="shared" si="94"/>
        <v>Mar</v>
      </c>
      <c r="J372" s="10" t="str">
        <f t="shared" si="94"/>
        <v>Mar</v>
      </c>
      <c r="K372" s="10" t="str">
        <f t="shared" si="94"/>
        <v>Mar</v>
      </c>
      <c r="L372" s="10" t="str">
        <f t="shared" si="94"/>
        <v>Mar</v>
      </c>
      <c r="M372" s="10" t="str">
        <f t="shared" si="94"/>
        <v>Mar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3</v>
      </c>
      <c r="H373" s="7">
        <f>+$H$5</f>
        <v>10</v>
      </c>
      <c r="I373" s="7">
        <f>+$I$5</f>
        <v>17</v>
      </c>
      <c r="J373" s="7">
        <f>+$J$5</f>
        <v>24</v>
      </c>
      <c r="K373" s="7">
        <f>+$K$5</f>
        <v>31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24</v>
      </c>
      <c r="H375" s="32">
        <f t="shared" ref="H375:L375" si="95">SUM(H376:H379)</f>
        <v>23</v>
      </c>
      <c r="I375" s="32">
        <f t="shared" si="95"/>
        <v>36</v>
      </c>
      <c r="J375" s="32">
        <f t="shared" si="95"/>
        <v>16</v>
      </c>
      <c r="K375" s="32">
        <f t="shared" si="95"/>
        <v>21</v>
      </c>
      <c r="L375" s="32">
        <f t="shared" si="95"/>
        <v>120</v>
      </c>
      <c r="M375" s="32">
        <f>ROUND((L375/$E$1),0)</f>
        <v>24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>
        <v>1</v>
      </c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5</v>
      </c>
      <c r="I377" s="40">
        <v>8</v>
      </c>
      <c r="J377" s="40">
        <v>3</v>
      </c>
      <c r="K377" s="40">
        <v>4</v>
      </c>
      <c r="L377" s="35">
        <f t="shared" ref="L377:L384" si="97">SUM(G377:K377)</f>
        <v>24</v>
      </c>
      <c r="M377" s="35">
        <f t="shared" si="96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11</v>
      </c>
      <c r="H378" s="40">
        <v>9</v>
      </c>
      <c r="I378" s="40">
        <v>15</v>
      </c>
      <c r="J378" s="40">
        <v>7</v>
      </c>
      <c r="K378" s="40">
        <v>10</v>
      </c>
      <c r="L378" s="35">
        <f t="shared" si="97"/>
        <v>52</v>
      </c>
      <c r="M378" s="35">
        <f t="shared" si="96"/>
        <v>10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8</v>
      </c>
      <c r="H379" s="41">
        <v>8</v>
      </c>
      <c r="I379" s="41">
        <v>12</v>
      </c>
      <c r="J379" s="41">
        <v>5</v>
      </c>
      <c r="K379" s="41">
        <v>6</v>
      </c>
      <c r="L379" s="32">
        <f t="shared" si="97"/>
        <v>39</v>
      </c>
      <c r="M379" s="32">
        <f t="shared" si="96"/>
        <v>8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>
        <v>3</v>
      </c>
      <c r="H380" s="40"/>
      <c r="I380" s="40"/>
      <c r="J380" s="40"/>
      <c r="K380" s="40"/>
      <c r="L380" s="35">
        <f t="shared" si="97"/>
        <v>3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>
        <v>11</v>
      </c>
      <c r="I381" s="40">
        <v>4</v>
      </c>
      <c r="J381" s="40"/>
      <c r="K381" s="40"/>
      <c r="L381" s="35">
        <f t="shared" si="97"/>
        <v>15</v>
      </c>
      <c r="M381" s="35">
        <f t="shared" si="96"/>
        <v>3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6</v>
      </c>
      <c r="H382" s="40">
        <v>7</v>
      </c>
      <c r="I382" s="40"/>
      <c r="J382" s="40">
        <v>2</v>
      </c>
      <c r="K382" s="40">
        <v>2</v>
      </c>
      <c r="L382" s="35">
        <f t="shared" si="97"/>
        <v>17</v>
      </c>
      <c r="M382" s="35">
        <f t="shared" si="96"/>
        <v>3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72</v>
      </c>
      <c r="H383" s="40">
        <v>72</v>
      </c>
      <c r="I383" s="40"/>
      <c r="J383" s="40"/>
      <c r="K383" s="40"/>
      <c r="L383" s="35">
        <f t="shared" si="97"/>
        <v>144</v>
      </c>
      <c r="M383" s="35">
        <f t="shared" si="96"/>
        <v>29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272</v>
      </c>
      <c r="U387" s="46">
        <f>+L392+L393</f>
        <v>66</v>
      </c>
      <c r="V387" s="46">
        <f>+L394+L395</f>
        <v>206</v>
      </c>
      <c r="W387" s="46">
        <f>+L398</f>
        <v>1</v>
      </c>
      <c r="X387" s="46">
        <f>+L396</f>
        <v>0</v>
      </c>
    </row>
    <row r="388" spans="1:24" x14ac:dyDescent="0.25">
      <c r="A388" s="21"/>
      <c r="B388" s="22"/>
      <c r="C388" s="8" t="str">
        <f>+$C372</f>
        <v>March 2024</v>
      </c>
      <c r="D388" s="24"/>
      <c r="E388" s="24"/>
      <c r="F388" s="24"/>
      <c r="G388" s="10" t="str">
        <f>+$G$4</f>
        <v>Mar</v>
      </c>
      <c r="H388" s="10" t="str">
        <f>+G388</f>
        <v>Mar</v>
      </c>
      <c r="I388" s="10" t="str">
        <f t="shared" si="98"/>
        <v>Mar</v>
      </c>
      <c r="J388" s="10" t="str">
        <f t="shared" si="98"/>
        <v>Mar</v>
      </c>
      <c r="K388" s="10" t="str">
        <f t="shared" si="98"/>
        <v>Mar</v>
      </c>
      <c r="L388" s="10" t="str">
        <f t="shared" si="98"/>
        <v>Mar</v>
      </c>
      <c r="M388" s="10" t="str">
        <f t="shared" si="98"/>
        <v>Mar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3</v>
      </c>
      <c r="H389" s="7">
        <f>+$H$5</f>
        <v>10</v>
      </c>
      <c r="I389" s="7">
        <f>+$I$5</f>
        <v>17</v>
      </c>
      <c r="J389" s="7">
        <f>+$J$5</f>
        <v>24</v>
      </c>
      <c r="K389" s="7">
        <f>+$K$5</f>
        <v>31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77</v>
      </c>
      <c r="H391" s="32">
        <f t="shared" ref="H391:L391" si="99">SUM(H392:H395)</f>
        <v>80</v>
      </c>
      <c r="I391" s="32">
        <f t="shared" si="99"/>
        <v>51</v>
      </c>
      <c r="J391" s="32">
        <f t="shared" si="99"/>
        <v>0</v>
      </c>
      <c r="K391" s="32">
        <f t="shared" si="99"/>
        <v>64</v>
      </c>
      <c r="L391" s="32">
        <f t="shared" si="99"/>
        <v>272</v>
      </c>
      <c r="M391" s="32">
        <f>ROUND((L391/$E$1),0)</f>
        <v>54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3</v>
      </c>
      <c r="I392" s="40">
        <v>5</v>
      </c>
      <c r="J392" s="40"/>
      <c r="K392" s="40">
        <v>5</v>
      </c>
      <c r="L392" s="35">
        <f>SUM(G392:K392)</f>
        <v>17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13</v>
      </c>
      <c r="H393" s="40">
        <v>11</v>
      </c>
      <c r="I393" s="40">
        <v>12</v>
      </c>
      <c r="J393" s="40"/>
      <c r="K393" s="40">
        <v>13</v>
      </c>
      <c r="L393" s="35">
        <f t="shared" ref="L393:L400" si="101">SUM(G393:K393)</f>
        <v>49</v>
      </c>
      <c r="M393" s="35">
        <f t="shared" si="100"/>
        <v>10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19</v>
      </c>
      <c r="H394" s="40">
        <v>22</v>
      </c>
      <c r="I394" s="40">
        <v>13</v>
      </c>
      <c r="J394" s="40"/>
      <c r="K394" s="40">
        <v>16</v>
      </c>
      <c r="L394" s="35">
        <f t="shared" si="101"/>
        <v>70</v>
      </c>
      <c r="M394" s="35">
        <f t="shared" si="100"/>
        <v>14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41</v>
      </c>
      <c r="H395" s="41">
        <v>44</v>
      </c>
      <c r="I395" s="41">
        <v>21</v>
      </c>
      <c r="J395" s="41"/>
      <c r="K395" s="41">
        <v>30</v>
      </c>
      <c r="L395" s="32">
        <f t="shared" si="101"/>
        <v>136</v>
      </c>
      <c r="M395" s="32">
        <f t="shared" si="100"/>
        <v>27</v>
      </c>
      <c r="N395" s="33"/>
      <c r="O395" s="16" t="s">
        <v>205</v>
      </c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>
        <v>1</v>
      </c>
      <c r="J398" s="40"/>
      <c r="K398" s="40"/>
      <c r="L398" s="35">
        <f t="shared" si="101"/>
        <v>1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368</v>
      </c>
      <c r="U403" s="46">
        <f>+L408+L409</f>
        <v>78</v>
      </c>
      <c r="V403" s="46">
        <f>+L410+L411</f>
        <v>290</v>
      </c>
      <c r="W403" s="46">
        <f>+L414</f>
        <v>37</v>
      </c>
      <c r="X403" s="46">
        <f>+L412</f>
        <v>0</v>
      </c>
    </row>
    <row r="404" spans="1:24" x14ac:dyDescent="0.25">
      <c r="A404" s="21"/>
      <c r="B404" s="22"/>
      <c r="C404" s="8" t="str">
        <f>+$C388</f>
        <v>March 2024</v>
      </c>
      <c r="D404" s="24"/>
      <c r="E404" s="24"/>
      <c r="F404" s="24"/>
      <c r="G404" s="10" t="str">
        <f>+$G$4</f>
        <v>Mar</v>
      </c>
      <c r="H404" s="10" t="str">
        <f>+G404</f>
        <v>Mar</v>
      </c>
      <c r="I404" s="10" t="str">
        <f t="shared" si="102"/>
        <v>Mar</v>
      </c>
      <c r="J404" s="10" t="str">
        <f t="shared" si="102"/>
        <v>Mar</v>
      </c>
      <c r="K404" s="10" t="str">
        <f t="shared" si="102"/>
        <v>Mar</v>
      </c>
      <c r="L404" s="10" t="str">
        <f t="shared" si="102"/>
        <v>Mar</v>
      </c>
      <c r="M404" s="10" t="str">
        <f t="shared" si="102"/>
        <v>Mar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3</v>
      </c>
      <c r="H405" s="7">
        <f>+$H$5</f>
        <v>10</v>
      </c>
      <c r="I405" s="7">
        <f>+$I$5</f>
        <v>17</v>
      </c>
      <c r="J405" s="7">
        <f>+$J$5</f>
        <v>24</v>
      </c>
      <c r="K405" s="7">
        <f>+$K$5</f>
        <v>31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63</v>
      </c>
      <c r="H407" s="32">
        <f t="shared" ref="H407:L407" si="103">SUM(H408:H411)</f>
        <v>85</v>
      </c>
      <c r="I407" s="32">
        <f t="shared" si="103"/>
        <v>77</v>
      </c>
      <c r="J407" s="32">
        <f t="shared" si="103"/>
        <v>23</v>
      </c>
      <c r="K407" s="32">
        <f t="shared" si="103"/>
        <v>120</v>
      </c>
      <c r="L407" s="32">
        <f t="shared" si="103"/>
        <v>368</v>
      </c>
      <c r="M407" s="32">
        <f>ROUND((L407/$E$1),0)</f>
        <v>74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3</v>
      </c>
      <c r="H408" s="40">
        <v>5</v>
      </c>
      <c r="I408" s="40">
        <v>5</v>
      </c>
      <c r="J408" s="40">
        <v>1</v>
      </c>
      <c r="K408" s="40">
        <v>9</v>
      </c>
      <c r="L408" s="35">
        <f>SUM(G408:K408)</f>
        <v>23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11</v>
      </c>
      <c r="H409" s="40">
        <v>11</v>
      </c>
      <c r="I409" s="40">
        <v>12</v>
      </c>
      <c r="J409" s="40">
        <v>4</v>
      </c>
      <c r="K409" s="40">
        <v>17</v>
      </c>
      <c r="L409" s="35">
        <f t="shared" ref="L409:L416" si="105">SUM(G409:K409)</f>
        <v>55</v>
      </c>
      <c r="M409" s="35">
        <f t="shared" si="104"/>
        <v>11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30</v>
      </c>
      <c r="H410" s="40">
        <v>30</v>
      </c>
      <c r="I410" s="40">
        <v>30</v>
      </c>
      <c r="J410" s="40"/>
      <c r="K410" s="40">
        <v>34</v>
      </c>
      <c r="L410" s="35">
        <f t="shared" si="105"/>
        <v>124</v>
      </c>
      <c r="M410" s="35">
        <f t="shared" si="104"/>
        <v>25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19</v>
      </c>
      <c r="H411" s="41">
        <v>39</v>
      </c>
      <c r="I411" s="41">
        <v>30</v>
      </c>
      <c r="J411" s="41">
        <v>18</v>
      </c>
      <c r="K411" s="41">
        <v>60</v>
      </c>
      <c r="L411" s="32">
        <f t="shared" si="105"/>
        <v>166</v>
      </c>
      <c r="M411" s="32">
        <f t="shared" si="104"/>
        <v>33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9</v>
      </c>
      <c r="H414" s="40">
        <v>9</v>
      </c>
      <c r="I414" s="40">
        <v>11</v>
      </c>
      <c r="J414" s="40"/>
      <c r="K414" s="40">
        <v>8</v>
      </c>
      <c r="L414" s="35">
        <f t="shared" si="105"/>
        <v>37</v>
      </c>
      <c r="M414" s="35">
        <f t="shared" si="104"/>
        <v>7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11</v>
      </c>
      <c r="H415" s="40">
        <v>8</v>
      </c>
      <c r="I415" s="40"/>
      <c r="J415" s="40"/>
      <c r="K415" s="40"/>
      <c r="L415" s="35">
        <f t="shared" si="105"/>
        <v>19</v>
      </c>
      <c r="M415" s="35">
        <f t="shared" si="104"/>
        <v>4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214</v>
      </c>
      <c r="U419" s="46">
        <f>+L424+L425</f>
        <v>50</v>
      </c>
      <c r="V419" s="46">
        <f>+L426+L427</f>
        <v>164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March 2024</v>
      </c>
      <c r="D420" s="24"/>
      <c r="E420" s="24"/>
      <c r="F420" s="24"/>
      <c r="G420" s="10" t="str">
        <f>+$G$4</f>
        <v>Mar</v>
      </c>
      <c r="H420" s="10" t="str">
        <f>+G420</f>
        <v>Mar</v>
      </c>
      <c r="I420" s="10" t="str">
        <f t="shared" si="106"/>
        <v>Mar</v>
      </c>
      <c r="J420" s="10" t="str">
        <f t="shared" si="106"/>
        <v>Mar</v>
      </c>
      <c r="K420" s="10" t="str">
        <f t="shared" si="106"/>
        <v>Mar</v>
      </c>
      <c r="L420" s="10" t="str">
        <f t="shared" si="106"/>
        <v>Mar</v>
      </c>
      <c r="M420" s="10" t="str">
        <f t="shared" si="106"/>
        <v>Mar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3</v>
      </c>
      <c r="H421" s="7">
        <f>+$H$5</f>
        <v>10</v>
      </c>
      <c r="I421" s="7">
        <f>+$I$5</f>
        <v>17</v>
      </c>
      <c r="J421" s="7">
        <f>+$J$5</f>
        <v>24</v>
      </c>
      <c r="K421" s="7">
        <f>+$K$5</f>
        <v>31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56</v>
      </c>
      <c r="H423" s="32">
        <f t="shared" ref="H423:L423" si="107">SUM(H424:H427)</f>
        <v>58</v>
      </c>
      <c r="I423" s="32">
        <f t="shared" si="107"/>
        <v>63</v>
      </c>
      <c r="J423" s="32">
        <f t="shared" si="107"/>
        <v>37</v>
      </c>
      <c r="K423" s="32">
        <f t="shared" si="107"/>
        <v>0</v>
      </c>
      <c r="L423" s="32">
        <f t="shared" si="107"/>
        <v>214</v>
      </c>
      <c r="M423" s="32">
        <f>ROUND((L423/$E$1),0)</f>
        <v>43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2</v>
      </c>
      <c r="H424" s="40">
        <v>3</v>
      </c>
      <c r="I424" s="40">
        <v>4</v>
      </c>
      <c r="J424" s="40">
        <v>3</v>
      </c>
      <c r="K424" s="40"/>
      <c r="L424" s="35">
        <f>SUM(G424:K424)</f>
        <v>12</v>
      </c>
      <c r="M424" s="35">
        <f t="shared" ref="M424:M432" si="108">ROUND((L424/$E$1),0)</f>
        <v>2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12</v>
      </c>
      <c r="H425" s="40">
        <v>9</v>
      </c>
      <c r="I425" s="40">
        <v>11</v>
      </c>
      <c r="J425" s="40">
        <v>6</v>
      </c>
      <c r="K425" s="40"/>
      <c r="L425" s="35">
        <f t="shared" ref="L425:L432" si="109">SUM(G425:K425)</f>
        <v>38</v>
      </c>
      <c r="M425" s="35">
        <f t="shared" si="108"/>
        <v>8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16</v>
      </c>
      <c r="H426" s="40">
        <v>18</v>
      </c>
      <c r="I426" s="40">
        <v>16</v>
      </c>
      <c r="J426" s="40">
        <v>15</v>
      </c>
      <c r="K426" s="40"/>
      <c r="L426" s="35">
        <f t="shared" si="109"/>
        <v>65</v>
      </c>
      <c r="M426" s="35">
        <f t="shared" si="108"/>
        <v>13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26</v>
      </c>
      <c r="H427" s="41">
        <v>28</v>
      </c>
      <c r="I427" s="41">
        <v>32</v>
      </c>
      <c r="J427" s="41">
        <v>13</v>
      </c>
      <c r="K427" s="41"/>
      <c r="L427" s="32">
        <f t="shared" si="109"/>
        <v>99</v>
      </c>
      <c r="M427" s="32">
        <f t="shared" si="108"/>
        <v>20</v>
      </c>
      <c r="N427" s="33"/>
      <c r="O427" s="1" t="s">
        <v>212</v>
      </c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139</v>
      </c>
      <c r="U435" s="46">
        <f>+L440+L441</f>
        <v>53</v>
      </c>
      <c r="V435" s="46">
        <f>+L442+L443</f>
        <v>86</v>
      </c>
      <c r="W435" s="46">
        <f>+L446</f>
        <v>2</v>
      </c>
      <c r="X435" s="46">
        <f>+L444</f>
        <v>0</v>
      </c>
    </row>
    <row r="436" spans="1:24" x14ac:dyDescent="0.25">
      <c r="A436" s="21"/>
      <c r="B436" s="22"/>
      <c r="C436" s="8" t="str">
        <f>+$C420</f>
        <v>March 2024</v>
      </c>
      <c r="D436" s="24"/>
      <c r="E436" s="24"/>
      <c r="F436" s="24"/>
      <c r="G436" s="10" t="str">
        <f>+$G$4</f>
        <v>Mar</v>
      </c>
      <c r="H436" s="10" t="str">
        <f>+G436</f>
        <v>Mar</v>
      </c>
      <c r="I436" s="10" t="str">
        <f t="shared" si="110"/>
        <v>Mar</v>
      </c>
      <c r="J436" s="10" t="str">
        <f t="shared" si="110"/>
        <v>Mar</v>
      </c>
      <c r="K436" s="10" t="str">
        <f t="shared" si="110"/>
        <v>Mar</v>
      </c>
      <c r="L436" s="10" t="str">
        <f t="shared" si="110"/>
        <v>Mar</v>
      </c>
      <c r="M436" s="10" t="str">
        <f t="shared" si="110"/>
        <v>Mar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3</v>
      </c>
      <c r="H437" s="7">
        <f>+$H$5</f>
        <v>10</v>
      </c>
      <c r="I437" s="7">
        <f>+$I$5</f>
        <v>17</v>
      </c>
      <c r="J437" s="7">
        <f>+$J$5</f>
        <v>24</v>
      </c>
      <c r="K437" s="7">
        <f>+$K$5</f>
        <v>31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27</v>
      </c>
      <c r="H439" s="32">
        <f t="shared" ref="H439:L439" si="111">SUM(H440:H443)</f>
        <v>21</v>
      </c>
      <c r="I439" s="32">
        <f t="shared" si="111"/>
        <v>30</v>
      </c>
      <c r="J439" s="32">
        <f t="shared" si="111"/>
        <v>5</v>
      </c>
      <c r="K439" s="32">
        <f t="shared" si="111"/>
        <v>56</v>
      </c>
      <c r="L439" s="32">
        <f t="shared" si="111"/>
        <v>139</v>
      </c>
      <c r="M439" s="32">
        <f>ROUND((L439/$E$1),0)</f>
        <v>28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3</v>
      </c>
      <c r="I440" s="40">
        <v>2</v>
      </c>
      <c r="J440" s="40">
        <v>1</v>
      </c>
      <c r="K440" s="40">
        <v>6</v>
      </c>
      <c r="L440" s="35">
        <f>SUM(G440:K440)</f>
        <v>13</v>
      </c>
      <c r="M440" s="35">
        <f t="shared" ref="M440:M448" si="112">ROUND((L440/$E$1),0)</f>
        <v>3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10</v>
      </c>
      <c r="H441" s="40">
        <v>4</v>
      </c>
      <c r="I441" s="40">
        <v>8</v>
      </c>
      <c r="J441" s="40">
        <v>3</v>
      </c>
      <c r="K441" s="40">
        <v>15</v>
      </c>
      <c r="L441" s="35">
        <f t="shared" ref="L441:L448" si="113">SUM(G441:K441)</f>
        <v>40</v>
      </c>
      <c r="M441" s="35">
        <f t="shared" si="112"/>
        <v>8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6</v>
      </c>
      <c r="H442" s="40">
        <v>4</v>
      </c>
      <c r="I442" s="40">
        <v>10</v>
      </c>
      <c r="J442" s="40">
        <v>1</v>
      </c>
      <c r="K442" s="40">
        <v>15</v>
      </c>
      <c r="L442" s="35">
        <f t="shared" si="113"/>
        <v>36</v>
      </c>
      <c r="M442" s="35">
        <f t="shared" si="112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10</v>
      </c>
      <c r="J443" s="41"/>
      <c r="K443" s="41">
        <v>20</v>
      </c>
      <c r="L443" s="32">
        <f t="shared" si="113"/>
        <v>50</v>
      </c>
      <c r="M443" s="32">
        <f t="shared" si="112"/>
        <v>10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>
        <v>2</v>
      </c>
      <c r="J446" s="40"/>
      <c r="K446" s="40"/>
      <c r="L446" s="35">
        <f t="shared" si="113"/>
        <v>2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>
        <v>72</v>
      </c>
      <c r="J447" s="40"/>
      <c r="K447" s="40">
        <v>108</v>
      </c>
      <c r="L447" s="35">
        <f t="shared" si="113"/>
        <v>180</v>
      </c>
      <c r="M447" s="35">
        <f t="shared" si="112"/>
        <v>36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215</v>
      </c>
      <c r="U451" s="46">
        <f>+L456+L457</f>
        <v>67</v>
      </c>
      <c r="V451" s="46">
        <f>+L458+L459</f>
        <v>148</v>
      </c>
      <c r="W451" s="46">
        <f>+L462</f>
        <v>21</v>
      </c>
      <c r="X451" s="46">
        <f>+L460</f>
        <v>0</v>
      </c>
    </row>
    <row r="452" spans="1:24" x14ac:dyDescent="0.25">
      <c r="A452" s="21"/>
      <c r="B452" s="22"/>
      <c r="C452" s="8" t="str">
        <f>+$C436</f>
        <v>March 2024</v>
      </c>
      <c r="D452" s="24"/>
      <c r="E452" s="24"/>
      <c r="F452" s="24"/>
      <c r="G452" s="10" t="str">
        <f>+$G$4</f>
        <v>Mar</v>
      </c>
      <c r="H452" s="10" t="str">
        <f>+G452</f>
        <v>Mar</v>
      </c>
      <c r="I452" s="10" t="str">
        <f t="shared" si="114"/>
        <v>Mar</v>
      </c>
      <c r="J452" s="10" t="str">
        <f t="shared" si="114"/>
        <v>Mar</v>
      </c>
      <c r="K452" s="10" t="str">
        <f t="shared" si="114"/>
        <v>Mar</v>
      </c>
      <c r="L452" s="10" t="str">
        <f t="shared" si="114"/>
        <v>Mar</v>
      </c>
      <c r="M452" s="10" t="str">
        <f t="shared" si="114"/>
        <v>Mar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3</v>
      </c>
      <c r="H453" s="7">
        <f>+$H$5</f>
        <v>10</v>
      </c>
      <c r="I453" s="7">
        <f>+$I$5</f>
        <v>17</v>
      </c>
      <c r="J453" s="7">
        <f>+$J$5</f>
        <v>24</v>
      </c>
      <c r="K453" s="7">
        <f>+$K$5</f>
        <v>31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43</v>
      </c>
      <c r="H455" s="32">
        <f t="shared" ref="H455:L455" si="115">SUM(H456:H459)</f>
        <v>45</v>
      </c>
      <c r="I455" s="32">
        <f t="shared" si="115"/>
        <v>45</v>
      </c>
      <c r="J455" s="32">
        <f t="shared" si="115"/>
        <v>23</v>
      </c>
      <c r="K455" s="32">
        <f t="shared" si="115"/>
        <v>59</v>
      </c>
      <c r="L455" s="32">
        <f t="shared" si="115"/>
        <v>215</v>
      </c>
      <c r="M455" s="32">
        <f>ROUND((L455/$E$1),0)</f>
        <v>43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9</v>
      </c>
      <c r="I456" s="40">
        <v>7</v>
      </c>
      <c r="J456" s="40">
        <v>5</v>
      </c>
      <c r="K456" s="40">
        <v>9</v>
      </c>
      <c r="L456" s="35">
        <f>SUM(G456:K456)</f>
        <v>37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4</v>
      </c>
      <c r="H457" s="40">
        <v>6</v>
      </c>
      <c r="I457" s="40">
        <v>5</v>
      </c>
      <c r="J457" s="40">
        <v>4</v>
      </c>
      <c r="K457" s="40">
        <v>11</v>
      </c>
      <c r="L457" s="35">
        <f t="shared" ref="L457:L464" si="117">SUM(G457:K457)</f>
        <v>30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9</v>
      </c>
      <c r="H458" s="40">
        <v>11</v>
      </c>
      <c r="I458" s="40">
        <v>11</v>
      </c>
      <c r="J458" s="40">
        <v>8</v>
      </c>
      <c r="K458" s="40">
        <v>17</v>
      </c>
      <c r="L458" s="35">
        <f t="shared" si="117"/>
        <v>56</v>
      </c>
      <c r="M458" s="35">
        <f t="shared" si="116"/>
        <v>11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23</v>
      </c>
      <c r="H459" s="41">
        <v>19</v>
      </c>
      <c r="I459" s="41">
        <v>22</v>
      </c>
      <c r="J459" s="41">
        <v>6</v>
      </c>
      <c r="K459" s="41">
        <v>22</v>
      </c>
      <c r="L459" s="32">
        <f t="shared" si="117"/>
        <v>92</v>
      </c>
      <c r="M459" s="32">
        <f t="shared" si="116"/>
        <v>18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>
        <v>6</v>
      </c>
      <c r="I462" s="40">
        <v>3</v>
      </c>
      <c r="J462" s="40">
        <v>4</v>
      </c>
      <c r="K462" s="40">
        <v>8</v>
      </c>
      <c r="L462" s="35">
        <f t="shared" si="117"/>
        <v>21</v>
      </c>
      <c r="M462" s="35">
        <f t="shared" si="116"/>
        <v>4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334</v>
      </c>
      <c r="U467" s="46">
        <f>+L472+L473</f>
        <v>61</v>
      </c>
      <c r="V467" s="46">
        <f>+L474+L475</f>
        <v>273</v>
      </c>
      <c r="W467" s="46">
        <f>+L478</f>
        <v>75</v>
      </c>
      <c r="X467" s="46">
        <f>+L476</f>
        <v>0</v>
      </c>
    </row>
    <row r="468" spans="1:24" x14ac:dyDescent="0.25">
      <c r="A468" s="21"/>
      <c r="B468" s="22"/>
      <c r="C468" s="8" t="str">
        <f>+$C452</f>
        <v>March 2024</v>
      </c>
      <c r="D468" s="24"/>
      <c r="E468" s="24"/>
      <c r="F468" s="24"/>
      <c r="G468" s="10" t="str">
        <f>+$G$4</f>
        <v>Mar</v>
      </c>
      <c r="H468" s="10" t="str">
        <f>+G468</f>
        <v>Mar</v>
      </c>
      <c r="I468" s="10" t="str">
        <f t="shared" si="118"/>
        <v>Mar</v>
      </c>
      <c r="J468" s="10" t="str">
        <f t="shared" si="118"/>
        <v>Mar</v>
      </c>
      <c r="K468" s="10" t="str">
        <f t="shared" si="118"/>
        <v>Mar</v>
      </c>
      <c r="L468" s="10" t="str">
        <f t="shared" si="118"/>
        <v>Mar</v>
      </c>
      <c r="M468" s="10" t="str">
        <f t="shared" si="118"/>
        <v>Mar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3</v>
      </c>
      <c r="H469" s="7">
        <f>+$H$5</f>
        <v>10</v>
      </c>
      <c r="I469" s="7">
        <f>+$I$5</f>
        <v>17</v>
      </c>
      <c r="J469" s="7">
        <f>+$J$5</f>
        <v>24</v>
      </c>
      <c r="K469" s="7">
        <f>+$K$5</f>
        <v>31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89</v>
      </c>
      <c r="H471" s="32">
        <f t="shared" ref="H471:L471" si="119">SUM(H472:H475)</f>
        <v>98</v>
      </c>
      <c r="I471" s="32">
        <f t="shared" si="119"/>
        <v>106</v>
      </c>
      <c r="J471" s="32">
        <f t="shared" si="119"/>
        <v>41</v>
      </c>
      <c r="K471" s="32">
        <f t="shared" si="119"/>
        <v>0</v>
      </c>
      <c r="L471" s="32">
        <f t="shared" si="119"/>
        <v>334</v>
      </c>
      <c r="M471" s="32">
        <f>ROUND((L471/$E$1),0)</f>
        <v>67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5</v>
      </c>
      <c r="H472" s="40">
        <v>6</v>
      </c>
      <c r="I472" s="40">
        <v>9</v>
      </c>
      <c r="J472" s="40">
        <v>2</v>
      </c>
      <c r="K472" s="40"/>
      <c r="L472" s="35">
        <f>SUM(G472:K472)</f>
        <v>22</v>
      </c>
      <c r="M472" s="35">
        <f t="shared" ref="M472:M480" si="120">ROUND((L472/$E$1),0)</f>
        <v>4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10</v>
      </c>
      <c r="H473" s="40">
        <v>12</v>
      </c>
      <c r="I473" s="40">
        <v>14</v>
      </c>
      <c r="J473" s="40">
        <v>3</v>
      </c>
      <c r="K473" s="40"/>
      <c r="L473" s="35">
        <f t="shared" ref="L473:L480" si="121">SUM(G473:K473)</f>
        <v>39</v>
      </c>
      <c r="M473" s="35">
        <f t="shared" si="120"/>
        <v>8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17</v>
      </c>
      <c r="H474" s="40">
        <v>24</v>
      </c>
      <c r="I474" s="40">
        <v>19</v>
      </c>
      <c r="J474" s="40">
        <v>6</v>
      </c>
      <c r="K474" s="40"/>
      <c r="L474" s="35">
        <f t="shared" si="121"/>
        <v>66</v>
      </c>
      <c r="M474" s="35">
        <f t="shared" si="120"/>
        <v>13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57</v>
      </c>
      <c r="H475" s="41">
        <v>56</v>
      </c>
      <c r="I475" s="41">
        <v>64</v>
      </c>
      <c r="J475" s="41">
        <v>30</v>
      </c>
      <c r="K475" s="41"/>
      <c r="L475" s="32">
        <f t="shared" si="121"/>
        <v>207</v>
      </c>
      <c r="M475" s="32">
        <f t="shared" si="120"/>
        <v>41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 t="s">
        <v>207</v>
      </c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20</v>
      </c>
      <c r="H478" s="40">
        <v>25</v>
      </c>
      <c r="I478" s="40">
        <v>20</v>
      </c>
      <c r="J478" s="40">
        <v>10</v>
      </c>
      <c r="K478" s="40"/>
      <c r="L478" s="35">
        <f t="shared" si="121"/>
        <v>75</v>
      </c>
      <c r="M478" s="35">
        <f t="shared" si="120"/>
        <v>15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60</v>
      </c>
      <c r="H479" s="40">
        <v>60</v>
      </c>
      <c r="I479" s="40">
        <v>60</v>
      </c>
      <c r="J479" s="40">
        <v>36</v>
      </c>
      <c r="K479" s="40"/>
      <c r="L479" s="35">
        <f t="shared" si="121"/>
        <v>216</v>
      </c>
      <c r="M479" s="35">
        <f t="shared" si="120"/>
        <v>43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187</v>
      </c>
      <c r="U483" s="46">
        <f>+L488+L489</f>
        <v>70</v>
      </c>
      <c r="V483" s="46">
        <f>+L490+L491</f>
        <v>117</v>
      </c>
      <c r="W483" s="46">
        <f>+L494</f>
        <v>0</v>
      </c>
      <c r="X483" s="46">
        <f>+L492</f>
        <v>35</v>
      </c>
    </row>
    <row r="484" spans="1:24" x14ac:dyDescent="0.25">
      <c r="A484" s="21"/>
      <c r="B484" s="22"/>
      <c r="C484" s="8" t="str">
        <f>+$C468</f>
        <v>March 2024</v>
      </c>
      <c r="D484" s="24"/>
      <c r="E484" s="24"/>
      <c r="F484" s="24"/>
      <c r="G484" s="10" t="str">
        <f>+$G$4</f>
        <v>Mar</v>
      </c>
      <c r="H484" s="10" t="str">
        <f>+G484</f>
        <v>Mar</v>
      </c>
      <c r="I484" s="10" t="str">
        <f t="shared" si="122"/>
        <v>Mar</v>
      </c>
      <c r="J484" s="10" t="str">
        <f t="shared" si="122"/>
        <v>Mar</v>
      </c>
      <c r="K484" s="10" t="str">
        <f t="shared" si="122"/>
        <v>Mar</v>
      </c>
      <c r="L484" s="10" t="str">
        <f t="shared" si="122"/>
        <v>Mar</v>
      </c>
      <c r="M484" s="10" t="str">
        <f t="shared" si="122"/>
        <v>Mar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3</v>
      </c>
      <c r="H485" s="7">
        <f>+$H$5</f>
        <v>10</v>
      </c>
      <c r="I485" s="7">
        <f>+$I$5</f>
        <v>17</v>
      </c>
      <c r="J485" s="7">
        <f>+$J$5</f>
        <v>24</v>
      </c>
      <c r="K485" s="7">
        <f>+$K$5</f>
        <v>31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50</v>
      </c>
      <c r="H487" s="32">
        <f t="shared" ref="H487:L487" si="123">SUM(H488:H491)</f>
        <v>38</v>
      </c>
      <c r="I487" s="32">
        <f t="shared" si="123"/>
        <v>28</v>
      </c>
      <c r="J487" s="32">
        <f t="shared" si="123"/>
        <v>30</v>
      </c>
      <c r="K487" s="32">
        <f t="shared" si="123"/>
        <v>41</v>
      </c>
      <c r="L487" s="32">
        <f t="shared" si="123"/>
        <v>187</v>
      </c>
      <c r="M487" s="32">
        <f>ROUND((L487/$E$1),0)</f>
        <v>37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3</v>
      </c>
      <c r="I488" s="40">
        <v>2</v>
      </c>
      <c r="J488" s="40">
        <v>2</v>
      </c>
      <c r="K488" s="40">
        <v>2</v>
      </c>
      <c r="L488" s="35">
        <f>SUM(G488:K488)</f>
        <v>11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14</v>
      </c>
      <c r="H489" s="40">
        <v>9</v>
      </c>
      <c r="I489" s="40">
        <v>7</v>
      </c>
      <c r="J489" s="40">
        <v>12</v>
      </c>
      <c r="K489" s="40">
        <v>17</v>
      </c>
      <c r="L489" s="35">
        <f t="shared" ref="L489:L496" si="125">SUM(G489:K489)</f>
        <v>59</v>
      </c>
      <c r="M489" s="35">
        <f t="shared" si="124"/>
        <v>12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16</v>
      </c>
      <c r="H490" s="40">
        <v>11</v>
      </c>
      <c r="I490" s="40">
        <v>9</v>
      </c>
      <c r="J490" s="40">
        <v>6</v>
      </c>
      <c r="K490" s="40">
        <v>10</v>
      </c>
      <c r="L490" s="35">
        <f t="shared" si="125"/>
        <v>52</v>
      </c>
      <c r="M490" s="35">
        <f t="shared" si="124"/>
        <v>10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18</v>
      </c>
      <c r="H491" s="41">
        <v>15</v>
      </c>
      <c r="I491" s="41">
        <v>10</v>
      </c>
      <c r="J491" s="41">
        <v>10</v>
      </c>
      <c r="K491" s="41">
        <v>12</v>
      </c>
      <c r="L491" s="32">
        <f t="shared" si="125"/>
        <v>65</v>
      </c>
      <c r="M491" s="32">
        <f t="shared" si="124"/>
        <v>13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>
        <v>16</v>
      </c>
      <c r="I492" s="40"/>
      <c r="J492" s="40">
        <v>19</v>
      </c>
      <c r="K492" s="40"/>
      <c r="L492" s="35">
        <f t="shared" si="125"/>
        <v>35</v>
      </c>
      <c r="M492" s="35">
        <f t="shared" si="124"/>
        <v>7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>
        <v>36</v>
      </c>
      <c r="J495" s="40">
        <v>180</v>
      </c>
      <c r="K495" s="40"/>
      <c r="L495" s="35">
        <f t="shared" si="125"/>
        <v>216</v>
      </c>
      <c r="M495" s="35">
        <f t="shared" si="124"/>
        <v>43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368</v>
      </c>
      <c r="U499" s="46">
        <f>+L504+L505</f>
        <v>59</v>
      </c>
      <c r="V499" s="46">
        <f>+L506+L507</f>
        <v>309</v>
      </c>
      <c r="W499" s="46">
        <f>+L510</f>
        <v>6</v>
      </c>
      <c r="X499" s="46">
        <f>+L508</f>
        <v>0</v>
      </c>
    </row>
    <row r="500" spans="1:24" x14ac:dyDescent="0.25">
      <c r="A500" s="21"/>
      <c r="B500" s="22"/>
      <c r="C500" s="8" t="str">
        <f>+$C484</f>
        <v>March 2024</v>
      </c>
      <c r="D500" s="24"/>
      <c r="E500" s="24"/>
      <c r="F500" s="24"/>
      <c r="G500" s="10" t="str">
        <f>+$G$4</f>
        <v>Mar</v>
      </c>
      <c r="H500" s="10" t="str">
        <f>+G500</f>
        <v>Mar</v>
      </c>
      <c r="I500" s="10" t="str">
        <f t="shared" si="126"/>
        <v>Mar</v>
      </c>
      <c r="J500" s="10" t="str">
        <f t="shared" si="126"/>
        <v>Mar</v>
      </c>
      <c r="K500" s="10" t="str">
        <f t="shared" si="126"/>
        <v>Mar</v>
      </c>
      <c r="L500" s="10" t="str">
        <f t="shared" si="126"/>
        <v>Mar</v>
      </c>
      <c r="M500" s="10" t="str">
        <f t="shared" si="126"/>
        <v>Mar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3</v>
      </c>
      <c r="H501" s="7">
        <f>+$H$5</f>
        <v>10</v>
      </c>
      <c r="I501" s="7">
        <f>+$I$5</f>
        <v>17</v>
      </c>
      <c r="J501" s="7">
        <f>+$J$5</f>
        <v>24</v>
      </c>
      <c r="K501" s="7">
        <f>+$K$5</f>
        <v>31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117</v>
      </c>
      <c r="H503" s="32">
        <f t="shared" ref="H503:L503" si="127">SUM(H504:H507)</f>
        <v>70</v>
      </c>
      <c r="I503" s="32">
        <f t="shared" si="127"/>
        <v>83</v>
      </c>
      <c r="J503" s="32">
        <f t="shared" si="127"/>
        <v>35</v>
      </c>
      <c r="K503" s="32">
        <f t="shared" si="127"/>
        <v>63</v>
      </c>
      <c r="L503" s="32">
        <f t="shared" si="127"/>
        <v>368</v>
      </c>
      <c r="M503" s="32">
        <f>ROUND((L503/$E$1),0)</f>
        <v>74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5</v>
      </c>
      <c r="H504" s="40">
        <v>2</v>
      </c>
      <c r="I504" s="40">
        <v>3</v>
      </c>
      <c r="J504" s="40">
        <v>2</v>
      </c>
      <c r="K504" s="40">
        <v>2</v>
      </c>
      <c r="L504" s="35">
        <f>SUM(G504:K504)</f>
        <v>14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16</v>
      </c>
      <c r="H505" s="40">
        <v>7</v>
      </c>
      <c r="I505" s="40">
        <v>9</v>
      </c>
      <c r="J505" s="40">
        <v>5</v>
      </c>
      <c r="K505" s="40">
        <v>8</v>
      </c>
      <c r="L505" s="35">
        <f t="shared" ref="L505:L512" si="129">SUM(G505:K505)</f>
        <v>45</v>
      </c>
      <c r="M505" s="35">
        <f t="shared" si="128"/>
        <v>9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23</v>
      </c>
      <c r="H506" s="40">
        <v>13</v>
      </c>
      <c r="I506" s="40">
        <v>14</v>
      </c>
      <c r="J506" s="40">
        <v>7</v>
      </c>
      <c r="K506" s="40">
        <v>14</v>
      </c>
      <c r="L506" s="35">
        <f t="shared" si="129"/>
        <v>71</v>
      </c>
      <c r="M506" s="35">
        <f t="shared" si="128"/>
        <v>14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73</v>
      </c>
      <c r="H507" s="41">
        <v>48</v>
      </c>
      <c r="I507" s="41">
        <v>57</v>
      </c>
      <c r="J507" s="41">
        <v>21</v>
      </c>
      <c r="K507" s="41">
        <v>39</v>
      </c>
      <c r="L507" s="32">
        <f t="shared" si="129"/>
        <v>238</v>
      </c>
      <c r="M507" s="32">
        <f t="shared" si="128"/>
        <v>48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3</v>
      </c>
      <c r="H510" s="40">
        <v>1</v>
      </c>
      <c r="I510" s="40">
        <v>1</v>
      </c>
      <c r="J510" s="40"/>
      <c r="K510" s="40">
        <v>1</v>
      </c>
      <c r="L510" s="35">
        <f t="shared" si="129"/>
        <v>6</v>
      </c>
      <c r="M510" s="35">
        <f t="shared" si="128"/>
        <v>1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>
        <f t="shared" si="128"/>
        <v>0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147</v>
      </c>
      <c r="U515" s="46">
        <f>+L520+L521</f>
        <v>43</v>
      </c>
      <c r="V515" s="46">
        <f>+L522+L523</f>
        <v>104</v>
      </c>
      <c r="W515" s="46">
        <f>+L526</f>
        <v>1</v>
      </c>
      <c r="X515" s="46">
        <f>+L524</f>
        <v>6</v>
      </c>
    </row>
    <row r="516" spans="1:24" x14ac:dyDescent="0.25">
      <c r="A516" s="21"/>
      <c r="B516" s="22"/>
      <c r="C516" s="8" t="str">
        <f>+$C500</f>
        <v>March 2024</v>
      </c>
      <c r="D516" s="24"/>
      <c r="E516" s="24"/>
      <c r="F516" s="24"/>
      <c r="G516" s="10" t="str">
        <f>+$G$4</f>
        <v>Mar</v>
      </c>
      <c r="H516" s="10" t="str">
        <f>+G516</f>
        <v>Mar</v>
      </c>
      <c r="I516" s="10" t="str">
        <f t="shared" si="130"/>
        <v>Mar</v>
      </c>
      <c r="J516" s="10" t="str">
        <f t="shared" si="130"/>
        <v>Mar</v>
      </c>
      <c r="K516" s="10" t="str">
        <f t="shared" si="130"/>
        <v>Mar</v>
      </c>
      <c r="L516" s="10" t="str">
        <f t="shared" si="130"/>
        <v>Mar</v>
      </c>
      <c r="M516" s="10" t="str">
        <f t="shared" si="130"/>
        <v>Mar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3</v>
      </c>
      <c r="H517" s="7">
        <f>+$H$5</f>
        <v>10</v>
      </c>
      <c r="I517" s="7">
        <f>+$I$5</f>
        <v>17</v>
      </c>
      <c r="J517" s="7">
        <f>+$J$5</f>
        <v>24</v>
      </c>
      <c r="K517" s="7">
        <f>+$K$5</f>
        <v>31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46</v>
      </c>
      <c r="H519" s="32">
        <f t="shared" ref="H519:L519" si="131">SUM(H520:H523)</f>
        <v>38</v>
      </c>
      <c r="I519" s="32">
        <f t="shared" si="131"/>
        <v>44</v>
      </c>
      <c r="J519" s="32">
        <f t="shared" si="131"/>
        <v>19</v>
      </c>
      <c r="K519" s="32">
        <f t="shared" si="131"/>
        <v>0</v>
      </c>
      <c r="L519" s="32">
        <f t="shared" si="131"/>
        <v>147</v>
      </c>
      <c r="M519" s="32">
        <f>ROUND((L519/$E$1),0)</f>
        <v>29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5</v>
      </c>
      <c r="H520" s="40">
        <v>4</v>
      </c>
      <c r="I520" s="40">
        <v>5</v>
      </c>
      <c r="J520" s="40">
        <v>3</v>
      </c>
      <c r="K520" s="40"/>
      <c r="L520" s="35">
        <f>SUM(G520:K520)</f>
        <v>17</v>
      </c>
      <c r="M520" s="35">
        <f t="shared" ref="M520:M528" si="132">ROUND((L520/$E$1),0)</f>
        <v>3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8</v>
      </c>
      <c r="H521" s="40">
        <v>6</v>
      </c>
      <c r="I521" s="40">
        <v>8</v>
      </c>
      <c r="J521" s="40">
        <v>4</v>
      </c>
      <c r="K521" s="40"/>
      <c r="L521" s="35">
        <f t="shared" ref="L521:L528" si="133">SUM(G521:K521)</f>
        <v>26</v>
      </c>
      <c r="M521" s="35">
        <f t="shared" si="132"/>
        <v>5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7</v>
      </c>
      <c r="H522" s="40">
        <v>5</v>
      </c>
      <c r="I522" s="40">
        <v>5</v>
      </c>
      <c r="J522" s="40">
        <v>2</v>
      </c>
      <c r="K522" s="40"/>
      <c r="L522" s="35">
        <f t="shared" si="133"/>
        <v>19</v>
      </c>
      <c r="M522" s="35">
        <f t="shared" si="132"/>
        <v>4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26</v>
      </c>
      <c r="H523" s="41">
        <v>23</v>
      </c>
      <c r="I523" s="41">
        <v>26</v>
      </c>
      <c r="J523" s="41">
        <v>10</v>
      </c>
      <c r="K523" s="41"/>
      <c r="L523" s="32">
        <f t="shared" si="133"/>
        <v>85</v>
      </c>
      <c r="M523" s="32">
        <f t="shared" si="132"/>
        <v>17</v>
      </c>
      <c r="N523" s="33"/>
      <c r="O523" s="1" t="s">
        <v>206</v>
      </c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>
        <v>1</v>
      </c>
      <c r="H524" s="40">
        <v>2</v>
      </c>
      <c r="I524" s="40">
        <v>3</v>
      </c>
      <c r="J524" s="40"/>
      <c r="K524" s="40"/>
      <c r="L524" s="35">
        <f t="shared" si="133"/>
        <v>6</v>
      </c>
      <c r="M524" s="35">
        <f t="shared" si="132"/>
        <v>1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>
        <v>1</v>
      </c>
      <c r="K526" s="40"/>
      <c r="L526" s="35">
        <f t="shared" si="133"/>
        <v>1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246</v>
      </c>
      <c r="U531" s="46">
        <f>+L536+L537</f>
        <v>65</v>
      </c>
      <c r="V531" s="46">
        <f>+L538+L539</f>
        <v>181</v>
      </c>
      <c r="W531" s="46">
        <f>+L542</f>
        <v>17</v>
      </c>
      <c r="X531" s="46">
        <f>+L540</f>
        <v>0</v>
      </c>
    </row>
    <row r="532" spans="1:24" x14ac:dyDescent="0.25">
      <c r="A532" s="21"/>
      <c r="B532" s="22"/>
      <c r="C532" s="8" t="str">
        <f>+$C516</f>
        <v>March 2024</v>
      </c>
      <c r="D532" s="24"/>
      <c r="E532" s="24"/>
      <c r="F532" s="24"/>
      <c r="G532" s="10" t="str">
        <f>+$G$4</f>
        <v>Mar</v>
      </c>
      <c r="H532" s="10" t="str">
        <f>+G532</f>
        <v>Mar</v>
      </c>
      <c r="I532" s="10" t="str">
        <f t="shared" si="134"/>
        <v>Mar</v>
      </c>
      <c r="J532" s="10" t="str">
        <f t="shared" si="134"/>
        <v>Mar</v>
      </c>
      <c r="K532" s="10" t="str">
        <f t="shared" si="134"/>
        <v>Mar</v>
      </c>
      <c r="L532" s="10" t="str">
        <f t="shared" si="134"/>
        <v>Mar</v>
      </c>
      <c r="M532" s="10" t="str">
        <f t="shared" si="134"/>
        <v>Mar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3</v>
      </c>
      <c r="H533" s="7">
        <f>+$H$5</f>
        <v>10</v>
      </c>
      <c r="I533" s="7">
        <f>+$I$5</f>
        <v>17</v>
      </c>
      <c r="J533" s="7">
        <f>+$J$5</f>
        <v>24</v>
      </c>
      <c r="K533" s="7">
        <f>+$K$5</f>
        <v>31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55</v>
      </c>
      <c r="H535" s="32">
        <f t="shared" ref="H535:L535" si="135">SUM(H536:H539)</f>
        <v>67</v>
      </c>
      <c r="I535" s="32">
        <f t="shared" si="135"/>
        <v>83</v>
      </c>
      <c r="J535" s="32">
        <f t="shared" si="135"/>
        <v>41</v>
      </c>
      <c r="K535" s="32">
        <f t="shared" si="135"/>
        <v>0</v>
      </c>
      <c r="L535" s="32">
        <f t="shared" si="135"/>
        <v>246</v>
      </c>
      <c r="M535" s="32">
        <f>ROUND((L535/$E$1),0)</f>
        <v>49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4</v>
      </c>
      <c r="H536" s="40">
        <v>5</v>
      </c>
      <c r="I536" s="40">
        <v>5</v>
      </c>
      <c r="J536" s="40">
        <v>2</v>
      </c>
      <c r="K536" s="40"/>
      <c r="L536" s="35">
        <f>SUM(G536:K536)</f>
        <v>16</v>
      </c>
      <c r="M536" s="35">
        <f t="shared" ref="M536:M544" si="136">ROUND((L536/$E$1),0)</f>
        <v>3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13</v>
      </c>
      <c r="H537" s="40">
        <v>14</v>
      </c>
      <c r="I537" s="40">
        <v>13</v>
      </c>
      <c r="J537" s="40">
        <v>9</v>
      </c>
      <c r="K537" s="40"/>
      <c r="L537" s="35">
        <f t="shared" ref="L537:L544" si="137">SUM(G537:K537)</f>
        <v>49</v>
      </c>
      <c r="M537" s="35">
        <f t="shared" si="136"/>
        <v>10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14</v>
      </c>
      <c r="H538" s="40">
        <v>18</v>
      </c>
      <c r="I538" s="40">
        <v>17</v>
      </c>
      <c r="J538" s="40">
        <v>11</v>
      </c>
      <c r="K538" s="40"/>
      <c r="L538" s="35">
        <f t="shared" si="137"/>
        <v>60</v>
      </c>
      <c r="M538" s="35">
        <f t="shared" si="136"/>
        <v>12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24</v>
      </c>
      <c r="H539" s="41">
        <v>30</v>
      </c>
      <c r="I539" s="41">
        <v>48</v>
      </c>
      <c r="J539" s="41">
        <v>19</v>
      </c>
      <c r="K539" s="41"/>
      <c r="L539" s="32">
        <f t="shared" si="137"/>
        <v>121</v>
      </c>
      <c r="M539" s="32">
        <f t="shared" si="136"/>
        <v>24</v>
      </c>
      <c r="N539" s="33"/>
      <c r="O539" s="1" t="s">
        <v>211</v>
      </c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6</v>
      </c>
      <c r="H542" s="40">
        <v>7</v>
      </c>
      <c r="I542" s="40">
        <v>2</v>
      </c>
      <c r="J542" s="40">
        <v>2</v>
      </c>
      <c r="K542" s="40"/>
      <c r="L542" s="35">
        <f t="shared" si="137"/>
        <v>17</v>
      </c>
      <c r="M542" s="35">
        <f t="shared" si="136"/>
        <v>3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40</v>
      </c>
      <c r="H543" s="40">
        <v>46</v>
      </c>
      <c r="I543" s="40">
        <v>40</v>
      </c>
      <c r="J543" s="40">
        <v>150</v>
      </c>
      <c r="K543" s="40"/>
      <c r="L543" s="35">
        <f t="shared" si="137"/>
        <v>276</v>
      </c>
      <c r="M543" s="35">
        <f t="shared" si="136"/>
        <v>55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520</v>
      </c>
      <c r="U547" s="46">
        <f>+L552+L553</f>
        <v>82</v>
      </c>
      <c r="V547" s="46">
        <f>+L554+L555</f>
        <v>438</v>
      </c>
      <c r="W547" s="46">
        <f>+L558</f>
        <v>10</v>
      </c>
      <c r="X547" s="46">
        <f>+L556</f>
        <v>3</v>
      </c>
    </row>
    <row r="548" spans="1:24" x14ac:dyDescent="0.25">
      <c r="A548" s="21"/>
      <c r="B548" s="22"/>
      <c r="C548" s="8" t="str">
        <f>+$C532</f>
        <v>March 2024</v>
      </c>
      <c r="D548" s="24"/>
      <c r="E548" s="24"/>
      <c r="F548" s="24"/>
      <c r="G548" s="10" t="str">
        <f>+$G$4</f>
        <v>Mar</v>
      </c>
      <c r="H548" s="10" t="str">
        <f>+G548</f>
        <v>Mar</v>
      </c>
      <c r="I548" s="10" t="str">
        <f t="shared" si="138"/>
        <v>Mar</v>
      </c>
      <c r="J548" s="10" t="str">
        <f t="shared" si="138"/>
        <v>Mar</v>
      </c>
      <c r="K548" s="10" t="str">
        <f t="shared" si="138"/>
        <v>Mar</v>
      </c>
      <c r="L548" s="10" t="str">
        <f t="shared" si="138"/>
        <v>Mar</v>
      </c>
      <c r="M548" s="10" t="str">
        <f t="shared" si="138"/>
        <v>Mar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3</v>
      </c>
      <c r="H549" s="7">
        <f>+$H$5</f>
        <v>10</v>
      </c>
      <c r="I549" s="7">
        <f>+$I$5</f>
        <v>17</v>
      </c>
      <c r="J549" s="7">
        <f>+$J$5</f>
        <v>24</v>
      </c>
      <c r="K549" s="7">
        <f>+$K$5</f>
        <v>31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86</v>
      </c>
      <c r="H551" s="32">
        <f t="shared" ref="H551:L551" si="139">SUM(H552:H555)</f>
        <v>107</v>
      </c>
      <c r="I551" s="32">
        <f t="shared" si="139"/>
        <v>132</v>
      </c>
      <c r="J551" s="32">
        <f t="shared" si="139"/>
        <v>54</v>
      </c>
      <c r="K551" s="32">
        <f t="shared" si="139"/>
        <v>141</v>
      </c>
      <c r="L551" s="32">
        <f t="shared" si="139"/>
        <v>520</v>
      </c>
      <c r="M551" s="32">
        <f>ROUND((L551/$E$1),0)</f>
        <v>104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2</v>
      </c>
      <c r="H552" s="40">
        <v>3</v>
      </c>
      <c r="I552" s="40">
        <v>4</v>
      </c>
      <c r="J552" s="40">
        <v>1</v>
      </c>
      <c r="K552" s="40">
        <v>5</v>
      </c>
      <c r="L552" s="35">
        <f>SUM(G552:K552)</f>
        <v>15</v>
      </c>
      <c r="M552" s="35">
        <f t="shared" ref="M552:M560" si="140">ROUND((L552/$E$1),0)</f>
        <v>3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10</v>
      </c>
      <c r="H553" s="40">
        <v>10</v>
      </c>
      <c r="I553" s="40">
        <v>18</v>
      </c>
      <c r="J553" s="40">
        <v>11</v>
      </c>
      <c r="K553" s="40">
        <v>18</v>
      </c>
      <c r="L553" s="35">
        <f t="shared" ref="L553:L560" si="141">SUM(G553:K553)</f>
        <v>67</v>
      </c>
      <c r="M553" s="35">
        <f t="shared" si="140"/>
        <v>13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18</v>
      </c>
      <c r="H554" s="40">
        <v>19</v>
      </c>
      <c r="I554" s="40">
        <v>20</v>
      </c>
      <c r="J554" s="40">
        <v>9</v>
      </c>
      <c r="K554" s="40">
        <v>38</v>
      </c>
      <c r="L554" s="35">
        <f t="shared" si="141"/>
        <v>104</v>
      </c>
      <c r="M554" s="35">
        <f t="shared" si="140"/>
        <v>21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56</v>
      </c>
      <c r="H555" s="41">
        <v>75</v>
      </c>
      <c r="I555" s="41">
        <v>90</v>
      </c>
      <c r="J555" s="41">
        <v>33</v>
      </c>
      <c r="K555" s="41">
        <v>80</v>
      </c>
      <c r="L555" s="32">
        <f t="shared" si="141"/>
        <v>334</v>
      </c>
      <c r="M555" s="32">
        <f t="shared" si="140"/>
        <v>67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>
        <v>2</v>
      </c>
      <c r="I556" s="40"/>
      <c r="J556" s="40"/>
      <c r="K556" s="40">
        <v>1</v>
      </c>
      <c r="L556" s="35">
        <f t="shared" si="141"/>
        <v>3</v>
      </c>
      <c r="M556" s="35">
        <f t="shared" si="140"/>
        <v>1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>
        <v>5</v>
      </c>
      <c r="I558" s="40">
        <v>2</v>
      </c>
      <c r="J558" s="40">
        <v>1</v>
      </c>
      <c r="K558" s="40">
        <v>2</v>
      </c>
      <c r="L558" s="35">
        <f t="shared" si="141"/>
        <v>10</v>
      </c>
      <c r="M558" s="35">
        <f t="shared" si="140"/>
        <v>2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132</v>
      </c>
      <c r="U563" s="46">
        <f>+L568+L569</f>
        <v>28</v>
      </c>
      <c r="V563" s="46">
        <f>+L570+L571</f>
        <v>104</v>
      </c>
      <c r="W563" s="46">
        <f>+L574</f>
        <v>13</v>
      </c>
      <c r="X563" s="46">
        <f>+L572</f>
        <v>5</v>
      </c>
    </row>
    <row r="564" spans="1:24" x14ac:dyDescent="0.25">
      <c r="A564" s="21"/>
      <c r="B564" s="22"/>
      <c r="C564" s="8" t="str">
        <f>+$C548</f>
        <v>March 2024</v>
      </c>
      <c r="D564" s="24"/>
      <c r="E564" s="24"/>
      <c r="F564" s="24"/>
      <c r="G564" s="10" t="str">
        <f>+$G$4</f>
        <v>Mar</v>
      </c>
      <c r="H564" s="10" t="str">
        <f>+G564</f>
        <v>Mar</v>
      </c>
      <c r="I564" s="10" t="str">
        <f t="shared" si="142"/>
        <v>Mar</v>
      </c>
      <c r="J564" s="10" t="str">
        <f t="shared" si="142"/>
        <v>Mar</v>
      </c>
      <c r="K564" s="10" t="str">
        <f t="shared" si="142"/>
        <v>Mar</v>
      </c>
      <c r="L564" s="10" t="str">
        <f t="shared" si="142"/>
        <v>Mar</v>
      </c>
      <c r="M564" s="10" t="str">
        <f t="shared" si="142"/>
        <v>Mar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3</v>
      </c>
      <c r="H565" s="7">
        <f>+$H$5</f>
        <v>10</v>
      </c>
      <c r="I565" s="7">
        <f>+$I$5</f>
        <v>17</v>
      </c>
      <c r="J565" s="7">
        <f>+$J$5</f>
        <v>24</v>
      </c>
      <c r="K565" s="7">
        <f>+$K$5</f>
        <v>31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22</v>
      </c>
      <c r="H567" s="32">
        <f t="shared" ref="H567:L567" si="143">SUM(H568:H571)</f>
        <v>26</v>
      </c>
      <c r="I567" s="32">
        <f t="shared" si="143"/>
        <v>28</v>
      </c>
      <c r="J567" s="32">
        <f t="shared" si="143"/>
        <v>23</v>
      </c>
      <c r="K567" s="32">
        <f t="shared" si="143"/>
        <v>33</v>
      </c>
      <c r="L567" s="32">
        <f t="shared" si="143"/>
        <v>132</v>
      </c>
      <c r="M567" s="32">
        <f>ROUND((L567/$E$1),0)</f>
        <v>26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2</v>
      </c>
      <c r="H568" s="40">
        <v>2</v>
      </c>
      <c r="I568" s="40">
        <v>1</v>
      </c>
      <c r="J568" s="40">
        <v>2</v>
      </c>
      <c r="K568" s="40">
        <v>1</v>
      </c>
      <c r="L568" s="35">
        <f>SUM(G568:K568)</f>
        <v>8</v>
      </c>
      <c r="M568" s="35">
        <f t="shared" ref="M568:M576" si="144">ROUND((L568/$E$1),0)</f>
        <v>2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5</v>
      </c>
      <c r="H569" s="40">
        <v>3</v>
      </c>
      <c r="I569" s="40">
        <v>4</v>
      </c>
      <c r="J569" s="40">
        <v>3</v>
      </c>
      <c r="K569" s="40">
        <v>5</v>
      </c>
      <c r="L569" s="35">
        <f t="shared" ref="L569:L576" si="145">SUM(G569:K569)</f>
        <v>20</v>
      </c>
      <c r="M569" s="35">
        <f t="shared" si="144"/>
        <v>4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7</v>
      </c>
      <c r="H570" s="40">
        <v>6</v>
      </c>
      <c r="I570" s="40">
        <v>11</v>
      </c>
      <c r="J570" s="40">
        <v>9</v>
      </c>
      <c r="K570" s="40">
        <v>10</v>
      </c>
      <c r="L570" s="35">
        <f t="shared" si="145"/>
        <v>43</v>
      </c>
      <c r="M570" s="35">
        <f t="shared" si="144"/>
        <v>9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8</v>
      </c>
      <c r="H571" s="41">
        <v>15</v>
      </c>
      <c r="I571" s="41">
        <v>12</v>
      </c>
      <c r="J571" s="41">
        <v>9</v>
      </c>
      <c r="K571" s="41">
        <v>17</v>
      </c>
      <c r="L571" s="32">
        <f t="shared" si="145"/>
        <v>61</v>
      </c>
      <c r="M571" s="32">
        <f t="shared" si="144"/>
        <v>12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>
        <v>2</v>
      </c>
      <c r="J572" s="40">
        <v>3</v>
      </c>
      <c r="K572" s="40"/>
      <c r="L572" s="35">
        <f t="shared" si="145"/>
        <v>5</v>
      </c>
      <c r="M572" s="35">
        <f t="shared" si="144"/>
        <v>1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>
        <v>2</v>
      </c>
      <c r="K573" s="40"/>
      <c r="L573" s="35">
        <f t="shared" si="145"/>
        <v>2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2</v>
      </c>
      <c r="H574" s="40">
        <v>3</v>
      </c>
      <c r="I574" s="40">
        <v>5</v>
      </c>
      <c r="J574" s="40">
        <v>1</v>
      </c>
      <c r="K574" s="40">
        <v>2</v>
      </c>
      <c r="L574" s="35">
        <f t="shared" si="145"/>
        <v>13</v>
      </c>
      <c r="M574" s="35">
        <f t="shared" si="144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>
        <f t="shared" si="144"/>
        <v>0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 t="str">
        <f>+$C564</f>
        <v>March 2024</v>
      </c>
      <c r="D580" s="24"/>
      <c r="E580" s="24"/>
      <c r="F580" s="24"/>
      <c r="G580" s="10" t="str">
        <f>+$G$4</f>
        <v>Mar</v>
      </c>
      <c r="H580" s="10" t="str">
        <f>+G580</f>
        <v>Mar</v>
      </c>
      <c r="I580" s="10" t="str">
        <f t="shared" si="146"/>
        <v>Mar</v>
      </c>
      <c r="J580" s="10" t="str">
        <f t="shared" si="146"/>
        <v>Mar</v>
      </c>
      <c r="K580" s="10" t="str">
        <f t="shared" si="146"/>
        <v>Mar</v>
      </c>
      <c r="L580" s="10" t="str">
        <f t="shared" si="146"/>
        <v>Mar</v>
      </c>
      <c r="M580" s="10" t="str">
        <f t="shared" si="146"/>
        <v>Mar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3</v>
      </c>
      <c r="H581" s="7">
        <f>+$H$5</f>
        <v>10</v>
      </c>
      <c r="I581" s="7">
        <f>+$I$5</f>
        <v>17</v>
      </c>
      <c r="J581" s="7">
        <f>+$J$5</f>
        <v>24</v>
      </c>
      <c r="K581" s="7">
        <f>+$K$5</f>
        <v>31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>
        <f>ROUND((L583/$E$1),0)</f>
        <v>0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>
        <f t="shared" ref="M584:M592" si="148">ROUND((L584/$E$1),0)</f>
        <v>0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>
        <f t="shared" si="148"/>
        <v>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>
        <f t="shared" si="148"/>
        <v>0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>
        <f t="shared" si="148"/>
        <v>0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March 2024</v>
      </c>
      <c r="D596" s="24"/>
      <c r="E596" s="24"/>
      <c r="F596" s="24"/>
      <c r="G596" s="10" t="str">
        <f>+$G$4</f>
        <v>Mar</v>
      </c>
      <c r="H596" s="10" t="str">
        <f>+G596</f>
        <v>Mar</v>
      </c>
      <c r="I596" s="10" t="str">
        <f t="shared" si="150"/>
        <v>Mar</v>
      </c>
      <c r="J596" s="10" t="str">
        <f t="shared" si="150"/>
        <v>Mar</v>
      </c>
      <c r="K596" s="10" t="str">
        <f t="shared" si="150"/>
        <v>Mar</v>
      </c>
      <c r="L596" s="10" t="str">
        <f t="shared" si="150"/>
        <v>Mar</v>
      </c>
      <c r="M596" s="10" t="str">
        <f t="shared" si="150"/>
        <v>Mar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3</v>
      </c>
      <c r="H597" s="7">
        <f>+$H$5</f>
        <v>10</v>
      </c>
      <c r="I597" s="7">
        <f>+$I$5</f>
        <v>17</v>
      </c>
      <c r="J597" s="7">
        <f>+$J$5</f>
        <v>24</v>
      </c>
      <c r="K597" s="7">
        <f>+$K$5</f>
        <v>31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>
        <f>ROUND((L599/$E$1),0)</f>
        <v>0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>
        <f t="shared" ref="M600:M608" si="152">ROUND((L600/$E$1),0)</f>
        <v>0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>
        <f t="shared" si="152"/>
        <v>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>
        <f t="shared" si="152"/>
        <v>0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>
        <f t="shared" si="152"/>
        <v>0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March 2024</v>
      </c>
      <c r="D612" s="24"/>
      <c r="E612" s="24"/>
      <c r="F612" s="24"/>
      <c r="G612" s="10" t="str">
        <f>+$G$4</f>
        <v>Mar</v>
      </c>
      <c r="H612" s="10" t="str">
        <f>+G612</f>
        <v>Mar</v>
      </c>
      <c r="I612" s="10" t="str">
        <f t="shared" si="154"/>
        <v>Mar</v>
      </c>
      <c r="J612" s="10" t="str">
        <f t="shared" si="154"/>
        <v>Mar</v>
      </c>
      <c r="K612" s="10" t="str">
        <f t="shared" si="154"/>
        <v>Mar</v>
      </c>
      <c r="L612" s="10" t="str">
        <f t="shared" si="154"/>
        <v>Mar</v>
      </c>
      <c r="M612" s="10" t="str">
        <f t="shared" si="154"/>
        <v>Mar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3</v>
      </c>
      <c r="H613" s="7">
        <f>+$H$5</f>
        <v>10</v>
      </c>
      <c r="I613" s="7">
        <f>+$I$5</f>
        <v>17</v>
      </c>
      <c r="J613" s="7">
        <f>+$J$5</f>
        <v>24</v>
      </c>
      <c r="K613" s="7">
        <f>+$K$5</f>
        <v>31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March 2024</v>
      </c>
      <c r="D628" s="24"/>
      <c r="E628" s="24"/>
      <c r="F628" s="24"/>
      <c r="G628" s="10" t="str">
        <f>+$G$4</f>
        <v>Mar</v>
      </c>
      <c r="H628" s="10" t="str">
        <f>+G628</f>
        <v>Mar</v>
      </c>
      <c r="I628" s="10" t="str">
        <f t="shared" si="158"/>
        <v>Mar</v>
      </c>
      <c r="J628" s="10" t="str">
        <f t="shared" si="158"/>
        <v>Mar</v>
      </c>
      <c r="K628" s="10" t="str">
        <f t="shared" si="158"/>
        <v>Mar</v>
      </c>
      <c r="L628" s="10" t="str">
        <f t="shared" si="158"/>
        <v>Mar</v>
      </c>
      <c r="M628" s="10" t="str">
        <f t="shared" si="158"/>
        <v>Mar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3</v>
      </c>
      <c r="H629" s="7">
        <f>+$H$5</f>
        <v>10</v>
      </c>
      <c r="I629" s="7">
        <f>+$I$5</f>
        <v>17</v>
      </c>
      <c r="J629" s="7">
        <f>+$J$5</f>
        <v>24</v>
      </c>
      <c r="K629" s="7">
        <f>+$K$5</f>
        <v>31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March 2024</v>
      </c>
      <c r="D644" s="24"/>
      <c r="E644" s="24"/>
      <c r="F644" s="24"/>
      <c r="G644" s="10" t="str">
        <f>+$G$4</f>
        <v>Mar</v>
      </c>
      <c r="H644" s="10" t="str">
        <f>+G644</f>
        <v>Mar</v>
      </c>
      <c r="I644" s="10" t="str">
        <f t="shared" si="162"/>
        <v>Mar</v>
      </c>
      <c r="J644" s="10" t="str">
        <f t="shared" si="162"/>
        <v>Mar</v>
      </c>
      <c r="K644" s="10" t="str">
        <f t="shared" si="162"/>
        <v>Mar</v>
      </c>
      <c r="L644" s="10" t="str">
        <f t="shared" si="162"/>
        <v>Mar</v>
      </c>
      <c r="M644" s="10" t="str">
        <f t="shared" si="162"/>
        <v>Mar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3</v>
      </c>
      <c r="H645" s="7">
        <f>+$H$5</f>
        <v>10</v>
      </c>
      <c r="I645" s="7">
        <f>+$I$5</f>
        <v>17</v>
      </c>
      <c r="J645" s="7">
        <f>+$J$5</f>
        <v>24</v>
      </c>
      <c r="K645" s="7">
        <f>+$K$5</f>
        <v>31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O657"/>
  <sheetViews>
    <sheetView zoomScale="90" zoomScaleNormal="90" workbookViewId="0">
      <selection activeCell="L14" sqref="L14"/>
    </sheetView>
  </sheetViews>
  <sheetFormatPr defaultRowHeight="15" x14ac:dyDescent="0.25"/>
  <cols>
    <col min="1" max="1" width="4.28515625" style="16" customWidth="1"/>
    <col min="2" max="2" width="1" style="16" customWidth="1"/>
    <col min="3" max="3" width="3.5703125" style="16" customWidth="1"/>
    <col min="4" max="4" width="20" style="16" customWidth="1"/>
    <col min="5" max="5" width="3.140625" style="16" customWidth="1"/>
    <col min="6" max="6" width="1.42578125" style="16" customWidth="1"/>
    <col min="7" max="7" width="10.42578125" style="16" customWidth="1"/>
    <col min="8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19" width="19.7109375" style="16" customWidth="1"/>
    <col min="20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8196</v>
      </c>
      <c r="U3" s="46">
        <f>+L8+L9</f>
        <v>2406</v>
      </c>
      <c r="V3" s="46">
        <f>+L10+L11</f>
        <v>5790</v>
      </c>
      <c r="W3" s="46">
        <f>+L14</f>
        <v>442</v>
      </c>
      <c r="X3" s="46">
        <f>+L12</f>
        <v>93</v>
      </c>
    </row>
    <row r="4" spans="1:41" x14ac:dyDescent="0.25">
      <c r="A4" s="21"/>
      <c r="B4" s="22"/>
      <c r="C4" s="13" t="s">
        <v>213</v>
      </c>
      <c r="D4" s="23"/>
      <c r="E4" s="24"/>
      <c r="F4" s="24"/>
      <c r="G4" s="49" t="s">
        <v>215</v>
      </c>
      <c r="H4" s="10" t="str">
        <f>+G4</f>
        <v>April</v>
      </c>
      <c r="I4" s="10" t="str">
        <f t="shared" si="0"/>
        <v>April</v>
      </c>
      <c r="J4" s="10" t="str">
        <f t="shared" si="0"/>
        <v>April</v>
      </c>
      <c r="K4" s="10" t="str">
        <f t="shared" si="0"/>
        <v>April</v>
      </c>
      <c r="L4" s="10" t="str">
        <f t="shared" si="0"/>
        <v>April</v>
      </c>
      <c r="M4" s="10" t="str">
        <f t="shared" si="0"/>
        <v>April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7</v>
      </c>
      <c r="H5" s="4">
        <v>14</v>
      </c>
      <c r="I5" s="4">
        <v>21</v>
      </c>
      <c r="J5" s="4">
        <v>28</v>
      </c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1437</v>
      </c>
      <c r="H7" s="32">
        <f t="shared" ref="H7:L7" si="1">SUM(H8:H11)</f>
        <v>1985</v>
      </c>
      <c r="I7" s="32">
        <f t="shared" si="1"/>
        <v>2389</v>
      </c>
      <c r="J7" s="32">
        <f t="shared" si="1"/>
        <v>2385</v>
      </c>
      <c r="K7" s="32">
        <f t="shared" si="1"/>
        <v>0</v>
      </c>
      <c r="L7" s="32">
        <f t="shared" si="1"/>
        <v>8196</v>
      </c>
      <c r="M7" s="32">
        <f>ROUND((L7/$E$1),0)</f>
        <v>2049</v>
      </c>
      <c r="N7" s="33"/>
      <c r="O7" s="34"/>
      <c r="P7" s="34"/>
      <c r="Q7" s="46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81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124</v>
      </c>
      <c r="I8" s="35">
        <f t="shared" si="2"/>
        <v>142</v>
      </c>
      <c r="J8" s="35">
        <f t="shared" si="2"/>
        <v>171</v>
      </c>
      <c r="K8" s="35">
        <f t="shared" si="2"/>
        <v>0</v>
      </c>
      <c r="L8" s="35">
        <f>SUM(G8:K8)</f>
        <v>518</v>
      </c>
      <c r="M8" s="35">
        <f t="shared" ref="M8:M16" si="3">ROUND((L8/$E$1),0)</f>
        <v>130</v>
      </c>
      <c r="N8" s="33"/>
      <c r="O8" s="34"/>
      <c r="P8" s="34"/>
      <c r="Q8" s="46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>+G25+G41+G57+G73+G89+G105+G121+G137+G153+G169+G185+G201+G217+G233+G249+G265+G281+G297+G313+G329+G345+G361+G377+G393+G409+425+G441+G457+G473+G489+G505+G521+G537+G553+G569+G585+G601+G617+G633+G649</f>
        <v>622</v>
      </c>
      <c r="H9" s="35">
        <f t="shared" ref="H9:K12" si="4">+H25+H41+H57+H73+H89+H105+H121+H137+H153+H169+H185+H201+H217+H233+H249+H265+H281+H297+H313+H329+H345+H361+H377+H393+H409+H425+H441+H457+H473+H489+H505+H521+H537+H553+H569+H585+H601+H617+H633+H649</f>
        <v>387</v>
      </c>
      <c r="I9" s="35">
        <f t="shared" si="4"/>
        <v>429</v>
      </c>
      <c r="J9" s="35">
        <f t="shared" si="4"/>
        <v>450</v>
      </c>
      <c r="K9" s="35">
        <f t="shared" si="4"/>
        <v>0</v>
      </c>
      <c r="L9" s="35">
        <f t="shared" ref="L9:L16" si="5">SUM(G9:K9)</f>
        <v>1888</v>
      </c>
      <c r="M9" s="35">
        <f t="shared" si="3"/>
        <v>472</v>
      </c>
      <c r="N9" s="33"/>
      <c r="O9" s="34"/>
      <c r="P9" s="34"/>
      <c r="Q9" s="46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>+G26+G42+G58+G74+G90+G106+G122+G138+G154+G170+G186+G202+G218+G234+G250+G266+G282+G298+G314+G330+G346+G362+G378+G394+G410+G425+G442+G458+G474+G490+G506+G522+G538+G554+G570+G586+G602+G618+G634+G650</f>
        <v>290</v>
      </c>
      <c r="H10" s="35">
        <f t="shared" si="4"/>
        <v>550</v>
      </c>
      <c r="I10" s="35">
        <f t="shared" si="4"/>
        <v>644</v>
      </c>
      <c r="J10" s="35">
        <f t="shared" si="4"/>
        <v>706</v>
      </c>
      <c r="K10" s="35">
        <f t="shared" si="4"/>
        <v>0</v>
      </c>
      <c r="L10" s="35">
        <f t="shared" si="5"/>
        <v>2190</v>
      </c>
      <c r="M10" s="35">
        <f t="shared" si="3"/>
        <v>548</v>
      </c>
      <c r="N10" s="33"/>
      <c r="O10" s="34"/>
      <c r="P10" s="34"/>
      <c r="Q10" s="46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>+G27+G43+G59+G75+G91+G107+G123+G139+G155+G171+G187+G203+G219+G235+G251+G267+G283+G299+G315+G331+G347+G363+G379+G395+G411+G426+G443+G459+G475+G491+G507+G523+G539+G555+G571+G587+G603+G619+G635+G651</f>
        <v>444</v>
      </c>
      <c r="H11" s="32">
        <f t="shared" si="4"/>
        <v>924</v>
      </c>
      <c r="I11" s="32">
        <f t="shared" si="4"/>
        <v>1174</v>
      </c>
      <c r="J11" s="32">
        <f t="shared" si="4"/>
        <v>1058</v>
      </c>
      <c r="K11" s="32">
        <f t="shared" si="4"/>
        <v>0</v>
      </c>
      <c r="L11" s="32">
        <f t="shared" si="5"/>
        <v>3600</v>
      </c>
      <c r="M11" s="32">
        <f t="shared" si="3"/>
        <v>900</v>
      </c>
      <c r="N11" s="33"/>
      <c r="O11" s="34"/>
      <c r="P11" s="34"/>
      <c r="Q11" s="46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>+G28+G44+G60+G76+G92+G108+G124+G140+G156+G172+G188+G204+G220+G236+G252+G268+G284+G300+G316+G332+G348+G364+G380+G396+G412+G427+G444+G460+G476+G492+G508+G524+G540+G556+G572+G588+G604+G620+G636+G652</f>
        <v>22</v>
      </c>
      <c r="H12" s="35">
        <f t="shared" si="4"/>
        <v>14</v>
      </c>
      <c r="I12" s="35">
        <f t="shared" si="4"/>
        <v>16</v>
      </c>
      <c r="J12" s="35">
        <f t="shared" si="4"/>
        <v>41</v>
      </c>
      <c r="K12" s="35">
        <f t="shared" si="4"/>
        <v>0</v>
      </c>
      <c r="L12" s="35">
        <f t="shared" si="5"/>
        <v>93</v>
      </c>
      <c r="M12" s="35">
        <f t="shared" si="3"/>
        <v>23</v>
      </c>
      <c r="N12" s="33"/>
      <c r="O12" s="34"/>
      <c r="P12" s="34"/>
      <c r="Q12" s="46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ref="G13:K16" si="6">+G29+G45+G61+G77+G93+G109+G125+G141+G157+G173+G189+G205+G221+G237+G253+G269+G285+G301+G317+G333+G349+G365+G381+G397+G413+G429+G445+G461+G477+G493+G509+G525+G541+G557+G573+G589+G605+G621+G637+G653</f>
        <v>4</v>
      </c>
      <c r="H13" s="35">
        <f t="shared" si="6"/>
        <v>0</v>
      </c>
      <c r="I13" s="35">
        <f t="shared" si="6"/>
        <v>4</v>
      </c>
      <c r="J13" s="35">
        <f t="shared" si="6"/>
        <v>0</v>
      </c>
      <c r="K13" s="35">
        <f t="shared" si="6"/>
        <v>0</v>
      </c>
      <c r="L13" s="35">
        <f t="shared" si="5"/>
        <v>8</v>
      </c>
      <c r="M13" s="35">
        <f t="shared" si="3"/>
        <v>2</v>
      </c>
      <c r="N13" s="33"/>
      <c r="O13" s="34"/>
      <c r="P13" s="34"/>
      <c r="Q13" s="46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6"/>
        <v>72</v>
      </c>
      <c r="H14" s="35">
        <f t="shared" si="6"/>
        <v>132</v>
      </c>
      <c r="I14" s="35">
        <f t="shared" si="6"/>
        <v>132</v>
      </c>
      <c r="J14" s="35">
        <f t="shared" si="6"/>
        <v>106</v>
      </c>
      <c r="K14" s="35">
        <f t="shared" si="6"/>
        <v>0</v>
      </c>
      <c r="L14" s="35">
        <f t="shared" si="5"/>
        <v>442</v>
      </c>
      <c r="M14" s="35">
        <f t="shared" si="3"/>
        <v>111</v>
      </c>
      <c r="N14" s="33"/>
      <c r="O14" s="34"/>
      <c r="P14" s="34"/>
      <c r="Q14" s="46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6"/>
        <v>528</v>
      </c>
      <c r="H15" s="35">
        <f t="shared" si="6"/>
        <v>666</v>
      </c>
      <c r="I15" s="35">
        <f t="shared" si="6"/>
        <v>1059</v>
      </c>
      <c r="J15" s="35">
        <f t="shared" si="6"/>
        <v>1202</v>
      </c>
      <c r="K15" s="35">
        <f t="shared" si="6"/>
        <v>0</v>
      </c>
      <c r="L15" s="35">
        <f t="shared" si="5"/>
        <v>3455</v>
      </c>
      <c r="M15" s="35">
        <f t="shared" si="3"/>
        <v>864</v>
      </c>
      <c r="N15" s="33"/>
      <c r="O15" s="34"/>
      <c r="P15" s="34"/>
      <c r="Q15" s="46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6"/>
        <v>232</v>
      </c>
      <c r="H16" s="35">
        <f t="shared" si="6"/>
        <v>297</v>
      </c>
      <c r="I16" s="35">
        <f t="shared" si="6"/>
        <v>204</v>
      </c>
      <c r="J16" s="35">
        <f t="shared" si="6"/>
        <v>124</v>
      </c>
      <c r="K16" s="35">
        <f t="shared" si="6"/>
        <v>0</v>
      </c>
      <c r="L16" s="35">
        <f t="shared" si="5"/>
        <v>857</v>
      </c>
      <c r="M16" s="35">
        <f t="shared" si="3"/>
        <v>214</v>
      </c>
      <c r="N16" s="33"/>
      <c r="O16" s="34"/>
      <c r="P16" s="34"/>
      <c r="Q16" s="46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7">+H19</f>
        <v>2024</v>
      </c>
      <c r="J19" s="6">
        <f t="shared" si="7"/>
        <v>2024</v>
      </c>
      <c r="K19" s="6">
        <f t="shared" si="7"/>
        <v>2024</v>
      </c>
      <c r="L19" s="6">
        <f t="shared" si="7"/>
        <v>2024</v>
      </c>
      <c r="M19" s="6">
        <f t="shared" si="7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686</v>
      </c>
      <c r="U19" s="46">
        <f>+L24+L25</f>
        <v>191</v>
      </c>
      <c r="V19" s="46">
        <f>+L26+L27</f>
        <v>495</v>
      </c>
      <c r="W19" s="46">
        <f>+L30</f>
        <v>13</v>
      </c>
      <c r="X19" s="46">
        <f>+L28</f>
        <v>1</v>
      </c>
    </row>
    <row r="20" spans="1:24" x14ac:dyDescent="0.25">
      <c r="A20" s="21"/>
      <c r="B20" s="22"/>
      <c r="C20" s="8" t="str">
        <f>+$C4</f>
        <v>April 2024</v>
      </c>
      <c r="D20" s="24"/>
      <c r="E20" s="24"/>
      <c r="F20" s="24"/>
      <c r="G20" s="10" t="str">
        <f>+$G$4</f>
        <v>April</v>
      </c>
      <c r="H20" s="10" t="str">
        <f>+G20</f>
        <v>April</v>
      </c>
      <c r="I20" s="10" t="str">
        <f t="shared" si="7"/>
        <v>April</v>
      </c>
      <c r="J20" s="10" t="str">
        <f t="shared" si="7"/>
        <v>April</v>
      </c>
      <c r="K20" s="10" t="str">
        <f t="shared" si="7"/>
        <v>April</v>
      </c>
      <c r="L20" s="10" t="str">
        <f t="shared" si="7"/>
        <v>April</v>
      </c>
      <c r="M20" s="10" t="str">
        <f t="shared" si="7"/>
        <v>April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7</v>
      </c>
      <c r="H21" s="7">
        <f>+$H$5</f>
        <v>14</v>
      </c>
      <c r="I21" s="7">
        <f>+$I$5</f>
        <v>21</v>
      </c>
      <c r="J21" s="7">
        <f>+$J$5</f>
        <v>28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77</v>
      </c>
      <c r="H23" s="32">
        <f t="shared" ref="H23:L23" si="8">SUM(H24:H27)</f>
        <v>175</v>
      </c>
      <c r="I23" s="32">
        <f t="shared" si="8"/>
        <v>229</v>
      </c>
      <c r="J23" s="32">
        <f t="shared" si="8"/>
        <v>205</v>
      </c>
      <c r="K23" s="32">
        <f t="shared" si="8"/>
        <v>0</v>
      </c>
      <c r="L23" s="32">
        <f t="shared" si="8"/>
        <v>686</v>
      </c>
      <c r="M23" s="32">
        <f>ROUND((L23/$E$1),0)</f>
        <v>172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10</v>
      </c>
      <c r="H24" s="40">
        <v>17</v>
      </c>
      <c r="I24" s="40">
        <v>13</v>
      </c>
      <c r="J24" s="40">
        <v>13</v>
      </c>
      <c r="K24" s="40"/>
      <c r="L24" s="35">
        <f>SUM(G24:K24)</f>
        <v>53</v>
      </c>
      <c r="M24" s="35">
        <f t="shared" ref="M24:M32" si="9">ROUND((L24/$E$1),0)</f>
        <v>13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17</v>
      </c>
      <c r="H25" s="40">
        <v>38</v>
      </c>
      <c r="I25" s="40">
        <v>46</v>
      </c>
      <c r="J25" s="40">
        <v>37</v>
      </c>
      <c r="K25" s="40"/>
      <c r="L25" s="35">
        <f t="shared" ref="L25:L32" si="10">SUM(G25:K25)</f>
        <v>138</v>
      </c>
      <c r="M25" s="35">
        <f t="shared" si="9"/>
        <v>35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34</v>
      </c>
      <c r="H26" s="40">
        <v>70</v>
      </c>
      <c r="I26" s="40">
        <v>95</v>
      </c>
      <c r="J26" s="40">
        <v>90</v>
      </c>
      <c r="K26" s="40"/>
      <c r="L26" s="35">
        <f t="shared" si="10"/>
        <v>289</v>
      </c>
      <c r="M26" s="35">
        <f t="shared" si="9"/>
        <v>72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16</v>
      </c>
      <c r="H27" s="41">
        <v>50</v>
      </c>
      <c r="I27" s="41">
        <v>75</v>
      </c>
      <c r="J27" s="41">
        <v>65</v>
      </c>
      <c r="K27" s="41"/>
      <c r="L27" s="32">
        <f t="shared" si="10"/>
        <v>206</v>
      </c>
      <c r="M27" s="32">
        <f t="shared" si="9"/>
        <v>52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>
        <v>1</v>
      </c>
      <c r="H28" s="40"/>
      <c r="I28" s="40"/>
      <c r="J28" s="40"/>
      <c r="K28" s="40"/>
      <c r="L28" s="35">
        <f t="shared" si="10"/>
        <v>1</v>
      </c>
      <c r="M28" s="35">
        <f t="shared" si="9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>
        <v>4</v>
      </c>
      <c r="H29" s="40"/>
      <c r="I29" s="40"/>
      <c r="J29" s="40"/>
      <c r="K29" s="40"/>
      <c r="L29" s="35">
        <f t="shared" si="10"/>
        <v>4</v>
      </c>
      <c r="M29" s="35">
        <f t="shared" si="9"/>
        <v>1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4</v>
      </c>
      <c r="H30" s="40">
        <v>7</v>
      </c>
      <c r="I30" s="40">
        <v>2</v>
      </c>
      <c r="J30" s="40"/>
      <c r="K30" s="40"/>
      <c r="L30" s="35">
        <f t="shared" si="10"/>
        <v>13</v>
      </c>
      <c r="M30" s="35">
        <f t="shared" si="9"/>
        <v>3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10"/>
        <v>0</v>
      </c>
      <c r="M31" s="35">
        <f t="shared" si="9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10"/>
        <v>0</v>
      </c>
      <c r="M32" s="35">
        <f t="shared" si="9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1">+H35</f>
        <v>2024</v>
      </c>
      <c r="J35" s="6">
        <f t="shared" si="11"/>
        <v>2024</v>
      </c>
      <c r="K35" s="6">
        <f t="shared" si="11"/>
        <v>2024</v>
      </c>
      <c r="L35" s="6">
        <f t="shared" si="11"/>
        <v>2024</v>
      </c>
      <c r="M35" s="6">
        <f t="shared" si="11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311</v>
      </c>
      <c r="U35" s="46">
        <f>+L40+L41</f>
        <v>77</v>
      </c>
      <c r="V35" s="46">
        <f>+L42+L43</f>
        <v>234</v>
      </c>
      <c r="W35" s="46">
        <f>+L46</f>
        <v>42</v>
      </c>
      <c r="X35" s="46">
        <f>+L44</f>
        <v>3</v>
      </c>
    </row>
    <row r="36" spans="1:24" x14ac:dyDescent="0.25">
      <c r="A36" s="21"/>
      <c r="B36" s="22"/>
      <c r="C36" s="8" t="str">
        <f>+$C20</f>
        <v>April 2024</v>
      </c>
      <c r="D36" s="24"/>
      <c r="E36" s="24"/>
      <c r="F36" s="24"/>
      <c r="G36" s="10" t="str">
        <f>+$G$4</f>
        <v>April</v>
      </c>
      <c r="H36" s="10" t="str">
        <f>+G36</f>
        <v>April</v>
      </c>
      <c r="I36" s="10" t="str">
        <f t="shared" si="11"/>
        <v>April</v>
      </c>
      <c r="J36" s="10" t="str">
        <f t="shared" si="11"/>
        <v>April</v>
      </c>
      <c r="K36" s="10" t="str">
        <f t="shared" si="11"/>
        <v>April</v>
      </c>
      <c r="L36" s="10" t="str">
        <f t="shared" si="11"/>
        <v>April</v>
      </c>
      <c r="M36" s="10" t="str">
        <f t="shared" si="11"/>
        <v>April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7</v>
      </c>
      <c r="H37" s="7">
        <f>+$H$5</f>
        <v>14</v>
      </c>
      <c r="I37" s="7">
        <f>+$I$5</f>
        <v>21</v>
      </c>
      <c r="J37" s="7">
        <f>+$J$5</f>
        <v>28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47</v>
      </c>
      <c r="H39" s="32">
        <f t="shared" ref="H39:L39" si="12">SUM(H40:H43)</f>
        <v>86</v>
      </c>
      <c r="I39" s="32">
        <f t="shared" si="12"/>
        <v>91</v>
      </c>
      <c r="J39" s="32">
        <f t="shared" si="12"/>
        <v>87</v>
      </c>
      <c r="K39" s="32">
        <f t="shared" si="12"/>
        <v>0</v>
      </c>
      <c r="L39" s="32">
        <f t="shared" si="12"/>
        <v>311</v>
      </c>
      <c r="M39" s="32">
        <f>ROUND((L39/$E$1),0)</f>
        <v>78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2</v>
      </c>
      <c r="H40" s="40">
        <v>6</v>
      </c>
      <c r="I40" s="40">
        <v>6</v>
      </c>
      <c r="J40" s="40">
        <v>4</v>
      </c>
      <c r="K40" s="40"/>
      <c r="L40" s="35">
        <f>SUM(G40:K40)</f>
        <v>18</v>
      </c>
      <c r="M40" s="35">
        <f t="shared" ref="M40:M48" si="13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10</v>
      </c>
      <c r="H41" s="40">
        <v>15</v>
      </c>
      <c r="I41" s="40">
        <v>17</v>
      </c>
      <c r="J41" s="40">
        <v>17</v>
      </c>
      <c r="K41" s="40"/>
      <c r="L41" s="35">
        <f t="shared" ref="L41:L48" si="14">SUM(G41:K41)</f>
        <v>59</v>
      </c>
      <c r="M41" s="35">
        <f t="shared" si="13"/>
        <v>15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25</v>
      </c>
      <c r="I42" s="40">
        <v>25</v>
      </c>
      <c r="J42" s="40">
        <v>26</v>
      </c>
      <c r="K42" s="40"/>
      <c r="L42" s="35">
        <f t="shared" si="14"/>
        <v>91</v>
      </c>
      <c r="M42" s="35">
        <f t="shared" si="13"/>
        <v>23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20</v>
      </c>
      <c r="H43" s="41">
        <v>40</v>
      </c>
      <c r="I43" s="41">
        <v>43</v>
      </c>
      <c r="J43" s="41">
        <v>40</v>
      </c>
      <c r="K43" s="41"/>
      <c r="L43" s="32">
        <f t="shared" si="14"/>
        <v>143</v>
      </c>
      <c r="M43" s="32">
        <f t="shared" si="13"/>
        <v>36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3</v>
      </c>
      <c r="J44" s="40"/>
      <c r="K44" s="40"/>
      <c r="L44" s="35">
        <f t="shared" si="14"/>
        <v>3</v>
      </c>
      <c r="M44" s="35">
        <f t="shared" si="13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4"/>
        <v>0</v>
      </c>
      <c r="M45" s="35">
        <f t="shared" si="13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6</v>
      </c>
      <c r="H46" s="40">
        <v>14</v>
      </c>
      <c r="I46" s="40">
        <v>10</v>
      </c>
      <c r="J46" s="40">
        <v>12</v>
      </c>
      <c r="K46" s="40"/>
      <c r="L46" s="35">
        <f t="shared" si="14"/>
        <v>42</v>
      </c>
      <c r="M46" s="35">
        <f t="shared" si="13"/>
        <v>11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72</v>
      </c>
      <c r="H47" s="40"/>
      <c r="I47" s="40">
        <v>72</v>
      </c>
      <c r="J47" s="40">
        <v>72</v>
      </c>
      <c r="K47" s="40"/>
      <c r="L47" s="35">
        <f t="shared" si="14"/>
        <v>216</v>
      </c>
      <c r="M47" s="35">
        <f t="shared" si="13"/>
        <v>54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4"/>
        <v>0</v>
      </c>
      <c r="M48" s="35">
        <f t="shared" si="13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5">+H51</f>
        <v>2024</v>
      </c>
      <c r="J51" s="6">
        <f t="shared" si="15"/>
        <v>2024</v>
      </c>
      <c r="K51" s="6">
        <f t="shared" si="15"/>
        <v>2024</v>
      </c>
      <c r="L51" s="6">
        <f t="shared" si="15"/>
        <v>2024</v>
      </c>
      <c r="M51" s="6">
        <f t="shared" si="15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285</v>
      </c>
      <c r="U51" s="46">
        <f>+L56+L57</f>
        <v>68</v>
      </c>
      <c r="V51" s="46">
        <f>+L58+L59</f>
        <v>217</v>
      </c>
      <c r="W51" s="46">
        <f>+L62</f>
        <v>19</v>
      </c>
      <c r="X51" s="46">
        <f>+L60</f>
        <v>0</v>
      </c>
    </row>
    <row r="52" spans="1:24" x14ac:dyDescent="0.25">
      <c r="A52" s="21"/>
      <c r="B52" s="22"/>
      <c r="C52" s="8" t="str">
        <f>+$C36</f>
        <v>April 2024</v>
      </c>
      <c r="D52" s="24"/>
      <c r="E52" s="24"/>
      <c r="F52" s="24"/>
      <c r="G52" s="10" t="str">
        <f>+$G$4</f>
        <v>April</v>
      </c>
      <c r="H52" s="10" t="str">
        <f>+G52</f>
        <v>April</v>
      </c>
      <c r="I52" s="10" t="str">
        <f t="shared" si="15"/>
        <v>April</v>
      </c>
      <c r="J52" s="10" t="str">
        <f t="shared" si="15"/>
        <v>April</v>
      </c>
      <c r="K52" s="10" t="str">
        <f t="shared" si="15"/>
        <v>April</v>
      </c>
      <c r="L52" s="10" t="str">
        <f t="shared" si="15"/>
        <v>April</v>
      </c>
      <c r="M52" s="10" t="str">
        <f t="shared" si="15"/>
        <v>April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7</v>
      </c>
      <c r="H53" s="7">
        <f>+$H$5</f>
        <v>14</v>
      </c>
      <c r="I53" s="7">
        <f>+$I$5</f>
        <v>21</v>
      </c>
      <c r="J53" s="7">
        <f>+$J$5</f>
        <v>28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21</v>
      </c>
      <c r="H55" s="32">
        <f t="shared" ref="H55:L55" si="16">SUM(H56:H59)</f>
        <v>89</v>
      </c>
      <c r="I55" s="32">
        <f t="shared" si="16"/>
        <v>84</v>
      </c>
      <c r="J55" s="32">
        <f t="shared" si="16"/>
        <v>91</v>
      </c>
      <c r="K55" s="32">
        <f t="shared" si="16"/>
        <v>0</v>
      </c>
      <c r="L55" s="32">
        <f t="shared" si="16"/>
        <v>285</v>
      </c>
      <c r="M55" s="32">
        <f>ROUND((L55/$E$1),0)</f>
        <v>71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1</v>
      </c>
      <c r="H56" s="40">
        <v>4</v>
      </c>
      <c r="I56" s="40">
        <v>3</v>
      </c>
      <c r="J56" s="40">
        <v>3</v>
      </c>
      <c r="K56" s="40"/>
      <c r="L56" s="35">
        <f>SUM(G56:K56)</f>
        <v>11</v>
      </c>
      <c r="M56" s="35">
        <f t="shared" ref="M56:M64" si="17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4</v>
      </c>
      <c r="H57" s="40">
        <v>15</v>
      </c>
      <c r="I57" s="40">
        <v>20</v>
      </c>
      <c r="J57" s="40">
        <v>18</v>
      </c>
      <c r="K57" s="40"/>
      <c r="L57" s="35">
        <f t="shared" ref="L57:L64" si="18">SUM(G57:K57)</f>
        <v>57</v>
      </c>
      <c r="M57" s="35">
        <f t="shared" si="17"/>
        <v>14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11</v>
      </c>
      <c r="H58" s="40">
        <v>23</v>
      </c>
      <c r="I58" s="40">
        <v>26</v>
      </c>
      <c r="J58" s="40">
        <v>23</v>
      </c>
      <c r="K58" s="40"/>
      <c r="L58" s="35">
        <f t="shared" si="18"/>
        <v>83</v>
      </c>
      <c r="M58" s="35">
        <f t="shared" si="17"/>
        <v>21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5</v>
      </c>
      <c r="H59" s="41">
        <v>47</v>
      </c>
      <c r="I59" s="41">
        <v>35</v>
      </c>
      <c r="J59" s="41">
        <v>47</v>
      </c>
      <c r="K59" s="41"/>
      <c r="L59" s="32">
        <f t="shared" si="18"/>
        <v>134</v>
      </c>
      <c r="M59" s="32">
        <f t="shared" si="17"/>
        <v>34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8"/>
        <v>0</v>
      </c>
      <c r="M60" s="35">
        <f t="shared" si="17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8"/>
        <v>0</v>
      </c>
      <c r="M61" s="35">
        <f t="shared" si="17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6</v>
      </c>
      <c r="H62" s="40">
        <v>6</v>
      </c>
      <c r="I62" s="40"/>
      <c r="J62" s="40">
        <v>7</v>
      </c>
      <c r="K62" s="40"/>
      <c r="L62" s="35">
        <f t="shared" si="18"/>
        <v>19</v>
      </c>
      <c r="M62" s="35">
        <f t="shared" si="17"/>
        <v>5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8"/>
        <v>0</v>
      </c>
      <c r="M63" s="35">
        <f t="shared" si="17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8"/>
        <v>0</v>
      </c>
      <c r="M64" s="35">
        <f t="shared" si="17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9">+H67</f>
        <v>2024</v>
      </c>
      <c r="J67" s="6">
        <f t="shared" si="19"/>
        <v>2024</v>
      </c>
      <c r="K67" s="6">
        <f t="shared" si="19"/>
        <v>2024</v>
      </c>
      <c r="L67" s="6">
        <f t="shared" si="19"/>
        <v>2024</v>
      </c>
      <c r="M67" s="6">
        <f t="shared" si="19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 t="str">
        <f>+$C52</f>
        <v>April 2024</v>
      </c>
      <c r="D68" s="24"/>
      <c r="E68" s="24"/>
      <c r="F68" s="24"/>
      <c r="G68" s="10" t="str">
        <f>+$G$4</f>
        <v>April</v>
      </c>
      <c r="H68" s="10" t="str">
        <f>+G68</f>
        <v>April</v>
      </c>
      <c r="I68" s="10" t="str">
        <f t="shared" si="19"/>
        <v>April</v>
      </c>
      <c r="J68" s="10" t="str">
        <f t="shared" si="19"/>
        <v>April</v>
      </c>
      <c r="K68" s="10" t="str">
        <f t="shared" si="19"/>
        <v>April</v>
      </c>
      <c r="L68" s="10" t="str">
        <f t="shared" si="19"/>
        <v>April</v>
      </c>
      <c r="M68" s="10" t="str">
        <f t="shared" si="19"/>
        <v>April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7</v>
      </c>
      <c r="H69" s="7">
        <f>+$H$5</f>
        <v>14</v>
      </c>
      <c r="I69" s="7">
        <f>+$I$5</f>
        <v>21</v>
      </c>
      <c r="J69" s="7">
        <f>+$J$5</f>
        <v>28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20">SUM(H72:H75)</f>
        <v>0</v>
      </c>
      <c r="I71" s="32">
        <f t="shared" si="20"/>
        <v>0</v>
      </c>
      <c r="J71" s="32">
        <f t="shared" si="20"/>
        <v>0</v>
      </c>
      <c r="K71" s="32">
        <f t="shared" si="20"/>
        <v>0</v>
      </c>
      <c r="L71" s="32">
        <f t="shared" si="20"/>
        <v>0</v>
      </c>
      <c r="M71" s="32">
        <f>ROUND((L71/$E$1),0)</f>
        <v>0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>
        <f t="shared" ref="M72:M80" si="21">ROUND((L72/$E$1),0)</f>
        <v>0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2">SUM(G73:K73)</f>
        <v>0</v>
      </c>
      <c r="M73" s="35">
        <f t="shared" si="21"/>
        <v>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2"/>
        <v>0</v>
      </c>
      <c r="M74" s="35">
        <f t="shared" si="21"/>
        <v>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2"/>
        <v>0</v>
      </c>
      <c r="M75" s="32">
        <f t="shared" si="21"/>
        <v>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2"/>
        <v>0</v>
      </c>
      <c r="M76" s="35">
        <f t="shared" si="21"/>
        <v>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2"/>
        <v>0</v>
      </c>
      <c r="M77" s="35">
        <f t="shared" si="21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2"/>
        <v>0</v>
      </c>
      <c r="M78" s="35">
        <f t="shared" si="21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2"/>
        <v>0</v>
      </c>
      <c r="M79" s="35">
        <f t="shared" si="21"/>
        <v>0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2"/>
        <v>0</v>
      </c>
      <c r="M80" s="35">
        <f t="shared" si="21"/>
        <v>0</v>
      </c>
      <c r="N80" s="33"/>
      <c r="O80" s="42"/>
      <c r="P80" s="42"/>
      <c r="Q80" s="42"/>
    </row>
    <row r="81" spans="1:24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24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24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3">+H83</f>
        <v>2024</v>
      </c>
      <c r="J83" s="6">
        <f t="shared" si="23"/>
        <v>2024</v>
      </c>
      <c r="K83" s="6">
        <f t="shared" si="23"/>
        <v>2024</v>
      </c>
      <c r="L83" s="6">
        <f t="shared" si="23"/>
        <v>2024</v>
      </c>
      <c r="M83" s="6">
        <f t="shared" si="23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24" x14ac:dyDescent="0.25">
      <c r="A84" s="21"/>
      <c r="B84" s="22"/>
      <c r="C84" s="8" t="str">
        <f>+$C68</f>
        <v>April 2024</v>
      </c>
      <c r="D84" s="24"/>
      <c r="E84" s="24"/>
      <c r="F84" s="24"/>
      <c r="G84" s="10" t="str">
        <f>+$G$4</f>
        <v>April</v>
      </c>
      <c r="H84" s="10" t="str">
        <f>+G84</f>
        <v>April</v>
      </c>
      <c r="I84" s="10" t="str">
        <f t="shared" si="23"/>
        <v>April</v>
      </c>
      <c r="J84" s="10" t="str">
        <f t="shared" si="23"/>
        <v>April</v>
      </c>
      <c r="K84" s="10" t="str">
        <f t="shared" si="23"/>
        <v>April</v>
      </c>
      <c r="L84" s="10" t="str">
        <f t="shared" si="23"/>
        <v>April</v>
      </c>
      <c r="M84" s="10" t="str">
        <f t="shared" si="23"/>
        <v>April</v>
      </c>
      <c r="N84" s="25"/>
      <c r="O84" s="42"/>
      <c r="P84" s="42"/>
      <c r="Q84" s="42"/>
    </row>
    <row r="85" spans="1:24" ht="15.75" thickBot="1" x14ac:dyDescent="0.3">
      <c r="A85" s="21"/>
      <c r="B85" s="26"/>
      <c r="C85" s="27"/>
      <c r="D85" s="27"/>
      <c r="E85" s="27"/>
      <c r="F85" s="27"/>
      <c r="G85" s="7">
        <f>+$G$5</f>
        <v>7</v>
      </c>
      <c r="H85" s="7">
        <f>+$H$5</f>
        <v>14</v>
      </c>
      <c r="I85" s="7">
        <f>+$I$5</f>
        <v>21</v>
      </c>
      <c r="J85" s="7">
        <f>+$J$5</f>
        <v>28</v>
      </c>
      <c r="K85" s="7">
        <f>+$K$5</f>
        <v>0</v>
      </c>
      <c r="L85" s="7" t="s">
        <v>11</v>
      </c>
      <c r="M85" s="7" t="s">
        <v>12</v>
      </c>
      <c r="N85" s="28"/>
      <c r="O85" s="42"/>
      <c r="P85" s="42"/>
      <c r="Q85" s="42"/>
    </row>
    <row r="86" spans="1:24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24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4">SUM(H88:H91)</f>
        <v>0</v>
      </c>
      <c r="I87" s="32">
        <f t="shared" si="24"/>
        <v>0</v>
      </c>
      <c r="J87" s="32">
        <f t="shared" si="24"/>
        <v>0</v>
      </c>
      <c r="K87" s="32">
        <f t="shared" si="24"/>
        <v>0</v>
      </c>
      <c r="L87" s="32">
        <f t="shared" si="24"/>
        <v>0</v>
      </c>
      <c r="M87" s="32">
        <f>ROUND((L87/$E$1),0)</f>
        <v>0</v>
      </c>
      <c r="N87" s="33"/>
      <c r="O87" s="42"/>
      <c r="P87" s="42"/>
      <c r="Q87" s="42"/>
    </row>
    <row r="88" spans="1:24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5">ROUND((L88/$E$1),0)</f>
        <v>0</v>
      </c>
      <c r="N88" s="33"/>
      <c r="O88" s="42"/>
      <c r="P88" s="42"/>
      <c r="Q88" s="42"/>
    </row>
    <row r="89" spans="1:24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6">SUM(G89:K89)</f>
        <v>0</v>
      </c>
      <c r="M89" s="35">
        <f t="shared" si="25"/>
        <v>0</v>
      </c>
      <c r="N89" s="33"/>
      <c r="O89" s="42"/>
      <c r="P89" s="42"/>
      <c r="Q89" s="42"/>
    </row>
    <row r="90" spans="1:24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6"/>
        <v>0</v>
      </c>
      <c r="M90" s="35">
        <f t="shared" si="25"/>
        <v>0</v>
      </c>
      <c r="N90" s="33"/>
      <c r="O90" s="42"/>
      <c r="P90" s="42"/>
      <c r="Q90" s="42"/>
    </row>
    <row r="91" spans="1:24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6"/>
        <v>0</v>
      </c>
      <c r="M91" s="32">
        <f t="shared" si="25"/>
        <v>0</v>
      </c>
      <c r="N91" s="33"/>
      <c r="O91" s="42"/>
      <c r="P91" s="42"/>
      <c r="Q91" s="42"/>
    </row>
    <row r="92" spans="1:24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6"/>
        <v>0</v>
      </c>
      <c r="M92" s="35">
        <f t="shared" si="25"/>
        <v>0</v>
      </c>
      <c r="N92" s="33"/>
      <c r="O92" s="42"/>
      <c r="P92" s="42"/>
      <c r="Q92" s="42"/>
    </row>
    <row r="93" spans="1:24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6"/>
        <v>0</v>
      </c>
      <c r="M93" s="35">
        <f t="shared" si="25"/>
        <v>0</v>
      </c>
      <c r="N93" s="33"/>
      <c r="O93" s="42"/>
      <c r="P93" s="42"/>
      <c r="Q93" s="42"/>
    </row>
    <row r="94" spans="1:24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6"/>
        <v>0</v>
      </c>
      <c r="M94" s="35">
        <f t="shared" si="25"/>
        <v>0</v>
      </c>
      <c r="N94" s="33"/>
      <c r="O94" s="42"/>
      <c r="P94" s="42"/>
      <c r="Q94" s="42"/>
    </row>
    <row r="95" spans="1:24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6"/>
        <v>0</v>
      </c>
      <c r="M95" s="35">
        <f t="shared" si="25"/>
        <v>0</v>
      </c>
      <c r="N95" s="33"/>
      <c r="O95" s="42"/>
      <c r="P95" s="42"/>
      <c r="Q95" s="42"/>
    </row>
    <row r="96" spans="1:24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6"/>
        <v>0</v>
      </c>
      <c r="M96" s="35">
        <f t="shared" si="25"/>
        <v>0</v>
      </c>
      <c r="N96" s="33"/>
      <c r="O96" s="42"/>
      <c r="P96" s="42"/>
      <c r="Q96" s="42"/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7">+H99</f>
        <v>2024</v>
      </c>
      <c r="J99" s="6">
        <f t="shared" si="27"/>
        <v>2024</v>
      </c>
      <c r="K99" s="6">
        <f t="shared" si="27"/>
        <v>2024</v>
      </c>
      <c r="L99" s="6">
        <f t="shared" si="27"/>
        <v>2024</v>
      </c>
      <c r="M99" s="6">
        <f t="shared" si="27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313</v>
      </c>
      <c r="U99" s="46">
        <f>+L104+L105</f>
        <v>108</v>
      </c>
      <c r="V99" s="46">
        <f>+L106+L107</f>
        <v>205</v>
      </c>
      <c r="W99" s="46">
        <f>+L110</f>
        <v>7</v>
      </c>
      <c r="X99" s="46">
        <f>+L108</f>
        <v>0</v>
      </c>
    </row>
    <row r="100" spans="1:24" x14ac:dyDescent="0.25">
      <c r="A100" s="21"/>
      <c r="B100" s="22"/>
      <c r="C100" s="8" t="str">
        <f>+$C84</f>
        <v>April 2024</v>
      </c>
      <c r="D100" s="24"/>
      <c r="E100" s="24"/>
      <c r="F100" s="24"/>
      <c r="G100" s="10" t="str">
        <f>+$G$4</f>
        <v>April</v>
      </c>
      <c r="H100" s="10" t="str">
        <f>+G100</f>
        <v>April</v>
      </c>
      <c r="I100" s="10" t="str">
        <f t="shared" si="27"/>
        <v>April</v>
      </c>
      <c r="J100" s="10" t="str">
        <f t="shared" si="27"/>
        <v>April</v>
      </c>
      <c r="K100" s="10" t="str">
        <f t="shared" si="27"/>
        <v>April</v>
      </c>
      <c r="L100" s="10" t="str">
        <f t="shared" si="27"/>
        <v>April</v>
      </c>
      <c r="M100" s="10" t="str">
        <f t="shared" si="27"/>
        <v>April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7</v>
      </c>
      <c r="H101" s="7">
        <f>+$H$5</f>
        <v>14</v>
      </c>
      <c r="I101" s="7">
        <f>+$I$5</f>
        <v>21</v>
      </c>
      <c r="J101" s="7">
        <f>+$J$5</f>
        <v>28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67</v>
      </c>
      <c r="H103" s="32">
        <f t="shared" ref="H103:L103" si="28">SUM(H104:H107)</f>
        <v>79</v>
      </c>
      <c r="I103" s="32">
        <f t="shared" si="28"/>
        <v>83</v>
      </c>
      <c r="J103" s="32">
        <f t="shared" si="28"/>
        <v>84</v>
      </c>
      <c r="K103" s="32">
        <f t="shared" si="28"/>
        <v>0</v>
      </c>
      <c r="L103" s="32">
        <f t="shared" si="28"/>
        <v>313</v>
      </c>
      <c r="M103" s="32">
        <f>ROUND((L103/$E$1),0)</f>
        <v>78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2</v>
      </c>
      <c r="H104" s="40">
        <v>3</v>
      </c>
      <c r="I104" s="40">
        <v>3</v>
      </c>
      <c r="J104" s="40">
        <v>4</v>
      </c>
      <c r="K104" s="40"/>
      <c r="L104" s="35">
        <f>SUM(G104:K104)</f>
        <v>12</v>
      </c>
      <c r="M104" s="35">
        <f t="shared" ref="M104:M112" si="29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24</v>
      </c>
      <c r="H105" s="40">
        <v>24</v>
      </c>
      <c r="I105" s="40">
        <v>25</v>
      </c>
      <c r="J105" s="40">
        <v>23</v>
      </c>
      <c r="K105" s="40"/>
      <c r="L105" s="35">
        <f t="shared" ref="L105:L112" si="30">SUM(G105:K105)</f>
        <v>96</v>
      </c>
      <c r="M105" s="35">
        <f t="shared" si="29"/>
        <v>24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15</v>
      </c>
      <c r="H106" s="40">
        <v>17</v>
      </c>
      <c r="I106" s="40">
        <v>17</v>
      </c>
      <c r="J106" s="40">
        <v>18</v>
      </c>
      <c r="K106" s="40"/>
      <c r="L106" s="35">
        <f t="shared" si="30"/>
        <v>67</v>
      </c>
      <c r="M106" s="35">
        <f t="shared" si="29"/>
        <v>17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26</v>
      </c>
      <c r="H107" s="41">
        <v>35</v>
      </c>
      <c r="I107" s="41">
        <v>38</v>
      </c>
      <c r="J107" s="41">
        <v>39</v>
      </c>
      <c r="K107" s="41"/>
      <c r="L107" s="32">
        <f t="shared" si="30"/>
        <v>138</v>
      </c>
      <c r="M107" s="32">
        <f t="shared" si="29"/>
        <v>35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30"/>
        <v>0</v>
      </c>
      <c r="M108" s="35">
        <f t="shared" si="29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30"/>
        <v>0</v>
      </c>
      <c r="M109" s="35">
        <f t="shared" si="29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3</v>
      </c>
      <c r="H110" s="40">
        <v>4</v>
      </c>
      <c r="I110" s="40"/>
      <c r="J110" s="40"/>
      <c r="K110" s="40"/>
      <c r="L110" s="35">
        <f t="shared" si="30"/>
        <v>7</v>
      </c>
      <c r="M110" s="35">
        <f t="shared" si="29"/>
        <v>2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30"/>
        <v>0</v>
      </c>
      <c r="M111" s="35">
        <f t="shared" si="29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30"/>
        <v>0</v>
      </c>
      <c r="M112" s="35">
        <f t="shared" si="29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1">+H115</f>
        <v>2024</v>
      </c>
      <c r="J115" s="6">
        <f t="shared" si="31"/>
        <v>2024</v>
      </c>
      <c r="K115" s="6">
        <f t="shared" si="31"/>
        <v>2024</v>
      </c>
      <c r="L115" s="6">
        <f t="shared" si="31"/>
        <v>2024</v>
      </c>
      <c r="M115" s="6">
        <f t="shared" si="31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188</v>
      </c>
      <c r="U115" s="46">
        <f>+L120+L121</f>
        <v>43</v>
      </c>
      <c r="V115" s="46">
        <f>+L122+L123</f>
        <v>145</v>
      </c>
      <c r="W115" s="46">
        <f>+L126</f>
        <v>3</v>
      </c>
      <c r="X115" s="46">
        <f>+L124</f>
        <v>3</v>
      </c>
    </row>
    <row r="116" spans="1:24" x14ac:dyDescent="0.25">
      <c r="A116" s="21"/>
      <c r="B116" s="22"/>
      <c r="C116" s="8" t="str">
        <f>+$C100</f>
        <v>April 2024</v>
      </c>
      <c r="D116" s="24"/>
      <c r="E116" s="24"/>
      <c r="F116" s="24"/>
      <c r="G116" s="10" t="str">
        <f>+$G$4</f>
        <v>April</v>
      </c>
      <c r="H116" s="10" t="str">
        <f>+G116</f>
        <v>April</v>
      </c>
      <c r="I116" s="10" t="str">
        <f t="shared" si="31"/>
        <v>April</v>
      </c>
      <c r="J116" s="10" t="str">
        <f t="shared" si="31"/>
        <v>April</v>
      </c>
      <c r="K116" s="10" t="str">
        <f t="shared" si="31"/>
        <v>April</v>
      </c>
      <c r="L116" s="10" t="str">
        <f t="shared" si="31"/>
        <v>April</v>
      </c>
      <c r="M116" s="10" t="str">
        <f t="shared" si="31"/>
        <v>April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7</v>
      </c>
      <c r="H117" s="7">
        <f>+$H$5</f>
        <v>14</v>
      </c>
      <c r="I117" s="7">
        <f>+$I$5</f>
        <v>21</v>
      </c>
      <c r="J117" s="7">
        <f>+$J$5</f>
        <v>28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25</v>
      </c>
      <c r="H119" s="32">
        <f t="shared" ref="H119:L119" si="32">SUM(H120:H123)</f>
        <v>54</v>
      </c>
      <c r="I119" s="32">
        <f t="shared" si="32"/>
        <v>65</v>
      </c>
      <c r="J119" s="32">
        <f t="shared" si="32"/>
        <v>44</v>
      </c>
      <c r="K119" s="32">
        <f t="shared" si="32"/>
        <v>0</v>
      </c>
      <c r="L119" s="32">
        <f t="shared" si="32"/>
        <v>188</v>
      </c>
      <c r="M119" s="32">
        <f>ROUND((L119/$E$1),0)</f>
        <v>47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1</v>
      </c>
      <c r="H120" s="40">
        <v>2</v>
      </c>
      <c r="I120" s="40">
        <v>2</v>
      </c>
      <c r="J120" s="40">
        <v>2</v>
      </c>
      <c r="K120" s="40"/>
      <c r="L120" s="35">
        <f>SUM(G120:K120)</f>
        <v>7</v>
      </c>
      <c r="M120" s="35">
        <f t="shared" ref="M120:M128" si="33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5</v>
      </c>
      <c r="H121" s="40">
        <v>11</v>
      </c>
      <c r="I121" s="40">
        <v>11</v>
      </c>
      <c r="J121" s="40">
        <v>9</v>
      </c>
      <c r="K121" s="40"/>
      <c r="L121" s="35">
        <f t="shared" ref="L121:L128" si="34">SUM(G121:K121)</f>
        <v>36</v>
      </c>
      <c r="M121" s="35">
        <f t="shared" si="33"/>
        <v>9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8</v>
      </c>
      <c r="H122" s="40">
        <v>15</v>
      </c>
      <c r="I122" s="40">
        <v>22</v>
      </c>
      <c r="J122" s="40">
        <v>15</v>
      </c>
      <c r="K122" s="40"/>
      <c r="L122" s="35">
        <f t="shared" si="34"/>
        <v>60</v>
      </c>
      <c r="M122" s="35">
        <f t="shared" si="33"/>
        <v>15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11</v>
      </c>
      <c r="H123" s="41">
        <v>26</v>
      </c>
      <c r="I123" s="41">
        <v>30</v>
      </c>
      <c r="J123" s="41">
        <v>18</v>
      </c>
      <c r="K123" s="41"/>
      <c r="L123" s="32">
        <f t="shared" si="34"/>
        <v>85</v>
      </c>
      <c r="M123" s="32">
        <f t="shared" si="33"/>
        <v>21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>
        <v>3</v>
      </c>
      <c r="I124" s="40"/>
      <c r="J124" s="40"/>
      <c r="K124" s="40"/>
      <c r="L124" s="35">
        <f t="shared" si="34"/>
        <v>3</v>
      </c>
      <c r="M124" s="35">
        <f t="shared" si="33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4"/>
        <v>0</v>
      </c>
      <c r="M125" s="35">
        <f t="shared" si="33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>
        <v>3</v>
      </c>
      <c r="I126" s="40"/>
      <c r="J126" s="40"/>
      <c r="K126" s="40"/>
      <c r="L126" s="35">
        <f t="shared" si="34"/>
        <v>3</v>
      </c>
      <c r="M126" s="35">
        <f t="shared" si="33"/>
        <v>1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>
        <v>6</v>
      </c>
      <c r="I127" s="40"/>
      <c r="J127" s="40"/>
      <c r="K127" s="40"/>
      <c r="L127" s="35">
        <f t="shared" si="34"/>
        <v>6</v>
      </c>
      <c r="M127" s="35">
        <f t="shared" si="33"/>
        <v>2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>
        <v>40</v>
      </c>
      <c r="I128" s="40"/>
      <c r="J128" s="40"/>
      <c r="K128" s="40"/>
      <c r="L128" s="35">
        <f t="shared" si="34"/>
        <v>40</v>
      </c>
      <c r="M128" s="35">
        <f t="shared" si="33"/>
        <v>10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5">+H131</f>
        <v>2024</v>
      </c>
      <c r="J131" s="6">
        <f t="shared" si="35"/>
        <v>2024</v>
      </c>
      <c r="K131" s="6">
        <f t="shared" si="35"/>
        <v>2024</v>
      </c>
      <c r="L131" s="6">
        <f t="shared" si="35"/>
        <v>2024</v>
      </c>
      <c r="M131" s="6">
        <f t="shared" si="35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198</v>
      </c>
      <c r="U131" s="46">
        <f>+L136+L137</f>
        <v>73</v>
      </c>
      <c r="V131" s="46">
        <f>+L138+L139</f>
        <v>125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 t="str">
        <f>+$C116</f>
        <v>April 2024</v>
      </c>
      <c r="D132" s="24"/>
      <c r="E132" s="24"/>
      <c r="F132" s="24"/>
      <c r="G132" s="10" t="str">
        <f>+$G$4</f>
        <v>April</v>
      </c>
      <c r="H132" s="10" t="str">
        <f>+G132</f>
        <v>April</v>
      </c>
      <c r="I132" s="10" t="str">
        <f t="shared" si="35"/>
        <v>April</v>
      </c>
      <c r="J132" s="10" t="str">
        <f t="shared" si="35"/>
        <v>April</v>
      </c>
      <c r="K132" s="10" t="str">
        <f t="shared" si="35"/>
        <v>April</v>
      </c>
      <c r="L132" s="10" t="str">
        <f t="shared" si="35"/>
        <v>April</v>
      </c>
      <c r="M132" s="10" t="str">
        <f t="shared" si="35"/>
        <v>April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7</v>
      </c>
      <c r="H133" s="7">
        <f>+$H$5</f>
        <v>14</v>
      </c>
      <c r="I133" s="7">
        <f>+$I$5</f>
        <v>21</v>
      </c>
      <c r="J133" s="7">
        <f>+$J$5</f>
        <v>28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33</v>
      </c>
      <c r="H135" s="32">
        <f t="shared" ref="H135:L135" si="36">SUM(H136:H139)</f>
        <v>54</v>
      </c>
      <c r="I135" s="32">
        <f t="shared" si="36"/>
        <v>57</v>
      </c>
      <c r="J135" s="32">
        <f t="shared" si="36"/>
        <v>54</v>
      </c>
      <c r="K135" s="32">
        <f t="shared" si="36"/>
        <v>0</v>
      </c>
      <c r="L135" s="32">
        <f t="shared" si="36"/>
        <v>198</v>
      </c>
      <c r="M135" s="32">
        <f>ROUND((L135/$E$1),0)</f>
        <v>50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3</v>
      </c>
      <c r="H136" s="40">
        <v>3</v>
      </c>
      <c r="I136" s="40">
        <v>4</v>
      </c>
      <c r="J136" s="40">
        <v>4</v>
      </c>
      <c r="K136" s="40"/>
      <c r="L136" s="35">
        <f>SUM(G136:K136)</f>
        <v>14</v>
      </c>
      <c r="M136" s="35">
        <f t="shared" ref="M136:M144" si="37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12</v>
      </c>
      <c r="H137" s="40">
        <v>16</v>
      </c>
      <c r="I137" s="40">
        <v>16</v>
      </c>
      <c r="J137" s="40">
        <v>15</v>
      </c>
      <c r="K137" s="40"/>
      <c r="L137" s="35">
        <f t="shared" ref="L137:L144" si="38">SUM(G137:K137)</f>
        <v>59</v>
      </c>
      <c r="M137" s="35">
        <f t="shared" si="37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8</v>
      </c>
      <c r="H138" s="40">
        <v>23</v>
      </c>
      <c r="I138" s="40">
        <v>11</v>
      </c>
      <c r="J138" s="40">
        <v>13</v>
      </c>
      <c r="K138" s="40"/>
      <c r="L138" s="35">
        <f t="shared" si="38"/>
        <v>55</v>
      </c>
      <c r="M138" s="35">
        <f t="shared" si="37"/>
        <v>14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10</v>
      </c>
      <c r="H139" s="41">
        <v>12</v>
      </c>
      <c r="I139" s="41">
        <v>26</v>
      </c>
      <c r="J139" s="41">
        <v>22</v>
      </c>
      <c r="K139" s="41"/>
      <c r="L139" s="32">
        <f t="shared" si="38"/>
        <v>70</v>
      </c>
      <c r="M139" s="32">
        <f t="shared" si="37"/>
        <v>18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8"/>
        <v>0</v>
      </c>
      <c r="M140" s="35">
        <f t="shared" si="37"/>
        <v>0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8"/>
        <v>0</v>
      </c>
      <c r="M141" s="35">
        <f t="shared" si="37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8"/>
        <v>0</v>
      </c>
      <c r="M142" s="35">
        <f t="shared" si="37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/>
      <c r="I143" s="40"/>
      <c r="J143" s="40">
        <v>40</v>
      </c>
      <c r="K143" s="40"/>
      <c r="L143" s="35">
        <f t="shared" si="38"/>
        <v>40</v>
      </c>
      <c r="M143" s="35">
        <f t="shared" si="37"/>
        <v>10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8"/>
        <v>0</v>
      </c>
      <c r="M144" s="35">
        <f t="shared" si="37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9">+H147</f>
        <v>2024</v>
      </c>
      <c r="J147" s="6">
        <f t="shared" si="39"/>
        <v>2024</v>
      </c>
      <c r="K147" s="6">
        <f t="shared" si="39"/>
        <v>2024</v>
      </c>
      <c r="L147" s="6">
        <f t="shared" si="39"/>
        <v>2024</v>
      </c>
      <c r="M147" s="6">
        <f t="shared" si="39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332</v>
      </c>
      <c r="U147" s="46">
        <f>+L152+L153</f>
        <v>89</v>
      </c>
      <c r="V147" s="46">
        <f>+L154+L155</f>
        <v>243</v>
      </c>
      <c r="W147" s="46">
        <f>+L158</f>
        <v>4</v>
      </c>
      <c r="X147" s="46">
        <f>+L156</f>
        <v>12</v>
      </c>
    </row>
    <row r="148" spans="1:24" x14ac:dyDescent="0.25">
      <c r="A148" s="21"/>
      <c r="B148" s="22"/>
      <c r="C148" s="8" t="str">
        <f>+$C132</f>
        <v>April 2024</v>
      </c>
      <c r="D148" s="24"/>
      <c r="E148" s="24"/>
      <c r="F148" s="24"/>
      <c r="G148" s="10" t="str">
        <f>+$G$4</f>
        <v>April</v>
      </c>
      <c r="H148" s="10" t="str">
        <f>+G148</f>
        <v>April</v>
      </c>
      <c r="I148" s="10" t="str">
        <f t="shared" si="39"/>
        <v>April</v>
      </c>
      <c r="J148" s="10" t="str">
        <f t="shared" si="39"/>
        <v>April</v>
      </c>
      <c r="K148" s="10" t="str">
        <f t="shared" si="39"/>
        <v>April</v>
      </c>
      <c r="L148" s="10" t="str">
        <f t="shared" si="39"/>
        <v>April</v>
      </c>
      <c r="M148" s="10" t="str">
        <f t="shared" si="39"/>
        <v>April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7</v>
      </c>
      <c r="H149" s="7">
        <f>+$H$5</f>
        <v>14</v>
      </c>
      <c r="I149" s="7">
        <f>+$I$5</f>
        <v>21</v>
      </c>
      <c r="J149" s="7">
        <f>+$J$5</f>
        <v>28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66</v>
      </c>
      <c r="H151" s="32">
        <f t="shared" ref="H151:L151" si="40">SUM(H152:H155)</f>
        <v>93</v>
      </c>
      <c r="I151" s="32">
        <f t="shared" si="40"/>
        <v>100</v>
      </c>
      <c r="J151" s="32">
        <f t="shared" si="40"/>
        <v>73</v>
      </c>
      <c r="K151" s="32">
        <f t="shared" si="40"/>
        <v>0</v>
      </c>
      <c r="L151" s="32">
        <f t="shared" si="40"/>
        <v>332</v>
      </c>
      <c r="M151" s="32">
        <f>ROUND((L151/$E$1),0)</f>
        <v>83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2</v>
      </c>
      <c r="H152" s="40">
        <v>5</v>
      </c>
      <c r="I152" s="40">
        <v>5</v>
      </c>
      <c r="J152" s="40">
        <v>4</v>
      </c>
      <c r="K152" s="40"/>
      <c r="L152" s="35">
        <f>SUM(G152:K152)</f>
        <v>16</v>
      </c>
      <c r="M152" s="35">
        <f t="shared" ref="M152:M160" si="41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13</v>
      </c>
      <c r="H153" s="40">
        <v>23</v>
      </c>
      <c r="I153" s="40">
        <v>20</v>
      </c>
      <c r="J153" s="40">
        <v>17</v>
      </c>
      <c r="K153" s="40"/>
      <c r="L153" s="35">
        <f t="shared" ref="L153:L160" si="42">SUM(G153:K153)</f>
        <v>73</v>
      </c>
      <c r="M153" s="35">
        <f t="shared" si="41"/>
        <v>18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19</v>
      </c>
      <c r="H154" s="40">
        <v>31</v>
      </c>
      <c r="I154" s="40">
        <v>34</v>
      </c>
      <c r="J154" s="40">
        <v>28</v>
      </c>
      <c r="K154" s="40"/>
      <c r="L154" s="35">
        <f t="shared" si="42"/>
        <v>112</v>
      </c>
      <c r="M154" s="35">
        <f t="shared" si="41"/>
        <v>28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32</v>
      </c>
      <c r="H155" s="41">
        <v>34</v>
      </c>
      <c r="I155" s="41">
        <v>41</v>
      </c>
      <c r="J155" s="41">
        <v>24</v>
      </c>
      <c r="K155" s="41"/>
      <c r="L155" s="32">
        <f t="shared" si="42"/>
        <v>131</v>
      </c>
      <c r="M155" s="32">
        <f t="shared" si="41"/>
        <v>33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>
        <v>3</v>
      </c>
      <c r="J156" s="40">
        <v>9</v>
      </c>
      <c r="K156" s="40"/>
      <c r="L156" s="35">
        <f t="shared" si="42"/>
        <v>12</v>
      </c>
      <c r="M156" s="35">
        <f t="shared" si="41"/>
        <v>3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2"/>
        <v>0</v>
      </c>
      <c r="M157" s="35">
        <f t="shared" si="41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>
        <v>4</v>
      </c>
      <c r="K158" s="40"/>
      <c r="L158" s="35">
        <f t="shared" si="42"/>
        <v>4</v>
      </c>
      <c r="M158" s="35">
        <f t="shared" si="41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10</v>
      </c>
      <c r="H159" s="40">
        <v>36</v>
      </c>
      <c r="I159" s="40">
        <v>23</v>
      </c>
      <c r="J159" s="40"/>
      <c r="K159" s="40"/>
      <c r="L159" s="35">
        <f t="shared" si="42"/>
        <v>69</v>
      </c>
      <c r="M159" s="35">
        <f t="shared" si="41"/>
        <v>17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2"/>
        <v>0</v>
      </c>
      <c r="M160" s="35">
        <f t="shared" si="41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3">+H163</f>
        <v>2024</v>
      </c>
      <c r="J163" s="6">
        <f t="shared" si="43"/>
        <v>2024</v>
      </c>
      <c r="K163" s="6">
        <f t="shared" si="43"/>
        <v>2024</v>
      </c>
      <c r="L163" s="6">
        <f t="shared" si="43"/>
        <v>2024</v>
      </c>
      <c r="M163" s="6">
        <f t="shared" si="43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131</v>
      </c>
      <c r="U163" s="46">
        <f>+L168+L169</f>
        <v>38</v>
      </c>
      <c r="V163" s="46">
        <f>+L170+L171</f>
        <v>93</v>
      </c>
      <c r="W163" s="46">
        <f>+L174</f>
        <v>4</v>
      </c>
      <c r="X163" s="46">
        <f>+L172</f>
        <v>0</v>
      </c>
    </row>
    <row r="164" spans="1:24" x14ac:dyDescent="0.25">
      <c r="A164" s="21"/>
      <c r="B164" s="22"/>
      <c r="C164" s="8" t="str">
        <f>+$C148</f>
        <v>April 2024</v>
      </c>
      <c r="D164" s="24"/>
      <c r="E164" s="24"/>
      <c r="F164" s="24"/>
      <c r="G164" s="10" t="str">
        <f>+$G$4</f>
        <v>April</v>
      </c>
      <c r="H164" s="10" t="str">
        <f>+G164</f>
        <v>April</v>
      </c>
      <c r="I164" s="10" t="str">
        <f t="shared" si="43"/>
        <v>April</v>
      </c>
      <c r="J164" s="10" t="str">
        <f t="shared" si="43"/>
        <v>April</v>
      </c>
      <c r="K164" s="10" t="str">
        <f t="shared" si="43"/>
        <v>April</v>
      </c>
      <c r="L164" s="10" t="str">
        <f t="shared" si="43"/>
        <v>April</v>
      </c>
      <c r="M164" s="10" t="str">
        <f t="shared" si="43"/>
        <v>April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7</v>
      </c>
      <c r="H165" s="7">
        <f>+$H$5</f>
        <v>14</v>
      </c>
      <c r="I165" s="7">
        <f>+$I$5</f>
        <v>21</v>
      </c>
      <c r="J165" s="7">
        <f>+$J$5</f>
        <v>28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7</v>
      </c>
      <c r="H167" s="32">
        <f t="shared" ref="H167:L167" si="44">SUM(H168:H171)</f>
        <v>38</v>
      </c>
      <c r="I167" s="32">
        <f t="shared" si="44"/>
        <v>47</v>
      </c>
      <c r="J167" s="32">
        <f t="shared" si="44"/>
        <v>39</v>
      </c>
      <c r="K167" s="32">
        <f t="shared" si="44"/>
        <v>0</v>
      </c>
      <c r="L167" s="32">
        <f t="shared" si="44"/>
        <v>131</v>
      </c>
      <c r="M167" s="32">
        <f>ROUND((L167/$E$1),0)</f>
        <v>33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4</v>
      </c>
      <c r="J168" s="40">
        <v>2</v>
      </c>
      <c r="K168" s="40"/>
      <c r="L168" s="35">
        <f>SUM(G168:K168)</f>
        <v>8</v>
      </c>
      <c r="M168" s="35">
        <f t="shared" ref="M168:M176" si="45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</v>
      </c>
      <c r="H169" s="40">
        <v>9</v>
      </c>
      <c r="I169" s="40">
        <v>11</v>
      </c>
      <c r="J169" s="40">
        <v>9</v>
      </c>
      <c r="K169" s="40"/>
      <c r="L169" s="35">
        <f t="shared" ref="L169:L176" si="46">SUM(G169:K169)</f>
        <v>30</v>
      </c>
      <c r="M169" s="35">
        <f t="shared" si="45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/>
      <c r="H170" s="40">
        <v>8</v>
      </c>
      <c r="I170" s="40">
        <v>10</v>
      </c>
      <c r="J170" s="40">
        <v>10</v>
      </c>
      <c r="K170" s="40"/>
      <c r="L170" s="35">
        <f t="shared" si="46"/>
        <v>28</v>
      </c>
      <c r="M170" s="35">
        <f t="shared" si="45"/>
        <v>7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5</v>
      </c>
      <c r="H171" s="41">
        <v>20</v>
      </c>
      <c r="I171" s="41">
        <v>22</v>
      </c>
      <c r="J171" s="41">
        <v>18</v>
      </c>
      <c r="K171" s="41"/>
      <c r="L171" s="32">
        <f t="shared" si="46"/>
        <v>65</v>
      </c>
      <c r="M171" s="32">
        <f t="shared" si="45"/>
        <v>16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6"/>
        <v>0</v>
      </c>
      <c r="M172" s="35">
        <f t="shared" si="45"/>
        <v>0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6"/>
        <v>0</v>
      </c>
      <c r="M173" s="35">
        <f t="shared" si="45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/>
      <c r="H174" s="40"/>
      <c r="I174" s="40">
        <v>2</v>
      </c>
      <c r="J174" s="40">
        <v>2</v>
      </c>
      <c r="K174" s="40"/>
      <c r="L174" s="35">
        <f t="shared" si="46"/>
        <v>4</v>
      </c>
      <c r="M174" s="35">
        <f t="shared" si="45"/>
        <v>1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30</v>
      </c>
      <c r="H175" s="40">
        <v>20</v>
      </c>
      <c r="I175" s="40">
        <v>36</v>
      </c>
      <c r="J175" s="40">
        <v>25</v>
      </c>
      <c r="K175" s="40"/>
      <c r="L175" s="35">
        <f t="shared" si="46"/>
        <v>111</v>
      </c>
      <c r="M175" s="35">
        <f t="shared" si="45"/>
        <v>28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6"/>
        <v>0</v>
      </c>
      <c r="M176" s="35">
        <f t="shared" si="45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7">+H179</f>
        <v>2024</v>
      </c>
      <c r="J179" s="6">
        <f t="shared" si="47"/>
        <v>2024</v>
      </c>
      <c r="K179" s="6">
        <f t="shared" si="47"/>
        <v>2024</v>
      </c>
      <c r="L179" s="6">
        <f t="shared" si="47"/>
        <v>2024</v>
      </c>
      <c r="M179" s="6">
        <f t="shared" si="47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248</v>
      </c>
      <c r="U179" s="46">
        <f>+L184+L185</f>
        <v>53</v>
      </c>
      <c r="V179" s="46">
        <f>+L186+L187</f>
        <v>195</v>
      </c>
      <c r="W179" s="46">
        <f>+L190</f>
        <v>35</v>
      </c>
      <c r="X179" s="46">
        <f>+L188</f>
        <v>1</v>
      </c>
    </row>
    <row r="180" spans="1:24" x14ac:dyDescent="0.25">
      <c r="A180" s="21"/>
      <c r="B180" s="22"/>
      <c r="C180" s="8" t="str">
        <f>+$C164</f>
        <v>April 2024</v>
      </c>
      <c r="D180" s="24"/>
      <c r="E180" s="24"/>
      <c r="F180" s="24"/>
      <c r="G180" s="10" t="str">
        <f>+$G$4</f>
        <v>April</v>
      </c>
      <c r="H180" s="10" t="str">
        <f>+G180</f>
        <v>April</v>
      </c>
      <c r="I180" s="10" t="str">
        <f t="shared" si="47"/>
        <v>April</v>
      </c>
      <c r="J180" s="10" t="str">
        <f t="shared" si="47"/>
        <v>April</v>
      </c>
      <c r="K180" s="10" t="str">
        <f t="shared" si="47"/>
        <v>April</v>
      </c>
      <c r="L180" s="10" t="str">
        <f t="shared" si="47"/>
        <v>April</v>
      </c>
      <c r="M180" s="10" t="str">
        <f t="shared" si="47"/>
        <v>April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7</v>
      </c>
      <c r="H181" s="7">
        <f>+$H$5</f>
        <v>14</v>
      </c>
      <c r="I181" s="7">
        <f>+$I$5</f>
        <v>21</v>
      </c>
      <c r="J181" s="7">
        <f>+$J$5</f>
        <v>28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38</v>
      </c>
      <c r="H183" s="32">
        <f t="shared" ref="H183:L183" si="48">SUM(H184:H187)</f>
        <v>62</v>
      </c>
      <c r="I183" s="32">
        <f t="shared" si="48"/>
        <v>64</v>
      </c>
      <c r="J183" s="32">
        <f t="shared" si="48"/>
        <v>84</v>
      </c>
      <c r="K183" s="32">
        <f t="shared" si="48"/>
        <v>0</v>
      </c>
      <c r="L183" s="32">
        <f t="shared" si="48"/>
        <v>248</v>
      </c>
      <c r="M183" s="32">
        <f>ROUND((L183/$E$1),0)</f>
        <v>62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</v>
      </c>
      <c r="I184" s="40">
        <v>1</v>
      </c>
      <c r="J184" s="40">
        <v>6</v>
      </c>
      <c r="K184" s="40"/>
      <c r="L184" s="35">
        <f>SUM(G184:K184)</f>
        <v>10</v>
      </c>
      <c r="M184" s="35">
        <f t="shared" ref="M184:M192" si="49">ROUND((L184/$E$1),0)</f>
        <v>3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6</v>
      </c>
      <c r="H185" s="40">
        <v>10</v>
      </c>
      <c r="I185" s="40">
        <v>11</v>
      </c>
      <c r="J185" s="40">
        <v>16</v>
      </c>
      <c r="K185" s="40"/>
      <c r="L185" s="35">
        <f t="shared" ref="L185:L192" si="50">SUM(G185:K185)</f>
        <v>43</v>
      </c>
      <c r="M185" s="35">
        <f t="shared" si="49"/>
        <v>11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11</v>
      </c>
      <c r="H186" s="40">
        <v>14</v>
      </c>
      <c r="I186" s="40">
        <v>14</v>
      </c>
      <c r="J186" s="40">
        <v>18</v>
      </c>
      <c r="K186" s="40"/>
      <c r="L186" s="35">
        <f t="shared" si="50"/>
        <v>57</v>
      </c>
      <c r="M186" s="35">
        <f t="shared" si="49"/>
        <v>14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20</v>
      </c>
      <c r="H187" s="41">
        <v>36</v>
      </c>
      <c r="I187" s="41">
        <v>38</v>
      </c>
      <c r="J187" s="41">
        <v>44</v>
      </c>
      <c r="K187" s="41"/>
      <c r="L187" s="32">
        <f t="shared" si="50"/>
        <v>138</v>
      </c>
      <c r="M187" s="32">
        <f t="shared" si="49"/>
        <v>35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>
        <v>1</v>
      </c>
      <c r="J188" s="40"/>
      <c r="K188" s="40"/>
      <c r="L188" s="35">
        <f t="shared" si="50"/>
        <v>1</v>
      </c>
      <c r="M188" s="35">
        <f t="shared" si="49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50"/>
        <v>0</v>
      </c>
      <c r="M189" s="35">
        <f t="shared" si="49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9</v>
      </c>
      <c r="H190" s="40">
        <v>7</v>
      </c>
      <c r="I190" s="40">
        <v>7</v>
      </c>
      <c r="J190" s="40">
        <v>12</v>
      </c>
      <c r="K190" s="40"/>
      <c r="L190" s="35">
        <f t="shared" si="50"/>
        <v>35</v>
      </c>
      <c r="M190" s="35">
        <f t="shared" si="49"/>
        <v>9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72</v>
      </c>
      <c r="H191" s="40">
        <v>36</v>
      </c>
      <c r="I191" s="40">
        <v>36</v>
      </c>
      <c r="J191" s="40">
        <v>36</v>
      </c>
      <c r="K191" s="40"/>
      <c r="L191" s="35">
        <f t="shared" si="50"/>
        <v>180</v>
      </c>
      <c r="M191" s="35">
        <f t="shared" si="49"/>
        <v>45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50"/>
        <v>0</v>
      </c>
      <c r="M192" s="35">
        <f t="shared" si="49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1">+H195</f>
        <v>2024</v>
      </c>
      <c r="J195" s="6">
        <f t="shared" si="51"/>
        <v>2024</v>
      </c>
      <c r="K195" s="6">
        <f t="shared" si="51"/>
        <v>2024</v>
      </c>
      <c r="L195" s="6">
        <f t="shared" si="51"/>
        <v>2024</v>
      </c>
      <c r="M195" s="6">
        <f t="shared" si="51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190</v>
      </c>
      <c r="U195" s="46">
        <f>+L200+L201</f>
        <v>40</v>
      </c>
      <c r="V195" s="46">
        <f>+L202+L203</f>
        <v>150</v>
      </c>
      <c r="W195" s="46">
        <f>+L206</f>
        <v>14</v>
      </c>
      <c r="X195" s="46">
        <f>+L204</f>
        <v>0</v>
      </c>
    </row>
    <row r="196" spans="1:24" x14ac:dyDescent="0.25">
      <c r="A196" s="21"/>
      <c r="B196" s="22"/>
      <c r="C196" s="8" t="str">
        <f>+$C180</f>
        <v>April 2024</v>
      </c>
      <c r="D196" s="24"/>
      <c r="E196" s="24"/>
      <c r="F196" s="24"/>
      <c r="G196" s="10" t="str">
        <f>+$G$4</f>
        <v>April</v>
      </c>
      <c r="H196" s="10" t="str">
        <f>+G196</f>
        <v>April</v>
      </c>
      <c r="I196" s="10" t="str">
        <f t="shared" si="51"/>
        <v>April</v>
      </c>
      <c r="J196" s="10" t="str">
        <f t="shared" si="51"/>
        <v>April</v>
      </c>
      <c r="K196" s="10" t="str">
        <f t="shared" si="51"/>
        <v>April</v>
      </c>
      <c r="L196" s="10" t="str">
        <f t="shared" si="51"/>
        <v>April</v>
      </c>
      <c r="M196" s="10" t="str">
        <f t="shared" si="51"/>
        <v>April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7</v>
      </c>
      <c r="H197" s="7">
        <f>+$H$5</f>
        <v>14</v>
      </c>
      <c r="I197" s="7">
        <f>+$I$5</f>
        <v>21</v>
      </c>
      <c r="J197" s="7">
        <f>+$J$5</f>
        <v>28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10</v>
      </c>
      <c r="H199" s="32">
        <f t="shared" ref="H199:L199" si="52">SUM(H200:H203)</f>
        <v>53</v>
      </c>
      <c r="I199" s="32">
        <f t="shared" si="52"/>
        <v>69</v>
      </c>
      <c r="J199" s="32">
        <f t="shared" si="52"/>
        <v>58</v>
      </c>
      <c r="K199" s="32">
        <f t="shared" si="52"/>
        <v>0</v>
      </c>
      <c r="L199" s="32">
        <f t="shared" si="52"/>
        <v>190</v>
      </c>
      <c r="M199" s="32">
        <f>ROUND((L199/$E$1),0)</f>
        <v>48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4</v>
      </c>
      <c r="J200" s="40">
        <v>4</v>
      </c>
      <c r="K200" s="40"/>
      <c r="L200" s="35">
        <f>SUM(G200:K200)</f>
        <v>14</v>
      </c>
      <c r="M200" s="35">
        <f t="shared" ref="M200:M208" si="53">ROUND((L200/$E$1),0)</f>
        <v>4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2</v>
      </c>
      <c r="H201" s="40">
        <v>8</v>
      </c>
      <c r="I201" s="40">
        <v>8</v>
      </c>
      <c r="J201" s="40">
        <v>8</v>
      </c>
      <c r="K201" s="40"/>
      <c r="L201" s="35">
        <f t="shared" ref="L201:L208" si="54">SUM(G201:K201)</f>
        <v>26</v>
      </c>
      <c r="M201" s="35">
        <f t="shared" si="53"/>
        <v>7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</v>
      </c>
      <c r="H202" s="40">
        <v>15</v>
      </c>
      <c r="I202" s="40">
        <v>17</v>
      </c>
      <c r="J202" s="40">
        <v>15</v>
      </c>
      <c r="K202" s="40"/>
      <c r="L202" s="35">
        <f t="shared" si="54"/>
        <v>48</v>
      </c>
      <c r="M202" s="35">
        <f t="shared" si="53"/>
        <v>12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4</v>
      </c>
      <c r="H203" s="41">
        <v>27</v>
      </c>
      <c r="I203" s="41">
        <v>40</v>
      </c>
      <c r="J203" s="41">
        <v>31</v>
      </c>
      <c r="K203" s="41"/>
      <c r="L203" s="32">
        <f t="shared" si="54"/>
        <v>102</v>
      </c>
      <c r="M203" s="32">
        <f t="shared" si="53"/>
        <v>26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4"/>
        <v>0</v>
      </c>
      <c r="M204" s="35">
        <f t="shared" si="53"/>
        <v>0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4"/>
        <v>0</v>
      </c>
      <c r="M205" s="35">
        <f t="shared" si="53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4</v>
      </c>
      <c r="I206" s="40">
        <v>4</v>
      </c>
      <c r="J206" s="40">
        <v>3</v>
      </c>
      <c r="K206" s="40"/>
      <c r="L206" s="35">
        <f t="shared" si="54"/>
        <v>14</v>
      </c>
      <c r="M206" s="35">
        <f t="shared" si="53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>
        <v>108</v>
      </c>
      <c r="I207" s="40">
        <v>72</v>
      </c>
      <c r="J207" s="40"/>
      <c r="K207" s="40"/>
      <c r="L207" s="35">
        <f t="shared" si="54"/>
        <v>180</v>
      </c>
      <c r="M207" s="35">
        <f t="shared" si="53"/>
        <v>45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>
        <v>40</v>
      </c>
      <c r="J208" s="40"/>
      <c r="K208" s="40"/>
      <c r="L208" s="35">
        <f t="shared" si="54"/>
        <v>120</v>
      </c>
      <c r="M208" s="35">
        <f t="shared" si="53"/>
        <v>30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5">+H211</f>
        <v>2024</v>
      </c>
      <c r="J211" s="6">
        <f t="shared" si="55"/>
        <v>2024</v>
      </c>
      <c r="K211" s="6">
        <f t="shared" si="55"/>
        <v>2024</v>
      </c>
      <c r="L211" s="6">
        <f t="shared" si="55"/>
        <v>2024</v>
      </c>
      <c r="M211" s="6">
        <f t="shared" si="55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224</v>
      </c>
      <c r="U211" s="46">
        <f>+L216+L217</f>
        <v>49</v>
      </c>
      <c r="V211" s="46">
        <f>+L218+L219</f>
        <v>175</v>
      </c>
      <c r="W211" s="46">
        <f>+L222</f>
        <v>15</v>
      </c>
      <c r="X211" s="46">
        <f>+L220</f>
        <v>0</v>
      </c>
    </row>
    <row r="212" spans="1:24" x14ac:dyDescent="0.25">
      <c r="A212" s="21"/>
      <c r="B212" s="22"/>
      <c r="C212" s="8" t="str">
        <f>+$C196</f>
        <v>April 2024</v>
      </c>
      <c r="D212" s="24"/>
      <c r="E212" s="24"/>
      <c r="F212" s="24"/>
      <c r="G212" s="10" t="str">
        <f>+$G$4</f>
        <v>April</v>
      </c>
      <c r="H212" s="10" t="str">
        <f>+G212</f>
        <v>April</v>
      </c>
      <c r="I212" s="10" t="str">
        <f t="shared" si="55"/>
        <v>April</v>
      </c>
      <c r="J212" s="10" t="str">
        <f t="shared" si="55"/>
        <v>April</v>
      </c>
      <c r="K212" s="10" t="str">
        <f t="shared" si="55"/>
        <v>April</v>
      </c>
      <c r="L212" s="10" t="str">
        <f t="shared" si="55"/>
        <v>April</v>
      </c>
      <c r="M212" s="10" t="str">
        <f t="shared" si="55"/>
        <v>April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7</v>
      </c>
      <c r="H213" s="7">
        <f>+$H$5</f>
        <v>14</v>
      </c>
      <c r="I213" s="7">
        <f>+$I$5</f>
        <v>21</v>
      </c>
      <c r="J213" s="7">
        <f>+$J$5</f>
        <v>28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30</v>
      </c>
      <c r="H215" s="32">
        <f t="shared" ref="H215:L215" si="56">SUM(H216:H219)</f>
        <v>83</v>
      </c>
      <c r="I215" s="32">
        <f t="shared" si="56"/>
        <v>65</v>
      </c>
      <c r="J215" s="32">
        <f t="shared" si="56"/>
        <v>46</v>
      </c>
      <c r="K215" s="32">
        <f t="shared" si="56"/>
        <v>0</v>
      </c>
      <c r="L215" s="32">
        <f t="shared" si="56"/>
        <v>224</v>
      </c>
      <c r="M215" s="32">
        <f>ROUND((L215/$E$1),0)</f>
        <v>56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4</v>
      </c>
      <c r="H216" s="40">
        <v>5</v>
      </c>
      <c r="I216" s="40">
        <v>2</v>
      </c>
      <c r="J216" s="40">
        <v>2</v>
      </c>
      <c r="K216" s="40"/>
      <c r="L216" s="35">
        <f>SUM(G216:K216)</f>
        <v>13</v>
      </c>
      <c r="M216" s="35">
        <f t="shared" ref="M216:M224" si="57">ROUND((L216/$E$1),0)</f>
        <v>3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6</v>
      </c>
      <c r="H217" s="40">
        <v>10</v>
      </c>
      <c r="I217" s="40">
        <v>8</v>
      </c>
      <c r="J217" s="40">
        <v>12</v>
      </c>
      <c r="K217" s="40"/>
      <c r="L217" s="35">
        <f t="shared" ref="L217:L224" si="58">SUM(G217:K217)</f>
        <v>36</v>
      </c>
      <c r="M217" s="35">
        <f t="shared" si="57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6</v>
      </c>
      <c r="H218" s="40">
        <v>34</v>
      </c>
      <c r="I218" s="40">
        <v>21</v>
      </c>
      <c r="J218" s="40">
        <v>19</v>
      </c>
      <c r="K218" s="40"/>
      <c r="L218" s="35">
        <f t="shared" si="58"/>
        <v>80</v>
      </c>
      <c r="M218" s="35">
        <f t="shared" si="57"/>
        <v>20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14</v>
      </c>
      <c r="H219" s="41">
        <v>34</v>
      </c>
      <c r="I219" s="41">
        <v>34</v>
      </c>
      <c r="J219" s="41">
        <v>13</v>
      </c>
      <c r="K219" s="41"/>
      <c r="L219" s="32">
        <f t="shared" si="58"/>
        <v>95</v>
      </c>
      <c r="M219" s="32">
        <f t="shared" si="57"/>
        <v>24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8"/>
        <v>0</v>
      </c>
      <c r="M220" s="35">
        <f t="shared" si="57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8"/>
        <v>0</v>
      </c>
      <c r="M221" s="35">
        <f t="shared" si="57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1</v>
      </c>
      <c r="H222" s="40">
        <v>5</v>
      </c>
      <c r="I222" s="40">
        <v>4</v>
      </c>
      <c r="J222" s="40">
        <v>5</v>
      </c>
      <c r="K222" s="40"/>
      <c r="L222" s="35">
        <f t="shared" si="58"/>
        <v>15</v>
      </c>
      <c r="M222" s="35">
        <f t="shared" si="57"/>
        <v>4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/>
      <c r="K223" s="40"/>
      <c r="L223" s="35">
        <f t="shared" si="58"/>
        <v>0</v>
      </c>
      <c r="M223" s="35">
        <f t="shared" si="57"/>
        <v>0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/>
      <c r="L224" s="35">
        <f t="shared" si="58"/>
        <v>160</v>
      </c>
      <c r="M224" s="35">
        <f t="shared" si="57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9">+H227</f>
        <v>2024</v>
      </c>
      <c r="J227" s="6">
        <f t="shared" si="59"/>
        <v>2024</v>
      </c>
      <c r="K227" s="6">
        <f t="shared" si="59"/>
        <v>2024</v>
      </c>
      <c r="L227" s="6">
        <f t="shared" si="59"/>
        <v>2024</v>
      </c>
      <c r="M227" s="6">
        <f t="shared" si="59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178</v>
      </c>
      <c r="U227" s="46">
        <f>+L232+L233</f>
        <v>67</v>
      </c>
      <c r="V227" s="46">
        <f>+L234+L235</f>
        <v>111</v>
      </c>
      <c r="W227" s="46">
        <f>+L238</f>
        <v>3</v>
      </c>
      <c r="X227" s="46">
        <f>+L236</f>
        <v>0</v>
      </c>
    </row>
    <row r="228" spans="1:24" x14ac:dyDescent="0.25">
      <c r="A228" s="21"/>
      <c r="B228" s="22"/>
      <c r="C228" s="8" t="str">
        <f>+$C212</f>
        <v>April 2024</v>
      </c>
      <c r="D228" s="24"/>
      <c r="E228" s="24"/>
      <c r="F228" s="24"/>
      <c r="G228" s="10" t="str">
        <f>+$G$4</f>
        <v>April</v>
      </c>
      <c r="H228" s="10" t="str">
        <f>+G228</f>
        <v>April</v>
      </c>
      <c r="I228" s="10" t="str">
        <f t="shared" si="59"/>
        <v>April</v>
      </c>
      <c r="J228" s="10" t="str">
        <f t="shared" si="59"/>
        <v>April</v>
      </c>
      <c r="K228" s="10" t="str">
        <f t="shared" si="59"/>
        <v>April</v>
      </c>
      <c r="L228" s="10" t="str">
        <f t="shared" si="59"/>
        <v>April</v>
      </c>
      <c r="M228" s="10" t="str">
        <f t="shared" si="59"/>
        <v>April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7</v>
      </c>
      <c r="H229" s="7">
        <f>+$H$5</f>
        <v>14</v>
      </c>
      <c r="I229" s="7">
        <f>+$I$5</f>
        <v>21</v>
      </c>
      <c r="J229" s="7">
        <f>+$J$5</f>
        <v>28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63</v>
      </c>
      <c r="H231" s="32">
        <f t="shared" ref="H231:L231" si="60">SUM(H232:H235)</f>
        <v>0</v>
      </c>
      <c r="I231" s="32">
        <f t="shared" si="60"/>
        <v>53</v>
      </c>
      <c r="J231" s="32">
        <f t="shared" si="60"/>
        <v>62</v>
      </c>
      <c r="K231" s="32">
        <f t="shared" si="60"/>
        <v>0</v>
      </c>
      <c r="L231" s="32">
        <f t="shared" si="60"/>
        <v>178</v>
      </c>
      <c r="M231" s="32">
        <f>ROUND((L231/$E$1),0)</f>
        <v>45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9</v>
      </c>
      <c r="H232" s="40"/>
      <c r="I232" s="40">
        <v>9</v>
      </c>
      <c r="J232" s="40">
        <v>10</v>
      </c>
      <c r="K232" s="40"/>
      <c r="L232" s="35">
        <f>SUM(G232:K232)</f>
        <v>28</v>
      </c>
      <c r="M232" s="35">
        <f t="shared" ref="M232:M240" si="61">ROUND((L232/$E$1),0)</f>
        <v>7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11</v>
      </c>
      <c r="H233" s="40"/>
      <c r="I233" s="40">
        <v>13</v>
      </c>
      <c r="J233" s="40">
        <v>15</v>
      </c>
      <c r="K233" s="40"/>
      <c r="L233" s="35">
        <f t="shared" ref="L233:L240" si="62">SUM(G233:K233)</f>
        <v>39</v>
      </c>
      <c r="M233" s="35">
        <f t="shared" si="61"/>
        <v>10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16</v>
      </c>
      <c r="H234" s="40"/>
      <c r="I234" s="40">
        <v>5</v>
      </c>
      <c r="J234" s="40">
        <v>12</v>
      </c>
      <c r="K234" s="40"/>
      <c r="L234" s="35">
        <f t="shared" si="62"/>
        <v>33</v>
      </c>
      <c r="M234" s="35">
        <f t="shared" si="61"/>
        <v>8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27</v>
      </c>
      <c r="H235" s="41"/>
      <c r="I235" s="41">
        <v>26</v>
      </c>
      <c r="J235" s="41">
        <v>25</v>
      </c>
      <c r="K235" s="41"/>
      <c r="L235" s="32">
        <f t="shared" si="62"/>
        <v>78</v>
      </c>
      <c r="M235" s="32">
        <f t="shared" si="61"/>
        <v>20</v>
      </c>
      <c r="N235" s="33"/>
      <c r="O235" s="115" t="s">
        <v>216</v>
      </c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2"/>
        <v>0</v>
      </c>
      <c r="M236" s="35">
        <f t="shared" si="61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2"/>
        <v>0</v>
      </c>
      <c r="M237" s="35">
        <f t="shared" si="61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>
        <v>3</v>
      </c>
      <c r="J238" s="40"/>
      <c r="K238" s="40"/>
      <c r="L238" s="35">
        <f t="shared" si="62"/>
        <v>3</v>
      </c>
      <c r="M238" s="35">
        <f t="shared" si="61"/>
        <v>1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2"/>
        <v>0</v>
      </c>
      <c r="M239" s="35">
        <f t="shared" si="61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2"/>
        <v>0</v>
      </c>
      <c r="M240" s="35">
        <f t="shared" si="61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3">+H243</f>
        <v>2024</v>
      </c>
      <c r="J243" s="6">
        <f t="shared" si="63"/>
        <v>2024</v>
      </c>
      <c r="K243" s="6">
        <f t="shared" si="63"/>
        <v>2024</v>
      </c>
      <c r="L243" s="6">
        <f t="shared" si="63"/>
        <v>2024</v>
      </c>
      <c r="M243" s="6">
        <f t="shared" si="63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409</v>
      </c>
      <c r="U243" s="46">
        <f>+L248+L249</f>
        <v>55</v>
      </c>
      <c r="V243" s="46">
        <f>+L250+L251</f>
        <v>354</v>
      </c>
      <c r="W243" s="46">
        <f>+L254</f>
        <v>35</v>
      </c>
      <c r="X243" s="46">
        <f>+L252</f>
        <v>0</v>
      </c>
    </row>
    <row r="244" spans="1:24" x14ac:dyDescent="0.25">
      <c r="A244" s="21"/>
      <c r="B244" s="22"/>
      <c r="C244" s="8" t="str">
        <f>+$C228</f>
        <v>April 2024</v>
      </c>
      <c r="D244" s="24"/>
      <c r="E244" s="24"/>
      <c r="F244" s="24"/>
      <c r="G244" s="10" t="str">
        <f>+$G$4</f>
        <v>April</v>
      </c>
      <c r="H244" s="10" t="str">
        <f>+G244</f>
        <v>April</v>
      </c>
      <c r="I244" s="10" t="str">
        <f t="shared" si="63"/>
        <v>April</v>
      </c>
      <c r="J244" s="10" t="str">
        <f t="shared" si="63"/>
        <v>April</v>
      </c>
      <c r="K244" s="10" t="str">
        <f t="shared" si="63"/>
        <v>April</v>
      </c>
      <c r="L244" s="10" t="str">
        <f t="shared" si="63"/>
        <v>April</v>
      </c>
      <c r="M244" s="10" t="str">
        <f t="shared" si="63"/>
        <v>April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7</v>
      </c>
      <c r="H245" s="7">
        <f>+$H$5</f>
        <v>14</v>
      </c>
      <c r="I245" s="7">
        <f>+$I$5</f>
        <v>21</v>
      </c>
      <c r="J245" s="7">
        <f>+$J$5</f>
        <v>28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62</v>
      </c>
      <c r="H247" s="32">
        <f t="shared" ref="H247:L247" si="64">SUM(H248:H251)</f>
        <v>111</v>
      </c>
      <c r="I247" s="32">
        <f t="shared" si="64"/>
        <v>120</v>
      </c>
      <c r="J247" s="32">
        <f t="shared" si="64"/>
        <v>116</v>
      </c>
      <c r="K247" s="32">
        <f t="shared" si="64"/>
        <v>0</v>
      </c>
      <c r="L247" s="32">
        <f t="shared" si="64"/>
        <v>409</v>
      </c>
      <c r="M247" s="32">
        <f>ROUND((L247/$E$1),0)</f>
        <v>102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2</v>
      </c>
      <c r="H248" s="40">
        <v>5</v>
      </c>
      <c r="I248" s="40">
        <v>5</v>
      </c>
      <c r="J248" s="40">
        <v>4</v>
      </c>
      <c r="K248" s="40"/>
      <c r="L248" s="35">
        <f>SUM(G248:K248)</f>
        <v>16</v>
      </c>
      <c r="M248" s="35">
        <f t="shared" ref="M248:M256" si="65">ROUND((L248/$E$1),0)</f>
        <v>4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5</v>
      </c>
      <c r="H249" s="40">
        <v>12</v>
      </c>
      <c r="I249" s="40">
        <v>11</v>
      </c>
      <c r="J249" s="40">
        <v>11</v>
      </c>
      <c r="K249" s="40"/>
      <c r="L249" s="35">
        <f t="shared" ref="L249:L256" si="66">SUM(G249:K249)</f>
        <v>39</v>
      </c>
      <c r="M249" s="35">
        <f t="shared" si="65"/>
        <v>10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15</v>
      </c>
      <c r="H250" s="40">
        <v>23</v>
      </c>
      <c r="I250" s="40">
        <v>28</v>
      </c>
      <c r="J250" s="40">
        <v>25</v>
      </c>
      <c r="K250" s="40"/>
      <c r="L250" s="35">
        <f t="shared" si="66"/>
        <v>91</v>
      </c>
      <c r="M250" s="35">
        <f t="shared" si="65"/>
        <v>23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40</v>
      </c>
      <c r="H251" s="41">
        <v>71</v>
      </c>
      <c r="I251" s="41">
        <v>76</v>
      </c>
      <c r="J251" s="41">
        <v>76</v>
      </c>
      <c r="K251" s="41"/>
      <c r="L251" s="32">
        <f t="shared" si="66"/>
        <v>263</v>
      </c>
      <c r="M251" s="32">
        <f t="shared" si="65"/>
        <v>66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6"/>
        <v>0</v>
      </c>
      <c r="M252" s="35">
        <f t="shared" si="65"/>
        <v>0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6"/>
        <v>0</v>
      </c>
      <c r="M253" s="35">
        <f t="shared" si="65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9</v>
      </c>
      <c r="H254" s="40">
        <v>9</v>
      </c>
      <c r="I254" s="40">
        <v>8</v>
      </c>
      <c r="J254" s="40">
        <v>9</v>
      </c>
      <c r="K254" s="40"/>
      <c r="L254" s="35">
        <f t="shared" si="66"/>
        <v>35</v>
      </c>
      <c r="M254" s="35">
        <f t="shared" si="65"/>
        <v>9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6"/>
        <v>0</v>
      </c>
      <c r="M255" s="35">
        <f t="shared" si="65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40</v>
      </c>
      <c r="H256" s="40">
        <v>40</v>
      </c>
      <c r="I256" s="40">
        <v>40</v>
      </c>
      <c r="J256" s="40"/>
      <c r="K256" s="40"/>
      <c r="L256" s="35">
        <f t="shared" si="66"/>
        <v>120</v>
      </c>
      <c r="M256" s="35">
        <f t="shared" si="65"/>
        <v>30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7">+H259</f>
        <v>2024</v>
      </c>
      <c r="J259" s="6">
        <f t="shared" si="67"/>
        <v>2024</v>
      </c>
      <c r="K259" s="6">
        <f t="shared" si="67"/>
        <v>2024</v>
      </c>
      <c r="L259" s="6">
        <f t="shared" si="67"/>
        <v>2024</v>
      </c>
      <c r="M259" s="6">
        <f t="shared" si="67"/>
        <v>2024</v>
      </c>
      <c r="N259" s="20"/>
      <c r="S259" s="45" t="str">
        <f>+C259</f>
        <v>Lonhlalane</v>
      </c>
      <c r="T259" s="46">
        <f>+L263</f>
        <v>75</v>
      </c>
      <c r="U259" s="46">
        <f>+L264+L265</f>
        <v>16</v>
      </c>
      <c r="V259" s="46">
        <f>+L266+L267</f>
        <v>59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 t="str">
        <f>+$C244</f>
        <v>April 2024</v>
      </c>
      <c r="D260" s="24"/>
      <c r="E260" s="24"/>
      <c r="F260" s="24"/>
      <c r="G260" s="10" t="str">
        <f>+$G$4</f>
        <v>April</v>
      </c>
      <c r="H260" s="10" t="str">
        <f>+G260</f>
        <v>April</v>
      </c>
      <c r="I260" s="10" t="str">
        <f t="shared" si="67"/>
        <v>April</v>
      </c>
      <c r="J260" s="10" t="str">
        <f t="shared" si="67"/>
        <v>April</v>
      </c>
      <c r="K260" s="10" t="str">
        <f t="shared" si="67"/>
        <v>April</v>
      </c>
      <c r="L260" s="10" t="str">
        <f t="shared" si="67"/>
        <v>April</v>
      </c>
      <c r="M260" s="10" t="str">
        <f t="shared" si="67"/>
        <v>April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7</v>
      </c>
      <c r="H261" s="7">
        <f>+$H$5</f>
        <v>14</v>
      </c>
      <c r="I261" s="7">
        <f>+$I$5</f>
        <v>21</v>
      </c>
      <c r="J261" s="7">
        <f>+$J$5</f>
        <v>28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9</v>
      </c>
      <c r="H263" s="32">
        <f t="shared" ref="H263:L263" si="68">SUM(H264:H267)</f>
        <v>27</v>
      </c>
      <c r="I263" s="32">
        <f t="shared" si="68"/>
        <v>26</v>
      </c>
      <c r="J263" s="32">
        <f t="shared" si="68"/>
        <v>13</v>
      </c>
      <c r="K263" s="32">
        <f>SUM(K264:K267)</f>
        <v>0</v>
      </c>
      <c r="L263" s="32">
        <f t="shared" si="68"/>
        <v>75</v>
      </c>
      <c r="M263" s="32">
        <f>ROUND((L263/$E$1),0)</f>
        <v>19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2</v>
      </c>
      <c r="I264" s="40">
        <v>2</v>
      </c>
      <c r="J264" s="40">
        <v>1</v>
      </c>
      <c r="K264" s="40"/>
      <c r="L264" s="35">
        <f>SUM(G264:K264)</f>
        <v>6</v>
      </c>
      <c r="M264" s="35">
        <f t="shared" ref="M264:M272" si="69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2</v>
      </c>
      <c r="I265" s="40">
        <v>3</v>
      </c>
      <c r="J265" s="40">
        <v>2</v>
      </c>
      <c r="K265" s="40"/>
      <c r="L265" s="35">
        <f>SUM(G265:K265)</f>
        <v>10</v>
      </c>
      <c r="M265" s="35">
        <f t="shared" si="69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5</v>
      </c>
      <c r="H266" s="40">
        <v>7</v>
      </c>
      <c r="I266" s="40">
        <v>8</v>
      </c>
      <c r="J266" s="40">
        <v>8</v>
      </c>
      <c r="K266" s="40"/>
      <c r="L266" s="35">
        <f>SUM(G266:K266)</f>
        <v>28</v>
      </c>
      <c r="M266" s="35">
        <f t="shared" si="69"/>
        <v>7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/>
      <c r="H267" s="41">
        <v>16</v>
      </c>
      <c r="I267" s="41">
        <v>13</v>
      </c>
      <c r="J267" s="41">
        <v>2</v>
      </c>
      <c r="K267" s="41"/>
      <c r="L267" s="32">
        <f>SUM(G267:K267)</f>
        <v>31</v>
      </c>
      <c r="M267" s="32">
        <f t="shared" si="69"/>
        <v>8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>SUM(G268:K268)</f>
        <v>0</v>
      </c>
      <c r="M268" s="35">
        <f t="shared" si="69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>
        <v>4</v>
      </c>
      <c r="J269" s="40"/>
      <c r="K269" s="40"/>
      <c r="L269" s="35">
        <f t="shared" ref="L269:L272" si="70">SUM(G269:K269)</f>
        <v>4</v>
      </c>
      <c r="M269" s="35">
        <f t="shared" si="69"/>
        <v>1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70"/>
        <v>0</v>
      </c>
      <c r="M270" s="35">
        <f t="shared" si="69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>
        <v>42</v>
      </c>
      <c r="I271" s="40">
        <v>38</v>
      </c>
      <c r="J271" s="40">
        <v>44</v>
      </c>
      <c r="K271" s="40"/>
      <c r="L271" s="35">
        <f t="shared" si="70"/>
        <v>124</v>
      </c>
      <c r="M271" s="35">
        <f t="shared" si="69"/>
        <v>31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70"/>
        <v>0</v>
      </c>
      <c r="M272" s="35">
        <f t="shared" si="69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1">+H275</f>
        <v>2024</v>
      </c>
      <c r="J275" s="6">
        <f t="shared" si="71"/>
        <v>2024</v>
      </c>
      <c r="K275" s="6">
        <f t="shared" si="71"/>
        <v>2024</v>
      </c>
      <c r="L275" s="6">
        <f t="shared" si="71"/>
        <v>2024</v>
      </c>
      <c r="M275" s="6">
        <f t="shared" si="71"/>
        <v>2024</v>
      </c>
      <c r="N275" s="20"/>
      <c r="S275" s="45" t="str">
        <f>+C275</f>
        <v>Zondwako</v>
      </c>
      <c r="T275" s="46">
        <f>+L279</f>
        <v>225</v>
      </c>
      <c r="U275" s="46">
        <f>+L280+L281</f>
        <v>37</v>
      </c>
      <c r="V275" s="46">
        <f>+L282+L283</f>
        <v>188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April 2024</v>
      </c>
      <c r="D276" s="24"/>
      <c r="E276" s="24"/>
      <c r="F276" s="24"/>
      <c r="G276" s="10" t="str">
        <f>+$G$4</f>
        <v>April</v>
      </c>
      <c r="H276" s="10" t="str">
        <f>+G276</f>
        <v>April</v>
      </c>
      <c r="I276" s="10" t="str">
        <f t="shared" si="71"/>
        <v>April</v>
      </c>
      <c r="J276" s="10" t="str">
        <f t="shared" si="71"/>
        <v>April</v>
      </c>
      <c r="K276" s="10" t="str">
        <f t="shared" si="71"/>
        <v>April</v>
      </c>
      <c r="L276" s="10" t="str">
        <f t="shared" si="71"/>
        <v>April</v>
      </c>
      <c r="M276" s="10" t="str">
        <f t="shared" si="71"/>
        <v>April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7</v>
      </c>
      <c r="H277" s="7">
        <f>+$H$5</f>
        <v>14</v>
      </c>
      <c r="I277" s="7">
        <f>+$I$5</f>
        <v>21</v>
      </c>
      <c r="J277" s="7">
        <f>+$J$5</f>
        <v>28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26</v>
      </c>
      <c r="H279" s="32">
        <f t="shared" ref="H279:L279" si="72">SUM(H280:H283)</f>
        <v>46</v>
      </c>
      <c r="I279" s="32">
        <f t="shared" si="72"/>
        <v>86</v>
      </c>
      <c r="J279" s="32">
        <f t="shared" si="72"/>
        <v>67</v>
      </c>
      <c r="K279" s="32">
        <f t="shared" si="72"/>
        <v>0</v>
      </c>
      <c r="L279" s="32">
        <f t="shared" si="72"/>
        <v>225</v>
      </c>
      <c r="M279" s="32">
        <f>ROUND((L279/$E$1),0)</f>
        <v>56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4</v>
      </c>
      <c r="H280" s="40">
        <v>3</v>
      </c>
      <c r="I280" s="40">
        <v>1</v>
      </c>
      <c r="J280" s="40">
        <v>2</v>
      </c>
      <c r="K280" s="40"/>
      <c r="L280" s="35">
        <f>SUM(G280:K280)</f>
        <v>10</v>
      </c>
      <c r="M280" s="35">
        <f t="shared" ref="M280:M288" si="73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6</v>
      </c>
      <c r="I281" s="40">
        <v>10</v>
      </c>
      <c r="J281" s="40">
        <v>8</v>
      </c>
      <c r="K281" s="40"/>
      <c r="L281" s="35">
        <f t="shared" ref="L281:L288" si="74">SUM(G281:K281)</f>
        <v>27</v>
      </c>
      <c r="M281" s="35">
        <f t="shared" si="73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9</v>
      </c>
      <c r="H282" s="40">
        <v>14</v>
      </c>
      <c r="I282" s="40">
        <v>17</v>
      </c>
      <c r="J282" s="40">
        <v>21</v>
      </c>
      <c r="K282" s="40"/>
      <c r="L282" s="35">
        <f t="shared" si="74"/>
        <v>61</v>
      </c>
      <c r="M282" s="35">
        <f t="shared" si="73"/>
        <v>15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10</v>
      </c>
      <c r="H283" s="41">
        <v>23</v>
      </c>
      <c r="I283" s="41">
        <v>58</v>
      </c>
      <c r="J283" s="41">
        <v>36</v>
      </c>
      <c r="K283" s="41"/>
      <c r="L283" s="32">
        <f t="shared" si="74"/>
        <v>127</v>
      </c>
      <c r="M283" s="32">
        <f t="shared" si="73"/>
        <v>32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4"/>
        <v>0</v>
      </c>
      <c r="M284" s="35">
        <f t="shared" si="73"/>
        <v>0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4"/>
        <v>0</v>
      </c>
      <c r="M285" s="35">
        <f t="shared" si="73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4"/>
        <v>0</v>
      </c>
      <c r="M286" s="35">
        <f t="shared" si="73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>
        <v>20</v>
      </c>
      <c r="H287" s="40"/>
      <c r="I287" s="40"/>
      <c r="J287" s="40"/>
      <c r="K287" s="40"/>
      <c r="L287" s="35">
        <f t="shared" si="74"/>
        <v>20</v>
      </c>
      <c r="M287" s="35">
        <f t="shared" si="73"/>
        <v>5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52</v>
      </c>
      <c r="H288" s="40">
        <v>44</v>
      </c>
      <c r="I288" s="40">
        <v>44</v>
      </c>
      <c r="J288" s="40">
        <v>44</v>
      </c>
      <c r="K288" s="40"/>
      <c r="L288" s="35">
        <f t="shared" si="74"/>
        <v>184</v>
      </c>
      <c r="M288" s="35">
        <f t="shared" si="73"/>
        <v>46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5">+H291</f>
        <v>2024</v>
      </c>
      <c r="J291" s="6">
        <f t="shared" si="75"/>
        <v>2024</v>
      </c>
      <c r="K291" s="6">
        <f t="shared" si="75"/>
        <v>2024</v>
      </c>
      <c r="L291" s="6">
        <f t="shared" si="75"/>
        <v>2024</v>
      </c>
      <c r="M291" s="6">
        <f t="shared" si="75"/>
        <v>2024</v>
      </c>
      <c r="N291" s="20"/>
      <c r="S291" s="45" t="str">
        <f>+C291</f>
        <v>Mangcongco</v>
      </c>
      <c r="T291" s="46">
        <f>+L295</f>
        <v>158</v>
      </c>
      <c r="U291" s="46">
        <f>+L296+L297</f>
        <v>28</v>
      </c>
      <c r="V291" s="46">
        <f>+L298+L299</f>
        <v>130</v>
      </c>
      <c r="W291" s="46">
        <f>+L302</f>
        <v>3</v>
      </c>
      <c r="X291" s="46">
        <f>+L300</f>
        <v>0</v>
      </c>
    </row>
    <row r="292" spans="1:24" x14ac:dyDescent="0.25">
      <c r="A292" s="21"/>
      <c r="B292" s="22"/>
      <c r="C292" s="8" t="str">
        <f>+$C276</f>
        <v>April 2024</v>
      </c>
      <c r="D292" s="24"/>
      <c r="E292" s="24"/>
      <c r="F292" s="24"/>
      <c r="G292" s="10" t="str">
        <f>+$G$4</f>
        <v>April</v>
      </c>
      <c r="H292" s="10" t="str">
        <f>+G292</f>
        <v>April</v>
      </c>
      <c r="I292" s="10" t="str">
        <f t="shared" si="75"/>
        <v>April</v>
      </c>
      <c r="J292" s="10" t="str">
        <f t="shared" si="75"/>
        <v>April</v>
      </c>
      <c r="K292" s="10" t="str">
        <f t="shared" si="75"/>
        <v>April</v>
      </c>
      <c r="L292" s="10" t="str">
        <f t="shared" si="75"/>
        <v>April</v>
      </c>
      <c r="M292" s="10" t="str">
        <f t="shared" si="75"/>
        <v>April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7</v>
      </c>
      <c r="H293" s="7">
        <f>+$H$5</f>
        <v>14</v>
      </c>
      <c r="I293" s="7">
        <f>+$I$5</f>
        <v>21</v>
      </c>
      <c r="J293" s="7">
        <f>+$J$5</f>
        <v>28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23</v>
      </c>
      <c r="H295" s="32">
        <f t="shared" ref="H295:L295" si="76">SUM(H296:H299)</f>
        <v>49</v>
      </c>
      <c r="I295" s="32">
        <f t="shared" si="76"/>
        <v>49</v>
      </c>
      <c r="J295" s="32">
        <f t="shared" si="76"/>
        <v>37</v>
      </c>
      <c r="K295" s="32">
        <f t="shared" si="76"/>
        <v>0</v>
      </c>
      <c r="L295" s="32">
        <f t="shared" si="76"/>
        <v>158</v>
      </c>
      <c r="M295" s="32">
        <f>ROUND((L295/$E$1),0)</f>
        <v>40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3</v>
      </c>
      <c r="J296" s="40">
        <v>2</v>
      </c>
      <c r="K296" s="40"/>
      <c r="L296" s="35">
        <f>SUM(G296:K296)</f>
        <v>9</v>
      </c>
      <c r="M296" s="35">
        <f t="shared" ref="M296:M304" si="77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4</v>
      </c>
      <c r="H297" s="40">
        <v>5</v>
      </c>
      <c r="I297" s="40">
        <v>6</v>
      </c>
      <c r="J297" s="40">
        <v>4</v>
      </c>
      <c r="K297" s="40"/>
      <c r="L297" s="35">
        <f t="shared" ref="L297:L304" si="78">SUM(G297:K297)</f>
        <v>19</v>
      </c>
      <c r="M297" s="35">
        <f t="shared" si="77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5</v>
      </c>
      <c r="H298" s="40">
        <v>15</v>
      </c>
      <c r="I298" s="40">
        <v>15</v>
      </c>
      <c r="J298" s="40">
        <v>17</v>
      </c>
      <c r="K298" s="40"/>
      <c r="L298" s="35">
        <f t="shared" si="78"/>
        <v>52</v>
      </c>
      <c r="M298" s="35">
        <f t="shared" si="77"/>
        <v>13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12</v>
      </c>
      <c r="H299" s="41">
        <v>27</v>
      </c>
      <c r="I299" s="41">
        <v>25</v>
      </c>
      <c r="J299" s="41">
        <v>14</v>
      </c>
      <c r="K299" s="41"/>
      <c r="L299" s="32">
        <f t="shared" si="78"/>
        <v>78</v>
      </c>
      <c r="M299" s="32">
        <f t="shared" si="77"/>
        <v>20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8"/>
        <v>0</v>
      </c>
      <c r="M300" s="35">
        <f t="shared" si="77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8"/>
        <v>0</v>
      </c>
      <c r="M301" s="35">
        <f t="shared" si="77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>
        <v>3</v>
      </c>
      <c r="I302" s="40"/>
      <c r="J302" s="40"/>
      <c r="K302" s="40"/>
      <c r="L302" s="35">
        <f t="shared" si="78"/>
        <v>3</v>
      </c>
      <c r="M302" s="35">
        <f t="shared" si="77"/>
        <v>1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8"/>
        <v>0</v>
      </c>
      <c r="M303" s="35">
        <f t="shared" si="77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8"/>
        <v>0</v>
      </c>
      <c r="M304" s="35">
        <f t="shared" si="77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9">+H307</f>
        <v>2024</v>
      </c>
      <c r="J307" s="6">
        <f t="shared" si="79"/>
        <v>2024</v>
      </c>
      <c r="K307" s="6">
        <f t="shared" si="79"/>
        <v>2024</v>
      </c>
      <c r="L307" s="6">
        <f t="shared" si="79"/>
        <v>2024</v>
      </c>
      <c r="M307" s="6">
        <f t="shared" si="79"/>
        <v>2024</v>
      </c>
      <c r="N307" s="20"/>
      <c r="S307" s="45" t="str">
        <f>+C307</f>
        <v>Kaliba</v>
      </c>
      <c r="T307" s="46">
        <f>+L311</f>
        <v>234</v>
      </c>
      <c r="U307" s="46">
        <f>+L312+L313</f>
        <v>42</v>
      </c>
      <c r="V307" s="46">
        <f>+L314+L315</f>
        <v>192</v>
      </c>
      <c r="W307" s="46">
        <f>+L318</f>
        <v>0</v>
      </c>
      <c r="X307" s="46">
        <f>+L316</f>
        <v>2</v>
      </c>
    </row>
    <row r="308" spans="1:24" x14ac:dyDescent="0.25">
      <c r="A308" s="21"/>
      <c r="B308" s="22"/>
      <c r="C308" s="8" t="str">
        <f>+$C292</f>
        <v>April 2024</v>
      </c>
      <c r="D308" s="24"/>
      <c r="E308" s="24"/>
      <c r="F308" s="24"/>
      <c r="G308" s="10" t="str">
        <f>+$G$4</f>
        <v>April</v>
      </c>
      <c r="H308" s="10" t="str">
        <f>+G308</f>
        <v>April</v>
      </c>
      <c r="I308" s="10" t="str">
        <f t="shared" si="79"/>
        <v>April</v>
      </c>
      <c r="J308" s="10" t="str">
        <f t="shared" si="79"/>
        <v>April</v>
      </c>
      <c r="K308" s="10" t="str">
        <f t="shared" si="79"/>
        <v>April</v>
      </c>
      <c r="L308" s="10" t="str">
        <f t="shared" si="79"/>
        <v>April</v>
      </c>
      <c r="M308" s="10" t="str">
        <f t="shared" si="79"/>
        <v>April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7</v>
      </c>
      <c r="H309" s="7">
        <f>+$H$5</f>
        <v>14</v>
      </c>
      <c r="I309" s="7">
        <f>+$I$5</f>
        <v>21</v>
      </c>
      <c r="J309" s="7">
        <f>+$J$5</f>
        <v>28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23</v>
      </c>
      <c r="H311" s="32">
        <f t="shared" ref="H311:L311" si="80">SUM(H312:H315)</f>
        <v>60</v>
      </c>
      <c r="I311" s="32">
        <f t="shared" si="80"/>
        <v>76</v>
      </c>
      <c r="J311" s="32">
        <f t="shared" si="80"/>
        <v>75</v>
      </c>
      <c r="K311" s="32">
        <f t="shared" si="80"/>
        <v>0</v>
      </c>
      <c r="L311" s="32">
        <f t="shared" si="80"/>
        <v>234</v>
      </c>
      <c r="M311" s="32">
        <f>ROUND((L311/$E$1),0)</f>
        <v>59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1</v>
      </c>
      <c r="H312" s="40">
        <v>1</v>
      </c>
      <c r="I312" s="40">
        <v>4</v>
      </c>
      <c r="J312" s="40">
        <v>3</v>
      </c>
      <c r="K312" s="40"/>
      <c r="L312" s="35">
        <f>SUM(G312:K312)</f>
        <v>9</v>
      </c>
      <c r="M312" s="35">
        <f t="shared" ref="M312:M320" si="81">ROUND((L312/$E$1),0)</f>
        <v>2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2</v>
      </c>
      <c r="H313" s="40">
        <v>9</v>
      </c>
      <c r="I313" s="40">
        <v>9</v>
      </c>
      <c r="J313" s="40">
        <v>13</v>
      </c>
      <c r="K313" s="40"/>
      <c r="L313" s="35">
        <f t="shared" ref="L313:L320" si="82">SUM(G313:K313)</f>
        <v>33</v>
      </c>
      <c r="M313" s="35">
        <f t="shared" si="81"/>
        <v>8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11</v>
      </c>
      <c r="H314" s="40">
        <v>21</v>
      </c>
      <c r="I314" s="40">
        <v>24</v>
      </c>
      <c r="J314" s="40">
        <v>24</v>
      </c>
      <c r="K314" s="40"/>
      <c r="L314" s="35">
        <f t="shared" si="82"/>
        <v>80</v>
      </c>
      <c r="M314" s="35">
        <f t="shared" si="81"/>
        <v>20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9</v>
      </c>
      <c r="H315" s="41">
        <v>29</v>
      </c>
      <c r="I315" s="41">
        <v>39</v>
      </c>
      <c r="J315" s="41">
        <v>35</v>
      </c>
      <c r="K315" s="41"/>
      <c r="L315" s="32">
        <f t="shared" si="82"/>
        <v>112</v>
      </c>
      <c r="M315" s="32">
        <f t="shared" si="81"/>
        <v>28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>
        <v>2</v>
      </c>
      <c r="K316" s="40"/>
      <c r="L316" s="35">
        <f t="shared" si="82"/>
        <v>2</v>
      </c>
      <c r="M316" s="35">
        <f t="shared" si="81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2"/>
        <v>0</v>
      </c>
      <c r="M317" s="35">
        <f t="shared" si="81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2"/>
        <v>0</v>
      </c>
      <c r="M318" s="35">
        <f t="shared" si="81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/>
      <c r="H319" s="40">
        <v>106</v>
      </c>
      <c r="I319" s="40">
        <v>176</v>
      </c>
      <c r="J319" s="40">
        <v>171</v>
      </c>
      <c r="K319" s="40"/>
      <c r="L319" s="35">
        <f t="shared" si="82"/>
        <v>453</v>
      </c>
      <c r="M319" s="35">
        <f t="shared" si="81"/>
        <v>113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2"/>
        <v>0</v>
      </c>
      <c r="M320" s="35">
        <f t="shared" si="81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3">+H323</f>
        <v>2024</v>
      </c>
      <c r="J323" s="6">
        <f t="shared" si="83"/>
        <v>2024</v>
      </c>
      <c r="K323" s="6">
        <f t="shared" si="83"/>
        <v>2024</v>
      </c>
      <c r="L323" s="6">
        <f t="shared" si="83"/>
        <v>2024</v>
      </c>
      <c r="M323" s="6">
        <f t="shared" si="83"/>
        <v>2024</v>
      </c>
      <c r="N323" s="20"/>
      <c r="S323" s="45" t="str">
        <f>+C323</f>
        <v>Kancesi</v>
      </c>
      <c r="T323" s="46">
        <f>+L327</f>
        <v>261</v>
      </c>
      <c r="U323" s="46">
        <f>+L328+L329</f>
        <v>81</v>
      </c>
      <c r="V323" s="46">
        <f>+L330+L331</f>
        <v>180</v>
      </c>
      <c r="W323" s="46">
        <f>+L334</f>
        <v>32</v>
      </c>
      <c r="X323" s="46">
        <f>+L332</f>
        <v>10</v>
      </c>
    </row>
    <row r="324" spans="1:24" x14ac:dyDescent="0.25">
      <c r="A324" s="21"/>
      <c r="B324" s="22"/>
      <c r="C324" s="8" t="str">
        <f>+$C308</f>
        <v>April 2024</v>
      </c>
      <c r="D324" s="24"/>
      <c r="E324" s="24"/>
      <c r="F324" s="24"/>
      <c r="G324" s="10" t="str">
        <f>+$G$4</f>
        <v>April</v>
      </c>
      <c r="H324" s="10" t="str">
        <f>+G324</f>
        <v>April</v>
      </c>
      <c r="I324" s="10" t="str">
        <f t="shared" si="83"/>
        <v>April</v>
      </c>
      <c r="J324" s="10" t="str">
        <f t="shared" si="83"/>
        <v>April</v>
      </c>
      <c r="K324" s="10" t="str">
        <f t="shared" si="83"/>
        <v>April</v>
      </c>
      <c r="L324" s="10" t="str">
        <f t="shared" si="83"/>
        <v>April</v>
      </c>
      <c r="M324" s="10" t="str">
        <f t="shared" si="83"/>
        <v>April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7</v>
      </c>
      <c r="H325" s="7">
        <f>+$H$5</f>
        <v>14</v>
      </c>
      <c r="I325" s="7">
        <f>+$I$5</f>
        <v>21</v>
      </c>
      <c r="J325" s="7">
        <f>+$J$5</f>
        <v>28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50</v>
      </c>
      <c r="H327" s="32">
        <f t="shared" ref="H327:L327" si="84">SUM(H328:H331)</f>
        <v>65</v>
      </c>
      <c r="I327" s="32">
        <f t="shared" si="84"/>
        <v>69</v>
      </c>
      <c r="J327" s="32">
        <f t="shared" si="84"/>
        <v>77</v>
      </c>
      <c r="K327" s="32">
        <f t="shared" si="84"/>
        <v>0</v>
      </c>
      <c r="L327" s="32">
        <f t="shared" si="84"/>
        <v>261</v>
      </c>
      <c r="M327" s="32">
        <f>ROUND((L327/$E$1),0)</f>
        <v>65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3</v>
      </c>
      <c r="H328" s="40">
        <v>5</v>
      </c>
      <c r="I328" s="40">
        <v>7</v>
      </c>
      <c r="J328" s="40">
        <v>5</v>
      </c>
      <c r="K328" s="40"/>
      <c r="L328" s="35">
        <f>SUM(G328:K328)</f>
        <v>20</v>
      </c>
      <c r="M328" s="35">
        <f t="shared" ref="M328:M336" si="85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8</v>
      </c>
      <c r="H329" s="40">
        <v>16</v>
      </c>
      <c r="I329" s="40">
        <v>16</v>
      </c>
      <c r="J329" s="40">
        <v>21</v>
      </c>
      <c r="K329" s="40"/>
      <c r="L329" s="35">
        <f t="shared" ref="L329:L336" si="86">SUM(G329:K329)</f>
        <v>61</v>
      </c>
      <c r="M329" s="35">
        <f t="shared" si="85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12</v>
      </c>
      <c r="H330" s="40">
        <v>13</v>
      </c>
      <c r="I330" s="40">
        <v>17</v>
      </c>
      <c r="J330" s="40">
        <v>17</v>
      </c>
      <c r="K330" s="40"/>
      <c r="L330" s="35">
        <f t="shared" si="86"/>
        <v>59</v>
      </c>
      <c r="M330" s="35">
        <f t="shared" si="85"/>
        <v>15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27</v>
      </c>
      <c r="H331" s="41">
        <v>31</v>
      </c>
      <c r="I331" s="41">
        <v>29</v>
      </c>
      <c r="J331" s="41">
        <v>34</v>
      </c>
      <c r="K331" s="41"/>
      <c r="L331" s="32">
        <f t="shared" si="86"/>
        <v>121</v>
      </c>
      <c r="M331" s="32">
        <f t="shared" si="85"/>
        <v>30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>
        <v>5</v>
      </c>
      <c r="I332" s="40">
        <v>1</v>
      </c>
      <c r="J332" s="40">
        <v>3</v>
      </c>
      <c r="K332" s="40"/>
      <c r="L332" s="35">
        <f t="shared" si="86"/>
        <v>10</v>
      </c>
      <c r="M332" s="35">
        <f t="shared" si="85"/>
        <v>3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6"/>
        <v>0</v>
      </c>
      <c r="M333" s="35">
        <f t="shared" si="85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>
        <v>9</v>
      </c>
      <c r="I334" s="40">
        <v>10</v>
      </c>
      <c r="J334" s="40">
        <v>13</v>
      </c>
      <c r="K334" s="40"/>
      <c r="L334" s="35">
        <f t="shared" si="86"/>
        <v>32</v>
      </c>
      <c r="M334" s="35">
        <f t="shared" si="85"/>
        <v>8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>
        <v>144</v>
      </c>
      <c r="K335" s="40"/>
      <c r="L335" s="35">
        <f t="shared" si="86"/>
        <v>144</v>
      </c>
      <c r="M335" s="35">
        <f t="shared" si="85"/>
        <v>36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>
        <v>31</v>
      </c>
      <c r="I336" s="40"/>
      <c r="J336" s="40"/>
      <c r="K336" s="40"/>
      <c r="L336" s="35">
        <f t="shared" si="86"/>
        <v>31</v>
      </c>
      <c r="M336" s="35">
        <f t="shared" si="85"/>
        <v>8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7">+H339</f>
        <v>2024</v>
      </c>
      <c r="J339" s="6">
        <f t="shared" si="87"/>
        <v>2024</v>
      </c>
      <c r="K339" s="6">
        <f t="shared" si="87"/>
        <v>2024</v>
      </c>
      <c r="L339" s="6">
        <f t="shared" si="87"/>
        <v>2024</v>
      </c>
      <c r="M339" s="6">
        <f t="shared" si="87"/>
        <v>2024</v>
      </c>
      <c r="N339" s="20"/>
      <c r="S339" s="45" t="str">
        <f>+C339</f>
        <v>Mpuluzi</v>
      </c>
      <c r="T339" s="46">
        <f>+L343</f>
        <v>273</v>
      </c>
      <c r="U339" s="46">
        <f>+L344+L345</f>
        <v>106</v>
      </c>
      <c r="V339" s="46">
        <f>+L346+L347</f>
        <v>167</v>
      </c>
      <c r="W339" s="46">
        <f>+L350</f>
        <v>19</v>
      </c>
      <c r="X339" s="46">
        <f>+L348</f>
        <v>10</v>
      </c>
    </row>
    <row r="340" spans="1:24" x14ac:dyDescent="0.25">
      <c r="A340" s="21"/>
      <c r="B340" s="22"/>
      <c r="C340" s="8" t="str">
        <f>+$C324</f>
        <v>April 2024</v>
      </c>
      <c r="D340" s="24"/>
      <c r="E340" s="24"/>
      <c r="F340" s="24"/>
      <c r="G340" s="10" t="str">
        <f>+$G$4</f>
        <v>April</v>
      </c>
      <c r="H340" s="10" t="str">
        <f>+G340</f>
        <v>April</v>
      </c>
      <c r="I340" s="10" t="str">
        <f t="shared" si="87"/>
        <v>April</v>
      </c>
      <c r="J340" s="10" t="str">
        <f t="shared" si="87"/>
        <v>April</v>
      </c>
      <c r="K340" s="10" t="str">
        <f t="shared" si="87"/>
        <v>April</v>
      </c>
      <c r="L340" s="10" t="str">
        <f t="shared" si="87"/>
        <v>April</v>
      </c>
      <c r="M340" s="10" t="str">
        <f t="shared" si="87"/>
        <v>April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7</v>
      </c>
      <c r="H341" s="7">
        <f>+$H$5</f>
        <v>14</v>
      </c>
      <c r="I341" s="7">
        <f>+$I$5</f>
        <v>21</v>
      </c>
      <c r="J341" s="7">
        <f>+$J$5</f>
        <v>28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33</v>
      </c>
      <c r="H343" s="32">
        <f t="shared" ref="H343:L343" si="88">SUM(H344:H347)</f>
        <v>76</v>
      </c>
      <c r="I343" s="32">
        <f t="shared" si="88"/>
        <v>84</v>
      </c>
      <c r="J343" s="32">
        <f t="shared" si="88"/>
        <v>80</v>
      </c>
      <c r="K343" s="32">
        <f t="shared" si="88"/>
        <v>0</v>
      </c>
      <c r="L343" s="32">
        <f t="shared" si="88"/>
        <v>273</v>
      </c>
      <c r="M343" s="32">
        <f>ROUND((L343/$E$1),0)</f>
        <v>68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6</v>
      </c>
      <c r="H344" s="40">
        <v>8</v>
      </c>
      <c r="I344" s="40">
        <v>9</v>
      </c>
      <c r="J344" s="40">
        <v>11</v>
      </c>
      <c r="K344" s="40"/>
      <c r="L344" s="35">
        <f>SUM(G344:K344)</f>
        <v>34</v>
      </c>
      <c r="M344" s="35">
        <f t="shared" ref="M344:M352" si="89">ROUND((L344/$E$1),0)</f>
        <v>9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12</v>
      </c>
      <c r="H345" s="40">
        <v>22</v>
      </c>
      <c r="I345" s="40">
        <v>17</v>
      </c>
      <c r="J345" s="40">
        <v>21</v>
      </c>
      <c r="K345" s="40"/>
      <c r="L345" s="35">
        <f t="shared" ref="L345:L352" si="90">SUM(G345:K345)</f>
        <v>72</v>
      </c>
      <c r="M345" s="35">
        <f t="shared" si="89"/>
        <v>18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8</v>
      </c>
      <c r="H346" s="40">
        <v>17</v>
      </c>
      <c r="I346" s="40">
        <v>21</v>
      </c>
      <c r="J346" s="40">
        <v>16</v>
      </c>
      <c r="K346" s="40"/>
      <c r="L346" s="35">
        <f t="shared" si="90"/>
        <v>62</v>
      </c>
      <c r="M346" s="35">
        <f t="shared" si="89"/>
        <v>16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</v>
      </c>
      <c r="H347" s="41">
        <v>29</v>
      </c>
      <c r="I347" s="41">
        <v>37</v>
      </c>
      <c r="J347" s="41">
        <v>32</v>
      </c>
      <c r="K347" s="41"/>
      <c r="L347" s="32">
        <f t="shared" si="90"/>
        <v>105</v>
      </c>
      <c r="M347" s="32">
        <f t="shared" si="89"/>
        <v>26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1</v>
      </c>
      <c r="H348" s="40">
        <v>2</v>
      </c>
      <c r="I348" s="40">
        <v>4</v>
      </c>
      <c r="J348" s="40">
        <v>3</v>
      </c>
      <c r="K348" s="40"/>
      <c r="L348" s="35">
        <f t="shared" si="90"/>
        <v>10</v>
      </c>
      <c r="M348" s="35">
        <f t="shared" si="89"/>
        <v>3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90"/>
        <v>0</v>
      </c>
      <c r="M349" s="35">
        <f t="shared" si="89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5</v>
      </c>
      <c r="H350" s="40">
        <v>4</v>
      </c>
      <c r="I350" s="40">
        <v>4</v>
      </c>
      <c r="J350" s="40">
        <v>6</v>
      </c>
      <c r="K350" s="40"/>
      <c r="L350" s="35">
        <f t="shared" si="90"/>
        <v>19</v>
      </c>
      <c r="M350" s="35">
        <f t="shared" si="89"/>
        <v>5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>
        <v>36</v>
      </c>
      <c r="K351" s="40"/>
      <c r="L351" s="35">
        <f t="shared" si="90"/>
        <v>36</v>
      </c>
      <c r="M351" s="35">
        <f t="shared" si="89"/>
        <v>9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/>
      <c r="L352" s="35">
        <f t="shared" si="90"/>
        <v>160</v>
      </c>
      <c r="M352" s="35">
        <f t="shared" si="89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1">+H355</f>
        <v>2024</v>
      </c>
      <c r="J355" s="6">
        <f t="shared" si="91"/>
        <v>2024</v>
      </c>
      <c r="K355" s="6">
        <f t="shared" si="91"/>
        <v>2024</v>
      </c>
      <c r="L355" s="6">
        <f t="shared" si="91"/>
        <v>2024</v>
      </c>
      <c r="M355" s="6">
        <f t="shared" si="91"/>
        <v>2024</v>
      </c>
      <c r="N355" s="20"/>
      <c r="S355" s="45" t="str">
        <f>+C355</f>
        <v>Bulunga</v>
      </c>
      <c r="T355" s="46">
        <f>+L359</f>
        <v>157</v>
      </c>
      <c r="U355" s="46">
        <f>+L360+L361</f>
        <v>24</v>
      </c>
      <c r="V355" s="46">
        <f>+L362+L363</f>
        <v>133</v>
      </c>
      <c r="W355" s="46">
        <f>+L366</f>
        <v>26</v>
      </c>
      <c r="X355" s="46">
        <f>+L364</f>
        <v>17</v>
      </c>
    </row>
    <row r="356" spans="1:24" x14ac:dyDescent="0.25">
      <c r="A356" s="21"/>
      <c r="B356" s="22"/>
      <c r="C356" s="8" t="str">
        <f>+$C340</f>
        <v>April 2024</v>
      </c>
      <c r="D356" s="24"/>
      <c r="E356" s="24"/>
      <c r="F356" s="24"/>
      <c r="G356" s="10" t="str">
        <f>+$G$4</f>
        <v>April</v>
      </c>
      <c r="H356" s="10" t="str">
        <f>+G356</f>
        <v>April</v>
      </c>
      <c r="I356" s="10" t="str">
        <f t="shared" si="91"/>
        <v>April</v>
      </c>
      <c r="J356" s="10" t="str">
        <f t="shared" si="91"/>
        <v>April</v>
      </c>
      <c r="K356" s="10" t="str">
        <f t="shared" si="91"/>
        <v>April</v>
      </c>
      <c r="L356" s="10" t="str">
        <f t="shared" si="91"/>
        <v>April</v>
      </c>
      <c r="M356" s="10" t="str">
        <f t="shared" si="91"/>
        <v>April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7</v>
      </c>
      <c r="H357" s="7">
        <f>+$H$5</f>
        <v>14</v>
      </c>
      <c r="I357" s="7">
        <f>+$I$5</f>
        <v>21</v>
      </c>
      <c r="J357" s="7">
        <f>+$J$5</f>
        <v>28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19</v>
      </c>
      <c r="H359" s="32">
        <f t="shared" ref="H359:L359" si="92">SUM(H360:H363)</f>
        <v>41</v>
      </c>
      <c r="I359" s="32">
        <f t="shared" si="92"/>
        <v>37</v>
      </c>
      <c r="J359" s="32">
        <f t="shared" si="92"/>
        <v>60</v>
      </c>
      <c r="K359" s="32">
        <f t="shared" si="92"/>
        <v>0</v>
      </c>
      <c r="L359" s="32">
        <f t="shared" si="92"/>
        <v>157</v>
      </c>
      <c r="M359" s="32">
        <f>ROUND((L359/$E$1),0)</f>
        <v>39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1</v>
      </c>
      <c r="K360" s="40"/>
      <c r="L360" s="35">
        <f>SUM(G360:K360)</f>
        <v>7</v>
      </c>
      <c r="M360" s="35">
        <f t="shared" ref="M360:M368" si="93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6</v>
      </c>
      <c r="I361" s="40">
        <v>3</v>
      </c>
      <c r="J361" s="40">
        <v>6</v>
      </c>
      <c r="K361" s="40"/>
      <c r="L361" s="35">
        <f t="shared" ref="L361:L368" si="94">SUM(G361:K361)</f>
        <v>17</v>
      </c>
      <c r="M361" s="35">
        <f t="shared" si="93"/>
        <v>4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8</v>
      </c>
      <c r="H362" s="40">
        <v>14</v>
      </c>
      <c r="I362" s="40">
        <v>15</v>
      </c>
      <c r="J362" s="40">
        <v>28</v>
      </c>
      <c r="K362" s="40"/>
      <c r="L362" s="35">
        <f t="shared" si="94"/>
        <v>65</v>
      </c>
      <c r="M362" s="35">
        <f t="shared" si="93"/>
        <v>16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7</v>
      </c>
      <c r="H363" s="41">
        <v>19</v>
      </c>
      <c r="I363" s="41">
        <v>17</v>
      </c>
      <c r="J363" s="41">
        <v>25</v>
      </c>
      <c r="K363" s="41"/>
      <c r="L363" s="32">
        <f t="shared" si="94"/>
        <v>68</v>
      </c>
      <c r="M363" s="32">
        <f t="shared" si="93"/>
        <v>17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3</v>
      </c>
      <c r="H364" s="40">
        <v>4</v>
      </c>
      <c r="I364" s="40"/>
      <c r="J364" s="40">
        <v>10</v>
      </c>
      <c r="K364" s="40"/>
      <c r="L364" s="35">
        <f t="shared" si="94"/>
        <v>17</v>
      </c>
      <c r="M364" s="35">
        <f t="shared" si="93"/>
        <v>4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4"/>
        <v>0</v>
      </c>
      <c r="M365" s="35">
        <f t="shared" si="93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8</v>
      </c>
      <c r="H366" s="40">
        <v>6</v>
      </c>
      <c r="I366" s="40">
        <v>9</v>
      </c>
      <c r="J366" s="40">
        <v>3</v>
      </c>
      <c r="K366" s="40"/>
      <c r="L366" s="35">
        <f t="shared" si="94"/>
        <v>26</v>
      </c>
      <c r="M366" s="35">
        <f t="shared" si="93"/>
        <v>7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>
        <v>72</v>
      </c>
      <c r="I367" s="40"/>
      <c r="J367" s="40"/>
      <c r="K367" s="40"/>
      <c r="L367" s="35">
        <f t="shared" si="94"/>
        <v>72</v>
      </c>
      <c r="M367" s="35">
        <f t="shared" si="93"/>
        <v>18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20</v>
      </c>
      <c r="H368" s="40">
        <v>22</v>
      </c>
      <c r="I368" s="40"/>
      <c r="J368" s="40"/>
      <c r="K368" s="40"/>
      <c r="L368" s="35">
        <f t="shared" si="94"/>
        <v>42</v>
      </c>
      <c r="M368" s="35">
        <f t="shared" si="93"/>
        <v>11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5">+H371</f>
        <v>2024</v>
      </c>
      <c r="J371" s="6">
        <f t="shared" si="95"/>
        <v>2024</v>
      </c>
      <c r="K371" s="6">
        <f t="shared" si="95"/>
        <v>2024</v>
      </c>
      <c r="L371" s="6">
        <f t="shared" si="95"/>
        <v>2024</v>
      </c>
      <c r="M371" s="6">
        <f t="shared" si="95"/>
        <v>2024</v>
      </c>
      <c r="N371" s="20"/>
      <c r="P371" s="42"/>
      <c r="S371" s="45" t="str">
        <f>+C371</f>
        <v>Mbowane</v>
      </c>
      <c r="T371" s="46">
        <f>+L375</f>
        <v>97</v>
      </c>
      <c r="U371" s="46">
        <f>+L376+L377</f>
        <v>19</v>
      </c>
      <c r="V371" s="46">
        <f>+L378+L379</f>
        <v>78</v>
      </c>
      <c r="W371" s="46">
        <f>+L382</f>
        <v>22</v>
      </c>
      <c r="X371" s="46">
        <f>+L380</f>
        <v>0</v>
      </c>
    </row>
    <row r="372" spans="1:24" x14ac:dyDescent="0.25">
      <c r="A372" s="21"/>
      <c r="B372" s="22"/>
      <c r="C372" s="8" t="str">
        <f>+$C356</f>
        <v>April 2024</v>
      </c>
      <c r="D372" s="24"/>
      <c r="E372" s="24"/>
      <c r="F372" s="24"/>
      <c r="G372" s="10" t="str">
        <f>+$G$4</f>
        <v>April</v>
      </c>
      <c r="H372" s="10" t="str">
        <f>+G372</f>
        <v>April</v>
      </c>
      <c r="I372" s="10" t="str">
        <f t="shared" si="95"/>
        <v>April</v>
      </c>
      <c r="J372" s="10" t="str">
        <f t="shared" si="95"/>
        <v>April</v>
      </c>
      <c r="K372" s="10" t="str">
        <f t="shared" si="95"/>
        <v>April</v>
      </c>
      <c r="L372" s="10" t="str">
        <f t="shared" si="95"/>
        <v>April</v>
      </c>
      <c r="M372" s="10" t="str">
        <f t="shared" si="95"/>
        <v>April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7</v>
      </c>
      <c r="H373" s="7">
        <f>+$H$5</f>
        <v>14</v>
      </c>
      <c r="I373" s="7">
        <f>+$I$5</f>
        <v>21</v>
      </c>
      <c r="J373" s="7">
        <f>+$J$5</f>
        <v>28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9</v>
      </c>
      <c r="H375" s="32">
        <f t="shared" ref="H375:L375" si="96">SUM(H376:H379)</f>
        <v>32</v>
      </c>
      <c r="I375" s="32">
        <f t="shared" si="96"/>
        <v>30</v>
      </c>
      <c r="J375" s="32">
        <f t="shared" si="96"/>
        <v>26</v>
      </c>
      <c r="K375" s="32">
        <f t="shared" si="96"/>
        <v>0</v>
      </c>
      <c r="L375" s="32">
        <f t="shared" si="96"/>
        <v>97</v>
      </c>
      <c r="M375" s="32">
        <f>ROUND((L375/$E$1),0)</f>
        <v>24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/>
      <c r="L376" s="35">
        <f>SUM(G376:K376)</f>
        <v>4</v>
      </c>
      <c r="M376" s="35">
        <f t="shared" ref="M376:M384" si="97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2</v>
      </c>
      <c r="H377" s="40">
        <v>4</v>
      </c>
      <c r="I377" s="40">
        <v>5</v>
      </c>
      <c r="J377" s="40">
        <v>4</v>
      </c>
      <c r="K377" s="40"/>
      <c r="L377" s="35">
        <f t="shared" ref="L377:L384" si="98">SUM(G377:K377)</f>
        <v>15</v>
      </c>
      <c r="M377" s="35">
        <f t="shared" si="97"/>
        <v>4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4</v>
      </c>
      <c r="H378" s="40">
        <v>12</v>
      </c>
      <c r="I378" s="40">
        <v>14</v>
      </c>
      <c r="J378" s="40">
        <v>12</v>
      </c>
      <c r="K378" s="40"/>
      <c r="L378" s="35">
        <f t="shared" si="98"/>
        <v>42</v>
      </c>
      <c r="M378" s="35">
        <f t="shared" si="97"/>
        <v>11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2</v>
      </c>
      <c r="H379" s="41">
        <v>15</v>
      </c>
      <c r="I379" s="41">
        <v>10</v>
      </c>
      <c r="J379" s="41">
        <v>9</v>
      </c>
      <c r="K379" s="41"/>
      <c r="L379" s="32">
        <f t="shared" si="98"/>
        <v>36</v>
      </c>
      <c r="M379" s="32">
        <f t="shared" si="97"/>
        <v>9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8"/>
        <v>0</v>
      </c>
      <c r="M380" s="35">
        <f t="shared" si="97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8"/>
        <v>0</v>
      </c>
      <c r="M381" s="35">
        <f t="shared" si="97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5</v>
      </c>
      <c r="H382" s="40">
        <v>6</v>
      </c>
      <c r="I382" s="40">
        <v>7</v>
      </c>
      <c r="J382" s="40">
        <v>4</v>
      </c>
      <c r="K382" s="40"/>
      <c r="L382" s="35">
        <f t="shared" si="98"/>
        <v>22</v>
      </c>
      <c r="M382" s="35">
        <f t="shared" si="97"/>
        <v>6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>
        <v>72</v>
      </c>
      <c r="I383" s="40">
        <v>144</v>
      </c>
      <c r="J383" s="40">
        <v>72</v>
      </c>
      <c r="K383" s="40"/>
      <c r="L383" s="35">
        <f t="shared" si="98"/>
        <v>288</v>
      </c>
      <c r="M383" s="35">
        <f t="shared" si="97"/>
        <v>72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8"/>
        <v>0</v>
      </c>
      <c r="M384" s="35">
        <f t="shared" si="97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9">+H387</f>
        <v>2024</v>
      </c>
      <c r="J387" s="6">
        <f t="shared" si="99"/>
        <v>2024</v>
      </c>
      <c r="K387" s="6">
        <f t="shared" si="99"/>
        <v>2024</v>
      </c>
      <c r="L387" s="6">
        <f t="shared" si="99"/>
        <v>2024</v>
      </c>
      <c r="M387" s="6">
        <f t="shared" si="99"/>
        <v>2024</v>
      </c>
      <c r="N387" s="20"/>
      <c r="P387" s="42"/>
      <c r="S387" s="45" t="str">
        <f>+C387</f>
        <v>Sibovini</v>
      </c>
      <c r="T387" s="46">
        <f>+L391</f>
        <v>195</v>
      </c>
      <c r="U387" s="46">
        <f>+L392+L393</f>
        <v>62</v>
      </c>
      <c r="V387" s="46">
        <f>+L394+L395</f>
        <v>133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April 2024</v>
      </c>
      <c r="D388" s="24"/>
      <c r="E388" s="24"/>
      <c r="F388" s="24"/>
      <c r="G388" s="10" t="str">
        <f>+$G$4</f>
        <v>April</v>
      </c>
      <c r="H388" s="10" t="str">
        <f>+G388</f>
        <v>April</v>
      </c>
      <c r="I388" s="10" t="str">
        <f t="shared" si="99"/>
        <v>April</v>
      </c>
      <c r="J388" s="10" t="str">
        <f t="shared" si="99"/>
        <v>April</v>
      </c>
      <c r="K388" s="10" t="str">
        <f t="shared" si="99"/>
        <v>April</v>
      </c>
      <c r="L388" s="10" t="str">
        <f t="shared" si="99"/>
        <v>April</v>
      </c>
      <c r="M388" s="10" t="str">
        <f t="shared" si="99"/>
        <v>April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7</v>
      </c>
      <c r="H389" s="7">
        <f>+$H$5</f>
        <v>14</v>
      </c>
      <c r="I389" s="7">
        <f>+$I$5</f>
        <v>21</v>
      </c>
      <c r="J389" s="7">
        <f>+$J$5</f>
        <v>28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0</v>
      </c>
      <c r="H391" s="32">
        <f t="shared" ref="H391:L391" si="100">SUM(H392:H395)</f>
        <v>61</v>
      </c>
      <c r="I391" s="32">
        <f t="shared" si="100"/>
        <v>77</v>
      </c>
      <c r="J391" s="32">
        <f t="shared" si="100"/>
        <v>57</v>
      </c>
      <c r="K391" s="32">
        <f t="shared" si="100"/>
        <v>0</v>
      </c>
      <c r="L391" s="32">
        <f t="shared" si="100"/>
        <v>195</v>
      </c>
      <c r="M391" s="32">
        <f>ROUND((L391/$E$1),0)</f>
        <v>49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/>
      <c r="H392" s="40">
        <v>4</v>
      </c>
      <c r="I392" s="40">
        <v>3</v>
      </c>
      <c r="J392" s="40">
        <v>3</v>
      </c>
      <c r="K392" s="40"/>
      <c r="L392" s="35">
        <f>SUM(G392:K392)</f>
        <v>10</v>
      </c>
      <c r="M392" s="35">
        <f t="shared" ref="M392:M400" si="101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/>
      <c r="H393" s="40">
        <v>20</v>
      </c>
      <c r="I393" s="40">
        <v>16</v>
      </c>
      <c r="J393" s="40">
        <v>16</v>
      </c>
      <c r="K393" s="40"/>
      <c r="L393" s="35">
        <f t="shared" ref="L393:L400" si="102">SUM(G393:K393)</f>
        <v>52</v>
      </c>
      <c r="M393" s="35">
        <f t="shared" si="101"/>
        <v>13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/>
      <c r="H394" s="40">
        <v>14</v>
      </c>
      <c r="I394" s="40">
        <v>13</v>
      </c>
      <c r="J394" s="40">
        <v>16</v>
      </c>
      <c r="K394" s="40"/>
      <c r="L394" s="35">
        <f t="shared" si="102"/>
        <v>43</v>
      </c>
      <c r="M394" s="35">
        <f t="shared" si="101"/>
        <v>11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/>
      <c r="H395" s="41">
        <v>23</v>
      </c>
      <c r="I395" s="41">
        <v>45</v>
      </c>
      <c r="J395" s="41">
        <v>22</v>
      </c>
      <c r="K395" s="41"/>
      <c r="L395" s="32">
        <f t="shared" si="102"/>
        <v>90</v>
      </c>
      <c r="M395" s="32">
        <f t="shared" si="101"/>
        <v>23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2"/>
        <v>0</v>
      </c>
      <c r="M396" s="35">
        <f t="shared" si="101"/>
        <v>0</v>
      </c>
      <c r="N396" s="33"/>
      <c r="O396" s="1" t="s">
        <v>214</v>
      </c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2"/>
        <v>0</v>
      </c>
      <c r="M397" s="35">
        <f t="shared" si="101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2"/>
        <v>0</v>
      </c>
      <c r="M398" s="35">
        <f t="shared" si="101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2"/>
        <v>0</v>
      </c>
      <c r="M399" s="35">
        <f t="shared" si="101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2"/>
        <v>0</v>
      </c>
      <c r="M400" s="35">
        <f t="shared" si="101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3">+H403</f>
        <v>2024</v>
      </c>
      <c r="J403" s="6">
        <f t="shared" si="103"/>
        <v>2024</v>
      </c>
      <c r="K403" s="6">
        <f t="shared" si="103"/>
        <v>2024</v>
      </c>
      <c r="L403" s="6">
        <f t="shared" si="103"/>
        <v>2024</v>
      </c>
      <c r="M403" s="6">
        <f t="shared" si="103"/>
        <v>2024</v>
      </c>
      <c r="N403" s="20"/>
      <c r="P403" s="42"/>
      <c r="S403" s="45" t="str">
        <f>+C403</f>
        <v>Nsubani</v>
      </c>
      <c r="T403" s="46">
        <f>+L407</f>
        <v>217</v>
      </c>
      <c r="U403" s="46">
        <f>+L408+L409</f>
        <v>58</v>
      </c>
      <c r="V403" s="46">
        <f>+L410+L411</f>
        <v>159</v>
      </c>
      <c r="W403" s="46">
        <f>+L414</f>
        <v>28</v>
      </c>
      <c r="X403" s="46">
        <f>+L412</f>
        <v>0</v>
      </c>
    </row>
    <row r="404" spans="1:24" x14ac:dyDescent="0.25">
      <c r="A404" s="21"/>
      <c r="B404" s="22"/>
      <c r="C404" s="8" t="str">
        <f>+$C388</f>
        <v>April 2024</v>
      </c>
      <c r="D404" s="24"/>
      <c r="E404" s="24"/>
      <c r="F404" s="24"/>
      <c r="G404" s="10" t="str">
        <f>+$G$4</f>
        <v>April</v>
      </c>
      <c r="H404" s="10" t="str">
        <f>+G404</f>
        <v>April</v>
      </c>
      <c r="I404" s="10" t="str">
        <f t="shared" si="103"/>
        <v>April</v>
      </c>
      <c r="J404" s="10" t="str">
        <f t="shared" si="103"/>
        <v>April</v>
      </c>
      <c r="K404" s="10" t="str">
        <f t="shared" si="103"/>
        <v>April</v>
      </c>
      <c r="L404" s="10" t="str">
        <f t="shared" si="103"/>
        <v>April</v>
      </c>
      <c r="M404" s="10" t="str">
        <f t="shared" si="103"/>
        <v>April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7</v>
      </c>
      <c r="H405" s="7">
        <f>+$H$5</f>
        <v>14</v>
      </c>
      <c r="I405" s="7">
        <f>+$I$5</f>
        <v>21</v>
      </c>
      <c r="J405" s="7">
        <f>+$J$5</f>
        <v>28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23</v>
      </c>
      <c r="H407" s="32">
        <f t="shared" ref="H407:L407" si="104">SUM(H408:H411)</f>
        <v>56</v>
      </c>
      <c r="I407" s="32">
        <f t="shared" si="104"/>
        <v>67</v>
      </c>
      <c r="J407" s="32">
        <f t="shared" si="104"/>
        <v>71</v>
      </c>
      <c r="K407" s="32">
        <f t="shared" si="104"/>
        <v>0</v>
      </c>
      <c r="L407" s="32">
        <f t="shared" si="104"/>
        <v>217</v>
      </c>
      <c r="M407" s="32">
        <f>ROUND((L407/$E$1),0)</f>
        <v>54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2</v>
      </c>
      <c r="H408" s="40">
        <v>3</v>
      </c>
      <c r="I408" s="40">
        <v>5</v>
      </c>
      <c r="J408" s="40">
        <v>4</v>
      </c>
      <c r="K408" s="40"/>
      <c r="L408" s="35">
        <f>SUM(G408:K408)</f>
        <v>14</v>
      </c>
      <c r="M408" s="35">
        <f t="shared" ref="M408:M416" si="105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5</v>
      </c>
      <c r="H409" s="40">
        <v>11</v>
      </c>
      <c r="I409" s="40">
        <v>16</v>
      </c>
      <c r="J409" s="40">
        <v>12</v>
      </c>
      <c r="K409" s="40"/>
      <c r="L409" s="35">
        <f t="shared" ref="L409:L416" si="106">SUM(G409:K409)</f>
        <v>44</v>
      </c>
      <c r="M409" s="35">
        <f t="shared" si="105"/>
        <v>11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/>
      <c r="H410" s="40">
        <v>8</v>
      </c>
      <c r="I410" s="40">
        <v>23</v>
      </c>
      <c r="J410" s="40">
        <v>33</v>
      </c>
      <c r="K410" s="40"/>
      <c r="L410" s="35">
        <f t="shared" si="106"/>
        <v>64</v>
      </c>
      <c r="M410" s="35">
        <f t="shared" si="105"/>
        <v>16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16</v>
      </c>
      <c r="H411" s="41">
        <v>34</v>
      </c>
      <c r="I411" s="41">
        <v>23</v>
      </c>
      <c r="J411" s="41">
        <v>22</v>
      </c>
      <c r="K411" s="41"/>
      <c r="L411" s="32">
        <f t="shared" si="106"/>
        <v>95</v>
      </c>
      <c r="M411" s="32">
        <f t="shared" si="105"/>
        <v>24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6"/>
        <v>0</v>
      </c>
      <c r="M412" s="35">
        <f t="shared" si="105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6"/>
        <v>0</v>
      </c>
      <c r="M413" s="35">
        <f t="shared" si="105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6</v>
      </c>
      <c r="H414" s="40">
        <v>7</v>
      </c>
      <c r="I414" s="40">
        <v>6</v>
      </c>
      <c r="J414" s="40">
        <v>9</v>
      </c>
      <c r="K414" s="40"/>
      <c r="L414" s="35">
        <f t="shared" si="106"/>
        <v>28</v>
      </c>
      <c r="M414" s="35">
        <f t="shared" si="105"/>
        <v>7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>
        <v>36</v>
      </c>
      <c r="K415" s="40"/>
      <c r="L415" s="35">
        <f t="shared" si="106"/>
        <v>36</v>
      </c>
      <c r="M415" s="35">
        <f t="shared" si="105"/>
        <v>9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6"/>
        <v>0</v>
      </c>
      <c r="M416" s="35">
        <f t="shared" si="105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7">+H419</f>
        <v>2024</v>
      </c>
      <c r="J419" s="6">
        <f t="shared" si="107"/>
        <v>2024</v>
      </c>
      <c r="K419" s="6">
        <f t="shared" si="107"/>
        <v>2024</v>
      </c>
      <c r="L419" s="6">
        <f t="shared" si="107"/>
        <v>2024</v>
      </c>
      <c r="M419" s="6">
        <f t="shared" si="107"/>
        <v>2024</v>
      </c>
      <c r="N419" s="20"/>
      <c r="P419" s="42"/>
      <c r="S419" s="45" t="str">
        <f>+C419</f>
        <v>Mhlabubovu</v>
      </c>
      <c r="T419" s="46">
        <f>+L423</f>
        <v>228</v>
      </c>
      <c r="U419" s="46">
        <f>+L424+L425</f>
        <v>46</v>
      </c>
      <c r="V419" s="46">
        <f>+L426+L427</f>
        <v>182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April 2024</v>
      </c>
      <c r="D420" s="24"/>
      <c r="E420" s="24"/>
      <c r="F420" s="24"/>
      <c r="G420" s="10" t="str">
        <f>+$G$4</f>
        <v>April</v>
      </c>
      <c r="H420" s="10" t="str">
        <f>+G420</f>
        <v>April</v>
      </c>
      <c r="I420" s="10" t="str">
        <f t="shared" si="107"/>
        <v>April</v>
      </c>
      <c r="J420" s="10" t="str">
        <f t="shared" si="107"/>
        <v>April</v>
      </c>
      <c r="K420" s="10" t="str">
        <f t="shared" si="107"/>
        <v>April</v>
      </c>
      <c r="L420" s="10" t="str">
        <f t="shared" si="107"/>
        <v>April</v>
      </c>
      <c r="M420" s="10" t="str">
        <f t="shared" si="107"/>
        <v>April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7</v>
      </c>
      <c r="H421" s="7">
        <f>+$H$5</f>
        <v>14</v>
      </c>
      <c r="I421" s="7">
        <f>+$I$5</f>
        <v>21</v>
      </c>
      <c r="J421" s="7">
        <f>+$J$5</f>
        <v>28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SUM(G424:G426)</f>
        <v>19</v>
      </c>
      <c r="H423" s="32">
        <f t="shared" ref="H423:L423" si="108">SUM(H424:H427)</f>
        <v>62</v>
      </c>
      <c r="I423" s="32">
        <f t="shared" si="108"/>
        <v>60</v>
      </c>
      <c r="J423" s="32">
        <f t="shared" si="108"/>
        <v>71</v>
      </c>
      <c r="K423" s="32">
        <f t="shared" si="108"/>
        <v>0</v>
      </c>
      <c r="L423" s="32">
        <f t="shared" si="108"/>
        <v>228</v>
      </c>
      <c r="M423" s="32">
        <f>ROUND((L423/$E$1),0)</f>
        <v>57</v>
      </c>
      <c r="N423" s="33"/>
      <c r="AA423" s="50">
        <v>66</v>
      </c>
      <c r="AB423" s="50">
        <v>66</v>
      </c>
      <c r="AC423" s="50">
        <v>63</v>
      </c>
      <c r="AD423" s="50">
        <v>55</v>
      </c>
      <c r="AE423" s="50">
        <v>0</v>
      </c>
      <c r="AF423" s="50">
        <v>250</v>
      </c>
      <c r="AG423" s="50">
        <v>63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>
        <v>2</v>
      </c>
      <c r="I424" s="40">
        <v>2</v>
      </c>
      <c r="J424" s="40">
        <v>3</v>
      </c>
      <c r="K424" s="40"/>
      <c r="L424" s="35">
        <f>SUM(G424:K424)</f>
        <v>7</v>
      </c>
      <c r="M424" s="35">
        <f t="shared" ref="M424:M432" si="109">ROUND((L424/$E$1),0)</f>
        <v>2</v>
      </c>
      <c r="N424" s="33"/>
      <c r="AA424" s="50">
        <v>2</v>
      </c>
      <c r="AB424" s="50">
        <v>2</v>
      </c>
      <c r="AC424" s="50">
        <v>2</v>
      </c>
      <c r="AD424" s="50">
        <v>2</v>
      </c>
      <c r="AE424" s="50"/>
      <c r="AF424" s="50">
        <v>8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8</v>
      </c>
      <c r="H425" s="40">
        <v>11</v>
      </c>
      <c r="I425" s="40">
        <v>10</v>
      </c>
      <c r="J425" s="40">
        <v>10</v>
      </c>
      <c r="K425" s="40"/>
      <c r="L425" s="35">
        <f>SUM(G425:K425)</f>
        <v>39</v>
      </c>
      <c r="M425" s="35">
        <f t="shared" si="109"/>
        <v>10</v>
      </c>
      <c r="N425" s="33"/>
      <c r="AA425" s="50">
        <v>11</v>
      </c>
      <c r="AB425" s="50">
        <v>12</v>
      </c>
      <c r="AC425" s="50">
        <v>10</v>
      </c>
      <c r="AD425" s="50">
        <v>9</v>
      </c>
      <c r="AE425" s="50"/>
      <c r="AF425" s="50">
        <v>42</v>
      </c>
      <c r="AG425" s="50">
        <v>11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11</v>
      </c>
      <c r="H426" s="40">
        <v>20</v>
      </c>
      <c r="I426" s="40">
        <v>20</v>
      </c>
      <c r="J426" s="40">
        <v>24</v>
      </c>
      <c r="K426" s="40"/>
      <c r="L426" s="35">
        <f t="shared" ref="L426:L432" si="110">SUM(G426:K426)</f>
        <v>75</v>
      </c>
      <c r="M426" s="35">
        <f t="shared" si="109"/>
        <v>19</v>
      </c>
      <c r="N426" s="33"/>
      <c r="AA426" s="50">
        <v>24</v>
      </c>
      <c r="AB426" s="50">
        <v>26</v>
      </c>
      <c r="AC426" s="50">
        <v>18</v>
      </c>
      <c r="AD426" s="50">
        <v>11</v>
      </c>
      <c r="AE426" s="50"/>
      <c r="AF426" s="50">
        <v>79</v>
      </c>
      <c r="AG426" s="50">
        <v>20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16</v>
      </c>
      <c r="H427" s="41">
        <v>29</v>
      </c>
      <c r="I427" s="41">
        <v>28</v>
      </c>
      <c r="J427" s="41">
        <v>34</v>
      </c>
      <c r="K427" s="41"/>
      <c r="L427" s="32">
        <f t="shared" si="110"/>
        <v>107</v>
      </c>
      <c r="M427" s="32">
        <f t="shared" si="109"/>
        <v>27</v>
      </c>
      <c r="N427" s="33"/>
      <c r="AA427" s="50">
        <v>29</v>
      </c>
      <c r="AB427" s="50">
        <v>26</v>
      </c>
      <c r="AC427" s="50">
        <v>33</v>
      </c>
      <c r="AD427" s="50">
        <v>33</v>
      </c>
      <c r="AE427" s="50"/>
      <c r="AF427" s="50">
        <v>121</v>
      </c>
      <c r="AG427" s="50">
        <v>30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H428" s="40"/>
      <c r="I428" s="40"/>
      <c r="J428" s="40"/>
      <c r="K428" s="40"/>
      <c r="L428" s="35">
        <f t="shared" si="110"/>
        <v>0</v>
      </c>
      <c r="M428" s="35">
        <f t="shared" si="109"/>
        <v>0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10"/>
        <v>0</v>
      </c>
      <c r="M429" s="35">
        <f t="shared" si="109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10"/>
        <v>0</v>
      </c>
      <c r="M430" s="35">
        <f t="shared" si="109"/>
        <v>0</v>
      </c>
      <c r="N430" s="33"/>
      <c r="AA430" s="50"/>
      <c r="AB430" s="50"/>
      <c r="AC430" s="50"/>
      <c r="AD430" s="50"/>
      <c r="AE430" s="50"/>
      <c r="AF430" s="50">
        <v>0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10"/>
        <v>0</v>
      </c>
      <c r="M431" s="35">
        <f t="shared" si="109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10"/>
        <v>0</v>
      </c>
      <c r="M432" s="35">
        <f t="shared" si="109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1">+H435</f>
        <v>2024</v>
      </c>
      <c r="J435" s="6">
        <f t="shared" si="111"/>
        <v>2024</v>
      </c>
      <c r="K435" s="6">
        <f t="shared" si="111"/>
        <v>2024</v>
      </c>
      <c r="L435" s="6">
        <f t="shared" si="111"/>
        <v>2024</v>
      </c>
      <c r="M435" s="6">
        <f t="shared" si="111"/>
        <v>2024</v>
      </c>
      <c r="N435" s="20"/>
      <c r="S435" s="45" t="str">
        <f>+C435</f>
        <v>Jubukweni</v>
      </c>
      <c r="T435" s="46">
        <f>+L439</f>
        <v>66</v>
      </c>
      <c r="U435" s="46">
        <f>+L440+L441</f>
        <v>27</v>
      </c>
      <c r="V435" s="46">
        <f>+L442+L443</f>
        <v>39</v>
      </c>
      <c r="W435" s="46">
        <f>+L446</f>
        <v>5</v>
      </c>
      <c r="X435" s="46">
        <f>+L444</f>
        <v>0</v>
      </c>
    </row>
    <row r="436" spans="1:24" x14ac:dyDescent="0.25">
      <c r="A436" s="21"/>
      <c r="B436" s="22"/>
      <c r="C436" s="8" t="str">
        <f>+$C420</f>
        <v>April 2024</v>
      </c>
      <c r="D436" s="24"/>
      <c r="E436" s="24"/>
      <c r="F436" s="24"/>
      <c r="G436" s="10" t="str">
        <f>+$G$4</f>
        <v>April</v>
      </c>
      <c r="H436" s="10" t="str">
        <f>+G436</f>
        <v>April</v>
      </c>
      <c r="I436" s="10" t="str">
        <f t="shared" si="111"/>
        <v>April</v>
      </c>
      <c r="J436" s="10" t="str">
        <f t="shared" si="111"/>
        <v>April</v>
      </c>
      <c r="K436" s="10" t="str">
        <f t="shared" si="111"/>
        <v>April</v>
      </c>
      <c r="L436" s="10" t="str">
        <f t="shared" si="111"/>
        <v>April</v>
      </c>
      <c r="M436" s="10" t="str">
        <f t="shared" si="111"/>
        <v>April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7</v>
      </c>
      <c r="H437" s="7">
        <f>+$H$5</f>
        <v>14</v>
      </c>
      <c r="I437" s="7">
        <f>+$I$5</f>
        <v>21</v>
      </c>
      <c r="J437" s="7">
        <f>+$J$5</f>
        <v>28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2">SUM(H440:H443)</f>
        <v>28</v>
      </c>
      <c r="I439" s="32">
        <f t="shared" si="112"/>
        <v>20</v>
      </c>
      <c r="J439" s="32">
        <f t="shared" si="112"/>
        <v>18</v>
      </c>
      <c r="K439" s="32">
        <f t="shared" si="112"/>
        <v>0</v>
      </c>
      <c r="L439" s="32">
        <f t="shared" si="112"/>
        <v>66</v>
      </c>
      <c r="M439" s="32">
        <f>ROUND((L439/$E$1),0)</f>
        <v>17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/>
      <c r="H440" s="40">
        <v>3</v>
      </c>
      <c r="I440" s="40">
        <v>3</v>
      </c>
      <c r="J440" s="40">
        <v>2</v>
      </c>
      <c r="K440" s="40"/>
      <c r="L440" s="35">
        <f>SUM(G440:K440)</f>
        <v>8</v>
      </c>
      <c r="M440" s="35">
        <f t="shared" ref="M440:M448" si="113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/>
      <c r="H441" s="40">
        <v>10</v>
      </c>
      <c r="I441" s="40">
        <v>5</v>
      </c>
      <c r="J441" s="40">
        <v>4</v>
      </c>
      <c r="K441" s="40"/>
      <c r="L441" s="35">
        <f t="shared" ref="L441:L448" si="114">SUM(G441:K441)</f>
        <v>19</v>
      </c>
      <c r="M441" s="35">
        <f t="shared" si="113"/>
        <v>5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/>
      <c r="H442" s="40">
        <v>5</v>
      </c>
      <c r="I442" s="40">
        <v>6</v>
      </c>
      <c r="J442" s="40">
        <v>6</v>
      </c>
      <c r="K442" s="40"/>
      <c r="L442" s="35">
        <f t="shared" si="114"/>
        <v>17</v>
      </c>
      <c r="M442" s="35">
        <f t="shared" si="113"/>
        <v>4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/>
      <c r="H443" s="41">
        <v>10</v>
      </c>
      <c r="I443" s="41">
        <v>6</v>
      </c>
      <c r="J443" s="41">
        <v>6</v>
      </c>
      <c r="K443" s="41"/>
      <c r="L443" s="32">
        <f t="shared" si="114"/>
        <v>22</v>
      </c>
      <c r="M443" s="32">
        <f t="shared" si="113"/>
        <v>6</v>
      </c>
      <c r="N443" s="33"/>
      <c r="O443" s="1" t="s">
        <v>221</v>
      </c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4"/>
        <v>0</v>
      </c>
      <c r="M444" s="35">
        <f t="shared" si="113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4"/>
        <v>0</v>
      </c>
      <c r="M445" s="35">
        <f t="shared" si="113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>
        <v>5</v>
      </c>
      <c r="I446" s="40"/>
      <c r="J446" s="40"/>
      <c r="K446" s="40"/>
      <c r="L446" s="35">
        <f t="shared" si="114"/>
        <v>5</v>
      </c>
      <c r="M446" s="35">
        <f t="shared" si="113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>
        <v>72</v>
      </c>
      <c r="K447" s="40"/>
      <c r="L447" s="35">
        <f t="shared" si="114"/>
        <v>72</v>
      </c>
      <c r="M447" s="35">
        <f t="shared" si="113"/>
        <v>18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4"/>
        <v>0</v>
      </c>
      <c r="M448" s="35">
        <f t="shared" si="113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5">+H451</f>
        <v>2024</v>
      </c>
      <c r="J451" s="6">
        <f t="shared" si="115"/>
        <v>2024</v>
      </c>
      <c r="K451" s="6">
        <f t="shared" si="115"/>
        <v>2024</v>
      </c>
      <c r="L451" s="6">
        <f t="shared" si="115"/>
        <v>2024</v>
      </c>
      <c r="M451" s="6">
        <f t="shared" si="115"/>
        <v>2024</v>
      </c>
      <c r="N451" s="20"/>
      <c r="S451" s="45" t="str">
        <f>+C451</f>
        <v>Sigangeni</v>
      </c>
      <c r="T451" s="46">
        <f>+L455</f>
        <v>109</v>
      </c>
      <c r="U451" s="46">
        <f>+L456+L457</f>
        <v>32</v>
      </c>
      <c r="V451" s="46">
        <f>+L458+L459</f>
        <v>77</v>
      </c>
      <c r="W451" s="46">
        <f>+L462</f>
        <v>12</v>
      </c>
      <c r="X451" s="46">
        <f>+L460</f>
        <v>0</v>
      </c>
    </row>
    <row r="452" spans="1:24" x14ac:dyDescent="0.25">
      <c r="A452" s="21"/>
      <c r="B452" s="22"/>
      <c r="C452" s="8" t="str">
        <f>+$C436</f>
        <v>April 2024</v>
      </c>
      <c r="D452" s="24"/>
      <c r="E452" s="24"/>
      <c r="F452" s="24"/>
      <c r="G452" s="10" t="str">
        <f>+$G$4</f>
        <v>April</v>
      </c>
      <c r="H452" s="10" t="str">
        <f>+G452</f>
        <v>April</v>
      </c>
      <c r="I452" s="10" t="str">
        <f t="shared" si="115"/>
        <v>April</v>
      </c>
      <c r="J452" s="10" t="str">
        <f t="shared" si="115"/>
        <v>April</v>
      </c>
      <c r="K452" s="10" t="str">
        <f t="shared" si="115"/>
        <v>April</v>
      </c>
      <c r="L452" s="10" t="str">
        <f t="shared" si="115"/>
        <v>April</v>
      </c>
      <c r="M452" s="10" t="str">
        <f t="shared" si="115"/>
        <v>April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7</v>
      </c>
      <c r="H453" s="7">
        <f>+$H$5</f>
        <v>14</v>
      </c>
      <c r="I453" s="7">
        <f>+$I$5</f>
        <v>21</v>
      </c>
      <c r="J453" s="7">
        <f>+$J$5</f>
        <v>28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11</v>
      </c>
      <c r="H455" s="32">
        <f t="shared" ref="H455:L455" si="116">SUM(H456:H459)</f>
        <v>45</v>
      </c>
      <c r="I455" s="32">
        <f t="shared" si="116"/>
        <v>53</v>
      </c>
      <c r="J455" s="32">
        <f t="shared" si="116"/>
        <v>0</v>
      </c>
      <c r="K455" s="32">
        <f t="shared" si="116"/>
        <v>0</v>
      </c>
      <c r="L455" s="32">
        <f t="shared" si="116"/>
        <v>109</v>
      </c>
      <c r="M455" s="32">
        <f>ROUND((L455/$E$1),0)</f>
        <v>27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5</v>
      </c>
      <c r="H456" s="40">
        <v>7</v>
      </c>
      <c r="I456" s="40">
        <v>7</v>
      </c>
      <c r="J456" s="40"/>
      <c r="K456" s="40"/>
      <c r="L456" s="35">
        <f>SUM(G456:K456)</f>
        <v>19</v>
      </c>
      <c r="M456" s="35">
        <f t="shared" ref="M456:M464" si="117">ROUND((L456/$E$1),0)</f>
        <v>5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1</v>
      </c>
      <c r="H457" s="40">
        <v>4</v>
      </c>
      <c r="I457" s="40">
        <v>8</v>
      </c>
      <c r="J457" s="40"/>
      <c r="K457" s="40"/>
      <c r="L457" s="35">
        <f t="shared" ref="L457:L464" si="118">SUM(G457:K457)</f>
        <v>13</v>
      </c>
      <c r="M457" s="35">
        <f t="shared" si="117"/>
        <v>3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4</v>
      </c>
      <c r="H458" s="40">
        <v>11</v>
      </c>
      <c r="I458" s="40">
        <v>14</v>
      </c>
      <c r="J458" s="40"/>
      <c r="K458" s="40"/>
      <c r="L458" s="35">
        <f t="shared" si="118"/>
        <v>29</v>
      </c>
      <c r="M458" s="35">
        <f t="shared" si="117"/>
        <v>7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</v>
      </c>
      <c r="H459" s="41">
        <v>23</v>
      </c>
      <c r="I459" s="41">
        <v>24</v>
      </c>
      <c r="J459" s="41"/>
      <c r="K459" s="41"/>
      <c r="L459" s="32">
        <f t="shared" si="118"/>
        <v>48</v>
      </c>
      <c r="M459" s="32">
        <f t="shared" si="117"/>
        <v>12</v>
      </c>
      <c r="N459" s="33"/>
      <c r="O459" s="1" t="s">
        <v>222</v>
      </c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8"/>
        <v>0</v>
      </c>
      <c r="M460" s="35">
        <f t="shared" si="117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8"/>
        <v>0</v>
      </c>
      <c r="M461" s="35">
        <f t="shared" si="117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4</v>
      </c>
      <c r="H462" s="40">
        <v>5</v>
      </c>
      <c r="I462" s="40">
        <v>3</v>
      </c>
      <c r="J462" s="40"/>
      <c r="K462" s="40"/>
      <c r="L462" s="35">
        <f t="shared" si="118"/>
        <v>12</v>
      </c>
      <c r="M462" s="35">
        <f t="shared" si="117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8"/>
        <v>0</v>
      </c>
      <c r="M463" s="35">
        <f t="shared" si="117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8"/>
        <v>0</v>
      </c>
      <c r="M464" s="35">
        <f t="shared" si="117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9">+H467</f>
        <v>2024</v>
      </c>
      <c r="J467" s="6">
        <f t="shared" si="119"/>
        <v>2024</v>
      </c>
      <c r="K467" s="6">
        <f t="shared" si="119"/>
        <v>2024</v>
      </c>
      <c r="L467" s="6">
        <f t="shared" si="119"/>
        <v>2024</v>
      </c>
      <c r="M467" s="6">
        <f t="shared" si="119"/>
        <v>2024</v>
      </c>
      <c r="N467" s="20"/>
      <c r="S467" s="45" t="str">
        <f>+C467</f>
        <v>Sgombeni</v>
      </c>
      <c r="T467" s="46">
        <f>+L471</f>
        <v>398</v>
      </c>
      <c r="U467" s="46">
        <f>+L472+L473</f>
        <v>150</v>
      </c>
      <c r="V467" s="46">
        <f>+L474+L475</f>
        <v>248</v>
      </c>
      <c r="W467" s="46">
        <f>+L478</f>
        <v>40</v>
      </c>
      <c r="X467" s="46">
        <f>+L476</f>
        <v>0</v>
      </c>
    </row>
    <row r="468" spans="1:24" x14ac:dyDescent="0.25">
      <c r="A468" s="21"/>
      <c r="B468" s="22"/>
      <c r="C468" s="8" t="str">
        <f>+$C452</f>
        <v>April 2024</v>
      </c>
      <c r="D468" s="24"/>
      <c r="E468" s="24"/>
      <c r="F468" s="24"/>
      <c r="G468" s="10" t="str">
        <f>+$G$4</f>
        <v>April</v>
      </c>
      <c r="H468" s="10" t="str">
        <f>+G468</f>
        <v>April</v>
      </c>
      <c r="I468" s="10" t="str">
        <f t="shared" si="119"/>
        <v>April</v>
      </c>
      <c r="J468" s="10" t="str">
        <f t="shared" si="119"/>
        <v>April</v>
      </c>
      <c r="K468" s="10" t="str">
        <f t="shared" si="119"/>
        <v>April</v>
      </c>
      <c r="L468" s="10" t="str">
        <f t="shared" si="119"/>
        <v>April</v>
      </c>
      <c r="M468" s="10" t="str">
        <f t="shared" si="119"/>
        <v>April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7</v>
      </c>
      <c r="H469" s="7">
        <f>+$H$5</f>
        <v>14</v>
      </c>
      <c r="I469" s="7">
        <f>+$I$5</f>
        <v>21</v>
      </c>
      <c r="J469" s="7">
        <f>+$J$5</f>
        <v>28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20">SUM(H472:H475)</f>
        <v>67</v>
      </c>
      <c r="I471" s="32">
        <f t="shared" si="120"/>
        <v>66</v>
      </c>
      <c r="J471" s="32">
        <f t="shared" si="120"/>
        <v>265</v>
      </c>
      <c r="K471" s="32">
        <f t="shared" si="120"/>
        <v>0</v>
      </c>
      <c r="L471" s="32">
        <f t="shared" si="120"/>
        <v>398</v>
      </c>
      <c r="M471" s="32">
        <f>ROUND((L471/$E$1),0)</f>
        <v>100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>
        <v>12</v>
      </c>
      <c r="I472" s="40">
        <v>6</v>
      </c>
      <c r="J472" s="40">
        <v>50</v>
      </c>
      <c r="K472" s="40"/>
      <c r="L472" s="35">
        <f>SUM(G472:K472)</f>
        <v>68</v>
      </c>
      <c r="M472" s="35">
        <f t="shared" ref="M472:M480" si="121">ROUND((L472/$E$1),0)</f>
        <v>17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>
        <v>11</v>
      </c>
      <c r="I473" s="40">
        <v>11</v>
      </c>
      <c r="J473" s="40">
        <v>60</v>
      </c>
      <c r="K473" s="40"/>
      <c r="L473" s="35">
        <f t="shared" ref="L473:L480" si="122">SUM(G473:K473)</f>
        <v>82</v>
      </c>
      <c r="M473" s="35">
        <f t="shared" si="121"/>
        <v>21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>
        <v>22</v>
      </c>
      <c r="I474" s="40">
        <v>14</v>
      </c>
      <c r="J474" s="40">
        <v>65</v>
      </c>
      <c r="K474" s="40"/>
      <c r="L474" s="35">
        <f t="shared" si="122"/>
        <v>101</v>
      </c>
      <c r="M474" s="35">
        <f t="shared" si="121"/>
        <v>25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>
        <v>22</v>
      </c>
      <c r="I475" s="41">
        <v>35</v>
      </c>
      <c r="J475" s="41">
        <v>90</v>
      </c>
      <c r="K475" s="41"/>
      <c r="L475" s="32">
        <f t="shared" si="122"/>
        <v>147</v>
      </c>
      <c r="M475" s="32">
        <f t="shared" si="121"/>
        <v>37</v>
      </c>
      <c r="N475" s="33"/>
      <c r="O475" s="1" t="s">
        <v>220</v>
      </c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2"/>
        <v>0</v>
      </c>
      <c r="M476" s="35">
        <f t="shared" si="121"/>
        <v>0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2"/>
        <v>0</v>
      </c>
      <c r="M477" s="35">
        <f t="shared" si="121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>
        <v>15</v>
      </c>
      <c r="I478" s="40">
        <v>20</v>
      </c>
      <c r="J478" s="40">
        <v>5</v>
      </c>
      <c r="K478" s="40"/>
      <c r="L478" s="35">
        <f t="shared" si="122"/>
        <v>40</v>
      </c>
      <c r="M478" s="35">
        <f t="shared" si="121"/>
        <v>10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>
        <v>40</v>
      </c>
      <c r="I479" s="40">
        <v>40</v>
      </c>
      <c r="J479" s="40"/>
      <c r="K479" s="40"/>
      <c r="L479" s="35">
        <f t="shared" si="122"/>
        <v>80</v>
      </c>
      <c r="M479" s="35">
        <f t="shared" si="121"/>
        <v>20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2"/>
        <v>0</v>
      </c>
      <c r="M480" s="35">
        <f t="shared" si="121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3">+H483</f>
        <v>2024</v>
      </c>
      <c r="J483" s="6">
        <f t="shared" si="123"/>
        <v>2024</v>
      </c>
      <c r="K483" s="6">
        <f t="shared" si="123"/>
        <v>2024</v>
      </c>
      <c r="L483" s="6">
        <f t="shared" si="123"/>
        <v>2024</v>
      </c>
      <c r="M483" s="6">
        <f t="shared" si="123"/>
        <v>2024</v>
      </c>
      <c r="N483" s="20"/>
      <c r="S483" s="45" t="str">
        <f>+C483</f>
        <v>Lushikishini</v>
      </c>
      <c r="T483" s="46">
        <f>+L487</f>
        <v>128</v>
      </c>
      <c r="U483" s="46">
        <f>+L488+L489</f>
        <v>40</v>
      </c>
      <c r="V483" s="46">
        <f>+L490+L491</f>
        <v>88</v>
      </c>
      <c r="W483" s="46">
        <f>+L494</f>
        <v>2</v>
      </c>
      <c r="X483" s="46">
        <f>+L492</f>
        <v>0</v>
      </c>
    </row>
    <row r="484" spans="1:24" x14ac:dyDescent="0.25">
      <c r="A484" s="21"/>
      <c r="B484" s="22"/>
      <c r="C484" s="8" t="str">
        <f>+$C468</f>
        <v>April 2024</v>
      </c>
      <c r="D484" s="24"/>
      <c r="E484" s="24"/>
      <c r="F484" s="24"/>
      <c r="G484" s="10" t="str">
        <f>+$G$4</f>
        <v>April</v>
      </c>
      <c r="H484" s="10" t="str">
        <f>+G484</f>
        <v>April</v>
      </c>
      <c r="I484" s="10" t="str">
        <f t="shared" si="123"/>
        <v>April</v>
      </c>
      <c r="J484" s="10" t="str">
        <f t="shared" si="123"/>
        <v>April</v>
      </c>
      <c r="K484" s="10" t="str">
        <f t="shared" si="123"/>
        <v>April</v>
      </c>
      <c r="L484" s="10" t="str">
        <f t="shared" si="123"/>
        <v>April</v>
      </c>
      <c r="M484" s="10" t="str">
        <f t="shared" si="123"/>
        <v>April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7</v>
      </c>
      <c r="H485" s="7">
        <f>+$H$5</f>
        <v>14</v>
      </c>
      <c r="I485" s="7">
        <f>+$I$5</f>
        <v>21</v>
      </c>
      <c r="J485" s="7">
        <f>+$J$5</f>
        <v>28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12</v>
      </c>
      <c r="H487" s="32">
        <f t="shared" ref="H487:L487" si="124">SUM(H488:H491)</f>
        <v>36</v>
      </c>
      <c r="I487" s="32">
        <f t="shared" si="124"/>
        <v>44</v>
      </c>
      <c r="J487" s="32">
        <f t="shared" si="124"/>
        <v>36</v>
      </c>
      <c r="K487" s="32">
        <f t="shared" si="124"/>
        <v>0</v>
      </c>
      <c r="L487" s="32">
        <f t="shared" si="124"/>
        <v>128</v>
      </c>
      <c r="M487" s="32">
        <f>ROUND((L487/$E$1),0)</f>
        <v>32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2</v>
      </c>
      <c r="I488" s="40">
        <v>2</v>
      </c>
      <c r="J488" s="40">
        <v>2</v>
      </c>
      <c r="K488" s="40"/>
      <c r="L488" s="35">
        <f>SUM(G488:K488)</f>
        <v>8</v>
      </c>
      <c r="M488" s="35">
        <f t="shared" ref="M488:M496" si="125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6</v>
      </c>
      <c r="H489" s="40">
        <v>11</v>
      </c>
      <c r="I489" s="40">
        <v>13</v>
      </c>
      <c r="J489" s="40">
        <v>2</v>
      </c>
      <c r="K489" s="40"/>
      <c r="L489" s="35">
        <f t="shared" ref="L489:L496" si="126">SUM(G489:K489)</f>
        <v>32</v>
      </c>
      <c r="M489" s="35">
        <f t="shared" si="125"/>
        <v>8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2</v>
      </c>
      <c r="H490" s="40">
        <v>8</v>
      </c>
      <c r="I490" s="40">
        <v>9</v>
      </c>
      <c r="J490" s="40">
        <v>7</v>
      </c>
      <c r="K490" s="40"/>
      <c r="L490" s="35">
        <f t="shared" si="126"/>
        <v>26</v>
      </c>
      <c r="M490" s="35">
        <f t="shared" si="125"/>
        <v>7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2</v>
      </c>
      <c r="H491" s="41">
        <v>15</v>
      </c>
      <c r="I491" s="41">
        <v>20</v>
      </c>
      <c r="J491" s="41">
        <v>25</v>
      </c>
      <c r="K491" s="41"/>
      <c r="L491" s="32">
        <f t="shared" si="126"/>
        <v>62</v>
      </c>
      <c r="M491" s="32">
        <f t="shared" si="125"/>
        <v>16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6"/>
        <v>0</v>
      </c>
      <c r="M492" s="35">
        <f t="shared" si="125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6"/>
        <v>0</v>
      </c>
      <c r="M493" s="35">
        <f t="shared" si="125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>
        <v>2</v>
      </c>
      <c r="K494" s="40"/>
      <c r="L494" s="35">
        <f t="shared" si="126"/>
        <v>2</v>
      </c>
      <c r="M494" s="35">
        <f t="shared" si="125"/>
        <v>1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324</v>
      </c>
      <c r="H495" s="40"/>
      <c r="I495" s="40"/>
      <c r="J495" s="40"/>
      <c r="K495" s="40"/>
      <c r="L495" s="35">
        <f t="shared" si="126"/>
        <v>324</v>
      </c>
      <c r="M495" s="35">
        <f t="shared" si="125"/>
        <v>81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6"/>
        <v>0</v>
      </c>
      <c r="M496" s="35">
        <f t="shared" si="125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7">+H499</f>
        <v>2024</v>
      </c>
      <c r="J499" s="6">
        <f t="shared" si="127"/>
        <v>2024</v>
      </c>
      <c r="K499" s="6">
        <f t="shared" si="127"/>
        <v>2024</v>
      </c>
      <c r="L499" s="6">
        <f t="shared" si="127"/>
        <v>2024</v>
      </c>
      <c r="M499" s="6">
        <f t="shared" si="127"/>
        <v>2024</v>
      </c>
      <c r="N499" s="20"/>
      <c r="S499" s="45" t="str">
        <f>+C499</f>
        <v>Sigengeni (Shiselweni)</v>
      </c>
      <c r="T499" s="46">
        <f>+L503</f>
        <v>334</v>
      </c>
      <c r="U499" s="46">
        <f>+L504+L505</f>
        <v>58</v>
      </c>
      <c r="V499" s="46">
        <f>+L506+L507</f>
        <v>276</v>
      </c>
      <c r="W499" s="46">
        <f>+L510</f>
        <v>13</v>
      </c>
      <c r="X499" s="46">
        <f>+L508</f>
        <v>14</v>
      </c>
    </row>
    <row r="500" spans="1:24" x14ac:dyDescent="0.25">
      <c r="A500" s="21"/>
      <c r="B500" s="22"/>
      <c r="C500" s="8" t="str">
        <f>+$C484</f>
        <v>April 2024</v>
      </c>
      <c r="D500" s="24"/>
      <c r="E500" s="24"/>
      <c r="F500" s="24"/>
      <c r="G500" s="10" t="str">
        <f>+$G$4</f>
        <v>April</v>
      </c>
      <c r="H500" s="10" t="str">
        <f>+G500</f>
        <v>April</v>
      </c>
      <c r="I500" s="10" t="str">
        <f t="shared" si="127"/>
        <v>April</v>
      </c>
      <c r="J500" s="10" t="str">
        <f t="shared" si="127"/>
        <v>April</v>
      </c>
      <c r="K500" s="10" t="str">
        <f t="shared" si="127"/>
        <v>April</v>
      </c>
      <c r="L500" s="10" t="str">
        <f t="shared" si="127"/>
        <v>April</v>
      </c>
      <c r="M500" s="10" t="str">
        <f t="shared" si="127"/>
        <v>April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7</v>
      </c>
      <c r="H501" s="7">
        <f>+$H$5</f>
        <v>14</v>
      </c>
      <c r="I501" s="7">
        <f>+$I$5</f>
        <v>21</v>
      </c>
      <c r="J501" s="7">
        <f>+$J$5</f>
        <v>28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34</v>
      </c>
      <c r="H503" s="32">
        <f t="shared" ref="H503:L503" si="128">SUM(H504:H507)</f>
        <v>77</v>
      </c>
      <c r="I503" s="32">
        <f t="shared" si="128"/>
        <v>102</v>
      </c>
      <c r="J503" s="32">
        <f t="shared" si="128"/>
        <v>121</v>
      </c>
      <c r="K503" s="32">
        <f t="shared" si="128"/>
        <v>0</v>
      </c>
      <c r="L503" s="32">
        <f t="shared" si="128"/>
        <v>334</v>
      </c>
      <c r="M503" s="32">
        <f>ROUND((L503/$E$1),0)</f>
        <v>84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1</v>
      </c>
      <c r="H504" s="40">
        <v>2</v>
      </c>
      <c r="I504" s="40">
        <v>3</v>
      </c>
      <c r="J504" s="40">
        <v>3</v>
      </c>
      <c r="K504" s="40"/>
      <c r="L504" s="35">
        <f>SUM(G504:K504)</f>
        <v>9</v>
      </c>
      <c r="M504" s="35">
        <f t="shared" ref="M504:M512" si="129">ROUND((L504/$E$1),0)</f>
        <v>2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6</v>
      </c>
      <c r="H505" s="40">
        <v>13</v>
      </c>
      <c r="I505" s="40">
        <v>16</v>
      </c>
      <c r="J505" s="40">
        <v>14</v>
      </c>
      <c r="K505" s="40"/>
      <c r="L505" s="35">
        <f t="shared" ref="L505:L512" si="130">SUM(G505:K505)</f>
        <v>49</v>
      </c>
      <c r="M505" s="35">
        <f t="shared" si="129"/>
        <v>12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8</v>
      </c>
      <c r="H506" s="40">
        <v>14</v>
      </c>
      <c r="I506" s="40">
        <v>21</v>
      </c>
      <c r="J506" s="40">
        <v>26</v>
      </c>
      <c r="K506" s="40"/>
      <c r="L506" s="35">
        <f t="shared" si="130"/>
        <v>69</v>
      </c>
      <c r="M506" s="35">
        <f t="shared" si="129"/>
        <v>17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19</v>
      </c>
      <c r="H507" s="41">
        <v>48</v>
      </c>
      <c r="I507" s="41">
        <v>62</v>
      </c>
      <c r="J507" s="41">
        <v>78</v>
      </c>
      <c r="K507" s="41"/>
      <c r="L507" s="32">
        <f t="shared" si="130"/>
        <v>207</v>
      </c>
      <c r="M507" s="32">
        <f t="shared" si="129"/>
        <v>52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>
        <v>14</v>
      </c>
      <c r="K508" s="40"/>
      <c r="L508" s="35">
        <f t="shared" si="130"/>
        <v>14</v>
      </c>
      <c r="M508" s="35">
        <f t="shared" si="129"/>
        <v>4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30"/>
        <v>0</v>
      </c>
      <c r="M509" s="35">
        <f t="shared" si="129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>
        <v>3</v>
      </c>
      <c r="I510" s="40">
        <v>4</v>
      </c>
      <c r="J510" s="40">
        <v>6</v>
      </c>
      <c r="K510" s="40"/>
      <c r="L510" s="35">
        <f t="shared" si="130"/>
        <v>13</v>
      </c>
      <c r="M510" s="35">
        <f t="shared" si="129"/>
        <v>3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>
        <v>108</v>
      </c>
      <c r="I511" s="40">
        <v>360</v>
      </c>
      <c r="J511" s="40">
        <v>288</v>
      </c>
      <c r="K511" s="40"/>
      <c r="L511" s="35">
        <f t="shared" si="130"/>
        <v>756</v>
      </c>
      <c r="M511" s="35">
        <f t="shared" si="129"/>
        <v>189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30"/>
        <v>0</v>
      </c>
      <c r="M512" s="35">
        <f t="shared" si="129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163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1">+H515</f>
        <v>2024</v>
      </c>
      <c r="J515" s="6">
        <f t="shared" si="131"/>
        <v>2024</v>
      </c>
      <c r="K515" s="6">
        <f t="shared" si="131"/>
        <v>2024</v>
      </c>
      <c r="L515" s="6">
        <f t="shared" si="131"/>
        <v>2024</v>
      </c>
      <c r="M515" s="6">
        <f t="shared" si="131"/>
        <v>2024</v>
      </c>
      <c r="N515" s="20"/>
      <c r="S515" s="45" t="str">
        <f>+C515</f>
        <v>Gundviwini</v>
      </c>
      <c r="T515" s="46">
        <f>+L519</f>
        <v>113</v>
      </c>
      <c r="U515" s="46">
        <f>+L520+L521</f>
        <v>37</v>
      </c>
      <c r="V515" s="46">
        <f>+L522+L523</f>
        <v>76</v>
      </c>
      <c r="W515" s="46">
        <f>+L526</f>
        <v>0</v>
      </c>
      <c r="X515" s="46">
        <f>+L524</f>
        <v>4</v>
      </c>
    </row>
    <row r="516" spans="1:24" x14ac:dyDescent="0.25">
      <c r="A516" s="21"/>
      <c r="B516" s="22"/>
      <c r="C516" s="8" t="str">
        <f>+$C500</f>
        <v>April 2024</v>
      </c>
      <c r="D516" s="24"/>
      <c r="E516" s="24"/>
      <c r="F516" s="24"/>
      <c r="G516" s="10" t="str">
        <f>+$G$4</f>
        <v>April</v>
      </c>
      <c r="H516" s="10" t="str">
        <f>+G516</f>
        <v>April</v>
      </c>
      <c r="I516" s="10" t="str">
        <f t="shared" si="131"/>
        <v>April</v>
      </c>
      <c r="J516" s="10" t="str">
        <f t="shared" si="131"/>
        <v>April</v>
      </c>
      <c r="K516" s="10" t="str">
        <f t="shared" si="131"/>
        <v>April</v>
      </c>
      <c r="L516" s="10" t="str">
        <f t="shared" si="131"/>
        <v>April</v>
      </c>
      <c r="M516" s="10" t="str">
        <f t="shared" si="131"/>
        <v>April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7</v>
      </c>
      <c r="H517" s="7">
        <f>+$H$5</f>
        <v>14</v>
      </c>
      <c r="I517" s="7">
        <f>+$I$5</f>
        <v>21</v>
      </c>
      <c r="J517" s="7">
        <f>+$J$5</f>
        <v>28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26</v>
      </c>
      <c r="H519" s="32">
        <f t="shared" ref="H519:L519" si="132">SUM(H520:H523)</f>
        <v>0</v>
      </c>
      <c r="I519" s="32">
        <f t="shared" si="132"/>
        <v>49</v>
      </c>
      <c r="J519" s="32">
        <f t="shared" si="132"/>
        <v>38</v>
      </c>
      <c r="K519" s="32">
        <f t="shared" si="132"/>
        <v>0</v>
      </c>
      <c r="L519" s="32">
        <f t="shared" si="132"/>
        <v>113</v>
      </c>
      <c r="M519" s="32">
        <f>ROUND((L519/$E$1),0)</f>
        <v>28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4</v>
      </c>
      <c r="H520" s="40"/>
      <c r="I520" s="40">
        <v>6</v>
      </c>
      <c r="J520" s="40">
        <v>5</v>
      </c>
      <c r="K520" s="40"/>
      <c r="L520" s="35">
        <f>SUM(G520:K520)</f>
        <v>15</v>
      </c>
      <c r="M520" s="35">
        <f t="shared" ref="M520:M528" si="133">ROUND((L520/$E$1),0)</f>
        <v>4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4</v>
      </c>
      <c r="H521" s="40"/>
      <c r="I521" s="40">
        <v>10</v>
      </c>
      <c r="J521" s="40">
        <v>8</v>
      </c>
      <c r="K521" s="40"/>
      <c r="L521" s="35">
        <f t="shared" ref="L521:L528" si="134">SUM(G521:K521)</f>
        <v>22</v>
      </c>
      <c r="M521" s="35">
        <f t="shared" si="133"/>
        <v>6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3</v>
      </c>
      <c r="H522" s="40"/>
      <c r="I522" s="40">
        <v>8</v>
      </c>
      <c r="J522" s="40">
        <v>5</v>
      </c>
      <c r="K522" s="40"/>
      <c r="L522" s="35">
        <f t="shared" si="134"/>
        <v>16</v>
      </c>
      <c r="M522" s="35">
        <f t="shared" si="133"/>
        <v>4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15</v>
      </c>
      <c r="H523" s="41"/>
      <c r="I523" s="41">
        <v>25</v>
      </c>
      <c r="J523" s="41">
        <v>20</v>
      </c>
      <c r="K523" s="41"/>
      <c r="L523" s="32">
        <f t="shared" si="134"/>
        <v>60</v>
      </c>
      <c r="M523" s="32">
        <f t="shared" si="133"/>
        <v>15</v>
      </c>
      <c r="N523" s="33"/>
      <c r="O523" s="1" t="s">
        <v>217</v>
      </c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>
        <v>4</v>
      </c>
      <c r="J524" s="40"/>
      <c r="K524" s="40"/>
      <c r="L524" s="35">
        <f t="shared" si="134"/>
        <v>4</v>
      </c>
      <c r="M524" s="35">
        <f t="shared" si="133"/>
        <v>1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4"/>
        <v>0</v>
      </c>
      <c r="M525" s="35">
        <f t="shared" si="133"/>
        <v>0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4"/>
        <v>0</v>
      </c>
      <c r="M526" s="35">
        <f t="shared" si="133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4"/>
        <v>0</v>
      </c>
      <c r="M527" s="35">
        <f t="shared" si="133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4"/>
        <v>0</v>
      </c>
      <c r="M528" s="35">
        <f t="shared" si="133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164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5">+H531</f>
        <v>2024</v>
      </c>
      <c r="J531" s="6">
        <f t="shared" si="135"/>
        <v>2024</v>
      </c>
      <c r="K531" s="6">
        <f t="shared" si="135"/>
        <v>2024</v>
      </c>
      <c r="L531" s="6">
        <f t="shared" si="135"/>
        <v>2024</v>
      </c>
      <c r="M531" s="6">
        <f t="shared" si="135"/>
        <v>2024</v>
      </c>
      <c r="N531" s="20"/>
      <c r="P531" s="42"/>
      <c r="S531" s="45" t="str">
        <f>+C531</f>
        <v>Mcuba</v>
      </c>
      <c r="T531" s="46">
        <f>+L535</f>
        <v>236</v>
      </c>
      <c r="U531" s="46">
        <f>+L536+L537</f>
        <v>62</v>
      </c>
      <c r="V531" s="46">
        <f>+L538+L539</f>
        <v>174</v>
      </c>
      <c r="W531" s="46">
        <f>+L542</f>
        <v>26</v>
      </c>
      <c r="X531" s="46">
        <f>+L540</f>
        <v>0</v>
      </c>
    </row>
    <row r="532" spans="1:24" x14ac:dyDescent="0.25">
      <c r="A532" s="21"/>
      <c r="B532" s="22"/>
      <c r="C532" s="8" t="str">
        <f>+$C516</f>
        <v>April 2024</v>
      </c>
      <c r="D532" s="24"/>
      <c r="E532" s="24"/>
      <c r="F532" s="24"/>
      <c r="G532" s="10" t="str">
        <f>+$G$4</f>
        <v>April</v>
      </c>
      <c r="H532" s="10" t="str">
        <f>+G532</f>
        <v>April</v>
      </c>
      <c r="I532" s="10" t="str">
        <f t="shared" si="135"/>
        <v>April</v>
      </c>
      <c r="J532" s="10" t="str">
        <f t="shared" si="135"/>
        <v>April</v>
      </c>
      <c r="K532" s="10" t="str">
        <f t="shared" si="135"/>
        <v>April</v>
      </c>
      <c r="L532" s="10" t="str">
        <f t="shared" si="135"/>
        <v>April</v>
      </c>
      <c r="M532" s="10" t="str">
        <f t="shared" si="135"/>
        <v>April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7</v>
      </c>
      <c r="H533" s="7">
        <f>+$H$5</f>
        <v>14</v>
      </c>
      <c r="I533" s="7">
        <f>+$I$5</f>
        <v>21</v>
      </c>
      <c r="J533" s="7">
        <f>+$J$5</f>
        <v>28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15</v>
      </c>
      <c r="H535" s="32">
        <f t="shared" ref="H535:L535" si="136">SUM(H536:H539)</f>
        <v>83</v>
      </c>
      <c r="I535" s="32">
        <f t="shared" si="136"/>
        <v>75</v>
      </c>
      <c r="J535" s="32">
        <f t="shared" si="136"/>
        <v>63</v>
      </c>
      <c r="K535" s="32">
        <f t="shared" si="136"/>
        <v>0</v>
      </c>
      <c r="L535" s="32">
        <f t="shared" si="136"/>
        <v>236</v>
      </c>
      <c r="M535" s="32">
        <f>ROUND((L535/$E$1),0)</f>
        <v>59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1</v>
      </c>
      <c r="H536" s="40">
        <v>3</v>
      </c>
      <c r="I536" s="40">
        <v>4</v>
      </c>
      <c r="J536" s="40">
        <v>3</v>
      </c>
      <c r="K536" s="40"/>
      <c r="L536" s="35">
        <f>SUM(G536:K536)</f>
        <v>11</v>
      </c>
      <c r="M536" s="35">
        <f t="shared" ref="M536:M544" si="137">ROUND((L536/$E$1),0)</f>
        <v>3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3</v>
      </c>
      <c r="H537" s="40">
        <v>21</v>
      </c>
      <c r="I537" s="40">
        <v>14</v>
      </c>
      <c r="J537" s="40">
        <v>13</v>
      </c>
      <c r="K537" s="40"/>
      <c r="L537" s="35">
        <f t="shared" ref="L537:L544" si="138">SUM(G537:K537)</f>
        <v>51</v>
      </c>
      <c r="M537" s="35">
        <f t="shared" si="137"/>
        <v>13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5</v>
      </c>
      <c r="H538" s="40">
        <v>17</v>
      </c>
      <c r="I538" s="40">
        <v>21</v>
      </c>
      <c r="J538" s="40">
        <v>16</v>
      </c>
      <c r="K538" s="40"/>
      <c r="L538" s="35">
        <f t="shared" si="138"/>
        <v>59</v>
      </c>
      <c r="M538" s="35">
        <f t="shared" si="137"/>
        <v>15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6</v>
      </c>
      <c r="H539" s="41">
        <v>42</v>
      </c>
      <c r="I539" s="41">
        <v>36</v>
      </c>
      <c r="J539" s="41">
        <v>31</v>
      </c>
      <c r="K539" s="41"/>
      <c r="L539" s="32">
        <f t="shared" si="138"/>
        <v>115</v>
      </c>
      <c r="M539" s="32">
        <f t="shared" si="137"/>
        <v>29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8"/>
        <v>0</v>
      </c>
      <c r="M540" s="35">
        <f t="shared" si="137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8"/>
        <v>0</v>
      </c>
      <c r="M541" s="35">
        <f t="shared" si="137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>
        <v>2</v>
      </c>
      <c r="I542" s="40">
        <v>24</v>
      </c>
      <c r="J542" s="40"/>
      <c r="K542" s="40"/>
      <c r="L542" s="35">
        <f t="shared" si="138"/>
        <v>26</v>
      </c>
      <c r="M542" s="35">
        <f t="shared" si="137"/>
        <v>7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>
        <v>52</v>
      </c>
      <c r="J543" s="40">
        <v>58</v>
      </c>
      <c r="K543" s="40"/>
      <c r="L543" s="35">
        <f t="shared" si="138"/>
        <v>110</v>
      </c>
      <c r="M543" s="35">
        <f t="shared" si="137"/>
        <v>28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8"/>
        <v>0</v>
      </c>
      <c r="M544" s="35">
        <f t="shared" si="137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9">+H547</f>
        <v>2024</v>
      </c>
      <c r="J547" s="6">
        <f t="shared" si="139"/>
        <v>2024</v>
      </c>
      <c r="K547" s="6">
        <f t="shared" si="139"/>
        <v>2024</v>
      </c>
      <c r="L547" s="6">
        <f t="shared" si="139"/>
        <v>2024</v>
      </c>
      <c r="M547" s="6">
        <f t="shared" si="139"/>
        <v>2024</v>
      </c>
      <c r="N547" s="20"/>
      <c r="P547" s="42"/>
      <c r="S547" s="45" t="str">
        <f>+C547</f>
        <v>Phonjwane</v>
      </c>
      <c r="T547" s="46">
        <f>+L551</f>
        <v>369</v>
      </c>
      <c r="U547" s="46">
        <f>+L552+L553</f>
        <v>61</v>
      </c>
      <c r="V547" s="46">
        <f>+L554+L555</f>
        <v>308</v>
      </c>
      <c r="W547" s="46">
        <f>+L558</f>
        <v>4</v>
      </c>
      <c r="X547" s="46">
        <f>+L556</f>
        <v>0</v>
      </c>
    </row>
    <row r="548" spans="1:24" x14ac:dyDescent="0.25">
      <c r="A548" s="21"/>
      <c r="B548" s="22"/>
      <c r="C548" s="8" t="str">
        <f>+$C532</f>
        <v>April 2024</v>
      </c>
      <c r="D548" s="24"/>
      <c r="E548" s="24"/>
      <c r="F548" s="24"/>
      <c r="G548" s="10" t="str">
        <f>+$G$4</f>
        <v>April</v>
      </c>
      <c r="H548" s="10" t="str">
        <f>+G548</f>
        <v>April</v>
      </c>
      <c r="I548" s="10" t="str">
        <f t="shared" si="139"/>
        <v>April</v>
      </c>
      <c r="J548" s="10" t="str">
        <f t="shared" si="139"/>
        <v>April</v>
      </c>
      <c r="K548" s="10" t="str">
        <f t="shared" si="139"/>
        <v>April</v>
      </c>
      <c r="L548" s="10" t="str">
        <f t="shared" si="139"/>
        <v>April</v>
      </c>
      <c r="M548" s="10" t="str">
        <f t="shared" si="139"/>
        <v>April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7</v>
      </c>
      <c r="H549" s="7">
        <f>+$H$5</f>
        <v>14</v>
      </c>
      <c r="I549" s="7">
        <f>+$I$5</f>
        <v>21</v>
      </c>
      <c r="J549" s="7">
        <f>+$J$5</f>
        <v>28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130</v>
      </c>
      <c r="H551" s="32">
        <f t="shared" ref="H551:L551" si="140">SUM(H552:H555)</f>
        <v>74</v>
      </c>
      <c r="I551" s="32">
        <f t="shared" si="140"/>
        <v>83</v>
      </c>
      <c r="J551" s="32">
        <f t="shared" si="140"/>
        <v>82</v>
      </c>
      <c r="K551" s="32">
        <f t="shared" si="140"/>
        <v>0</v>
      </c>
      <c r="L551" s="32">
        <f t="shared" si="140"/>
        <v>369</v>
      </c>
      <c r="M551" s="32">
        <f>ROUND((L551/$E$1),0)</f>
        <v>92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4</v>
      </c>
      <c r="H552" s="40">
        <v>3</v>
      </c>
      <c r="I552" s="40">
        <v>4</v>
      </c>
      <c r="J552" s="40">
        <v>2</v>
      </c>
      <c r="K552" s="40"/>
      <c r="L552" s="35">
        <f>SUM(G552:K552)</f>
        <v>13</v>
      </c>
      <c r="M552" s="35">
        <f t="shared" ref="M552:M560" si="141">ROUND((L552/$E$1),0)</f>
        <v>3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18</v>
      </c>
      <c r="H553" s="40">
        <v>8</v>
      </c>
      <c r="I553" s="40">
        <v>12</v>
      </c>
      <c r="J553" s="40">
        <v>10</v>
      </c>
      <c r="K553" s="40"/>
      <c r="L553" s="35">
        <f t="shared" ref="L553:L560" si="142">SUM(G553:K553)</f>
        <v>48</v>
      </c>
      <c r="M553" s="35">
        <f t="shared" si="141"/>
        <v>12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38</v>
      </c>
      <c r="H554" s="40">
        <v>11</v>
      </c>
      <c r="I554" s="40">
        <v>20</v>
      </c>
      <c r="J554" s="40">
        <v>25</v>
      </c>
      <c r="K554" s="40"/>
      <c r="L554" s="35">
        <f t="shared" si="142"/>
        <v>94</v>
      </c>
      <c r="M554" s="35">
        <f t="shared" si="141"/>
        <v>24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70</v>
      </c>
      <c r="H555" s="41">
        <v>52</v>
      </c>
      <c r="I555" s="41">
        <v>47</v>
      </c>
      <c r="J555" s="41">
        <v>45</v>
      </c>
      <c r="K555" s="41"/>
      <c r="L555" s="32">
        <f t="shared" si="142"/>
        <v>214</v>
      </c>
      <c r="M555" s="32">
        <f t="shared" si="141"/>
        <v>54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2"/>
        <v>0</v>
      </c>
      <c r="M556" s="35">
        <f t="shared" si="141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2"/>
        <v>0</v>
      </c>
      <c r="M557" s="35">
        <f t="shared" si="141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>
        <v>1</v>
      </c>
      <c r="I558" s="40">
        <v>2</v>
      </c>
      <c r="J558" s="40">
        <v>1</v>
      </c>
      <c r="K558" s="40"/>
      <c r="L558" s="35">
        <f t="shared" si="142"/>
        <v>4</v>
      </c>
      <c r="M558" s="35">
        <f t="shared" si="141"/>
        <v>1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2"/>
        <v>0</v>
      </c>
      <c r="M559" s="35">
        <f t="shared" si="141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2"/>
        <v>0</v>
      </c>
      <c r="M560" s="35">
        <f t="shared" si="141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3">+H563</f>
        <v>2024</v>
      </c>
      <c r="J563" s="6">
        <f t="shared" si="143"/>
        <v>2024</v>
      </c>
      <c r="K563" s="6">
        <f t="shared" si="143"/>
        <v>2024</v>
      </c>
      <c r="L563" s="6">
        <f t="shared" si="143"/>
        <v>2024</v>
      </c>
      <c r="M563" s="6">
        <f t="shared" si="143"/>
        <v>2024</v>
      </c>
      <c r="N563" s="20"/>
      <c r="P563" s="42"/>
      <c r="S563" s="45" t="str">
        <f>+C563</f>
        <v>Njakeni</v>
      </c>
      <c r="T563" s="46">
        <f>+L567</f>
        <v>79</v>
      </c>
      <c r="U563" s="46">
        <f>+L568+L569</f>
        <v>20</v>
      </c>
      <c r="V563" s="46">
        <f>+L570+L571</f>
        <v>59</v>
      </c>
      <c r="W563" s="46">
        <f>+L574</f>
        <v>12</v>
      </c>
      <c r="X563" s="46">
        <f>+L572</f>
        <v>0</v>
      </c>
    </row>
    <row r="564" spans="1:24" x14ac:dyDescent="0.25">
      <c r="A564" s="21"/>
      <c r="B564" s="22"/>
      <c r="C564" s="8" t="str">
        <f>+$C548</f>
        <v>April 2024</v>
      </c>
      <c r="D564" s="24"/>
      <c r="E564" s="24"/>
      <c r="F564" s="24"/>
      <c r="G564" s="10" t="str">
        <f>+$G$4</f>
        <v>April</v>
      </c>
      <c r="H564" s="10" t="str">
        <f>+G564</f>
        <v>April</v>
      </c>
      <c r="I564" s="10" t="str">
        <f t="shared" si="143"/>
        <v>April</v>
      </c>
      <c r="J564" s="10" t="str">
        <f t="shared" si="143"/>
        <v>April</v>
      </c>
      <c r="K564" s="10" t="str">
        <f t="shared" si="143"/>
        <v>April</v>
      </c>
      <c r="L564" s="10" t="str">
        <f t="shared" si="143"/>
        <v>April</v>
      </c>
      <c r="M564" s="10" t="str">
        <f t="shared" si="143"/>
        <v>April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7</v>
      </c>
      <c r="H565" s="7">
        <f>+$H$5</f>
        <v>14</v>
      </c>
      <c r="I565" s="7">
        <f>+$I$5</f>
        <v>21</v>
      </c>
      <c r="J565" s="7">
        <f>+$J$5</f>
        <v>28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4</v>
      </c>
      <c r="H567" s="32">
        <f t="shared" ref="H567:L567" si="144">SUM(H568:H571)</f>
        <v>11</v>
      </c>
      <c r="I567" s="32">
        <f t="shared" si="144"/>
        <v>42</v>
      </c>
      <c r="J567" s="32">
        <f t="shared" si="144"/>
        <v>22</v>
      </c>
      <c r="K567" s="32">
        <f t="shared" si="144"/>
        <v>0</v>
      </c>
      <c r="L567" s="32">
        <f t="shared" si="144"/>
        <v>79</v>
      </c>
      <c r="M567" s="32">
        <f>ROUND((L567/$E$1),0)</f>
        <v>20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1</v>
      </c>
      <c r="H568" s="40">
        <v>1</v>
      </c>
      <c r="I568" s="40">
        <v>1</v>
      </c>
      <c r="J568" s="40">
        <v>1</v>
      </c>
      <c r="K568" s="40"/>
      <c r="L568" s="35">
        <f>SUM(G568:K568)</f>
        <v>4</v>
      </c>
      <c r="M568" s="35">
        <f t="shared" ref="M568:M576" si="145">ROUND((L568/$E$1),0)</f>
        <v>1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2</v>
      </c>
      <c r="H569" s="40">
        <v>3</v>
      </c>
      <c r="I569" s="40">
        <v>5</v>
      </c>
      <c r="J569" s="40">
        <v>6</v>
      </c>
      <c r="K569" s="40"/>
      <c r="L569" s="35">
        <f t="shared" ref="L569:L576" si="146">SUM(G569:K569)</f>
        <v>16</v>
      </c>
      <c r="M569" s="35">
        <f t="shared" si="145"/>
        <v>4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1</v>
      </c>
      <c r="H570" s="40">
        <v>6</v>
      </c>
      <c r="I570" s="40">
        <v>10</v>
      </c>
      <c r="J570" s="40">
        <v>4</v>
      </c>
      <c r="K570" s="40"/>
      <c r="L570" s="35">
        <f t="shared" si="146"/>
        <v>21</v>
      </c>
      <c r="M570" s="35">
        <f t="shared" si="145"/>
        <v>5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>
        <v>1</v>
      </c>
      <c r="I571" s="41">
        <v>26</v>
      </c>
      <c r="J571" s="41">
        <v>11</v>
      </c>
      <c r="K571" s="41"/>
      <c r="L571" s="32">
        <f t="shared" si="146"/>
        <v>38</v>
      </c>
      <c r="M571" s="32">
        <f t="shared" si="145"/>
        <v>10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6"/>
        <v>0</v>
      </c>
      <c r="M572" s="35">
        <f t="shared" si="145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6"/>
        <v>0</v>
      </c>
      <c r="M573" s="35">
        <f t="shared" si="145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3</v>
      </c>
      <c r="H574" s="40">
        <v>4</v>
      </c>
      <c r="I574" s="40">
        <v>2</v>
      </c>
      <c r="J574" s="40">
        <v>3</v>
      </c>
      <c r="K574" s="40"/>
      <c r="L574" s="35">
        <f t="shared" si="146"/>
        <v>12</v>
      </c>
      <c r="M574" s="35">
        <f t="shared" si="145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>
        <v>20</v>
      </c>
      <c r="I575" s="40">
        <v>10</v>
      </c>
      <c r="J575" s="40">
        <v>108</v>
      </c>
      <c r="K575" s="40"/>
      <c r="L575" s="35">
        <f t="shared" si="146"/>
        <v>138</v>
      </c>
      <c r="M575" s="35">
        <f t="shared" si="145"/>
        <v>35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6"/>
        <v>0</v>
      </c>
      <c r="M576" s="35">
        <f t="shared" si="145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7">+H579</f>
        <v>2024</v>
      </c>
      <c r="J579" s="6">
        <f t="shared" si="147"/>
        <v>2024</v>
      </c>
      <c r="K579" s="6">
        <f t="shared" si="147"/>
        <v>2024</v>
      </c>
      <c r="L579" s="6">
        <f t="shared" si="147"/>
        <v>2024</v>
      </c>
      <c r="M579" s="6">
        <f t="shared" si="147"/>
        <v>2024</v>
      </c>
      <c r="N579" s="20"/>
      <c r="P579" s="42"/>
      <c r="S579" s="45" t="str">
        <f>+C579</f>
        <v>Mantabeni</v>
      </c>
      <c r="T579" s="46">
        <f>+L583</f>
        <v>46</v>
      </c>
      <c r="U579" s="46">
        <f>+L584+L585</f>
        <v>16</v>
      </c>
      <c r="V579" s="46">
        <f>+L586+L587</f>
        <v>30</v>
      </c>
      <c r="W579" s="46">
        <f>+L590</f>
        <v>4</v>
      </c>
      <c r="X579" s="46">
        <f>+L588</f>
        <v>0</v>
      </c>
    </row>
    <row r="580" spans="1:24" x14ac:dyDescent="0.25">
      <c r="A580" s="21"/>
      <c r="B580" s="22"/>
      <c r="C580" s="8" t="str">
        <f>+$C564</f>
        <v>April 2024</v>
      </c>
      <c r="D580" s="24"/>
      <c r="E580" s="24"/>
      <c r="F580" s="24"/>
      <c r="G580" s="10" t="str">
        <f>+$G$4</f>
        <v>April</v>
      </c>
      <c r="H580" s="10" t="str">
        <f>+G580</f>
        <v>April</v>
      </c>
      <c r="I580" s="10" t="str">
        <f t="shared" si="147"/>
        <v>April</v>
      </c>
      <c r="J580" s="10" t="str">
        <f t="shared" si="147"/>
        <v>April</v>
      </c>
      <c r="K580" s="10" t="str">
        <f t="shared" si="147"/>
        <v>April</v>
      </c>
      <c r="L580" s="10" t="str">
        <f t="shared" si="147"/>
        <v>April</v>
      </c>
      <c r="M580" s="10" t="str">
        <f t="shared" si="147"/>
        <v>April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7</v>
      </c>
      <c r="H581" s="7">
        <f>+$H$5</f>
        <v>14</v>
      </c>
      <c r="I581" s="7">
        <f>+$I$5</f>
        <v>21</v>
      </c>
      <c r="J581" s="7">
        <f>+$J$5</f>
        <v>28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8">SUM(H584:H587)</f>
        <v>12</v>
      </c>
      <c r="I583" s="32">
        <f t="shared" si="148"/>
        <v>15</v>
      </c>
      <c r="J583" s="32">
        <f t="shared" si="148"/>
        <v>19</v>
      </c>
      <c r="K583" s="32">
        <f t="shared" si="148"/>
        <v>0</v>
      </c>
      <c r="L583" s="32">
        <f t="shared" si="148"/>
        <v>46</v>
      </c>
      <c r="M583" s="32">
        <f>ROUND((L583/$E$1),0)</f>
        <v>12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>
        <v>2</v>
      </c>
      <c r="I584" s="40">
        <v>2</v>
      </c>
      <c r="J584" s="40">
        <v>2</v>
      </c>
      <c r="K584" s="40"/>
      <c r="L584" s="35">
        <f>SUM(G584:K584)</f>
        <v>6</v>
      </c>
      <c r="M584" s="35">
        <f t="shared" ref="M584:M592" si="149">ROUND((L584/$E$1),0)</f>
        <v>2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>
        <v>3</v>
      </c>
      <c r="I585" s="40">
        <v>3</v>
      </c>
      <c r="J585" s="40">
        <v>4</v>
      </c>
      <c r="K585" s="40"/>
      <c r="L585" s="35">
        <f t="shared" ref="L585:L592" si="150">SUM(G585:K585)</f>
        <v>10</v>
      </c>
      <c r="M585" s="35">
        <f t="shared" si="149"/>
        <v>3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>
        <v>3</v>
      </c>
      <c r="I586" s="40">
        <v>3</v>
      </c>
      <c r="J586" s="40">
        <v>5</v>
      </c>
      <c r="K586" s="40"/>
      <c r="L586" s="35">
        <f t="shared" si="150"/>
        <v>11</v>
      </c>
      <c r="M586" s="35">
        <f t="shared" si="149"/>
        <v>3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>
        <v>4</v>
      </c>
      <c r="I587" s="41">
        <v>7</v>
      </c>
      <c r="J587" s="41">
        <v>8</v>
      </c>
      <c r="K587" s="41"/>
      <c r="L587" s="32">
        <f t="shared" si="150"/>
        <v>19</v>
      </c>
      <c r="M587" s="32">
        <f t="shared" si="149"/>
        <v>5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50"/>
        <v>0</v>
      </c>
      <c r="M588" s="35">
        <f t="shared" si="149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50"/>
        <v>0</v>
      </c>
      <c r="M589" s="35">
        <f t="shared" si="149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>
        <v>3</v>
      </c>
      <c r="I590" s="40">
        <v>1</v>
      </c>
      <c r="J590" s="40"/>
      <c r="K590" s="40"/>
      <c r="L590" s="35">
        <f t="shared" si="150"/>
        <v>4</v>
      </c>
      <c r="M590" s="35">
        <f t="shared" si="149"/>
        <v>1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50"/>
        <v>0</v>
      </c>
      <c r="M591" s="35">
        <f t="shared" si="149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50"/>
        <v>0</v>
      </c>
      <c r="M592" s="35">
        <f t="shared" si="149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219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1">+H595</f>
        <v>2024</v>
      </c>
      <c r="J595" s="6">
        <f t="shared" si="151"/>
        <v>2024</v>
      </c>
      <c r="K595" s="6">
        <f t="shared" si="151"/>
        <v>2024</v>
      </c>
      <c r="L595" s="6">
        <f t="shared" si="151"/>
        <v>2024</v>
      </c>
      <c r="M595" s="6">
        <f t="shared" si="151"/>
        <v>2024</v>
      </c>
      <c r="N595" s="20"/>
      <c r="S595" s="45" t="str">
        <f>+C595</f>
        <v>Makhungutsha</v>
      </c>
      <c r="T595" s="46">
        <f>+L599</f>
        <v>96</v>
      </c>
      <c r="U595" s="46">
        <f>+L600+L601</f>
        <v>16</v>
      </c>
      <c r="V595" s="46">
        <f>+L602+L603</f>
        <v>80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April 2024</v>
      </c>
      <c r="D596" s="24"/>
      <c r="E596" s="24"/>
      <c r="F596" s="24"/>
      <c r="G596" s="10" t="str">
        <f>+$G$4</f>
        <v>April</v>
      </c>
      <c r="H596" s="10" t="str">
        <f>+G596</f>
        <v>April</v>
      </c>
      <c r="I596" s="10" t="str">
        <f t="shared" si="151"/>
        <v>April</v>
      </c>
      <c r="J596" s="10" t="str">
        <f t="shared" si="151"/>
        <v>April</v>
      </c>
      <c r="K596" s="10" t="str">
        <f t="shared" si="151"/>
        <v>April</v>
      </c>
      <c r="L596" s="10" t="str">
        <f t="shared" si="151"/>
        <v>April</v>
      </c>
      <c r="M596" s="10" t="str">
        <f t="shared" si="151"/>
        <v>April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7</v>
      </c>
      <c r="H597" s="7">
        <f>+$H$5</f>
        <v>14</v>
      </c>
      <c r="I597" s="7">
        <f>+$I$5</f>
        <v>21</v>
      </c>
      <c r="J597" s="7">
        <f>+$J$5</f>
        <v>28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2">SUM(H600:H603)</f>
        <v>0</v>
      </c>
      <c r="I599" s="32">
        <f t="shared" si="152"/>
        <v>52</v>
      </c>
      <c r="J599" s="32">
        <f t="shared" si="152"/>
        <v>44</v>
      </c>
      <c r="K599" s="32">
        <f t="shared" si="152"/>
        <v>0</v>
      </c>
      <c r="L599" s="32">
        <f t="shared" si="152"/>
        <v>96</v>
      </c>
      <c r="M599" s="32">
        <f>ROUND((L599/$E$1),0)</f>
        <v>24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>
        <v>4</v>
      </c>
      <c r="J600" s="40">
        <v>3</v>
      </c>
      <c r="K600" s="40"/>
      <c r="L600" s="35">
        <f>SUM(G600:K600)</f>
        <v>7</v>
      </c>
      <c r="M600" s="35">
        <f t="shared" ref="M600:M608" si="153">ROUND((L600/$E$1),0)</f>
        <v>2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>
        <v>4</v>
      </c>
      <c r="J601" s="40">
        <v>5</v>
      </c>
      <c r="K601" s="40"/>
      <c r="L601" s="35">
        <f t="shared" ref="L601:L608" si="154">SUM(G601:K601)</f>
        <v>9</v>
      </c>
      <c r="M601" s="35">
        <f t="shared" si="153"/>
        <v>2</v>
      </c>
      <c r="N601" s="33"/>
      <c r="O601" s="1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>
        <v>6</v>
      </c>
      <c r="J602" s="40">
        <v>19</v>
      </c>
      <c r="K602" s="40"/>
      <c r="L602" s="35">
        <f t="shared" si="154"/>
        <v>25</v>
      </c>
      <c r="M602" s="35">
        <f t="shared" si="153"/>
        <v>6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>
        <v>38</v>
      </c>
      <c r="J603" s="41">
        <v>17</v>
      </c>
      <c r="K603" s="41"/>
      <c r="L603" s="32">
        <f t="shared" si="154"/>
        <v>55</v>
      </c>
      <c r="M603" s="32">
        <f t="shared" si="153"/>
        <v>14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4"/>
        <v>0</v>
      </c>
      <c r="M604" s="35">
        <f t="shared" si="153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4"/>
        <v>0</v>
      </c>
      <c r="M605" s="35">
        <f t="shared" si="153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4"/>
        <v>0</v>
      </c>
      <c r="M606" s="35">
        <f t="shared" si="153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4"/>
        <v>0</v>
      </c>
      <c r="M607" s="35">
        <f t="shared" si="153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4"/>
        <v>0</v>
      </c>
      <c r="M608" s="35">
        <f t="shared" si="153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5">+H611</f>
        <v>2024</v>
      </c>
      <c r="J611" s="6">
        <f t="shared" si="155"/>
        <v>2024</v>
      </c>
      <c r="K611" s="6">
        <f t="shared" si="155"/>
        <v>2024</v>
      </c>
      <c r="L611" s="6">
        <f t="shared" si="155"/>
        <v>2024</v>
      </c>
      <c r="M611" s="6">
        <f t="shared" si="155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April 2024</v>
      </c>
      <c r="D612" s="24"/>
      <c r="E612" s="24"/>
      <c r="F612" s="24"/>
      <c r="G612" s="10" t="str">
        <f>+$G$4</f>
        <v>April</v>
      </c>
      <c r="H612" s="10" t="str">
        <f>+G612</f>
        <v>April</v>
      </c>
      <c r="I612" s="10" t="str">
        <f t="shared" si="155"/>
        <v>April</v>
      </c>
      <c r="J612" s="10" t="str">
        <f t="shared" si="155"/>
        <v>April</v>
      </c>
      <c r="K612" s="10" t="str">
        <f t="shared" si="155"/>
        <v>April</v>
      </c>
      <c r="L612" s="10" t="str">
        <f t="shared" si="155"/>
        <v>April</v>
      </c>
      <c r="M612" s="10" t="str">
        <f t="shared" si="155"/>
        <v>April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7</v>
      </c>
      <c r="H613" s="7">
        <f>+$H$5</f>
        <v>14</v>
      </c>
      <c r="I613" s="7">
        <f>+$I$5</f>
        <v>21</v>
      </c>
      <c r="J613" s="7">
        <f>+$J$5</f>
        <v>28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6">SUM(H616:H619)</f>
        <v>0</v>
      </c>
      <c r="I615" s="32">
        <f t="shared" si="156"/>
        <v>0</v>
      </c>
      <c r="J615" s="32">
        <f t="shared" si="156"/>
        <v>0</v>
      </c>
      <c r="K615" s="32">
        <f t="shared" si="156"/>
        <v>0</v>
      </c>
      <c r="L615" s="32">
        <f t="shared" si="156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7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8">SUM(G617:K617)</f>
        <v>0</v>
      </c>
      <c r="M617" s="35">
        <f t="shared" si="157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8"/>
        <v>0</v>
      </c>
      <c r="M618" s="35">
        <f t="shared" si="157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8"/>
        <v>0</v>
      </c>
      <c r="M619" s="32">
        <f t="shared" si="157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8"/>
        <v>0</v>
      </c>
      <c r="M620" s="35">
        <f t="shared" si="157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8"/>
        <v>0</v>
      </c>
      <c r="M621" s="35">
        <f t="shared" si="157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8"/>
        <v>0</v>
      </c>
      <c r="M622" s="35">
        <f t="shared" si="157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8"/>
        <v>0</v>
      </c>
      <c r="M623" s="35">
        <f t="shared" si="157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8"/>
        <v>0</v>
      </c>
      <c r="M624" s="35">
        <f t="shared" si="157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9">+H627</f>
        <v>2024</v>
      </c>
      <c r="J627" s="6">
        <f t="shared" si="159"/>
        <v>2024</v>
      </c>
      <c r="K627" s="6">
        <f t="shared" si="159"/>
        <v>2024</v>
      </c>
      <c r="L627" s="6">
        <f t="shared" si="159"/>
        <v>2024</v>
      </c>
      <c r="M627" s="6">
        <f t="shared" si="159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April 2024</v>
      </c>
      <c r="D628" s="24"/>
      <c r="E628" s="24"/>
      <c r="F628" s="24"/>
      <c r="G628" s="10" t="str">
        <f>+$G$4</f>
        <v>April</v>
      </c>
      <c r="H628" s="10" t="str">
        <f>+G628</f>
        <v>April</v>
      </c>
      <c r="I628" s="10" t="str">
        <f t="shared" si="159"/>
        <v>April</v>
      </c>
      <c r="J628" s="10" t="str">
        <f t="shared" si="159"/>
        <v>April</v>
      </c>
      <c r="K628" s="10" t="str">
        <f t="shared" si="159"/>
        <v>April</v>
      </c>
      <c r="L628" s="10" t="str">
        <f t="shared" si="159"/>
        <v>April</v>
      </c>
      <c r="M628" s="10" t="str">
        <f t="shared" si="159"/>
        <v>April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7</v>
      </c>
      <c r="H629" s="7">
        <f>+$H$5</f>
        <v>14</v>
      </c>
      <c r="I629" s="7">
        <f>+$I$5</f>
        <v>21</v>
      </c>
      <c r="J629" s="7">
        <f>+$J$5</f>
        <v>28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60">SUM(H632:H635)</f>
        <v>0</v>
      </c>
      <c r="I631" s="32">
        <f t="shared" si="160"/>
        <v>0</v>
      </c>
      <c r="J631" s="32">
        <f t="shared" si="160"/>
        <v>0</v>
      </c>
      <c r="K631" s="32">
        <f t="shared" si="160"/>
        <v>0</v>
      </c>
      <c r="L631" s="32">
        <f t="shared" si="160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1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2">SUM(G633:K633)</f>
        <v>0</v>
      </c>
      <c r="M633" s="35">
        <f t="shared" si="161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2"/>
        <v>0</v>
      </c>
      <c r="M634" s="35">
        <f t="shared" si="161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2"/>
        <v>0</v>
      </c>
      <c r="M635" s="32">
        <f t="shared" si="161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2"/>
        <v>0</v>
      </c>
      <c r="M636" s="35">
        <f t="shared" si="161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2"/>
        <v>0</v>
      </c>
      <c r="M637" s="35">
        <f t="shared" si="161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2"/>
        <v>0</v>
      </c>
      <c r="M638" s="35">
        <f t="shared" si="161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2"/>
        <v>0</v>
      </c>
      <c r="M639" s="35">
        <f t="shared" si="161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2"/>
        <v>0</v>
      </c>
      <c r="M640" s="35">
        <f t="shared" si="161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3">+H643</f>
        <v>2024</v>
      </c>
      <c r="J643" s="6">
        <f t="shared" si="163"/>
        <v>2024</v>
      </c>
      <c r="K643" s="6">
        <f t="shared" si="163"/>
        <v>2024</v>
      </c>
      <c r="L643" s="6">
        <f t="shared" si="163"/>
        <v>2024</v>
      </c>
      <c r="M643" s="6">
        <f t="shared" si="163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April 2024</v>
      </c>
      <c r="D644" s="24"/>
      <c r="E644" s="24"/>
      <c r="F644" s="24"/>
      <c r="G644" s="10" t="str">
        <f>+$G$4</f>
        <v>April</v>
      </c>
      <c r="H644" s="10" t="str">
        <f>+G644</f>
        <v>April</v>
      </c>
      <c r="I644" s="10" t="str">
        <f t="shared" si="163"/>
        <v>April</v>
      </c>
      <c r="J644" s="10" t="str">
        <f t="shared" si="163"/>
        <v>April</v>
      </c>
      <c r="K644" s="10" t="str">
        <f t="shared" si="163"/>
        <v>April</v>
      </c>
      <c r="L644" s="10" t="str">
        <f t="shared" si="163"/>
        <v>April</v>
      </c>
      <c r="M644" s="10" t="str">
        <f t="shared" si="163"/>
        <v>April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7</v>
      </c>
      <c r="H645" s="7">
        <f>+$H$5</f>
        <v>14</v>
      </c>
      <c r="I645" s="7">
        <f>+$I$5</f>
        <v>21</v>
      </c>
      <c r="J645" s="7">
        <f>+$J$5</f>
        <v>28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4">SUM(H648:H651)</f>
        <v>0</v>
      </c>
      <c r="I647" s="32">
        <f t="shared" si="164"/>
        <v>0</v>
      </c>
      <c r="J647" s="32">
        <f t="shared" si="164"/>
        <v>0</v>
      </c>
      <c r="K647" s="32">
        <f t="shared" si="164"/>
        <v>0</v>
      </c>
      <c r="L647" s="32">
        <f t="shared" si="164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5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6">SUM(G649:K649)</f>
        <v>0</v>
      </c>
      <c r="M649" s="35">
        <f t="shared" si="165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6"/>
        <v>0</v>
      </c>
      <c r="M650" s="35">
        <f t="shared" si="165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6"/>
        <v>0</v>
      </c>
      <c r="M651" s="32">
        <f t="shared" si="165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6"/>
        <v>0</v>
      </c>
      <c r="M652" s="35">
        <f t="shared" si="165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6"/>
        <v>0</v>
      </c>
      <c r="M653" s="35">
        <f t="shared" si="165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6"/>
        <v>0</v>
      </c>
      <c r="M654" s="35">
        <f t="shared" si="165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6"/>
        <v>0</v>
      </c>
      <c r="M655" s="35">
        <f t="shared" si="165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6"/>
        <v>0</v>
      </c>
      <c r="M656" s="35">
        <f t="shared" si="165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O657"/>
  <sheetViews>
    <sheetView topLeftCell="H1" zoomScale="90" zoomScaleNormal="90" workbookViewId="0">
      <selection activeCell="M14" sqref="M14"/>
    </sheetView>
  </sheetViews>
  <sheetFormatPr defaultRowHeight="15" x14ac:dyDescent="0.25"/>
  <cols>
    <col min="1" max="1" width="3.4257812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19" width="15.85546875" style="16" customWidth="1"/>
    <col min="20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9731</v>
      </c>
      <c r="U3" s="46">
        <f>+L8+L9</f>
        <v>2297</v>
      </c>
      <c r="V3" s="46">
        <f>+L10+L11</f>
        <v>7434</v>
      </c>
      <c r="W3" s="46">
        <f>+L14</f>
        <v>572</v>
      </c>
      <c r="X3" s="46">
        <f>+L12</f>
        <v>171</v>
      </c>
    </row>
    <row r="4" spans="1:41" x14ac:dyDescent="0.25">
      <c r="A4" s="21"/>
      <c r="B4" s="22"/>
      <c r="C4" s="13" t="s">
        <v>224</v>
      </c>
      <c r="D4" s="23"/>
      <c r="E4" s="24"/>
      <c r="F4" s="24"/>
      <c r="G4" s="49" t="s">
        <v>60</v>
      </c>
      <c r="H4" s="10" t="str">
        <f>+G4</f>
        <v>May</v>
      </c>
      <c r="I4" s="10" t="str">
        <f t="shared" si="0"/>
        <v>May</v>
      </c>
      <c r="J4" s="10" t="str">
        <f t="shared" si="0"/>
        <v>May</v>
      </c>
      <c r="K4" s="10" t="str">
        <f t="shared" si="0"/>
        <v>May</v>
      </c>
      <c r="L4" s="10" t="str">
        <f t="shared" si="0"/>
        <v>May</v>
      </c>
      <c r="M4" s="10" t="str">
        <f t="shared" si="0"/>
        <v>May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5</v>
      </c>
      <c r="H5" s="4">
        <v>12</v>
      </c>
      <c r="I5" s="4">
        <v>19</v>
      </c>
      <c r="J5" s="4">
        <v>26</v>
      </c>
      <c r="K5" s="4">
        <v>30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2379</v>
      </c>
      <c r="H7" s="32">
        <f t="shared" ref="H7:L7" si="1">SUM(H8:H11)</f>
        <v>2330</v>
      </c>
      <c r="I7" s="32">
        <f t="shared" si="1"/>
        <v>2583</v>
      </c>
      <c r="J7" s="32">
        <f t="shared" si="1"/>
        <v>2439</v>
      </c>
      <c r="K7" s="32">
        <f t="shared" si="1"/>
        <v>0</v>
      </c>
      <c r="L7" s="32">
        <f t="shared" si="1"/>
        <v>9731</v>
      </c>
      <c r="M7" s="32">
        <f>ROUND((L7/$E$1),0)</f>
        <v>2433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159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139</v>
      </c>
      <c r="I8" s="35">
        <f t="shared" si="2"/>
        <v>169</v>
      </c>
      <c r="J8" s="35">
        <f t="shared" si="2"/>
        <v>154</v>
      </c>
      <c r="K8" s="35">
        <f t="shared" si="2"/>
        <v>0</v>
      </c>
      <c r="L8" s="35">
        <f>SUM(G8:K8)</f>
        <v>621</v>
      </c>
      <c r="M8" s="35">
        <f t="shared" ref="M8:M16" si="3">ROUND((L8/$E$1),0)</f>
        <v>155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422</v>
      </c>
      <c r="H9" s="35">
        <f t="shared" si="4"/>
        <v>409</v>
      </c>
      <c r="I9" s="35">
        <f t="shared" si="4"/>
        <v>438</v>
      </c>
      <c r="J9" s="35">
        <f t="shared" si="4"/>
        <v>407</v>
      </c>
      <c r="K9" s="35">
        <f t="shared" si="4"/>
        <v>0</v>
      </c>
      <c r="L9" s="35">
        <f t="shared" ref="L9:L16" si="5">SUM(G9:K9)</f>
        <v>1676</v>
      </c>
      <c r="M9" s="35">
        <f t="shared" si="3"/>
        <v>419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640</v>
      </c>
      <c r="H10" s="35">
        <f t="shared" si="4"/>
        <v>608</v>
      </c>
      <c r="I10" s="35">
        <f t="shared" si="4"/>
        <v>655</v>
      </c>
      <c r="J10" s="35">
        <f t="shared" si="4"/>
        <v>677</v>
      </c>
      <c r="K10" s="35">
        <f t="shared" si="4"/>
        <v>0</v>
      </c>
      <c r="L10" s="35">
        <f t="shared" si="5"/>
        <v>2580</v>
      </c>
      <c r="M10" s="35">
        <f t="shared" si="3"/>
        <v>645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1158</v>
      </c>
      <c r="H11" s="32">
        <f t="shared" si="4"/>
        <v>1174</v>
      </c>
      <c r="I11" s="32">
        <f t="shared" si="4"/>
        <v>1321</v>
      </c>
      <c r="J11" s="32">
        <f t="shared" si="4"/>
        <v>1201</v>
      </c>
      <c r="K11" s="32">
        <f t="shared" si="4"/>
        <v>0</v>
      </c>
      <c r="L11" s="32">
        <f t="shared" si="5"/>
        <v>4854</v>
      </c>
      <c r="M11" s="32">
        <f t="shared" si="3"/>
        <v>1214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37</v>
      </c>
      <c r="H12" s="35">
        <f t="shared" si="4"/>
        <v>76</v>
      </c>
      <c r="I12" s="35">
        <f t="shared" si="4"/>
        <v>37</v>
      </c>
      <c r="J12" s="35">
        <f t="shared" si="4"/>
        <v>21</v>
      </c>
      <c r="K12" s="35">
        <f t="shared" si="4"/>
        <v>0</v>
      </c>
      <c r="L12" s="35">
        <f t="shared" si="5"/>
        <v>171</v>
      </c>
      <c r="M12" s="35">
        <f t="shared" si="3"/>
        <v>43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138</v>
      </c>
      <c r="H14" s="35">
        <f t="shared" si="4"/>
        <v>171</v>
      </c>
      <c r="I14" s="35">
        <f t="shared" si="4"/>
        <v>122</v>
      </c>
      <c r="J14" s="35">
        <f t="shared" si="4"/>
        <v>141</v>
      </c>
      <c r="K14" s="35">
        <f t="shared" si="4"/>
        <v>0</v>
      </c>
      <c r="L14" s="35">
        <f t="shared" si="5"/>
        <v>572</v>
      </c>
      <c r="M14" s="35">
        <f t="shared" si="3"/>
        <v>143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1056</v>
      </c>
      <c r="H15" s="35">
        <f t="shared" si="4"/>
        <v>684</v>
      </c>
      <c r="I15" s="35">
        <f t="shared" si="4"/>
        <v>1041</v>
      </c>
      <c r="J15" s="35">
        <f t="shared" si="4"/>
        <v>1723</v>
      </c>
      <c r="K15" s="35">
        <f t="shared" si="4"/>
        <v>0</v>
      </c>
      <c r="L15" s="35">
        <f t="shared" si="5"/>
        <v>4504</v>
      </c>
      <c r="M15" s="35">
        <f t="shared" si="3"/>
        <v>1126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190</v>
      </c>
      <c r="H16" s="35">
        <f t="shared" si="4"/>
        <v>164</v>
      </c>
      <c r="I16" s="35">
        <f t="shared" si="4"/>
        <v>327</v>
      </c>
      <c r="J16" s="35">
        <f t="shared" si="4"/>
        <v>265</v>
      </c>
      <c r="K16" s="35">
        <f t="shared" si="4"/>
        <v>0</v>
      </c>
      <c r="L16" s="35">
        <f t="shared" si="5"/>
        <v>946</v>
      </c>
      <c r="M16" s="35">
        <f t="shared" si="3"/>
        <v>237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898</v>
      </c>
      <c r="U19" s="46">
        <f>+L24+L25</f>
        <v>239</v>
      </c>
      <c r="V19" s="46">
        <f>+L26+L27</f>
        <v>659</v>
      </c>
      <c r="W19" s="46">
        <f>+L30</f>
        <v>13</v>
      </c>
      <c r="X19" s="46">
        <f>+L28</f>
        <v>4</v>
      </c>
    </row>
    <row r="20" spans="1:24" x14ac:dyDescent="0.25">
      <c r="A20" s="21"/>
      <c r="B20" s="22"/>
      <c r="C20" s="8" t="str">
        <f>+$C4</f>
        <v>May 2024</v>
      </c>
      <c r="D20" s="24"/>
      <c r="E20" s="24"/>
      <c r="F20" s="24"/>
      <c r="G20" s="10" t="str">
        <f>+$G$4</f>
        <v>May</v>
      </c>
      <c r="H20" s="10" t="str">
        <f>+G20</f>
        <v>May</v>
      </c>
      <c r="I20" s="10" t="str">
        <f t="shared" si="6"/>
        <v>May</v>
      </c>
      <c r="J20" s="10" t="str">
        <f t="shared" si="6"/>
        <v>May</v>
      </c>
      <c r="K20" s="10" t="str">
        <f t="shared" si="6"/>
        <v>May</v>
      </c>
      <c r="L20" s="10" t="str">
        <f t="shared" si="6"/>
        <v>May</v>
      </c>
      <c r="M20" s="10" t="str">
        <f t="shared" si="6"/>
        <v>May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5</v>
      </c>
      <c r="H21" s="7">
        <f>+$H$5</f>
        <v>12</v>
      </c>
      <c r="I21" s="7">
        <f>+$I$5</f>
        <v>19</v>
      </c>
      <c r="J21" s="7">
        <f>+$J$5</f>
        <v>26</v>
      </c>
      <c r="K21" s="7">
        <f>+$K$5</f>
        <v>30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217</v>
      </c>
      <c r="H23" s="32">
        <f t="shared" ref="H23:L23" si="7">SUM(H24:H27)</f>
        <v>219</v>
      </c>
      <c r="I23" s="32">
        <f t="shared" si="7"/>
        <v>245</v>
      </c>
      <c r="J23" s="32">
        <f t="shared" si="7"/>
        <v>217</v>
      </c>
      <c r="K23" s="32">
        <f t="shared" si="7"/>
        <v>0</v>
      </c>
      <c r="L23" s="32">
        <f t="shared" si="7"/>
        <v>898</v>
      </c>
      <c r="M23" s="32">
        <f>ROUND((L23/$E$1),0)</f>
        <v>225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19</v>
      </c>
      <c r="H24" s="40">
        <v>19</v>
      </c>
      <c r="I24" s="40">
        <v>18</v>
      </c>
      <c r="J24" s="40">
        <v>21</v>
      </c>
      <c r="K24" s="40"/>
      <c r="L24" s="35">
        <f>SUM(G24:K24)</f>
        <v>77</v>
      </c>
      <c r="M24" s="35">
        <f t="shared" ref="M24:M32" si="8">ROUND((L24/$E$1),0)</f>
        <v>19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45</v>
      </c>
      <c r="H25" s="40">
        <v>40</v>
      </c>
      <c r="I25" s="40">
        <v>47</v>
      </c>
      <c r="J25" s="40">
        <v>30</v>
      </c>
      <c r="K25" s="40"/>
      <c r="L25" s="35">
        <f t="shared" ref="L25:L32" si="9">SUM(G25:K25)</f>
        <v>162</v>
      </c>
      <c r="M25" s="35">
        <f t="shared" si="8"/>
        <v>41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90</v>
      </c>
      <c r="H26" s="40">
        <v>94</v>
      </c>
      <c r="I26" s="40">
        <v>83</v>
      </c>
      <c r="J26" s="40">
        <v>99</v>
      </c>
      <c r="K26" s="40"/>
      <c r="L26" s="35">
        <f t="shared" si="9"/>
        <v>366</v>
      </c>
      <c r="M26" s="35">
        <f t="shared" si="8"/>
        <v>92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63</v>
      </c>
      <c r="H27" s="41">
        <v>66</v>
      </c>
      <c r="I27" s="41">
        <v>97</v>
      </c>
      <c r="J27" s="41">
        <v>67</v>
      </c>
      <c r="K27" s="41"/>
      <c r="L27" s="32">
        <f t="shared" si="9"/>
        <v>293</v>
      </c>
      <c r="M27" s="32">
        <f t="shared" si="8"/>
        <v>73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>
        <v>4</v>
      </c>
      <c r="H28" s="40"/>
      <c r="I28" s="40"/>
      <c r="J28" s="40"/>
      <c r="K28" s="40"/>
      <c r="L28" s="35">
        <f t="shared" si="9"/>
        <v>4</v>
      </c>
      <c r="M28" s="35">
        <f t="shared" si="8"/>
        <v>1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3</v>
      </c>
      <c r="H30" s="40">
        <v>2</v>
      </c>
      <c r="I30" s="40">
        <v>4</v>
      </c>
      <c r="J30" s="40">
        <v>4</v>
      </c>
      <c r="K30" s="40"/>
      <c r="L30" s="35">
        <f t="shared" si="9"/>
        <v>13</v>
      </c>
      <c r="M30" s="35">
        <f t="shared" si="8"/>
        <v>3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336</v>
      </c>
      <c r="U35" s="46">
        <f>+L40+L41</f>
        <v>72</v>
      </c>
      <c r="V35" s="46">
        <f>+L42+L43</f>
        <v>264</v>
      </c>
      <c r="W35" s="46">
        <f>+L46</f>
        <v>43</v>
      </c>
      <c r="X35" s="46">
        <f>+L44</f>
        <v>11</v>
      </c>
    </row>
    <row r="36" spans="1:24" x14ac:dyDescent="0.25">
      <c r="A36" s="21"/>
      <c r="B36" s="22"/>
      <c r="C36" s="8" t="str">
        <f>+$C20</f>
        <v>May 2024</v>
      </c>
      <c r="D36" s="24"/>
      <c r="E36" s="24"/>
      <c r="F36" s="24"/>
      <c r="G36" s="10" t="str">
        <f>+$G$4</f>
        <v>May</v>
      </c>
      <c r="H36" s="10" t="str">
        <f>+G36</f>
        <v>May</v>
      </c>
      <c r="I36" s="10" t="str">
        <f t="shared" si="10"/>
        <v>May</v>
      </c>
      <c r="J36" s="10" t="str">
        <f t="shared" si="10"/>
        <v>May</v>
      </c>
      <c r="K36" s="10" t="str">
        <f t="shared" si="10"/>
        <v>May</v>
      </c>
      <c r="L36" s="10" t="str">
        <f t="shared" si="10"/>
        <v>May</v>
      </c>
      <c r="M36" s="10" t="str">
        <f t="shared" si="10"/>
        <v>May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5</v>
      </c>
      <c r="H37" s="7">
        <f>+$H$5</f>
        <v>12</v>
      </c>
      <c r="I37" s="7">
        <f>+$I$5</f>
        <v>19</v>
      </c>
      <c r="J37" s="7">
        <f>+$J$5</f>
        <v>26</v>
      </c>
      <c r="K37" s="7">
        <f>+$K$5</f>
        <v>30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86</v>
      </c>
      <c r="H39" s="32">
        <f t="shared" ref="H39:L39" si="11">SUM(H40:H43)</f>
        <v>91</v>
      </c>
      <c r="I39" s="32">
        <f t="shared" si="11"/>
        <v>84</v>
      </c>
      <c r="J39" s="32">
        <f t="shared" si="11"/>
        <v>75</v>
      </c>
      <c r="K39" s="32">
        <f t="shared" si="11"/>
        <v>0</v>
      </c>
      <c r="L39" s="32">
        <f t="shared" si="11"/>
        <v>336</v>
      </c>
      <c r="M39" s="32">
        <f>ROUND((L39/$E$1),0)</f>
        <v>84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4</v>
      </c>
      <c r="H40" s="40">
        <v>4</v>
      </c>
      <c r="I40" s="40">
        <v>4</v>
      </c>
      <c r="J40" s="40">
        <v>3</v>
      </c>
      <c r="K40" s="40"/>
      <c r="L40" s="35">
        <f>SUM(G40:K40)</f>
        <v>15</v>
      </c>
      <c r="M40" s="35">
        <f t="shared" ref="M40:M48" si="12">ROUND((L40/$E$1),0)</f>
        <v>4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16</v>
      </c>
      <c r="I41" s="40">
        <v>14</v>
      </c>
      <c r="J41" s="40">
        <v>12</v>
      </c>
      <c r="K41" s="40"/>
      <c r="L41" s="35">
        <f t="shared" ref="L41:L48" si="13">SUM(G41:K41)</f>
        <v>57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22</v>
      </c>
      <c r="H42" s="40">
        <v>25</v>
      </c>
      <c r="I42" s="40">
        <v>20</v>
      </c>
      <c r="J42" s="40">
        <v>20</v>
      </c>
      <c r="K42" s="40"/>
      <c r="L42" s="35">
        <f t="shared" si="13"/>
        <v>87</v>
      </c>
      <c r="M42" s="35">
        <f t="shared" si="12"/>
        <v>22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45</v>
      </c>
      <c r="H43" s="41">
        <v>46</v>
      </c>
      <c r="I43" s="41">
        <v>46</v>
      </c>
      <c r="J43" s="41">
        <v>40</v>
      </c>
      <c r="K43" s="41"/>
      <c r="L43" s="32">
        <f t="shared" si="13"/>
        <v>177</v>
      </c>
      <c r="M43" s="32">
        <f t="shared" si="12"/>
        <v>44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4</v>
      </c>
      <c r="H44" s="40">
        <v>2</v>
      </c>
      <c r="I44" s="40">
        <v>5</v>
      </c>
      <c r="J44" s="40"/>
      <c r="K44" s="40"/>
      <c r="L44" s="35">
        <f t="shared" si="13"/>
        <v>11</v>
      </c>
      <c r="M44" s="35">
        <f t="shared" si="12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15</v>
      </c>
      <c r="H46" s="40">
        <v>5</v>
      </c>
      <c r="I46" s="40">
        <v>12</v>
      </c>
      <c r="J46" s="40">
        <v>11</v>
      </c>
      <c r="K46" s="40"/>
      <c r="L46" s="35">
        <f t="shared" si="13"/>
        <v>43</v>
      </c>
      <c r="M46" s="35">
        <f t="shared" si="12"/>
        <v>11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72</v>
      </c>
      <c r="H47" s="40">
        <v>36</v>
      </c>
      <c r="I47" s="40"/>
      <c r="J47" s="40">
        <v>72</v>
      </c>
      <c r="K47" s="40"/>
      <c r="L47" s="35">
        <f t="shared" si="13"/>
        <v>180</v>
      </c>
      <c r="M47" s="35">
        <f t="shared" si="12"/>
        <v>45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333</v>
      </c>
      <c r="U51" s="46">
        <f>+L56+L57</f>
        <v>75</v>
      </c>
      <c r="V51" s="46">
        <f>+L58+L59</f>
        <v>258</v>
      </c>
      <c r="W51" s="46">
        <f>+L62</f>
        <v>30</v>
      </c>
      <c r="X51" s="46">
        <f>+L60</f>
        <v>0</v>
      </c>
    </row>
    <row r="52" spans="1:24" x14ac:dyDescent="0.25">
      <c r="A52" s="21"/>
      <c r="B52" s="22"/>
      <c r="C52" s="8" t="str">
        <f>+$C36</f>
        <v>May 2024</v>
      </c>
      <c r="D52" s="24"/>
      <c r="E52" s="24"/>
      <c r="F52" s="24"/>
      <c r="G52" s="10" t="str">
        <f>+$G$4</f>
        <v>May</v>
      </c>
      <c r="H52" s="10" t="str">
        <f>+G52</f>
        <v>May</v>
      </c>
      <c r="I52" s="10" t="str">
        <f t="shared" si="14"/>
        <v>May</v>
      </c>
      <c r="J52" s="10" t="str">
        <f t="shared" si="14"/>
        <v>May</v>
      </c>
      <c r="K52" s="10" t="str">
        <f t="shared" si="14"/>
        <v>May</v>
      </c>
      <c r="L52" s="10" t="str">
        <f t="shared" si="14"/>
        <v>May</v>
      </c>
      <c r="M52" s="10" t="str">
        <f t="shared" si="14"/>
        <v>May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5</v>
      </c>
      <c r="H53" s="7">
        <f>+$H$5</f>
        <v>12</v>
      </c>
      <c r="I53" s="7">
        <f>+$I$5</f>
        <v>19</v>
      </c>
      <c r="J53" s="7">
        <f>+$J$5</f>
        <v>26</v>
      </c>
      <c r="K53" s="7">
        <f>+$K$5</f>
        <v>30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74</v>
      </c>
      <c r="H55" s="32">
        <f t="shared" ref="H55:L55" si="15">SUM(H56:H59)</f>
        <v>97</v>
      </c>
      <c r="I55" s="32">
        <f t="shared" si="15"/>
        <v>84</v>
      </c>
      <c r="J55" s="32">
        <f t="shared" si="15"/>
        <v>78</v>
      </c>
      <c r="K55" s="32">
        <f t="shared" si="15"/>
        <v>0</v>
      </c>
      <c r="L55" s="32">
        <f t="shared" si="15"/>
        <v>333</v>
      </c>
      <c r="M55" s="32">
        <f>ROUND((L55/$E$1),0)</f>
        <v>83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3</v>
      </c>
      <c r="I56" s="40">
        <v>2</v>
      </c>
      <c r="J56" s="40">
        <v>2</v>
      </c>
      <c r="K56" s="40"/>
      <c r="L56" s="35">
        <f>SUM(G56:K56)</f>
        <v>11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22</v>
      </c>
      <c r="I57" s="40">
        <v>16</v>
      </c>
      <c r="J57" s="40">
        <v>12</v>
      </c>
      <c r="K57" s="40"/>
      <c r="L57" s="35">
        <f t="shared" ref="L57:L64" si="17">SUM(G57:K57)</f>
        <v>64</v>
      </c>
      <c r="M57" s="35">
        <f t="shared" si="16"/>
        <v>16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12</v>
      </c>
      <c r="H58" s="40">
        <v>18</v>
      </c>
      <c r="I58" s="40">
        <v>19</v>
      </c>
      <c r="J58" s="40">
        <v>18</v>
      </c>
      <c r="K58" s="40"/>
      <c r="L58" s="35">
        <f t="shared" si="17"/>
        <v>67</v>
      </c>
      <c r="M58" s="35">
        <f t="shared" si="16"/>
        <v>17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44</v>
      </c>
      <c r="H59" s="41">
        <v>54</v>
      </c>
      <c r="I59" s="41">
        <v>47</v>
      </c>
      <c r="J59" s="41">
        <v>46</v>
      </c>
      <c r="K59" s="41"/>
      <c r="L59" s="32">
        <f t="shared" si="17"/>
        <v>191</v>
      </c>
      <c r="M59" s="32">
        <f t="shared" si="16"/>
        <v>48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7</v>
      </c>
      <c r="H62" s="40">
        <v>8</v>
      </c>
      <c r="I62" s="40">
        <v>6</v>
      </c>
      <c r="J62" s="40">
        <v>9</v>
      </c>
      <c r="K62" s="40"/>
      <c r="L62" s="35">
        <f t="shared" si="17"/>
        <v>30</v>
      </c>
      <c r="M62" s="35">
        <f t="shared" si="16"/>
        <v>8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306</v>
      </c>
      <c r="U67" s="46">
        <f>+L72+L73</f>
        <v>82</v>
      </c>
      <c r="V67" s="46">
        <f>+L74+L75</f>
        <v>224</v>
      </c>
      <c r="W67" s="46">
        <f>+L78</f>
        <v>0</v>
      </c>
      <c r="X67" s="46">
        <f>+L76</f>
        <v>23</v>
      </c>
    </row>
    <row r="68" spans="1:24" x14ac:dyDescent="0.25">
      <c r="A68" s="21"/>
      <c r="B68" s="22"/>
      <c r="C68" s="8" t="str">
        <f>+$C52</f>
        <v>May 2024</v>
      </c>
      <c r="D68" s="24"/>
      <c r="E68" s="24"/>
      <c r="F68" s="24"/>
      <c r="G68" s="10" t="str">
        <f>+$G$4</f>
        <v>May</v>
      </c>
      <c r="H68" s="10" t="str">
        <f>+G68</f>
        <v>May</v>
      </c>
      <c r="I68" s="10" t="str">
        <f t="shared" si="18"/>
        <v>May</v>
      </c>
      <c r="J68" s="10" t="str">
        <f t="shared" si="18"/>
        <v>May</v>
      </c>
      <c r="K68" s="10" t="str">
        <f t="shared" si="18"/>
        <v>May</v>
      </c>
      <c r="L68" s="10" t="str">
        <f t="shared" si="18"/>
        <v>May</v>
      </c>
      <c r="M68" s="10" t="str">
        <f t="shared" si="18"/>
        <v>May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5</v>
      </c>
      <c r="H69" s="7">
        <f>+$H$5</f>
        <v>12</v>
      </c>
      <c r="I69" s="7">
        <f>+$I$5</f>
        <v>19</v>
      </c>
      <c r="J69" s="7">
        <f>+$J$5</f>
        <v>26</v>
      </c>
      <c r="K69" s="7">
        <f>+$K$5</f>
        <v>30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40</v>
      </c>
      <c r="H71" s="32">
        <f t="shared" ref="H71:L71" si="19">SUM(H72:H75)</f>
        <v>98</v>
      </c>
      <c r="I71" s="32">
        <f t="shared" si="19"/>
        <v>85</v>
      </c>
      <c r="J71" s="32">
        <f t="shared" si="19"/>
        <v>83</v>
      </c>
      <c r="K71" s="32">
        <f t="shared" si="19"/>
        <v>0</v>
      </c>
      <c r="L71" s="32">
        <f t="shared" si="19"/>
        <v>306</v>
      </c>
      <c r="M71" s="32">
        <f>ROUND((L71/$E$1),0)</f>
        <v>77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10</v>
      </c>
      <c r="H72" s="40">
        <v>6</v>
      </c>
      <c r="I72" s="40">
        <v>5</v>
      </c>
      <c r="J72" s="40">
        <v>5</v>
      </c>
      <c r="K72" s="40"/>
      <c r="L72" s="35">
        <f>SUM(G72:K72)</f>
        <v>26</v>
      </c>
      <c r="M72" s="35">
        <f t="shared" ref="M72:M80" si="20">ROUND((L72/$E$1),0)</f>
        <v>7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10</v>
      </c>
      <c r="H73" s="40">
        <v>16</v>
      </c>
      <c r="I73" s="40">
        <v>16</v>
      </c>
      <c r="J73" s="40">
        <v>14</v>
      </c>
      <c r="K73" s="40"/>
      <c r="L73" s="35">
        <f t="shared" ref="L73:L80" si="21">SUM(G73:K73)</f>
        <v>56</v>
      </c>
      <c r="M73" s="35">
        <f t="shared" si="20"/>
        <v>14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10</v>
      </c>
      <c r="H74" s="40">
        <v>25</v>
      </c>
      <c r="I74" s="40">
        <v>16</v>
      </c>
      <c r="J74" s="40">
        <v>11</v>
      </c>
      <c r="K74" s="40"/>
      <c r="L74" s="35">
        <f t="shared" si="21"/>
        <v>62</v>
      </c>
      <c r="M74" s="35">
        <f t="shared" si="20"/>
        <v>16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10</v>
      </c>
      <c r="H75" s="41">
        <v>51</v>
      </c>
      <c r="I75" s="41">
        <v>48</v>
      </c>
      <c r="J75" s="41">
        <v>53</v>
      </c>
      <c r="K75" s="41"/>
      <c r="L75" s="32">
        <f t="shared" si="21"/>
        <v>162</v>
      </c>
      <c r="M75" s="32">
        <f t="shared" si="20"/>
        <v>41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>
        <v>13</v>
      </c>
      <c r="I76" s="40"/>
      <c r="J76" s="40">
        <v>10</v>
      </c>
      <c r="K76" s="40"/>
      <c r="L76" s="35">
        <f t="shared" si="21"/>
        <v>23</v>
      </c>
      <c r="M76" s="35">
        <f t="shared" si="20"/>
        <v>6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>
        <f t="shared" si="20"/>
        <v>0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>
        <v>83</v>
      </c>
      <c r="K79" s="40"/>
      <c r="L79" s="35">
        <f t="shared" si="21"/>
        <v>83</v>
      </c>
      <c r="M79" s="35">
        <f t="shared" si="20"/>
        <v>21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>
        <v>18</v>
      </c>
      <c r="K80" s="40"/>
      <c r="L80" s="35">
        <f t="shared" si="21"/>
        <v>18</v>
      </c>
      <c r="M80" s="35">
        <f t="shared" si="20"/>
        <v>5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May 2024</v>
      </c>
      <c r="D84" s="24"/>
      <c r="E84" s="24"/>
      <c r="F84" s="24"/>
      <c r="G84" s="10" t="str">
        <f>+$G$4</f>
        <v>May</v>
      </c>
      <c r="H84" s="10" t="str">
        <f>+G84</f>
        <v>May</v>
      </c>
      <c r="I84" s="10" t="str">
        <f t="shared" si="22"/>
        <v>May</v>
      </c>
      <c r="J84" s="10" t="str">
        <f t="shared" si="22"/>
        <v>May</v>
      </c>
      <c r="K84" s="10" t="str">
        <f t="shared" si="22"/>
        <v>May</v>
      </c>
      <c r="L84" s="10" t="str">
        <f t="shared" si="22"/>
        <v>May</v>
      </c>
      <c r="M84" s="10" t="str">
        <f t="shared" si="22"/>
        <v>May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5</v>
      </c>
      <c r="H85" s="7">
        <f>+$H$5</f>
        <v>12</v>
      </c>
      <c r="I85" s="7">
        <f>+$I$5</f>
        <v>19</v>
      </c>
      <c r="J85" s="7">
        <f>+$J$5</f>
        <v>26</v>
      </c>
      <c r="K85" s="7">
        <f>+$K$5</f>
        <v>30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349</v>
      </c>
      <c r="U99" s="46">
        <f>+L104+L105</f>
        <v>114</v>
      </c>
      <c r="V99" s="46">
        <f>+L106+L107</f>
        <v>235</v>
      </c>
      <c r="W99" s="46">
        <f>+L110</f>
        <v>24</v>
      </c>
      <c r="X99" s="46">
        <f>+L108</f>
        <v>0</v>
      </c>
    </row>
    <row r="100" spans="1:24" x14ac:dyDescent="0.25">
      <c r="A100" s="21"/>
      <c r="B100" s="22"/>
      <c r="C100" s="8" t="str">
        <f>+$C84</f>
        <v>May 2024</v>
      </c>
      <c r="D100" s="24"/>
      <c r="E100" s="24"/>
      <c r="F100" s="24"/>
      <c r="G100" s="10" t="str">
        <f>+$G$4</f>
        <v>May</v>
      </c>
      <c r="H100" s="10" t="str">
        <f>+G100</f>
        <v>May</v>
      </c>
      <c r="I100" s="10" t="str">
        <f t="shared" si="26"/>
        <v>May</v>
      </c>
      <c r="J100" s="10" t="str">
        <f t="shared" si="26"/>
        <v>May</v>
      </c>
      <c r="K100" s="10" t="str">
        <f t="shared" si="26"/>
        <v>May</v>
      </c>
      <c r="L100" s="10" t="str">
        <f t="shared" si="26"/>
        <v>May</v>
      </c>
      <c r="M100" s="10" t="str">
        <f t="shared" si="26"/>
        <v>May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5</v>
      </c>
      <c r="H101" s="7">
        <f>+$H$5</f>
        <v>12</v>
      </c>
      <c r="I101" s="7">
        <f>+$I$5</f>
        <v>19</v>
      </c>
      <c r="J101" s="7">
        <f>+$J$5</f>
        <v>26</v>
      </c>
      <c r="K101" s="7">
        <f>+$K$5</f>
        <v>30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88</v>
      </c>
      <c r="H103" s="32">
        <f t="shared" ref="H103:L103" si="27">SUM(H104:H107)</f>
        <v>94</v>
      </c>
      <c r="I103" s="32">
        <f t="shared" si="27"/>
        <v>86</v>
      </c>
      <c r="J103" s="32">
        <f t="shared" si="27"/>
        <v>81</v>
      </c>
      <c r="K103" s="32">
        <f t="shared" si="27"/>
        <v>0</v>
      </c>
      <c r="L103" s="32">
        <f t="shared" si="27"/>
        <v>349</v>
      </c>
      <c r="M103" s="32">
        <f>ROUND((L103/$E$1),0)</f>
        <v>87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4</v>
      </c>
      <c r="I104" s="40">
        <v>4</v>
      </c>
      <c r="J104" s="40">
        <v>3</v>
      </c>
      <c r="K104" s="40"/>
      <c r="L104" s="35">
        <f>SUM(G104:K104)</f>
        <v>15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21</v>
      </c>
      <c r="H105" s="40">
        <v>30</v>
      </c>
      <c r="I105" s="40">
        <v>25</v>
      </c>
      <c r="J105" s="40">
        <v>23</v>
      </c>
      <c r="K105" s="40"/>
      <c r="L105" s="35">
        <f t="shared" ref="L105:L112" si="29">SUM(G105:K105)</f>
        <v>99</v>
      </c>
      <c r="M105" s="35">
        <f t="shared" si="28"/>
        <v>25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25</v>
      </c>
      <c r="H106" s="40">
        <v>24</v>
      </c>
      <c r="I106" s="40">
        <v>21</v>
      </c>
      <c r="J106" s="40">
        <v>17</v>
      </c>
      <c r="K106" s="40"/>
      <c r="L106" s="35">
        <f t="shared" si="29"/>
        <v>87</v>
      </c>
      <c r="M106" s="35">
        <f t="shared" si="28"/>
        <v>22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38</v>
      </c>
      <c r="H107" s="41">
        <v>36</v>
      </c>
      <c r="I107" s="41">
        <v>36</v>
      </c>
      <c r="J107" s="41">
        <v>38</v>
      </c>
      <c r="K107" s="41"/>
      <c r="L107" s="32">
        <f t="shared" si="29"/>
        <v>148</v>
      </c>
      <c r="M107" s="32">
        <f t="shared" si="28"/>
        <v>37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6</v>
      </c>
      <c r="H110" s="40">
        <v>5</v>
      </c>
      <c r="I110" s="40">
        <v>6</v>
      </c>
      <c r="J110" s="40">
        <v>7</v>
      </c>
      <c r="K110" s="40"/>
      <c r="L110" s="35">
        <f t="shared" si="29"/>
        <v>24</v>
      </c>
      <c r="M110" s="35">
        <f t="shared" si="28"/>
        <v>6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>
        <v>40</v>
      </c>
      <c r="H112" s="40"/>
      <c r="I112" s="40">
        <v>40</v>
      </c>
      <c r="J112" s="40"/>
      <c r="K112" s="40"/>
      <c r="L112" s="35">
        <f t="shared" si="29"/>
        <v>80</v>
      </c>
      <c r="M112" s="35">
        <f t="shared" si="28"/>
        <v>20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197</v>
      </c>
      <c r="U115" s="46">
        <f>+L120+L121</f>
        <v>50</v>
      </c>
      <c r="V115" s="46">
        <f>+L122+L123</f>
        <v>147</v>
      </c>
      <c r="W115" s="46">
        <f>+L126</f>
        <v>19</v>
      </c>
      <c r="X115" s="46">
        <f>+L124</f>
        <v>5</v>
      </c>
    </row>
    <row r="116" spans="1:24" x14ac:dyDescent="0.25">
      <c r="A116" s="21"/>
      <c r="B116" s="22"/>
      <c r="C116" s="8" t="str">
        <f>+$C100</f>
        <v>May 2024</v>
      </c>
      <c r="D116" s="24"/>
      <c r="E116" s="24"/>
      <c r="F116" s="24"/>
      <c r="G116" s="10" t="str">
        <f>+$G$4</f>
        <v>May</v>
      </c>
      <c r="H116" s="10" t="str">
        <f>+G116</f>
        <v>May</v>
      </c>
      <c r="I116" s="10" t="str">
        <f t="shared" si="30"/>
        <v>May</v>
      </c>
      <c r="J116" s="10" t="str">
        <f t="shared" si="30"/>
        <v>May</v>
      </c>
      <c r="K116" s="10" t="str">
        <f t="shared" si="30"/>
        <v>May</v>
      </c>
      <c r="L116" s="10" t="str">
        <f t="shared" si="30"/>
        <v>May</v>
      </c>
      <c r="M116" s="10" t="str">
        <f t="shared" si="30"/>
        <v>May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5</v>
      </c>
      <c r="H117" s="7">
        <f>+$H$5</f>
        <v>12</v>
      </c>
      <c r="I117" s="7">
        <f>+$I$5</f>
        <v>19</v>
      </c>
      <c r="J117" s="7">
        <f>+$J$5</f>
        <v>26</v>
      </c>
      <c r="K117" s="7">
        <f>+$K$5</f>
        <v>30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57</v>
      </c>
      <c r="H119" s="32">
        <f t="shared" ref="H119:L119" si="31">SUM(H120:H123)</f>
        <v>48</v>
      </c>
      <c r="I119" s="32">
        <f t="shared" si="31"/>
        <v>51</v>
      </c>
      <c r="J119" s="32">
        <f t="shared" si="31"/>
        <v>41</v>
      </c>
      <c r="K119" s="32">
        <f t="shared" si="31"/>
        <v>0</v>
      </c>
      <c r="L119" s="32">
        <f t="shared" si="31"/>
        <v>197</v>
      </c>
      <c r="M119" s="32">
        <f>ROUND((L119/$E$1),0)</f>
        <v>49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3</v>
      </c>
      <c r="H120" s="40">
        <v>2</v>
      </c>
      <c r="I120" s="40">
        <v>2</v>
      </c>
      <c r="J120" s="40">
        <v>1</v>
      </c>
      <c r="K120" s="40"/>
      <c r="L120" s="35">
        <f>SUM(G120:K120)</f>
        <v>8</v>
      </c>
      <c r="M120" s="35">
        <f t="shared" ref="M120:M128" si="32">ROUND((L120/$E$1),0)</f>
        <v>2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13</v>
      </c>
      <c r="H121" s="40">
        <v>8</v>
      </c>
      <c r="I121" s="40">
        <v>13</v>
      </c>
      <c r="J121" s="40">
        <v>8</v>
      </c>
      <c r="K121" s="40"/>
      <c r="L121" s="35">
        <f t="shared" ref="L121:L128" si="33">SUM(G121:K121)</f>
        <v>42</v>
      </c>
      <c r="M121" s="35">
        <f t="shared" si="32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13</v>
      </c>
      <c r="H122" s="40">
        <v>10</v>
      </c>
      <c r="I122" s="40">
        <v>10</v>
      </c>
      <c r="J122" s="40">
        <v>10</v>
      </c>
      <c r="K122" s="40"/>
      <c r="L122" s="35">
        <f t="shared" si="33"/>
        <v>43</v>
      </c>
      <c r="M122" s="35">
        <f t="shared" si="32"/>
        <v>11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28</v>
      </c>
      <c r="I123" s="41">
        <v>26</v>
      </c>
      <c r="J123" s="41">
        <v>22</v>
      </c>
      <c r="K123" s="41"/>
      <c r="L123" s="32">
        <f t="shared" si="33"/>
        <v>104</v>
      </c>
      <c r="M123" s="32">
        <f t="shared" si="32"/>
        <v>26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2</v>
      </c>
      <c r="H124" s="40">
        <v>1</v>
      </c>
      <c r="I124" s="40">
        <v>2</v>
      </c>
      <c r="J124" s="40"/>
      <c r="K124" s="40"/>
      <c r="L124" s="35">
        <f t="shared" si="33"/>
        <v>5</v>
      </c>
      <c r="M124" s="35">
        <f t="shared" si="32"/>
        <v>1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7</v>
      </c>
      <c r="H126" s="40">
        <v>5</v>
      </c>
      <c r="I126" s="40">
        <v>7</v>
      </c>
      <c r="J126" s="40"/>
      <c r="K126" s="40"/>
      <c r="L126" s="35">
        <f t="shared" si="33"/>
        <v>19</v>
      </c>
      <c r="M126" s="35">
        <f t="shared" si="32"/>
        <v>5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216</v>
      </c>
      <c r="H127" s="40">
        <v>12</v>
      </c>
      <c r="I127" s="40">
        <v>12</v>
      </c>
      <c r="J127" s="40"/>
      <c r="K127" s="40"/>
      <c r="L127" s="35">
        <f t="shared" si="33"/>
        <v>240</v>
      </c>
      <c r="M127" s="35">
        <f t="shared" si="32"/>
        <v>60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>
        <v>40</v>
      </c>
      <c r="I128" s="40">
        <v>40</v>
      </c>
      <c r="J128" s="40"/>
      <c r="K128" s="40"/>
      <c r="L128" s="35">
        <f t="shared" si="33"/>
        <v>80</v>
      </c>
      <c r="M128" s="35">
        <f t="shared" si="32"/>
        <v>20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185</v>
      </c>
      <c r="U131" s="46">
        <f>+L136+L137</f>
        <v>63</v>
      </c>
      <c r="V131" s="46">
        <f>+L138+L139</f>
        <v>122</v>
      </c>
      <c r="W131" s="46">
        <f>+L142</f>
        <v>10</v>
      </c>
      <c r="X131" s="46">
        <f>+L140</f>
        <v>0</v>
      </c>
    </row>
    <row r="132" spans="1:24" x14ac:dyDescent="0.25">
      <c r="A132" s="21"/>
      <c r="B132" s="22"/>
      <c r="C132" s="8" t="str">
        <f>+$C116</f>
        <v>May 2024</v>
      </c>
      <c r="D132" s="24"/>
      <c r="E132" s="24"/>
      <c r="F132" s="24"/>
      <c r="G132" s="10" t="str">
        <f>+$G$4</f>
        <v>May</v>
      </c>
      <c r="H132" s="10" t="str">
        <f>+G132</f>
        <v>May</v>
      </c>
      <c r="I132" s="10" t="str">
        <f t="shared" si="34"/>
        <v>May</v>
      </c>
      <c r="J132" s="10" t="str">
        <f t="shared" si="34"/>
        <v>May</v>
      </c>
      <c r="K132" s="10" t="str">
        <f t="shared" si="34"/>
        <v>May</v>
      </c>
      <c r="L132" s="10" t="str">
        <f t="shared" si="34"/>
        <v>May</v>
      </c>
      <c r="M132" s="10" t="str">
        <f t="shared" si="34"/>
        <v>May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5</v>
      </c>
      <c r="H133" s="7">
        <f>+$H$5</f>
        <v>12</v>
      </c>
      <c r="I133" s="7">
        <f>+$I$5</f>
        <v>19</v>
      </c>
      <c r="J133" s="7">
        <f>+$J$5</f>
        <v>26</v>
      </c>
      <c r="K133" s="7">
        <f>+$K$5</f>
        <v>30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63</v>
      </c>
      <c r="H135" s="32">
        <f t="shared" ref="H135:L135" si="35">SUM(H136:H139)</f>
        <v>0</v>
      </c>
      <c r="I135" s="32">
        <f t="shared" si="35"/>
        <v>60</v>
      </c>
      <c r="J135" s="32">
        <f t="shared" si="35"/>
        <v>62</v>
      </c>
      <c r="K135" s="32">
        <f t="shared" si="35"/>
        <v>0</v>
      </c>
      <c r="L135" s="32">
        <f t="shared" si="35"/>
        <v>185</v>
      </c>
      <c r="M135" s="32">
        <f>ROUND((L135/$E$1),0)</f>
        <v>46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/>
      <c r="I136" s="40">
        <v>5</v>
      </c>
      <c r="J136" s="40">
        <v>5</v>
      </c>
      <c r="K136" s="40"/>
      <c r="L136" s="35">
        <f>SUM(G136:K136)</f>
        <v>14</v>
      </c>
      <c r="M136" s="35">
        <f t="shared" ref="M136:M144" si="36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/>
      <c r="I137" s="40">
        <v>16</v>
      </c>
      <c r="J137" s="40">
        <v>17</v>
      </c>
      <c r="K137" s="40"/>
      <c r="L137" s="35">
        <f t="shared" ref="L137:L144" si="37">SUM(G137:K137)</f>
        <v>49</v>
      </c>
      <c r="M137" s="35">
        <f t="shared" si="36"/>
        <v>12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12</v>
      </c>
      <c r="H138" s="40"/>
      <c r="I138" s="40">
        <v>10</v>
      </c>
      <c r="J138" s="40">
        <v>14</v>
      </c>
      <c r="K138" s="40"/>
      <c r="L138" s="35">
        <f t="shared" si="37"/>
        <v>36</v>
      </c>
      <c r="M138" s="35">
        <f t="shared" si="36"/>
        <v>9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31</v>
      </c>
      <c r="H139" s="41"/>
      <c r="I139" s="41">
        <v>29</v>
      </c>
      <c r="J139" s="41">
        <v>26</v>
      </c>
      <c r="K139" s="41"/>
      <c r="L139" s="32">
        <f t="shared" si="37"/>
        <v>86</v>
      </c>
      <c r="M139" s="32">
        <f t="shared" si="36"/>
        <v>22</v>
      </c>
      <c r="N139" s="33"/>
      <c r="O139" s="115" t="s">
        <v>225</v>
      </c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5</v>
      </c>
      <c r="H142" s="40"/>
      <c r="I142" s="40">
        <v>2</v>
      </c>
      <c r="J142" s="40">
        <v>3</v>
      </c>
      <c r="K142" s="40"/>
      <c r="L142" s="35">
        <f t="shared" si="37"/>
        <v>10</v>
      </c>
      <c r="M142" s="35">
        <f t="shared" si="36"/>
        <v>3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10</v>
      </c>
      <c r="H143" s="40"/>
      <c r="I143" s="40">
        <v>40</v>
      </c>
      <c r="J143" s="40">
        <v>100</v>
      </c>
      <c r="K143" s="40"/>
      <c r="L143" s="35">
        <f t="shared" si="37"/>
        <v>150</v>
      </c>
      <c r="M143" s="35">
        <f t="shared" si="36"/>
        <v>38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389</v>
      </c>
      <c r="U147" s="46">
        <f>+L152+L153</f>
        <v>87</v>
      </c>
      <c r="V147" s="46">
        <f>+L154+L155</f>
        <v>302</v>
      </c>
      <c r="W147" s="46">
        <f>+L158</f>
        <v>46</v>
      </c>
      <c r="X147" s="46">
        <f>+L156</f>
        <v>51</v>
      </c>
    </row>
    <row r="148" spans="1:24" x14ac:dyDescent="0.25">
      <c r="A148" s="21"/>
      <c r="B148" s="22"/>
      <c r="C148" s="8" t="str">
        <f>+$C132</f>
        <v>May 2024</v>
      </c>
      <c r="D148" s="24"/>
      <c r="E148" s="24"/>
      <c r="F148" s="24"/>
      <c r="G148" s="10" t="str">
        <f>+$G$4</f>
        <v>May</v>
      </c>
      <c r="H148" s="10" t="str">
        <f>+G148</f>
        <v>May</v>
      </c>
      <c r="I148" s="10" t="str">
        <f t="shared" si="38"/>
        <v>May</v>
      </c>
      <c r="J148" s="10" t="str">
        <f t="shared" si="38"/>
        <v>May</v>
      </c>
      <c r="K148" s="10" t="str">
        <f t="shared" si="38"/>
        <v>May</v>
      </c>
      <c r="L148" s="10" t="str">
        <f t="shared" si="38"/>
        <v>May</v>
      </c>
      <c r="M148" s="10" t="str">
        <f t="shared" si="38"/>
        <v>May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5</v>
      </c>
      <c r="H149" s="7">
        <f>+$H$5</f>
        <v>12</v>
      </c>
      <c r="I149" s="7">
        <f>+$I$5</f>
        <v>19</v>
      </c>
      <c r="J149" s="7">
        <f>+$J$5</f>
        <v>26</v>
      </c>
      <c r="K149" s="7">
        <f>+$K$5</f>
        <v>30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87</v>
      </c>
      <c r="H151" s="32">
        <f t="shared" ref="H151:L151" si="39">SUM(H152:H155)</f>
        <v>85</v>
      </c>
      <c r="I151" s="32">
        <f t="shared" si="39"/>
        <v>110</v>
      </c>
      <c r="J151" s="32">
        <f t="shared" si="39"/>
        <v>107</v>
      </c>
      <c r="K151" s="32">
        <f t="shared" si="39"/>
        <v>0</v>
      </c>
      <c r="L151" s="32">
        <f t="shared" si="39"/>
        <v>389</v>
      </c>
      <c r="M151" s="32">
        <f>ROUND((L151/$E$1),0)</f>
        <v>97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4</v>
      </c>
      <c r="I152" s="40">
        <v>5</v>
      </c>
      <c r="J152" s="40">
        <v>4</v>
      </c>
      <c r="K152" s="40"/>
      <c r="L152" s="35">
        <f>SUM(G152:K152)</f>
        <v>17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15</v>
      </c>
      <c r="H153" s="40">
        <v>12</v>
      </c>
      <c r="I153" s="40">
        <v>15</v>
      </c>
      <c r="J153" s="40">
        <v>28</v>
      </c>
      <c r="K153" s="40"/>
      <c r="L153" s="35">
        <f t="shared" ref="L153:L160" si="41">SUM(G153:K153)</f>
        <v>70</v>
      </c>
      <c r="M153" s="35">
        <f t="shared" si="40"/>
        <v>18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28</v>
      </c>
      <c r="H154" s="40">
        <v>30</v>
      </c>
      <c r="I154" s="40">
        <v>50</v>
      </c>
      <c r="J154" s="40">
        <v>43</v>
      </c>
      <c r="K154" s="40"/>
      <c r="L154" s="35">
        <f t="shared" si="41"/>
        <v>151</v>
      </c>
      <c r="M154" s="35">
        <f t="shared" si="40"/>
        <v>38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40</v>
      </c>
      <c r="H155" s="41">
        <v>39</v>
      </c>
      <c r="I155" s="41">
        <v>40</v>
      </c>
      <c r="J155" s="41">
        <v>32</v>
      </c>
      <c r="K155" s="41"/>
      <c r="L155" s="32">
        <f t="shared" si="41"/>
        <v>151</v>
      </c>
      <c r="M155" s="32">
        <f t="shared" si="40"/>
        <v>38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>
        <v>5</v>
      </c>
      <c r="H156" s="40">
        <v>46</v>
      </c>
      <c r="I156" s="40"/>
      <c r="J156" s="40"/>
      <c r="K156" s="40"/>
      <c r="L156" s="35">
        <f t="shared" si="41"/>
        <v>51</v>
      </c>
      <c r="M156" s="35">
        <f t="shared" si="40"/>
        <v>13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>
        <v>36</v>
      </c>
      <c r="I158" s="40">
        <v>1</v>
      </c>
      <c r="J158" s="40">
        <v>7</v>
      </c>
      <c r="K158" s="40"/>
      <c r="L158" s="35">
        <f t="shared" si="41"/>
        <v>46</v>
      </c>
      <c r="M158" s="35">
        <f t="shared" si="40"/>
        <v>12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25</v>
      </c>
      <c r="H159" s="40">
        <v>62</v>
      </c>
      <c r="I159" s="40"/>
      <c r="J159" s="40"/>
      <c r="K159" s="40"/>
      <c r="L159" s="35">
        <f t="shared" si="41"/>
        <v>87</v>
      </c>
      <c r="M159" s="35">
        <f t="shared" si="40"/>
        <v>22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188</v>
      </c>
      <c r="U163" s="46">
        <f>+L168+L169</f>
        <v>45</v>
      </c>
      <c r="V163" s="46">
        <f>+L170+L171</f>
        <v>143</v>
      </c>
      <c r="W163" s="46">
        <f>+L174</f>
        <v>12</v>
      </c>
      <c r="X163" s="46">
        <f>+L172</f>
        <v>0</v>
      </c>
    </row>
    <row r="164" spans="1:24" x14ac:dyDescent="0.25">
      <c r="A164" s="21"/>
      <c r="B164" s="22"/>
      <c r="C164" s="8" t="str">
        <f>+$C148</f>
        <v>May 2024</v>
      </c>
      <c r="D164" s="24"/>
      <c r="E164" s="24"/>
      <c r="F164" s="24"/>
      <c r="G164" s="10" t="str">
        <f>+$G$4</f>
        <v>May</v>
      </c>
      <c r="H164" s="10" t="str">
        <f>+G164</f>
        <v>May</v>
      </c>
      <c r="I164" s="10" t="str">
        <f t="shared" si="42"/>
        <v>May</v>
      </c>
      <c r="J164" s="10" t="str">
        <f t="shared" si="42"/>
        <v>May</v>
      </c>
      <c r="K164" s="10" t="str">
        <f t="shared" si="42"/>
        <v>May</v>
      </c>
      <c r="L164" s="10" t="str">
        <f t="shared" si="42"/>
        <v>May</v>
      </c>
      <c r="M164" s="10" t="str">
        <f t="shared" si="42"/>
        <v>May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5</v>
      </c>
      <c r="H165" s="7">
        <f>+$H$5</f>
        <v>12</v>
      </c>
      <c r="I165" s="7">
        <f>+$I$5</f>
        <v>19</v>
      </c>
      <c r="J165" s="7">
        <f>+$J$5</f>
        <v>26</v>
      </c>
      <c r="K165" s="7">
        <f>+$K$5</f>
        <v>30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51</v>
      </c>
      <c r="H167" s="32">
        <f t="shared" ref="H167:L167" si="43">SUM(H168:H171)</f>
        <v>50</v>
      </c>
      <c r="I167" s="32">
        <f t="shared" si="43"/>
        <v>52</v>
      </c>
      <c r="J167" s="32">
        <f t="shared" si="43"/>
        <v>35</v>
      </c>
      <c r="K167" s="32">
        <f t="shared" si="43"/>
        <v>0</v>
      </c>
      <c r="L167" s="32">
        <f t="shared" si="43"/>
        <v>188</v>
      </c>
      <c r="M167" s="32">
        <f>ROUND((L167/$E$1),0)</f>
        <v>47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3</v>
      </c>
      <c r="I168" s="40">
        <v>2</v>
      </c>
      <c r="J168" s="40">
        <v>2</v>
      </c>
      <c r="K168" s="40"/>
      <c r="L168" s="35">
        <f>SUM(G168:K168)</f>
        <v>9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11</v>
      </c>
      <c r="H169" s="40">
        <v>5</v>
      </c>
      <c r="I169" s="40">
        <v>12</v>
      </c>
      <c r="J169" s="40">
        <v>8</v>
      </c>
      <c r="K169" s="40"/>
      <c r="L169" s="35">
        <f t="shared" ref="L169:L176" si="45">SUM(G169:K169)</f>
        <v>36</v>
      </c>
      <c r="M169" s="35">
        <f t="shared" si="44"/>
        <v>9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8</v>
      </c>
      <c r="H170" s="40">
        <v>9</v>
      </c>
      <c r="I170" s="40">
        <v>8</v>
      </c>
      <c r="J170" s="40">
        <v>8</v>
      </c>
      <c r="K170" s="40"/>
      <c r="L170" s="35">
        <f t="shared" si="45"/>
        <v>33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30</v>
      </c>
      <c r="H171" s="41">
        <v>33</v>
      </c>
      <c r="I171" s="41">
        <v>30</v>
      </c>
      <c r="J171" s="41">
        <v>17</v>
      </c>
      <c r="K171" s="41"/>
      <c r="L171" s="32">
        <f t="shared" si="45"/>
        <v>110</v>
      </c>
      <c r="M171" s="32">
        <f t="shared" si="44"/>
        <v>28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4</v>
      </c>
      <c r="H174" s="40">
        <v>4</v>
      </c>
      <c r="I174" s="40">
        <v>2</v>
      </c>
      <c r="J174" s="40">
        <v>2</v>
      </c>
      <c r="K174" s="40"/>
      <c r="L174" s="35">
        <f t="shared" si="45"/>
        <v>12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30</v>
      </c>
      <c r="H175" s="40">
        <v>20</v>
      </c>
      <c r="I175" s="40">
        <v>40</v>
      </c>
      <c r="J175" s="40">
        <v>30</v>
      </c>
      <c r="K175" s="40"/>
      <c r="L175" s="35">
        <f t="shared" si="45"/>
        <v>120</v>
      </c>
      <c r="M175" s="35">
        <f t="shared" si="44"/>
        <v>30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256</v>
      </c>
      <c r="U179" s="46">
        <f>+L184+L185</f>
        <v>54</v>
      </c>
      <c r="V179" s="46">
        <f>+L186+L187</f>
        <v>202</v>
      </c>
      <c r="W179" s="46">
        <f>+L190</f>
        <v>22</v>
      </c>
      <c r="X179" s="46">
        <f>+L188</f>
        <v>4</v>
      </c>
    </row>
    <row r="180" spans="1:24" x14ac:dyDescent="0.25">
      <c r="A180" s="21"/>
      <c r="B180" s="22"/>
      <c r="C180" s="8" t="str">
        <f>+$C164</f>
        <v>May 2024</v>
      </c>
      <c r="D180" s="24"/>
      <c r="E180" s="24"/>
      <c r="F180" s="24"/>
      <c r="G180" s="10" t="str">
        <f>+$G$4</f>
        <v>May</v>
      </c>
      <c r="H180" s="10" t="str">
        <f>+G180</f>
        <v>May</v>
      </c>
      <c r="I180" s="10" t="str">
        <f t="shared" si="46"/>
        <v>May</v>
      </c>
      <c r="J180" s="10" t="str">
        <f t="shared" si="46"/>
        <v>May</v>
      </c>
      <c r="K180" s="10" t="str">
        <f t="shared" si="46"/>
        <v>May</v>
      </c>
      <c r="L180" s="10" t="str">
        <f t="shared" si="46"/>
        <v>May</v>
      </c>
      <c r="M180" s="10" t="str">
        <f t="shared" si="46"/>
        <v>May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5</v>
      </c>
      <c r="H181" s="7">
        <f>+$H$5</f>
        <v>12</v>
      </c>
      <c r="I181" s="7">
        <f>+$I$5</f>
        <v>19</v>
      </c>
      <c r="J181" s="7">
        <f>+$J$5</f>
        <v>26</v>
      </c>
      <c r="K181" s="7">
        <f>+$K$5</f>
        <v>30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66</v>
      </c>
      <c r="H183" s="32">
        <f t="shared" ref="H183:L183" si="47">SUM(H184:H187)</f>
        <v>64</v>
      </c>
      <c r="I183" s="32">
        <f t="shared" si="47"/>
        <v>60</v>
      </c>
      <c r="J183" s="32">
        <f t="shared" si="47"/>
        <v>66</v>
      </c>
      <c r="K183" s="32">
        <f t="shared" si="47"/>
        <v>0</v>
      </c>
      <c r="L183" s="32">
        <f t="shared" si="47"/>
        <v>256</v>
      </c>
      <c r="M183" s="32">
        <f>ROUND((L183/$E$1),0)</f>
        <v>64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2</v>
      </c>
      <c r="I184" s="40">
        <v>10</v>
      </c>
      <c r="J184" s="40">
        <v>2</v>
      </c>
      <c r="K184" s="40"/>
      <c r="L184" s="35">
        <f>SUM(G184:K184)</f>
        <v>16</v>
      </c>
      <c r="M184" s="35">
        <f t="shared" ref="M184:M192" si="48">ROUND((L184/$E$1),0)</f>
        <v>4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12</v>
      </c>
      <c r="H185" s="40">
        <v>12</v>
      </c>
      <c r="I185" s="40">
        <v>2</v>
      </c>
      <c r="J185" s="40">
        <v>12</v>
      </c>
      <c r="K185" s="40"/>
      <c r="L185" s="35">
        <f t="shared" ref="L185:L192" si="49">SUM(G185:K185)</f>
        <v>38</v>
      </c>
      <c r="M185" s="35">
        <f t="shared" si="48"/>
        <v>10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15</v>
      </c>
      <c r="I186" s="40">
        <v>14</v>
      </c>
      <c r="J186" s="40">
        <v>16</v>
      </c>
      <c r="K186" s="40"/>
      <c r="L186" s="35">
        <f t="shared" si="49"/>
        <v>60</v>
      </c>
      <c r="M186" s="35">
        <f t="shared" si="48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37</v>
      </c>
      <c r="H187" s="41">
        <v>35</v>
      </c>
      <c r="I187" s="41">
        <v>34</v>
      </c>
      <c r="J187" s="41">
        <v>36</v>
      </c>
      <c r="K187" s="41"/>
      <c r="L187" s="32">
        <f t="shared" si="49"/>
        <v>142</v>
      </c>
      <c r="M187" s="32">
        <f t="shared" si="48"/>
        <v>36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>
        <v>2</v>
      </c>
      <c r="I188" s="40"/>
      <c r="J188" s="40">
        <v>1</v>
      </c>
      <c r="K188" s="40"/>
      <c r="L188" s="35">
        <f t="shared" si="49"/>
        <v>4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7</v>
      </c>
      <c r="H190" s="40">
        <v>6</v>
      </c>
      <c r="I190" s="40">
        <v>4</v>
      </c>
      <c r="J190" s="40">
        <v>5</v>
      </c>
      <c r="K190" s="40"/>
      <c r="L190" s="35">
        <f t="shared" si="49"/>
        <v>22</v>
      </c>
      <c r="M190" s="35">
        <f t="shared" si="48"/>
        <v>6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36</v>
      </c>
      <c r="H191" s="40">
        <v>36</v>
      </c>
      <c r="I191" s="40">
        <v>36</v>
      </c>
      <c r="J191" s="40">
        <v>72</v>
      </c>
      <c r="K191" s="40"/>
      <c r="L191" s="35">
        <f t="shared" si="49"/>
        <v>180</v>
      </c>
      <c r="M191" s="35">
        <f t="shared" si="48"/>
        <v>45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236</v>
      </c>
      <c r="U195" s="46">
        <f>+L200+L201</f>
        <v>50</v>
      </c>
      <c r="V195" s="46">
        <f>+L202+L203</f>
        <v>186</v>
      </c>
      <c r="W195" s="46">
        <f>+L206</f>
        <v>14</v>
      </c>
      <c r="X195" s="46">
        <f>+L204</f>
        <v>3</v>
      </c>
    </row>
    <row r="196" spans="1:24" x14ac:dyDescent="0.25">
      <c r="A196" s="21"/>
      <c r="B196" s="22"/>
      <c r="C196" s="8" t="str">
        <f>+$C180</f>
        <v>May 2024</v>
      </c>
      <c r="D196" s="24"/>
      <c r="E196" s="24"/>
      <c r="F196" s="24"/>
      <c r="G196" s="10" t="str">
        <f>+$G$4</f>
        <v>May</v>
      </c>
      <c r="H196" s="10" t="str">
        <f>+G196</f>
        <v>May</v>
      </c>
      <c r="I196" s="10" t="str">
        <f t="shared" si="50"/>
        <v>May</v>
      </c>
      <c r="J196" s="10" t="str">
        <f t="shared" si="50"/>
        <v>May</v>
      </c>
      <c r="K196" s="10" t="str">
        <f t="shared" si="50"/>
        <v>May</v>
      </c>
      <c r="L196" s="10" t="str">
        <f t="shared" si="50"/>
        <v>May</v>
      </c>
      <c r="M196" s="10" t="str">
        <f t="shared" si="50"/>
        <v>May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5</v>
      </c>
      <c r="H197" s="7">
        <f>+$H$5</f>
        <v>12</v>
      </c>
      <c r="I197" s="7">
        <f>+$I$5</f>
        <v>19</v>
      </c>
      <c r="J197" s="7">
        <f>+$J$5</f>
        <v>26</v>
      </c>
      <c r="K197" s="7">
        <f>+$K$5</f>
        <v>30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65</v>
      </c>
      <c r="H199" s="32">
        <f t="shared" ref="H199:L199" si="51">SUM(H200:H203)</f>
        <v>56</v>
      </c>
      <c r="I199" s="32">
        <f t="shared" si="51"/>
        <v>63</v>
      </c>
      <c r="J199" s="32">
        <f t="shared" si="51"/>
        <v>52</v>
      </c>
      <c r="K199" s="32">
        <f t="shared" si="51"/>
        <v>0</v>
      </c>
      <c r="L199" s="32">
        <f t="shared" si="51"/>
        <v>236</v>
      </c>
      <c r="M199" s="32">
        <f>ROUND((L199/$E$1),0)</f>
        <v>59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3</v>
      </c>
      <c r="I200" s="40">
        <v>3</v>
      </c>
      <c r="J200" s="40">
        <v>3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10</v>
      </c>
      <c r="H201" s="40">
        <v>9</v>
      </c>
      <c r="I201" s="40">
        <v>10</v>
      </c>
      <c r="J201" s="40">
        <v>8</v>
      </c>
      <c r="K201" s="40"/>
      <c r="L201" s="35">
        <f t="shared" ref="L201:L208" si="53">SUM(G201:K201)</f>
        <v>37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16</v>
      </c>
      <c r="H202" s="40">
        <v>14</v>
      </c>
      <c r="I202" s="40">
        <v>23</v>
      </c>
      <c r="J202" s="40">
        <v>14</v>
      </c>
      <c r="K202" s="40"/>
      <c r="L202" s="35">
        <f t="shared" si="53"/>
        <v>67</v>
      </c>
      <c r="M202" s="35">
        <f t="shared" si="52"/>
        <v>17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35</v>
      </c>
      <c r="H203" s="41">
        <v>30</v>
      </c>
      <c r="I203" s="41">
        <v>27</v>
      </c>
      <c r="J203" s="41">
        <v>27</v>
      </c>
      <c r="K203" s="41"/>
      <c r="L203" s="32">
        <f t="shared" si="53"/>
        <v>119</v>
      </c>
      <c r="M203" s="32">
        <f t="shared" si="52"/>
        <v>30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>
        <v>2</v>
      </c>
      <c r="H204" s="40"/>
      <c r="I204" s="40">
        <v>1</v>
      </c>
      <c r="J204" s="40"/>
      <c r="K204" s="40"/>
      <c r="L204" s="35">
        <f t="shared" si="53"/>
        <v>3</v>
      </c>
      <c r="M204" s="35">
        <f t="shared" si="52"/>
        <v>1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4</v>
      </c>
      <c r="H206" s="40">
        <v>3</v>
      </c>
      <c r="I206" s="40">
        <v>4</v>
      </c>
      <c r="J206" s="40">
        <v>3</v>
      </c>
      <c r="K206" s="40"/>
      <c r="L206" s="35">
        <f t="shared" si="53"/>
        <v>14</v>
      </c>
      <c r="M206" s="35">
        <f t="shared" si="52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>
        <v>108</v>
      </c>
      <c r="J207" s="40">
        <v>108</v>
      </c>
      <c r="K207" s="40"/>
      <c r="L207" s="35">
        <f t="shared" si="53"/>
        <v>216</v>
      </c>
      <c r="M207" s="35">
        <f t="shared" si="52"/>
        <v>54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35</v>
      </c>
      <c r="H208" s="40"/>
      <c r="I208" s="40">
        <v>40</v>
      </c>
      <c r="J208" s="40">
        <v>40</v>
      </c>
      <c r="K208" s="40"/>
      <c r="L208" s="35">
        <f t="shared" si="53"/>
        <v>115</v>
      </c>
      <c r="M208" s="35">
        <f t="shared" si="52"/>
        <v>29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297</v>
      </c>
      <c r="U211" s="46">
        <f>+L216+L217</f>
        <v>46</v>
      </c>
      <c r="V211" s="46">
        <f>+L218+L219</f>
        <v>251</v>
      </c>
      <c r="W211" s="46">
        <f>+L222</f>
        <v>27</v>
      </c>
      <c r="X211" s="46">
        <f>+L220</f>
        <v>18</v>
      </c>
    </row>
    <row r="212" spans="1:24" x14ac:dyDescent="0.25">
      <c r="A212" s="21"/>
      <c r="B212" s="22"/>
      <c r="C212" s="8" t="str">
        <f>+$C196</f>
        <v>May 2024</v>
      </c>
      <c r="D212" s="24"/>
      <c r="E212" s="24"/>
      <c r="F212" s="24"/>
      <c r="G212" s="10" t="str">
        <f>+$G$4</f>
        <v>May</v>
      </c>
      <c r="H212" s="10" t="str">
        <f>+G212</f>
        <v>May</v>
      </c>
      <c r="I212" s="10" t="str">
        <f t="shared" si="54"/>
        <v>May</v>
      </c>
      <c r="J212" s="10" t="str">
        <f t="shared" si="54"/>
        <v>May</v>
      </c>
      <c r="K212" s="10" t="str">
        <f t="shared" si="54"/>
        <v>May</v>
      </c>
      <c r="L212" s="10" t="str">
        <f t="shared" si="54"/>
        <v>May</v>
      </c>
      <c r="M212" s="10" t="str">
        <f t="shared" si="54"/>
        <v>May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5</v>
      </c>
      <c r="H213" s="7">
        <f>+$H$5</f>
        <v>12</v>
      </c>
      <c r="I213" s="7">
        <f>+$I$5</f>
        <v>19</v>
      </c>
      <c r="J213" s="7">
        <f>+$J$5</f>
        <v>26</v>
      </c>
      <c r="K213" s="7">
        <f>+$K$5</f>
        <v>30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62</v>
      </c>
      <c r="H215" s="32">
        <f t="shared" ref="H215:L215" si="55">SUM(H216:H219)</f>
        <v>70</v>
      </c>
      <c r="I215" s="32">
        <f t="shared" si="55"/>
        <v>88</v>
      </c>
      <c r="J215" s="32">
        <f t="shared" si="55"/>
        <v>77</v>
      </c>
      <c r="K215" s="32">
        <f t="shared" si="55"/>
        <v>0</v>
      </c>
      <c r="L215" s="32">
        <f t="shared" si="55"/>
        <v>297</v>
      </c>
      <c r="M215" s="32">
        <f>ROUND((L215/$E$1),0)</f>
        <v>74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/>
      <c r="H216" s="40">
        <v>2</v>
      </c>
      <c r="I216" s="40">
        <v>4</v>
      </c>
      <c r="J216" s="40">
        <v>2</v>
      </c>
      <c r="K216" s="40"/>
      <c r="L216" s="35">
        <f>SUM(G216:K216)</f>
        <v>8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9</v>
      </c>
      <c r="H217" s="40">
        <v>9</v>
      </c>
      <c r="I217" s="40">
        <v>8</v>
      </c>
      <c r="J217" s="40">
        <v>12</v>
      </c>
      <c r="K217" s="40"/>
      <c r="L217" s="35">
        <f t="shared" ref="L217:L224" si="57">SUM(G217:K217)</f>
        <v>38</v>
      </c>
      <c r="M217" s="35">
        <f t="shared" si="56"/>
        <v>10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27</v>
      </c>
      <c r="H218" s="40">
        <v>18</v>
      </c>
      <c r="I218" s="40">
        <v>25</v>
      </c>
      <c r="J218" s="40">
        <v>20</v>
      </c>
      <c r="K218" s="40"/>
      <c r="L218" s="35">
        <f t="shared" si="57"/>
        <v>90</v>
      </c>
      <c r="M218" s="35">
        <f t="shared" si="56"/>
        <v>23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26</v>
      </c>
      <c r="H219" s="41">
        <v>41</v>
      </c>
      <c r="I219" s="41">
        <v>51</v>
      </c>
      <c r="J219" s="41">
        <v>43</v>
      </c>
      <c r="K219" s="41"/>
      <c r="L219" s="32">
        <f t="shared" si="57"/>
        <v>161</v>
      </c>
      <c r="M219" s="32">
        <f t="shared" si="56"/>
        <v>40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>
        <v>3</v>
      </c>
      <c r="I220" s="40">
        <v>15</v>
      </c>
      <c r="J220" s="40"/>
      <c r="K220" s="40"/>
      <c r="L220" s="35">
        <f t="shared" si="57"/>
        <v>18</v>
      </c>
      <c r="M220" s="35">
        <f t="shared" si="56"/>
        <v>5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6</v>
      </c>
      <c r="H222" s="40">
        <v>11</v>
      </c>
      <c r="I222" s="40">
        <v>2</v>
      </c>
      <c r="J222" s="40">
        <v>8</v>
      </c>
      <c r="K222" s="40"/>
      <c r="L222" s="35">
        <f t="shared" si="57"/>
        <v>27</v>
      </c>
      <c r="M222" s="35">
        <f t="shared" si="56"/>
        <v>7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>
        <v>144</v>
      </c>
      <c r="K223" s="40"/>
      <c r="L223" s="35">
        <f t="shared" si="57"/>
        <v>144</v>
      </c>
      <c r="M223" s="35">
        <f t="shared" si="56"/>
        <v>36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/>
      <c r="L224" s="35">
        <f t="shared" si="57"/>
        <v>160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223</v>
      </c>
      <c r="U227" s="46">
        <f>+L232+L233</f>
        <v>89</v>
      </c>
      <c r="V227" s="46">
        <f>+L234+L235</f>
        <v>134</v>
      </c>
      <c r="W227" s="46">
        <f>+L238</f>
        <v>11</v>
      </c>
      <c r="X227" s="46">
        <f>+L236</f>
        <v>0</v>
      </c>
    </row>
    <row r="228" spans="1:24" x14ac:dyDescent="0.25">
      <c r="A228" s="21"/>
      <c r="B228" s="22"/>
      <c r="C228" s="8" t="str">
        <f>+$C212</f>
        <v>May 2024</v>
      </c>
      <c r="D228" s="24"/>
      <c r="E228" s="24"/>
      <c r="F228" s="24"/>
      <c r="G228" s="10" t="str">
        <f>+$G$4</f>
        <v>May</v>
      </c>
      <c r="H228" s="10" t="str">
        <f>+G228</f>
        <v>May</v>
      </c>
      <c r="I228" s="10" t="str">
        <f t="shared" si="58"/>
        <v>May</v>
      </c>
      <c r="J228" s="10" t="str">
        <f t="shared" si="58"/>
        <v>May</v>
      </c>
      <c r="K228" s="10" t="str">
        <f t="shared" si="58"/>
        <v>May</v>
      </c>
      <c r="L228" s="10" t="str">
        <f t="shared" si="58"/>
        <v>May</v>
      </c>
      <c r="M228" s="10" t="str">
        <f t="shared" si="58"/>
        <v>May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5</v>
      </c>
      <c r="H229" s="7">
        <f>+$H$5</f>
        <v>12</v>
      </c>
      <c r="I229" s="7">
        <f>+$I$5</f>
        <v>19</v>
      </c>
      <c r="J229" s="7">
        <f>+$J$5</f>
        <v>26</v>
      </c>
      <c r="K229" s="7">
        <f>+$K$5</f>
        <v>30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59</v>
      </c>
      <c r="H231" s="32">
        <f t="shared" ref="H231:L231" si="59">SUM(H232:H235)</f>
        <v>53</v>
      </c>
      <c r="I231" s="32">
        <f t="shared" si="59"/>
        <v>56</v>
      </c>
      <c r="J231" s="32">
        <f t="shared" si="59"/>
        <v>55</v>
      </c>
      <c r="K231" s="32">
        <f t="shared" si="59"/>
        <v>0</v>
      </c>
      <c r="L231" s="32">
        <f t="shared" si="59"/>
        <v>223</v>
      </c>
      <c r="M231" s="32">
        <f>ROUND((L231/$E$1),0)</f>
        <v>56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9</v>
      </c>
      <c r="H232" s="40">
        <v>9</v>
      </c>
      <c r="I232" s="40">
        <v>8</v>
      </c>
      <c r="J232" s="40">
        <v>7</v>
      </c>
      <c r="K232" s="40"/>
      <c r="L232" s="35">
        <f>SUM(G232:K232)</f>
        <v>33</v>
      </c>
      <c r="M232" s="35">
        <f t="shared" ref="M232:M240" si="60">ROUND((L232/$E$1),0)</f>
        <v>8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17</v>
      </c>
      <c r="H233" s="40">
        <v>13</v>
      </c>
      <c r="I233" s="40">
        <v>15</v>
      </c>
      <c r="J233" s="40">
        <v>11</v>
      </c>
      <c r="K233" s="40"/>
      <c r="L233" s="35">
        <f t="shared" ref="L233:L240" si="61">SUM(G233:K233)</f>
        <v>56</v>
      </c>
      <c r="M233" s="35">
        <f t="shared" si="60"/>
        <v>14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5</v>
      </c>
      <c r="I234" s="40">
        <v>10</v>
      </c>
      <c r="J234" s="40">
        <v>15</v>
      </c>
      <c r="K234" s="40"/>
      <c r="L234" s="35">
        <f t="shared" si="61"/>
        <v>40</v>
      </c>
      <c r="M234" s="35">
        <f t="shared" si="60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23</v>
      </c>
      <c r="H235" s="41">
        <v>26</v>
      </c>
      <c r="I235" s="41">
        <v>23</v>
      </c>
      <c r="J235" s="41">
        <v>22</v>
      </c>
      <c r="K235" s="41"/>
      <c r="L235" s="32">
        <f t="shared" si="61"/>
        <v>94</v>
      </c>
      <c r="M235" s="32">
        <f t="shared" si="60"/>
        <v>24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>
        <v>3</v>
      </c>
      <c r="H238" s="40">
        <v>3</v>
      </c>
      <c r="I238" s="40">
        <v>3</v>
      </c>
      <c r="J238" s="40">
        <v>2</v>
      </c>
      <c r="K238" s="40"/>
      <c r="L238" s="35">
        <f t="shared" si="61"/>
        <v>11</v>
      </c>
      <c r="M238" s="35">
        <f t="shared" si="60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442</v>
      </c>
      <c r="U243" s="46">
        <f>+L248+L249</f>
        <v>50</v>
      </c>
      <c r="V243" s="46">
        <f>+L250+L251</f>
        <v>392</v>
      </c>
      <c r="W243" s="46">
        <f>+L254</f>
        <v>26</v>
      </c>
      <c r="X243" s="46">
        <f>+L252</f>
        <v>0</v>
      </c>
    </row>
    <row r="244" spans="1:24" x14ac:dyDescent="0.25">
      <c r="A244" s="21"/>
      <c r="B244" s="22"/>
      <c r="C244" s="8" t="str">
        <f>+$C228</f>
        <v>May 2024</v>
      </c>
      <c r="D244" s="24"/>
      <c r="E244" s="24"/>
      <c r="F244" s="24"/>
      <c r="G244" s="10" t="str">
        <f>+$G$4</f>
        <v>May</v>
      </c>
      <c r="H244" s="10" t="str">
        <f>+G244</f>
        <v>May</v>
      </c>
      <c r="I244" s="10" t="str">
        <f t="shared" si="62"/>
        <v>May</v>
      </c>
      <c r="J244" s="10" t="str">
        <f t="shared" si="62"/>
        <v>May</v>
      </c>
      <c r="K244" s="10" t="str">
        <f t="shared" si="62"/>
        <v>May</v>
      </c>
      <c r="L244" s="10" t="str">
        <f t="shared" si="62"/>
        <v>May</v>
      </c>
      <c r="M244" s="10" t="str">
        <f t="shared" si="62"/>
        <v>May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5</v>
      </c>
      <c r="H245" s="7">
        <f>+$H$5</f>
        <v>12</v>
      </c>
      <c r="I245" s="7">
        <f>+$I$5</f>
        <v>19</v>
      </c>
      <c r="J245" s="7">
        <f>+$J$5</f>
        <v>26</v>
      </c>
      <c r="K245" s="7">
        <f>+$K$5</f>
        <v>30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124</v>
      </c>
      <c r="H247" s="32">
        <f t="shared" ref="H247:L247" si="63">SUM(H248:H251)</f>
        <v>105</v>
      </c>
      <c r="I247" s="32">
        <f t="shared" si="63"/>
        <v>113</v>
      </c>
      <c r="J247" s="32">
        <f t="shared" si="63"/>
        <v>100</v>
      </c>
      <c r="K247" s="32">
        <f t="shared" si="63"/>
        <v>0</v>
      </c>
      <c r="L247" s="32">
        <f t="shared" si="63"/>
        <v>442</v>
      </c>
      <c r="M247" s="32">
        <f>ROUND((L247/$E$1),0)</f>
        <v>111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4</v>
      </c>
      <c r="H248" s="40">
        <v>5</v>
      </c>
      <c r="I248" s="40">
        <v>4</v>
      </c>
      <c r="J248" s="40">
        <v>4</v>
      </c>
      <c r="K248" s="40"/>
      <c r="L248" s="35">
        <f>SUM(G248:K248)</f>
        <v>17</v>
      </c>
      <c r="M248" s="35">
        <f t="shared" ref="M248:M256" si="64">ROUND((L248/$E$1),0)</f>
        <v>4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9</v>
      </c>
      <c r="H249" s="40">
        <v>9</v>
      </c>
      <c r="I249" s="40">
        <v>9</v>
      </c>
      <c r="J249" s="40">
        <v>6</v>
      </c>
      <c r="K249" s="40"/>
      <c r="L249" s="35">
        <f t="shared" ref="L249:L256" si="65">SUM(G249:K249)</f>
        <v>33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31</v>
      </c>
      <c r="H250" s="40">
        <v>27</v>
      </c>
      <c r="I250" s="40">
        <v>25</v>
      </c>
      <c r="J250" s="40">
        <v>26</v>
      </c>
      <c r="K250" s="40"/>
      <c r="L250" s="35">
        <f t="shared" si="65"/>
        <v>109</v>
      </c>
      <c r="M250" s="35">
        <f t="shared" si="64"/>
        <v>27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80</v>
      </c>
      <c r="H251" s="41">
        <v>64</v>
      </c>
      <c r="I251" s="41">
        <v>75</v>
      </c>
      <c r="J251" s="41">
        <v>64</v>
      </c>
      <c r="K251" s="41"/>
      <c r="L251" s="32">
        <f t="shared" si="65"/>
        <v>283</v>
      </c>
      <c r="M251" s="32">
        <f t="shared" si="64"/>
        <v>71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5</v>
      </c>
      <c r="H254" s="40">
        <v>8</v>
      </c>
      <c r="I254" s="40">
        <v>8</v>
      </c>
      <c r="J254" s="40">
        <v>5</v>
      </c>
      <c r="K254" s="40"/>
      <c r="L254" s="35">
        <f t="shared" si="65"/>
        <v>26</v>
      </c>
      <c r="M254" s="35">
        <f t="shared" si="64"/>
        <v>7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>
        <v>40</v>
      </c>
      <c r="J256" s="40">
        <v>40</v>
      </c>
      <c r="K256" s="40"/>
      <c r="L256" s="35">
        <f t="shared" si="65"/>
        <v>80</v>
      </c>
      <c r="M256" s="35">
        <f t="shared" si="64"/>
        <v>20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133</v>
      </c>
      <c r="U259" s="46">
        <f>+L264+L265</f>
        <v>24</v>
      </c>
      <c r="V259" s="46">
        <f>+L266+L267</f>
        <v>109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 t="str">
        <f>+$C244</f>
        <v>May 2024</v>
      </c>
      <c r="D260" s="24"/>
      <c r="E260" s="24"/>
      <c r="F260" s="24"/>
      <c r="G260" s="10" t="str">
        <f>+$G$4</f>
        <v>May</v>
      </c>
      <c r="H260" s="10" t="str">
        <f>+G260</f>
        <v>May</v>
      </c>
      <c r="I260" s="10" t="str">
        <f t="shared" si="66"/>
        <v>May</v>
      </c>
      <c r="J260" s="10" t="str">
        <f t="shared" si="66"/>
        <v>May</v>
      </c>
      <c r="K260" s="10" t="str">
        <f t="shared" si="66"/>
        <v>May</v>
      </c>
      <c r="L260" s="10" t="str">
        <f t="shared" si="66"/>
        <v>May</v>
      </c>
      <c r="M260" s="10" t="str">
        <f t="shared" si="66"/>
        <v>May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5</v>
      </c>
      <c r="H261" s="7">
        <f>+$H$5</f>
        <v>12</v>
      </c>
      <c r="I261" s="7">
        <f>+$I$5</f>
        <v>19</v>
      </c>
      <c r="J261" s="7">
        <f>+$J$5</f>
        <v>26</v>
      </c>
      <c r="K261" s="7">
        <f>+$K$5</f>
        <v>30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30</v>
      </c>
      <c r="H263" s="32">
        <f t="shared" ref="H263:L263" si="67">SUM(H264:H267)</f>
        <v>43</v>
      </c>
      <c r="I263" s="32">
        <f t="shared" si="67"/>
        <v>36</v>
      </c>
      <c r="J263" s="32">
        <f t="shared" si="67"/>
        <v>24</v>
      </c>
      <c r="K263" s="32">
        <f t="shared" si="67"/>
        <v>0</v>
      </c>
      <c r="L263" s="32">
        <f t="shared" si="67"/>
        <v>133</v>
      </c>
      <c r="M263" s="32">
        <f>ROUND((L263/$E$1),0)</f>
        <v>33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2</v>
      </c>
      <c r="J264" s="40">
        <v>1</v>
      </c>
      <c r="K264" s="40"/>
      <c r="L264" s="35">
        <f>SUM(G264:K264)</f>
        <v>6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5</v>
      </c>
      <c r="I265" s="40">
        <v>6</v>
      </c>
      <c r="J265" s="40">
        <v>3</v>
      </c>
      <c r="K265" s="40"/>
      <c r="L265" s="35">
        <f t="shared" ref="L265:L272" si="69">SUM(G265:K265)</f>
        <v>18</v>
      </c>
      <c r="M265" s="35">
        <f t="shared" si="68"/>
        <v>5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8</v>
      </c>
      <c r="H266" s="40">
        <v>11</v>
      </c>
      <c r="I266" s="40">
        <v>8</v>
      </c>
      <c r="J266" s="40">
        <v>4</v>
      </c>
      <c r="K266" s="40"/>
      <c r="L266" s="35">
        <f t="shared" si="69"/>
        <v>31</v>
      </c>
      <c r="M266" s="35">
        <f t="shared" si="68"/>
        <v>8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16</v>
      </c>
      <c r="H267" s="41">
        <v>26</v>
      </c>
      <c r="I267" s="41">
        <v>20</v>
      </c>
      <c r="J267" s="41">
        <v>16</v>
      </c>
      <c r="K267" s="41"/>
      <c r="L267" s="32">
        <f t="shared" si="69"/>
        <v>78</v>
      </c>
      <c r="M267" s="32">
        <f t="shared" si="68"/>
        <v>20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48</v>
      </c>
      <c r="H271" s="40">
        <v>26</v>
      </c>
      <c r="I271" s="40">
        <v>36</v>
      </c>
      <c r="J271" s="40">
        <v>36</v>
      </c>
      <c r="K271" s="40"/>
      <c r="L271" s="35">
        <f t="shared" si="69"/>
        <v>146</v>
      </c>
      <c r="M271" s="35">
        <f t="shared" si="68"/>
        <v>37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264</v>
      </c>
      <c r="U275" s="46">
        <f>+L280+L281</f>
        <v>38</v>
      </c>
      <c r="V275" s="46">
        <f>+L282+L283</f>
        <v>226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May 2024</v>
      </c>
      <c r="D276" s="24"/>
      <c r="E276" s="24"/>
      <c r="F276" s="24"/>
      <c r="G276" s="10" t="str">
        <f>+$G$4</f>
        <v>May</v>
      </c>
      <c r="H276" s="10" t="str">
        <f>+G276</f>
        <v>May</v>
      </c>
      <c r="I276" s="10" t="str">
        <f t="shared" si="70"/>
        <v>May</v>
      </c>
      <c r="J276" s="10" t="str">
        <f t="shared" si="70"/>
        <v>May</v>
      </c>
      <c r="K276" s="10" t="str">
        <f t="shared" si="70"/>
        <v>May</v>
      </c>
      <c r="L276" s="10" t="str">
        <f t="shared" si="70"/>
        <v>May</v>
      </c>
      <c r="M276" s="10" t="str">
        <f t="shared" si="70"/>
        <v>May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5</v>
      </c>
      <c r="H277" s="7">
        <f>+$H$5</f>
        <v>12</v>
      </c>
      <c r="I277" s="7">
        <f>+$I$5</f>
        <v>19</v>
      </c>
      <c r="J277" s="7">
        <f>+$J$5</f>
        <v>26</v>
      </c>
      <c r="K277" s="7">
        <f>+$K$5</f>
        <v>30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63</v>
      </c>
      <c r="H279" s="32">
        <f t="shared" ref="H279:L279" si="71">SUM(H280:H283)</f>
        <v>75</v>
      </c>
      <c r="I279" s="32">
        <f t="shared" si="71"/>
        <v>61</v>
      </c>
      <c r="J279" s="32">
        <f t="shared" si="71"/>
        <v>65</v>
      </c>
      <c r="K279" s="32">
        <f t="shared" si="71"/>
        <v>0</v>
      </c>
      <c r="L279" s="32">
        <f t="shared" si="71"/>
        <v>264</v>
      </c>
      <c r="M279" s="32">
        <f>ROUND((L279/$E$1),0)</f>
        <v>66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3</v>
      </c>
      <c r="I280" s="40">
        <v>2</v>
      </c>
      <c r="J280" s="40">
        <v>4</v>
      </c>
      <c r="K280" s="40"/>
      <c r="L280" s="35">
        <f>SUM(G280:K280)</f>
        <v>11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6</v>
      </c>
      <c r="H281" s="40">
        <v>7</v>
      </c>
      <c r="I281" s="40">
        <v>9</v>
      </c>
      <c r="J281" s="40">
        <v>5</v>
      </c>
      <c r="K281" s="40"/>
      <c r="L281" s="35">
        <f t="shared" ref="L281:L288" si="73">SUM(G281:K281)</f>
        <v>27</v>
      </c>
      <c r="M281" s="35">
        <f t="shared" si="72"/>
        <v>7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20</v>
      </c>
      <c r="H282" s="40">
        <v>26</v>
      </c>
      <c r="I282" s="40">
        <v>17</v>
      </c>
      <c r="J282" s="40">
        <v>19</v>
      </c>
      <c r="K282" s="40"/>
      <c r="L282" s="35">
        <f t="shared" si="73"/>
        <v>82</v>
      </c>
      <c r="M282" s="35">
        <f t="shared" si="72"/>
        <v>21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35</v>
      </c>
      <c r="H283" s="41">
        <v>39</v>
      </c>
      <c r="I283" s="41">
        <v>33</v>
      </c>
      <c r="J283" s="41">
        <v>37</v>
      </c>
      <c r="K283" s="41"/>
      <c r="L283" s="32">
        <f t="shared" si="73"/>
        <v>144</v>
      </c>
      <c r="M283" s="32">
        <f t="shared" si="72"/>
        <v>36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>
        <f t="shared" si="72"/>
        <v>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35</v>
      </c>
      <c r="H288" s="40">
        <v>44</v>
      </c>
      <c r="I288" s="40">
        <v>47</v>
      </c>
      <c r="J288" s="40">
        <v>47</v>
      </c>
      <c r="K288" s="40"/>
      <c r="L288" s="35">
        <f t="shared" si="73"/>
        <v>173</v>
      </c>
      <c r="M288" s="35">
        <f t="shared" si="72"/>
        <v>43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164</v>
      </c>
      <c r="U291" s="46">
        <f>+L296+L297</f>
        <v>31</v>
      </c>
      <c r="V291" s="46">
        <f>+L298+L299</f>
        <v>133</v>
      </c>
      <c r="W291" s="46">
        <f>+L302</f>
        <v>5</v>
      </c>
      <c r="X291" s="46">
        <f>+L300</f>
        <v>0</v>
      </c>
    </row>
    <row r="292" spans="1:24" x14ac:dyDescent="0.25">
      <c r="A292" s="21"/>
      <c r="B292" s="22"/>
      <c r="C292" s="8" t="str">
        <f>+$C276</f>
        <v>May 2024</v>
      </c>
      <c r="D292" s="24"/>
      <c r="E292" s="24"/>
      <c r="F292" s="24"/>
      <c r="G292" s="10" t="str">
        <f>+$G$4</f>
        <v>May</v>
      </c>
      <c r="H292" s="10" t="str">
        <f>+G292</f>
        <v>May</v>
      </c>
      <c r="I292" s="10" t="str">
        <f t="shared" si="74"/>
        <v>May</v>
      </c>
      <c r="J292" s="10" t="str">
        <f t="shared" si="74"/>
        <v>May</v>
      </c>
      <c r="K292" s="10" t="str">
        <f t="shared" si="74"/>
        <v>May</v>
      </c>
      <c r="L292" s="10" t="str">
        <f t="shared" si="74"/>
        <v>May</v>
      </c>
      <c r="M292" s="10" t="str">
        <f t="shared" si="74"/>
        <v>May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5</v>
      </c>
      <c r="H293" s="7">
        <f>+$H$5</f>
        <v>12</v>
      </c>
      <c r="I293" s="7">
        <f>+$I$5</f>
        <v>19</v>
      </c>
      <c r="J293" s="7">
        <f>+$J$5</f>
        <v>26</v>
      </c>
      <c r="K293" s="7">
        <f>+$K$5</f>
        <v>30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36</v>
      </c>
      <c r="H295" s="32">
        <f t="shared" ref="H295:L295" si="75">SUM(H296:H299)</f>
        <v>32</v>
      </c>
      <c r="I295" s="32">
        <f t="shared" si="75"/>
        <v>48</v>
      </c>
      <c r="J295" s="32">
        <f t="shared" si="75"/>
        <v>48</v>
      </c>
      <c r="K295" s="32">
        <f t="shared" si="75"/>
        <v>0</v>
      </c>
      <c r="L295" s="32">
        <f t="shared" si="75"/>
        <v>164</v>
      </c>
      <c r="M295" s="32">
        <f>ROUND((L295/$E$1),0)</f>
        <v>41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3</v>
      </c>
      <c r="J296" s="40">
        <v>2</v>
      </c>
      <c r="K296" s="40"/>
      <c r="L296" s="35">
        <f>SUM(G296:K296)</f>
        <v>9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6</v>
      </c>
      <c r="I297" s="40">
        <v>6</v>
      </c>
      <c r="J297" s="40">
        <v>5</v>
      </c>
      <c r="K297" s="40"/>
      <c r="L297" s="35">
        <f t="shared" ref="L297:L304" si="77">SUM(G297:K297)</f>
        <v>22</v>
      </c>
      <c r="M297" s="35">
        <f t="shared" si="76"/>
        <v>6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17</v>
      </c>
      <c r="H298" s="40">
        <v>10</v>
      </c>
      <c r="I298" s="40">
        <v>16</v>
      </c>
      <c r="J298" s="40">
        <v>15</v>
      </c>
      <c r="K298" s="40"/>
      <c r="L298" s="35">
        <f t="shared" si="77"/>
        <v>58</v>
      </c>
      <c r="M298" s="35">
        <f t="shared" si="76"/>
        <v>15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12</v>
      </c>
      <c r="H299" s="41">
        <v>14</v>
      </c>
      <c r="I299" s="41">
        <v>23</v>
      </c>
      <c r="J299" s="41">
        <v>26</v>
      </c>
      <c r="K299" s="41"/>
      <c r="L299" s="32">
        <f t="shared" si="77"/>
        <v>75</v>
      </c>
      <c r="M299" s="32">
        <f t="shared" si="76"/>
        <v>19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>
        <v>3</v>
      </c>
      <c r="I302" s="40"/>
      <c r="J302" s="40">
        <v>2</v>
      </c>
      <c r="K302" s="40"/>
      <c r="L302" s="35">
        <f t="shared" si="77"/>
        <v>5</v>
      </c>
      <c r="M302" s="35">
        <f t="shared" si="76"/>
        <v>1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284</v>
      </c>
      <c r="U307" s="46">
        <f>+L312+L313</f>
        <v>54</v>
      </c>
      <c r="V307" s="46">
        <f>+L314+L315</f>
        <v>230</v>
      </c>
      <c r="W307" s="46">
        <f>+L318</f>
        <v>0</v>
      </c>
      <c r="X307" s="46">
        <f>+L316</f>
        <v>5</v>
      </c>
    </row>
    <row r="308" spans="1:24" x14ac:dyDescent="0.25">
      <c r="A308" s="21"/>
      <c r="B308" s="22"/>
      <c r="C308" s="8" t="str">
        <f>+$C292</f>
        <v>May 2024</v>
      </c>
      <c r="D308" s="24"/>
      <c r="E308" s="24"/>
      <c r="F308" s="24"/>
      <c r="G308" s="10" t="str">
        <f>+$G$4</f>
        <v>May</v>
      </c>
      <c r="H308" s="10" t="str">
        <f>+G308</f>
        <v>May</v>
      </c>
      <c r="I308" s="10" t="str">
        <f t="shared" si="78"/>
        <v>May</v>
      </c>
      <c r="J308" s="10" t="str">
        <f t="shared" si="78"/>
        <v>May</v>
      </c>
      <c r="K308" s="10" t="str">
        <f t="shared" si="78"/>
        <v>May</v>
      </c>
      <c r="L308" s="10" t="str">
        <f t="shared" si="78"/>
        <v>May</v>
      </c>
      <c r="M308" s="10" t="str">
        <f t="shared" si="78"/>
        <v>May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5</v>
      </c>
      <c r="H309" s="7">
        <f>+$H$5</f>
        <v>12</v>
      </c>
      <c r="I309" s="7">
        <f>+$I$5</f>
        <v>19</v>
      </c>
      <c r="J309" s="7">
        <f>+$J$5</f>
        <v>26</v>
      </c>
      <c r="K309" s="7">
        <f>+$K$5</f>
        <v>30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64</v>
      </c>
      <c r="H311" s="32">
        <f t="shared" ref="H311:L311" si="79">SUM(H312:H315)</f>
        <v>66</v>
      </c>
      <c r="I311" s="32">
        <f t="shared" si="79"/>
        <v>80</v>
      </c>
      <c r="J311" s="32">
        <f t="shared" si="79"/>
        <v>74</v>
      </c>
      <c r="K311" s="32">
        <f t="shared" si="79"/>
        <v>0</v>
      </c>
      <c r="L311" s="32">
        <f t="shared" si="79"/>
        <v>284</v>
      </c>
      <c r="M311" s="32">
        <f>ROUND((L311/$E$1),0)</f>
        <v>71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3</v>
      </c>
      <c r="I312" s="40">
        <v>4</v>
      </c>
      <c r="J312" s="40">
        <v>2</v>
      </c>
      <c r="K312" s="40"/>
      <c r="L312" s="35">
        <f>SUM(G312:K312)</f>
        <v>12</v>
      </c>
      <c r="M312" s="35">
        <f t="shared" ref="M312:M320" si="80">ROUND((L312/$E$1),0)</f>
        <v>3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11</v>
      </c>
      <c r="H313" s="40">
        <v>8</v>
      </c>
      <c r="I313" s="40">
        <v>12</v>
      </c>
      <c r="J313" s="40">
        <v>11</v>
      </c>
      <c r="K313" s="40"/>
      <c r="L313" s="35">
        <f t="shared" ref="L313:L320" si="81">SUM(G313:K313)</f>
        <v>42</v>
      </c>
      <c r="M313" s="35">
        <f t="shared" si="80"/>
        <v>11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17</v>
      </c>
      <c r="H314" s="40">
        <v>18</v>
      </c>
      <c r="I314" s="40">
        <v>23</v>
      </c>
      <c r="J314" s="40">
        <v>24</v>
      </c>
      <c r="K314" s="40"/>
      <c r="L314" s="35">
        <f t="shared" si="81"/>
        <v>82</v>
      </c>
      <c r="M314" s="35">
        <f t="shared" si="80"/>
        <v>21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33</v>
      </c>
      <c r="H315" s="41">
        <v>37</v>
      </c>
      <c r="I315" s="41">
        <v>41</v>
      </c>
      <c r="J315" s="41">
        <v>37</v>
      </c>
      <c r="K315" s="41"/>
      <c r="L315" s="32">
        <f t="shared" si="81"/>
        <v>148</v>
      </c>
      <c r="M315" s="32">
        <f t="shared" si="80"/>
        <v>37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>
        <v>2</v>
      </c>
      <c r="I316" s="40">
        <v>3</v>
      </c>
      <c r="J316" s="40"/>
      <c r="K316" s="40"/>
      <c r="L316" s="35">
        <f t="shared" si="81"/>
        <v>5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292</v>
      </c>
      <c r="H319" s="40">
        <v>122</v>
      </c>
      <c r="I319" s="40">
        <v>164</v>
      </c>
      <c r="J319" s="40">
        <v>92</v>
      </c>
      <c r="K319" s="40"/>
      <c r="L319" s="35">
        <f t="shared" si="81"/>
        <v>670</v>
      </c>
      <c r="M319" s="35">
        <f t="shared" si="80"/>
        <v>168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243</v>
      </c>
      <c r="U323" s="46">
        <f>+L328+L329</f>
        <v>87</v>
      </c>
      <c r="V323" s="46">
        <f>+L330+L331</f>
        <v>156</v>
      </c>
      <c r="W323" s="46">
        <f>+L334</f>
        <v>38</v>
      </c>
      <c r="X323" s="46">
        <f>+L332</f>
        <v>18</v>
      </c>
    </row>
    <row r="324" spans="1:24" x14ac:dyDescent="0.25">
      <c r="A324" s="21"/>
      <c r="B324" s="22"/>
      <c r="C324" s="8" t="str">
        <f>+$C308</f>
        <v>May 2024</v>
      </c>
      <c r="D324" s="24"/>
      <c r="E324" s="24"/>
      <c r="F324" s="24"/>
      <c r="G324" s="10" t="str">
        <f>+$G$4</f>
        <v>May</v>
      </c>
      <c r="H324" s="10" t="str">
        <f>+G324</f>
        <v>May</v>
      </c>
      <c r="I324" s="10" t="str">
        <f t="shared" si="82"/>
        <v>May</v>
      </c>
      <c r="J324" s="10" t="str">
        <f t="shared" si="82"/>
        <v>May</v>
      </c>
      <c r="K324" s="10" t="str">
        <f t="shared" si="82"/>
        <v>May</v>
      </c>
      <c r="L324" s="10" t="str">
        <f t="shared" si="82"/>
        <v>May</v>
      </c>
      <c r="M324" s="10" t="str">
        <f t="shared" si="82"/>
        <v>May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5</v>
      </c>
      <c r="H325" s="7">
        <f>+$H$5</f>
        <v>12</v>
      </c>
      <c r="I325" s="7">
        <f>+$I$5</f>
        <v>19</v>
      </c>
      <c r="J325" s="7">
        <f>+$J$5</f>
        <v>26</v>
      </c>
      <c r="K325" s="7">
        <f>+$K$5</f>
        <v>30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74</v>
      </c>
      <c r="H327" s="32">
        <f t="shared" ref="H327:L327" si="83">SUM(H328:H331)</f>
        <v>55</v>
      </c>
      <c r="I327" s="32">
        <f t="shared" si="83"/>
        <v>55</v>
      </c>
      <c r="J327" s="32">
        <f t="shared" si="83"/>
        <v>59</v>
      </c>
      <c r="K327" s="32">
        <f t="shared" si="83"/>
        <v>0</v>
      </c>
      <c r="L327" s="32">
        <f t="shared" si="83"/>
        <v>243</v>
      </c>
      <c r="M327" s="32">
        <f>ROUND((L327/$E$1),0)</f>
        <v>61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7</v>
      </c>
      <c r="I328" s="40">
        <v>6</v>
      </c>
      <c r="J328" s="40">
        <v>7</v>
      </c>
      <c r="K328" s="40"/>
      <c r="L328" s="35">
        <f>SUM(G328:K328)</f>
        <v>27</v>
      </c>
      <c r="M328" s="35">
        <f t="shared" ref="M328:M336" si="84">ROUND((L328/$E$1),0)</f>
        <v>7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16</v>
      </c>
      <c r="H329" s="40">
        <v>15</v>
      </c>
      <c r="I329" s="40">
        <v>15</v>
      </c>
      <c r="J329" s="40">
        <v>14</v>
      </c>
      <c r="K329" s="40"/>
      <c r="L329" s="35">
        <f t="shared" ref="L329:L336" si="85">SUM(G329:K329)</f>
        <v>60</v>
      </c>
      <c r="M329" s="35">
        <f t="shared" si="84"/>
        <v>15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13</v>
      </c>
      <c r="H330" s="40">
        <v>12</v>
      </c>
      <c r="I330" s="40">
        <v>13</v>
      </c>
      <c r="J330" s="40">
        <v>16</v>
      </c>
      <c r="K330" s="40"/>
      <c r="L330" s="35">
        <f t="shared" si="85"/>
        <v>54</v>
      </c>
      <c r="M330" s="35">
        <f t="shared" si="84"/>
        <v>14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38</v>
      </c>
      <c r="H331" s="41">
        <v>21</v>
      </c>
      <c r="I331" s="41">
        <v>21</v>
      </c>
      <c r="J331" s="41">
        <v>22</v>
      </c>
      <c r="K331" s="41"/>
      <c r="L331" s="32">
        <f t="shared" si="85"/>
        <v>102</v>
      </c>
      <c r="M331" s="32">
        <f t="shared" si="84"/>
        <v>26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9</v>
      </c>
      <c r="H332" s="40">
        <v>4</v>
      </c>
      <c r="I332" s="40">
        <v>4</v>
      </c>
      <c r="J332" s="40">
        <v>1</v>
      </c>
      <c r="K332" s="40"/>
      <c r="L332" s="35">
        <f t="shared" si="85"/>
        <v>18</v>
      </c>
      <c r="M332" s="35">
        <f t="shared" si="84"/>
        <v>5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7</v>
      </c>
      <c r="H334" s="40">
        <v>12</v>
      </c>
      <c r="I334" s="40">
        <v>11</v>
      </c>
      <c r="J334" s="40">
        <v>8</v>
      </c>
      <c r="K334" s="40"/>
      <c r="L334" s="35">
        <f t="shared" si="85"/>
        <v>38</v>
      </c>
      <c r="M334" s="35">
        <f t="shared" si="84"/>
        <v>10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36</v>
      </c>
      <c r="H335" s="40">
        <v>36</v>
      </c>
      <c r="I335" s="40"/>
      <c r="J335" s="40">
        <v>180</v>
      </c>
      <c r="K335" s="40"/>
      <c r="L335" s="35">
        <f t="shared" si="85"/>
        <v>252</v>
      </c>
      <c r="M335" s="35">
        <f t="shared" si="84"/>
        <v>63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402</v>
      </c>
      <c r="U339" s="46">
        <f>+L344+L345</f>
        <v>132</v>
      </c>
      <c r="V339" s="46">
        <f>+L346+L347</f>
        <v>270</v>
      </c>
      <c r="W339" s="46">
        <f>+L350</f>
        <v>21</v>
      </c>
      <c r="X339" s="46">
        <f>+L348</f>
        <v>13</v>
      </c>
    </row>
    <row r="340" spans="1:24" x14ac:dyDescent="0.25">
      <c r="A340" s="21"/>
      <c r="B340" s="22"/>
      <c r="C340" s="8" t="str">
        <f>+$C324</f>
        <v>May 2024</v>
      </c>
      <c r="D340" s="24"/>
      <c r="E340" s="24"/>
      <c r="F340" s="24"/>
      <c r="G340" s="10" t="str">
        <f>+$G$4</f>
        <v>May</v>
      </c>
      <c r="H340" s="10" t="str">
        <f>+G340</f>
        <v>May</v>
      </c>
      <c r="I340" s="10" t="str">
        <f t="shared" si="86"/>
        <v>May</v>
      </c>
      <c r="J340" s="10" t="str">
        <f t="shared" si="86"/>
        <v>May</v>
      </c>
      <c r="K340" s="10" t="str">
        <f t="shared" si="86"/>
        <v>May</v>
      </c>
      <c r="L340" s="10" t="str">
        <f t="shared" si="86"/>
        <v>May</v>
      </c>
      <c r="M340" s="10" t="str">
        <f t="shared" si="86"/>
        <v>May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5</v>
      </c>
      <c r="H341" s="7">
        <f>+$H$5</f>
        <v>12</v>
      </c>
      <c r="I341" s="7">
        <f>+$I$5</f>
        <v>19</v>
      </c>
      <c r="J341" s="7">
        <f>+$J$5</f>
        <v>26</v>
      </c>
      <c r="K341" s="7">
        <f>+$K$5</f>
        <v>30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93</v>
      </c>
      <c r="H343" s="32">
        <f t="shared" ref="H343:L343" si="87">SUM(H344:H347)</f>
        <v>90</v>
      </c>
      <c r="I343" s="32">
        <f t="shared" si="87"/>
        <v>118</v>
      </c>
      <c r="J343" s="32">
        <f t="shared" si="87"/>
        <v>101</v>
      </c>
      <c r="K343" s="32">
        <f t="shared" si="87"/>
        <v>0</v>
      </c>
      <c r="L343" s="32">
        <f t="shared" si="87"/>
        <v>402</v>
      </c>
      <c r="M343" s="32">
        <f>ROUND((L343/$E$1),0)</f>
        <v>101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9</v>
      </c>
      <c r="H344" s="40">
        <v>9</v>
      </c>
      <c r="I344" s="40">
        <v>16</v>
      </c>
      <c r="J344" s="40">
        <v>14</v>
      </c>
      <c r="K344" s="40"/>
      <c r="L344" s="35">
        <f>SUM(G344:K344)</f>
        <v>48</v>
      </c>
      <c r="M344" s="35">
        <f t="shared" ref="M344:M352" si="88">ROUND((L344/$E$1),0)</f>
        <v>12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17</v>
      </c>
      <c r="H345" s="40">
        <v>16</v>
      </c>
      <c r="I345" s="40">
        <v>29</v>
      </c>
      <c r="J345" s="40">
        <v>22</v>
      </c>
      <c r="K345" s="40"/>
      <c r="L345" s="35">
        <f t="shared" ref="L345:L352" si="89">SUM(G345:K345)</f>
        <v>84</v>
      </c>
      <c r="M345" s="35">
        <f t="shared" si="88"/>
        <v>21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13</v>
      </c>
      <c r="H346" s="40">
        <v>16</v>
      </c>
      <c r="I346" s="40">
        <v>22</v>
      </c>
      <c r="J346" s="40">
        <v>17</v>
      </c>
      <c r="K346" s="40"/>
      <c r="L346" s="35">
        <f t="shared" si="89"/>
        <v>68</v>
      </c>
      <c r="M346" s="35">
        <f t="shared" si="88"/>
        <v>17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54</v>
      </c>
      <c r="H347" s="41">
        <v>49</v>
      </c>
      <c r="I347" s="41">
        <v>51</v>
      </c>
      <c r="J347" s="41">
        <v>48</v>
      </c>
      <c r="K347" s="41"/>
      <c r="L347" s="32">
        <f t="shared" si="89"/>
        <v>202</v>
      </c>
      <c r="M347" s="32">
        <f t="shared" si="88"/>
        <v>51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3</v>
      </c>
      <c r="I348" s="40">
        <v>4</v>
      </c>
      <c r="J348" s="40">
        <v>2</v>
      </c>
      <c r="K348" s="40"/>
      <c r="L348" s="35">
        <f t="shared" si="89"/>
        <v>13</v>
      </c>
      <c r="M348" s="35">
        <f t="shared" si="88"/>
        <v>3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6</v>
      </c>
      <c r="H350" s="40">
        <v>5</v>
      </c>
      <c r="I350" s="40">
        <v>6</v>
      </c>
      <c r="J350" s="40">
        <v>4</v>
      </c>
      <c r="K350" s="40"/>
      <c r="L350" s="35">
        <f t="shared" si="89"/>
        <v>21</v>
      </c>
      <c r="M350" s="35">
        <f t="shared" si="88"/>
        <v>5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36</v>
      </c>
      <c r="H351" s="40">
        <v>108</v>
      </c>
      <c r="I351" s="40">
        <v>72</v>
      </c>
      <c r="J351" s="40">
        <v>72</v>
      </c>
      <c r="K351" s="40"/>
      <c r="L351" s="35">
        <f t="shared" si="89"/>
        <v>288</v>
      </c>
      <c r="M351" s="35">
        <f t="shared" si="88"/>
        <v>72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/>
      <c r="L352" s="35">
        <f t="shared" si="89"/>
        <v>160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140</v>
      </c>
      <c r="U355" s="46">
        <f>+L360+L361</f>
        <v>22</v>
      </c>
      <c r="V355" s="46">
        <f>+L362+L363</f>
        <v>118</v>
      </c>
      <c r="W355" s="46">
        <f>+L366</f>
        <v>34</v>
      </c>
      <c r="X355" s="46">
        <f>+L364</f>
        <v>7</v>
      </c>
    </row>
    <row r="356" spans="1:24" x14ac:dyDescent="0.25">
      <c r="A356" s="21"/>
      <c r="B356" s="22"/>
      <c r="C356" s="8" t="str">
        <f>+$C340</f>
        <v>May 2024</v>
      </c>
      <c r="D356" s="24"/>
      <c r="E356" s="24"/>
      <c r="F356" s="24"/>
      <c r="G356" s="10" t="str">
        <f>+$G$4</f>
        <v>May</v>
      </c>
      <c r="H356" s="10" t="str">
        <f>+G356</f>
        <v>May</v>
      </c>
      <c r="I356" s="10" t="str">
        <f t="shared" si="90"/>
        <v>May</v>
      </c>
      <c r="J356" s="10" t="str">
        <f t="shared" si="90"/>
        <v>May</v>
      </c>
      <c r="K356" s="10" t="str">
        <f t="shared" si="90"/>
        <v>May</v>
      </c>
      <c r="L356" s="10" t="str">
        <f t="shared" si="90"/>
        <v>May</v>
      </c>
      <c r="M356" s="10" t="str">
        <f t="shared" si="90"/>
        <v>May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5</v>
      </c>
      <c r="H357" s="7">
        <f>+$H$5</f>
        <v>12</v>
      </c>
      <c r="I357" s="7">
        <f>+$I$5</f>
        <v>19</v>
      </c>
      <c r="J357" s="7">
        <f>+$J$5</f>
        <v>26</v>
      </c>
      <c r="K357" s="7">
        <f>+$K$5</f>
        <v>30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29</v>
      </c>
      <c r="H359" s="32">
        <f t="shared" ref="H359:L359" si="91">SUM(H360:H363)</f>
        <v>33</v>
      </c>
      <c r="I359" s="32">
        <f t="shared" si="91"/>
        <v>44</v>
      </c>
      <c r="J359" s="32">
        <f t="shared" si="91"/>
        <v>34</v>
      </c>
      <c r="K359" s="32">
        <f t="shared" si="91"/>
        <v>0</v>
      </c>
      <c r="L359" s="32">
        <f t="shared" si="91"/>
        <v>140</v>
      </c>
      <c r="M359" s="32">
        <f>ROUND((L359/$E$1),0)</f>
        <v>35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1</v>
      </c>
      <c r="K360" s="40"/>
      <c r="L360" s="35">
        <f>SUM(G360:K360)</f>
        <v>7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4</v>
      </c>
      <c r="I361" s="40">
        <v>5</v>
      </c>
      <c r="J361" s="40">
        <v>2</v>
      </c>
      <c r="K361" s="40"/>
      <c r="L361" s="35">
        <f t="shared" ref="L361:L368" si="93">SUM(G361:K361)</f>
        <v>15</v>
      </c>
      <c r="M361" s="35">
        <f t="shared" si="92"/>
        <v>4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13</v>
      </c>
      <c r="H362" s="40">
        <v>17</v>
      </c>
      <c r="I362" s="40">
        <v>15</v>
      </c>
      <c r="J362" s="40">
        <v>11</v>
      </c>
      <c r="K362" s="40"/>
      <c r="L362" s="35">
        <f t="shared" si="93"/>
        <v>56</v>
      </c>
      <c r="M362" s="35">
        <f t="shared" si="92"/>
        <v>14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10</v>
      </c>
      <c r="H363" s="41">
        <v>10</v>
      </c>
      <c r="I363" s="41">
        <v>22</v>
      </c>
      <c r="J363" s="41">
        <v>20</v>
      </c>
      <c r="K363" s="41"/>
      <c r="L363" s="32">
        <f t="shared" si="93"/>
        <v>62</v>
      </c>
      <c r="M363" s="32">
        <f t="shared" si="92"/>
        <v>16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>
        <v>7</v>
      </c>
      <c r="K364" s="40"/>
      <c r="L364" s="35">
        <f t="shared" si="93"/>
        <v>7</v>
      </c>
      <c r="M364" s="35">
        <f t="shared" si="92"/>
        <v>2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8</v>
      </c>
      <c r="H366" s="40">
        <v>8</v>
      </c>
      <c r="I366" s="40">
        <v>10</v>
      </c>
      <c r="J366" s="40">
        <v>8</v>
      </c>
      <c r="K366" s="40"/>
      <c r="L366" s="35">
        <f t="shared" si="93"/>
        <v>34</v>
      </c>
      <c r="M366" s="35">
        <f t="shared" si="92"/>
        <v>9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>
        <v>180</v>
      </c>
      <c r="J367" s="40">
        <v>180</v>
      </c>
      <c r="K367" s="40"/>
      <c r="L367" s="35">
        <f t="shared" si="93"/>
        <v>360</v>
      </c>
      <c r="M367" s="35">
        <f t="shared" si="92"/>
        <v>90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97</v>
      </c>
      <c r="U371" s="46">
        <f>+L376+L377</f>
        <v>24</v>
      </c>
      <c r="V371" s="46">
        <f>+L378+L379</f>
        <v>73</v>
      </c>
      <c r="W371" s="46">
        <f>+L382</f>
        <v>21</v>
      </c>
      <c r="X371" s="46">
        <f>+L380</f>
        <v>0</v>
      </c>
    </row>
    <row r="372" spans="1:24" x14ac:dyDescent="0.25">
      <c r="A372" s="21"/>
      <c r="B372" s="22"/>
      <c r="C372" s="8" t="str">
        <f>+$C356</f>
        <v>May 2024</v>
      </c>
      <c r="D372" s="24"/>
      <c r="E372" s="24"/>
      <c r="F372" s="24"/>
      <c r="G372" s="10" t="str">
        <f>+$G$4</f>
        <v>May</v>
      </c>
      <c r="H372" s="10" t="str">
        <f>+G372</f>
        <v>May</v>
      </c>
      <c r="I372" s="10" t="str">
        <f t="shared" si="94"/>
        <v>May</v>
      </c>
      <c r="J372" s="10" t="str">
        <f t="shared" si="94"/>
        <v>May</v>
      </c>
      <c r="K372" s="10" t="str">
        <f t="shared" si="94"/>
        <v>May</v>
      </c>
      <c r="L372" s="10" t="str">
        <f t="shared" si="94"/>
        <v>May</v>
      </c>
      <c r="M372" s="10" t="str">
        <f t="shared" si="94"/>
        <v>May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5</v>
      </c>
      <c r="H373" s="7">
        <f>+$H$5</f>
        <v>12</v>
      </c>
      <c r="I373" s="7">
        <f>+$I$5</f>
        <v>19</v>
      </c>
      <c r="J373" s="7">
        <f>+$J$5</f>
        <v>26</v>
      </c>
      <c r="K373" s="7">
        <f>+$K$5</f>
        <v>30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19</v>
      </c>
      <c r="H375" s="32">
        <f t="shared" ref="H375:L375" si="95">SUM(H376:H379)</f>
        <v>27</v>
      </c>
      <c r="I375" s="32">
        <f t="shared" si="95"/>
        <v>22</v>
      </c>
      <c r="J375" s="32">
        <f t="shared" si="95"/>
        <v>29</v>
      </c>
      <c r="K375" s="32">
        <f t="shared" si="95"/>
        <v>0</v>
      </c>
      <c r="L375" s="32">
        <f t="shared" si="95"/>
        <v>97</v>
      </c>
      <c r="M375" s="32">
        <f>ROUND((L375/$E$1),0)</f>
        <v>24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2</v>
      </c>
      <c r="H376" s="40">
        <v>1</v>
      </c>
      <c r="I376" s="40">
        <v>2</v>
      </c>
      <c r="J376" s="40">
        <v>1</v>
      </c>
      <c r="K376" s="40"/>
      <c r="L376" s="35">
        <f>SUM(G376:K376)</f>
        <v>6</v>
      </c>
      <c r="M376" s="35">
        <f t="shared" ref="M376:M384" si="96">ROUND((L376/$E$1),0)</f>
        <v>2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5</v>
      </c>
      <c r="I377" s="40">
        <v>3</v>
      </c>
      <c r="J377" s="40">
        <v>6</v>
      </c>
      <c r="K377" s="40"/>
      <c r="L377" s="35">
        <f t="shared" ref="L377:L384" si="97">SUM(G377:K377)</f>
        <v>18</v>
      </c>
      <c r="M377" s="35">
        <f t="shared" si="96"/>
        <v>5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8</v>
      </c>
      <c r="H378" s="40">
        <v>9</v>
      </c>
      <c r="I378" s="40">
        <v>8</v>
      </c>
      <c r="J378" s="40">
        <v>9</v>
      </c>
      <c r="K378" s="40"/>
      <c r="L378" s="35">
        <f t="shared" si="97"/>
        <v>34</v>
      </c>
      <c r="M378" s="35">
        <f t="shared" si="96"/>
        <v>9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5</v>
      </c>
      <c r="H379" s="41">
        <v>12</v>
      </c>
      <c r="I379" s="41">
        <v>9</v>
      </c>
      <c r="J379" s="41">
        <v>13</v>
      </c>
      <c r="K379" s="41"/>
      <c r="L379" s="32">
        <f t="shared" si="97"/>
        <v>39</v>
      </c>
      <c r="M379" s="32">
        <f t="shared" si="96"/>
        <v>10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7</v>
      </c>
      <c r="H382" s="40">
        <v>4</v>
      </c>
      <c r="I382" s="40">
        <v>3</v>
      </c>
      <c r="J382" s="40">
        <v>7</v>
      </c>
      <c r="K382" s="40"/>
      <c r="L382" s="35">
        <f t="shared" si="97"/>
        <v>21</v>
      </c>
      <c r="M382" s="35">
        <f t="shared" si="96"/>
        <v>5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72</v>
      </c>
      <c r="H383" s="40">
        <v>72</v>
      </c>
      <c r="I383" s="40">
        <v>36</v>
      </c>
      <c r="J383" s="40">
        <v>72</v>
      </c>
      <c r="K383" s="40"/>
      <c r="L383" s="35">
        <f t="shared" si="97"/>
        <v>252</v>
      </c>
      <c r="M383" s="35">
        <f t="shared" si="96"/>
        <v>63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279</v>
      </c>
      <c r="U387" s="46">
        <f>+L392+L393</f>
        <v>76</v>
      </c>
      <c r="V387" s="46">
        <f>+L394+L395</f>
        <v>203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May 2024</v>
      </c>
      <c r="D388" s="24"/>
      <c r="E388" s="24"/>
      <c r="F388" s="24"/>
      <c r="G388" s="10" t="str">
        <f>+$G$4</f>
        <v>May</v>
      </c>
      <c r="H388" s="10" t="str">
        <f>+G388</f>
        <v>May</v>
      </c>
      <c r="I388" s="10" t="str">
        <f t="shared" si="98"/>
        <v>May</v>
      </c>
      <c r="J388" s="10" t="str">
        <f t="shared" si="98"/>
        <v>May</v>
      </c>
      <c r="K388" s="10" t="str">
        <f t="shared" si="98"/>
        <v>May</v>
      </c>
      <c r="L388" s="10" t="str">
        <f t="shared" si="98"/>
        <v>May</v>
      </c>
      <c r="M388" s="10" t="str">
        <f t="shared" si="98"/>
        <v>May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5</v>
      </c>
      <c r="H389" s="7">
        <f>+$H$5</f>
        <v>12</v>
      </c>
      <c r="I389" s="7">
        <f>+$I$5</f>
        <v>19</v>
      </c>
      <c r="J389" s="7">
        <f>+$J$5</f>
        <v>26</v>
      </c>
      <c r="K389" s="7">
        <f>+$K$5</f>
        <v>30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73</v>
      </c>
      <c r="H391" s="32">
        <f t="shared" ref="H391:L391" si="99">SUM(H392:H395)</f>
        <v>74</v>
      </c>
      <c r="I391" s="32">
        <f t="shared" si="99"/>
        <v>75</v>
      </c>
      <c r="J391" s="32">
        <f t="shared" si="99"/>
        <v>57</v>
      </c>
      <c r="K391" s="32">
        <f t="shared" si="99"/>
        <v>0</v>
      </c>
      <c r="L391" s="32">
        <f t="shared" si="99"/>
        <v>279</v>
      </c>
      <c r="M391" s="32">
        <f>ROUND((L391/$E$1),0)</f>
        <v>70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6</v>
      </c>
      <c r="H392" s="40">
        <v>3</v>
      </c>
      <c r="I392" s="40">
        <v>3</v>
      </c>
      <c r="J392" s="40">
        <v>4</v>
      </c>
      <c r="K392" s="40"/>
      <c r="L392" s="35">
        <f>SUM(G392:K392)</f>
        <v>16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13</v>
      </c>
      <c r="H393" s="40">
        <v>15</v>
      </c>
      <c r="I393" s="40">
        <v>17</v>
      </c>
      <c r="J393" s="40">
        <v>15</v>
      </c>
      <c r="K393" s="40"/>
      <c r="L393" s="35">
        <f t="shared" ref="L393:L400" si="101">SUM(G393:K393)</f>
        <v>60</v>
      </c>
      <c r="M393" s="35">
        <f t="shared" si="100"/>
        <v>15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18</v>
      </c>
      <c r="H394" s="40">
        <v>14</v>
      </c>
      <c r="I394" s="40">
        <v>16</v>
      </c>
      <c r="J394" s="40">
        <v>9</v>
      </c>
      <c r="K394" s="40"/>
      <c r="L394" s="35">
        <f t="shared" si="101"/>
        <v>57</v>
      </c>
      <c r="M394" s="35">
        <f t="shared" si="100"/>
        <v>14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36</v>
      </c>
      <c r="H395" s="41">
        <v>42</v>
      </c>
      <c r="I395" s="41">
        <v>39</v>
      </c>
      <c r="J395" s="41">
        <v>29</v>
      </c>
      <c r="K395" s="41"/>
      <c r="L395" s="32">
        <f t="shared" si="101"/>
        <v>146</v>
      </c>
      <c r="M395" s="32">
        <f t="shared" si="100"/>
        <v>37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328</v>
      </c>
      <c r="U403" s="46">
        <f>+L408+L409</f>
        <v>64</v>
      </c>
      <c r="V403" s="46">
        <f>+L410+L411</f>
        <v>264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 t="str">
        <f>+$C388</f>
        <v>May 2024</v>
      </c>
      <c r="D404" s="24"/>
      <c r="E404" s="24"/>
      <c r="F404" s="24"/>
      <c r="G404" s="10" t="str">
        <f>+$G$4</f>
        <v>May</v>
      </c>
      <c r="H404" s="10" t="str">
        <f>+G404</f>
        <v>May</v>
      </c>
      <c r="I404" s="10" t="str">
        <f t="shared" si="102"/>
        <v>May</v>
      </c>
      <c r="J404" s="10" t="str">
        <f t="shared" si="102"/>
        <v>May</v>
      </c>
      <c r="K404" s="10" t="str">
        <f t="shared" si="102"/>
        <v>May</v>
      </c>
      <c r="L404" s="10" t="str">
        <f t="shared" si="102"/>
        <v>May</v>
      </c>
      <c r="M404" s="10" t="str">
        <f t="shared" si="102"/>
        <v>May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5</v>
      </c>
      <c r="H405" s="7">
        <f>+$H$5</f>
        <v>12</v>
      </c>
      <c r="I405" s="7">
        <f>+$I$5</f>
        <v>19</v>
      </c>
      <c r="J405" s="7">
        <f>+$J$5</f>
        <v>26</v>
      </c>
      <c r="K405" s="7">
        <f>+$K$5</f>
        <v>30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121</v>
      </c>
      <c r="H407" s="32">
        <f t="shared" ref="H407:L407" si="103">SUM(H408:H411)</f>
        <v>68</v>
      </c>
      <c r="I407" s="32">
        <f t="shared" si="103"/>
        <v>64</v>
      </c>
      <c r="J407" s="32">
        <f t="shared" si="103"/>
        <v>75</v>
      </c>
      <c r="K407" s="32">
        <f t="shared" si="103"/>
        <v>0</v>
      </c>
      <c r="L407" s="32">
        <f t="shared" si="103"/>
        <v>328</v>
      </c>
      <c r="M407" s="32">
        <f>ROUND((L407/$E$1),0)</f>
        <v>82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9</v>
      </c>
      <c r="H408" s="40">
        <v>3</v>
      </c>
      <c r="I408" s="40">
        <v>3</v>
      </c>
      <c r="J408" s="40">
        <v>3</v>
      </c>
      <c r="K408" s="40"/>
      <c r="L408" s="35">
        <f>SUM(G408:K408)</f>
        <v>18</v>
      </c>
      <c r="M408" s="35">
        <f t="shared" ref="M408:M416" si="104">ROUND((L408/$E$1),0)</f>
        <v>5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15</v>
      </c>
      <c r="H409" s="40">
        <v>12</v>
      </c>
      <c r="I409" s="40">
        <v>9</v>
      </c>
      <c r="J409" s="40">
        <v>10</v>
      </c>
      <c r="K409" s="40"/>
      <c r="L409" s="35">
        <f t="shared" ref="L409:L416" si="105">SUM(G409:K409)</f>
        <v>46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42</v>
      </c>
      <c r="H410" s="40">
        <v>20</v>
      </c>
      <c r="I410" s="40">
        <v>30</v>
      </c>
      <c r="J410" s="40">
        <v>23</v>
      </c>
      <c r="K410" s="40"/>
      <c r="L410" s="35">
        <f t="shared" si="105"/>
        <v>115</v>
      </c>
      <c r="M410" s="35">
        <f t="shared" si="104"/>
        <v>29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55</v>
      </c>
      <c r="H411" s="41">
        <v>33</v>
      </c>
      <c r="I411" s="41">
        <v>22</v>
      </c>
      <c r="J411" s="41">
        <v>39</v>
      </c>
      <c r="K411" s="41"/>
      <c r="L411" s="32">
        <f t="shared" si="105"/>
        <v>149</v>
      </c>
      <c r="M411" s="32">
        <f t="shared" si="104"/>
        <v>37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>
        <f t="shared" si="104"/>
        <v>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>
        <f t="shared" si="104"/>
        <v>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286</v>
      </c>
      <c r="U419" s="46">
        <f>+L424+L425</f>
        <v>54</v>
      </c>
      <c r="V419" s="46">
        <f>+L426+L427</f>
        <v>232</v>
      </c>
      <c r="W419" s="46">
        <f>+L430</f>
        <v>7</v>
      </c>
      <c r="X419" s="46">
        <f>+L428</f>
        <v>0</v>
      </c>
    </row>
    <row r="420" spans="1:33" x14ac:dyDescent="0.25">
      <c r="A420" s="21"/>
      <c r="B420" s="22"/>
      <c r="C420" s="8" t="str">
        <f>+$C404</f>
        <v>May 2024</v>
      </c>
      <c r="D420" s="24"/>
      <c r="E420" s="24"/>
      <c r="F420" s="24"/>
      <c r="G420" s="10" t="str">
        <f>+$G$4</f>
        <v>May</v>
      </c>
      <c r="H420" s="10" t="str">
        <f>+G420</f>
        <v>May</v>
      </c>
      <c r="I420" s="10" t="str">
        <f t="shared" si="106"/>
        <v>May</v>
      </c>
      <c r="J420" s="10" t="str">
        <f t="shared" si="106"/>
        <v>May</v>
      </c>
      <c r="K420" s="10" t="str">
        <f t="shared" si="106"/>
        <v>May</v>
      </c>
      <c r="L420" s="10" t="str">
        <f t="shared" si="106"/>
        <v>May</v>
      </c>
      <c r="M420" s="10" t="str">
        <f t="shared" si="106"/>
        <v>May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5</v>
      </c>
      <c r="H421" s="7">
        <f>+$H$5</f>
        <v>12</v>
      </c>
      <c r="I421" s="7">
        <f>+$I$5</f>
        <v>19</v>
      </c>
      <c r="J421" s="7">
        <f>+$J$5</f>
        <v>26</v>
      </c>
      <c r="K421" s="7">
        <f>+$K$5</f>
        <v>30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66</v>
      </c>
      <c r="H423" s="32">
        <f t="shared" ref="H423:L423" si="107">SUM(H424:H427)</f>
        <v>44</v>
      </c>
      <c r="I423" s="32">
        <f t="shared" si="107"/>
        <v>101</v>
      </c>
      <c r="J423" s="32">
        <f t="shared" si="107"/>
        <v>75</v>
      </c>
      <c r="K423" s="32">
        <f t="shared" si="107"/>
        <v>0</v>
      </c>
      <c r="L423" s="32">
        <f t="shared" si="107"/>
        <v>286</v>
      </c>
      <c r="M423" s="32">
        <f>ROUND((L423/$E$1),0)</f>
        <v>72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1</v>
      </c>
      <c r="H424" s="40">
        <v>2</v>
      </c>
      <c r="I424" s="40">
        <v>2</v>
      </c>
      <c r="J424" s="40">
        <v>3</v>
      </c>
      <c r="K424" s="40"/>
      <c r="L424" s="35">
        <f>SUM(G424:K424)</f>
        <v>8</v>
      </c>
      <c r="M424" s="35">
        <f t="shared" ref="M424:M432" si="108">ROUND((L424/$E$1),0)</f>
        <v>2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16</v>
      </c>
      <c r="H425" s="40">
        <v>10</v>
      </c>
      <c r="I425" s="40">
        <v>10</v>
      </c>
      <c r="J425" s="40">
        <v>10</v>
      </c>
      <c r="K425" s="40"/>
      <c r="L425" s="35">
        <f t="shared" ref="L425:L432" si="109">SUM(G425:K425)</f>
        <v>46</v>
      </c>
      <c r="M425" s="35">
        <f t="shared" si="108"/>
        <v>12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22</v>
      </c>
      <c r="H426" s="40">
        <v>11</v>
      </c>
      <c r="I426" s="40">
        <v>19</v>
      </c>
      <c r="J426" s="40">
        <v>23</v>
      </c>
      <c r="K426" s="40"/>
      <c r="L426" s="35">
        <f t="shared" si="109"/>
        <v>75</v>
      </c>
      <c r="M426" s="35">
        <f t="shared" si="108"/>
        <v>19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27</v>
      </c>
      <c r="H427" s="41">
        <v>21</v>
      </c>
      <c r="I427" s="41">
        <v>70</v>
      </c>
      <c r="J427" s="41">
        <v>39</v>
      </c>
      <c r="K427" s="41"/>
      <c r="L427" s="32">
        <f t="shared" si="109"/>
        <v>157</v>
      </c>
      <c r="M427" s="32">
        <f t="shared" si="108"/>
        <v>39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>
        <v>7</v>
      </c>
      <c r="K430" s="40"/>
      <c r="L430" s="35">
        <f t="shared" si="109"/>
        <v>7</v>
      </c>
      <c r="M430" s="35">
        <f t="shared" si="108"/>
        <v>2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>
        <v>36</v>
      </c>
      <c r="K431" s="40"/>
      <c r="L431" s="35">
        <f t="shared" si="109"/>
        <v>36</v>
      </c>
      <c r="M431" s="35">
        <f t="shared" si="108"/>
        <v>9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64</v>
      </c>
      <c r="U435" s="46">
        <f>+L440+L441</f>
        <v>22</v>
      </c>
      <c r="V435" s="46">
        <f>+L442+L443</f>
        <v>42</v>
      </c>
      <c r="W435" s="46">
        <f>+L446</f>
        <v>11</v>
      </c>
      <c r="X435" s="46">
        <f>+L444</f>
        <v>0</v>
      </c>
    </row>
    <row r="436" spans="1:24" x14ac:dyDescent="0.25">
      <c r="A436" s="21"/>
      <c r="B436" s="22"/>
      <c r="C436" s="8" t="str">
        <f>+$C420</f>
        <v>May 2024</v>
      </c>
      <c r="D436" s="24"/>
      <c r="E436" s="24"/>
      <c r="F436" s="24"/>
      <c r="G436" s="10" t="str">
        <f>+$G$4</f>
        <v>May</v>
      </c>
      <c r="H436" s="10" t="str">
        <f>+G436</f>
        <v>May</v>
      </c>
      <c r="I436" s="10" t="str">
        <f t="shared" si="110"/>
        <v>May</v>
      </c>
      <c r="J436" s="10" t="str">
        <f t="shared" si="110"/>
        <v>May</v>
      </c>
      <c r="K436" s="10" t="str">
        <f t="shared" si="110"/>
        <v>May</v>
      </c>
      <c r="L436" s="10" t="str">
        <f t="shared" si="110"/>
        <v>May</v>
      </c>
      <c r="M436" s="10" t="str">
        <f t="shared" si="110"/>
        <v>May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5</v>
      </c>
      <c r="H437" s="7">
        <f>+$H$5</f>
        <v>12</v>
      </c>
      <c r="I437" s="7">
        <f>+$I$5</f>
        <v>19</v>
      </c>
      <c r="J437" s="7">
        <f>+$J$5</f>
        <v>26</v>
      </c>
      <c r="K437" s="7">
        <f>+$K$5</f>
        <v>30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18</v>
      </c>
      <c r="H439" s="32">
        <f t="shared" ref="H439:L439" si="111">SUM(H440:H443)</f>
        <v>13</v>
      </c>
      <c r="I439" s="32">
        <f t="shared" si="111"/>
        <v>17</v>
      </c>
      <c r="J439" s="32">
        <f t="shared" si="111"/>
        <v>16</v>
      </c>
      <c r="K439" s="32">
        <f t="shared" si="111"/>
        <v>0</v>
      </c>
      <c r="L439" s="32">
        <f t="shared" si="111"/>
        <v>64</v>
      </c>
      <c r="M439" s="32">
        <f>ROUND((L439/$E$1),0)</f>
        <v>16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2</v>
      </c>
      <c r="I440" s="40">
        <v>1</v>
      </c>
      <c r="J440" s="40">
        <v>2</v>
      </c>
      <c r="K440" s="40"/>
      <c r="L440" s="35">
        <f>SUM(G440:K440)</f>
        <v>7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4</v>
      </c>
      <c r="H441" s="40">
        <v>3</v>
      </c>
      <c r="I441" s="40">
        <v>4</v>
      </c>
      <c r="J441" s="40">
        <v>4</v>
      </c>
      <c r="K441" s="40"/>
      <c r="L441" s="35">
        <f t="shared" ref="L441:L448" si="113">SUM(G441:K441)</f>
        <v>15</v>
      </c>
      <c r="M441" s="35">
        <f t="shared" si="112"/>
        <v>4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6</v>
      </c>
      <c r="H442" s="40">
        <v>4</v>
      </c>
      <c r="I442" s="40">
        <v>6</v>
      </c>
      <c r="J442" s="40">
        <v>6</v>
      </c>
      <c r="K442" s="40"/>
      <c r="L442" s="35">
        <f t="shared" si="113"/>
        <v>22</v>
      </c>
      <c r="M442" s="35">
        <f t="shared" si="112"/>
        <v>6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6</v>
      </c>
      <c r="H443" s="41">
        <v>4</v>
      </c>
      <c r="I443" s="41">
        <v>6</v>
      </c>
      <c r="J443" s="41">
        <v>4</v>
      </c>
      <c r="K443" s="41"/>
      <c r="L443" s="32">
        <f t="shared" si="113"/>
        <v>20</v>
      </c>
      <c r="M443" s="32">
        <f t="shared" si="112"/>
        <v>5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3</v>
      </c>
      <c r="H446" s="40">
        <v>3</v>
      </c>
      <c r="I446" s="40">
        <v>3</v>
      </c>
      <c r="J446" s="40">
        <v>2</v>
      </c>
      <c r="K446" s="40"/>
      <c r="L446" s="35">
        <f t="shared" si="113"/>
        <v>11</v>
      </c>
      <c r="M446" s="35">
        <f t="shared" si="112"/>
        <v>3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>
        <v>72</v>
      </c>
      <c r="H447" s="40"/>
      <c r="I447" s="40"/>
      <c r="J447" s="40">
        <v>72</v>
      </c>
      <c r="K447" s="40"/>
      <c r="L447" s="35">
        <f t="shared" si="113"/>
        <v>144</v>
      </c>
      <c r="M447" s="35">
        <f t="shared" si="112"/>
        <v>36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243</v>
      </c>
      <c r="U451" s="46">
        <f>+L456+L457</f>
        <v>60</v>
      </c>
      <c r="V451" s="46">
        <f>+L458+L459</f>
        <v>183</v>
      </c>
      <c r="W451" s="46">
        <f>+L462</f>
        <v>12</v>
      </c>
      <c r="X451" s="46">
        <f>+L460</f>
        <v>0</v>
      </c>
    </row>
    <row r="452" spans="1:24" x14ac:dyDescent="0.25">
      <c r="A452" s="21"/>
      <c r="B452" s="22"/>
      <c r="C452" s="8" t="str">
        <f>+$C436</f>
        <v>May 2024</v>
      </c>
      <c r="D452" s="24"/>
      <c r="E452" s="24"/>
      <c r="F452" s="24"/>
      <c r="G452" s="10" t="str">
        <f>+$G$4</f>
        <v>May</v>
      </c>
      <c r="H452" s="10" t="str">
        <f>+G452</f>
        <v>May</v>
      </c>
      <c r="I452" s="10" t="str">
        <f t="shared" si="114"/>
        <v>May</v>
      </c>
      <c r="J452" s="10" t="str">
        <f t="shared" si="114"/>
        <v>May</v>
      </c>
      <c r="K452" s="10" t="str">
        <f t="shared" si="114"/>
        <v>May</v>
      </c>
      <c r="L452" s="10" t="str">
        <f t="shared" si="114"/>
        <v>May</v>
      </c>
      <c r="M452" s="10" t="str">
        <f t="shared" si="114"/>
        <v>May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5</v>
      </c>
      <c r="H453" s="7">
        <f>+$H$5</f>
        <v>12</v>
      </c>
      <c r="I453" s="7">
        <f>+$I$5</f>
        <v>19</v>
      </c>
      <c r="J453" s="7">
        <f>+$J$5</f>
        <v>26</v>
      </c>
      <c r="K453" s="7">
        <f>+$K$5</f>
        <v>30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34</v>
      </c>
      <c r="H455" s="32">
        <f t="shared" ref="H455:L455" si="115">SUM(H456:H459)</f>
        <v>94</v>
      </c>
      <c r="I455" s="32">
        <f t="shared" si="115"/>
        <v>48</v>
      </c>
      <c r="J455" s="32">
        <f t="shared" si="115"/>
        <v>67</v>
      </c>
      <c r="K455" s="32">
        <f t="shared" si="115"/>
        <v>0</v>
      </c>
      <c r="L455" s="32">
        <f t="shared" si="115"/>
        <v>243</v>
      </c>
      <c r="M455" s="32">
        <f>ROUND((L455/$E$1),0)</f>
        <v>61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8</v>
      </c>
      <c r="H456" s="40">
        <v>6</v>
      </c>
      <c r="I456" s="40">
        <v>8</v>
      </c>
      <c r="J456" s="40">
        <v>11</v>
      </c>
      <c r="K456" s="40"/>
      <c r="L456" s="35">
        <f>SUM(G456:K456)</f>
        <v>33</v>
      </c>
      <c r="M456" s="35">
        <f t="shared" ref="M456:M464" si="116">ROUND((L456/$E$1),0)</f>
        <v>8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2</v>
      </c>
      <c r="H457" s="40">
        <v>9</v>
      </c>
      <c r="I457" s="40">
        <v>7</v>
      </c>
      <c r="J457" s="40">
        <v>9</v>
      </c>
      <c r="K457" s="40"/>
      <c r="L457" s="35">
        <f t="shared" ref="L457:L464" si="117">SUM(G457:K457)</f>
        <v>27</v>
      </c>
      <c r="M457" s="35">
        <f t="shared" si="116"/>
        <v>7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8</v>
      </c>
      <c r="H458" s="40">
        <v>16</v>
      </c>
      <c r="I458" s="40">
        <v>16</v>
      </c>
      <c r="J458" s="40">
        <v>19</v>
      </c>
      <c r="K458" s="40"/>
      <c r="L458" s="35">
        <f t="shared" si="117"/>
        <v>59</v>
      </c>
      <c r="M458" s="35">
        <f t="shared" si="116"/>
        <v>15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16</v>
      </c>
      <c r="H459" s="41">
        <v>63</v>
      </c>
      <c r="I459" s="41">
        <v>17</v>
      </c>
      <c r="J459" s="41">
        <v>28</v>
      </c>
      <c r="K459" s="41"/>
      <c r="L459" s="32">
        <f t="shared" si="117"/>
        <v>124</v>
      </c>
      <c r="M459" s="32">
        <f t="shared" si="116"/>
        <v>31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2</v>
      </c>
      <c r="H462" s="40">
        <v>3</v>
      </c>
      <c r="I462" s="40">
        <v>4</v>
      </c>
      <c r="J462" s="40">
        <v>3</v>
      </c>
      <c r="K462" s="40"/>
      <c r="L462" s="35">
        <f t="shared" si="117"/>
        <v>12</v>
      </c>
      <c r="M462" s="35">
        <f t="shared" si="116"/>
        <v>3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262</v>
      </c>
      <c r="U467" s="46">
        <f>+L472+L473</f>
        <v>70</v>
      </c>
      <c r="V467" s="46">
        <f>+L474+L475</f>
        <v>192</v>
      </c>
      <c r="W467" s="46">
        <f>+L478</f>
        <v>85</v>
      </c>
      <c r="X467" s="46">
        <f>+L476</f>
        <v>0</v>
      </c>
    </row>
    <row r="468" spans="1:24" x14ac:dyDescent="0.25">
      <c r="A468" s="21"/>
      <c r="B468" s="22"/>
      <c r="C468" s="8" t="str">
        <f>+$C452</f>
        <v>May 2024</v>
      </c>
      <c r="D468" s="24"/>
      <c r="E468" s="24"/>
      <c r="F468" s="24"/>
      <c r="G468" s="10" t="str">
        <f>+$G$4</f>
        <v>May</v>
      </c>
      <c r="H468" s="10" t="str">
        <f>+G468</f>
        <v>May</v>
      </c>
      <c r="I468" s="10" t="str">
        <f t="shared" si="118"/>
        <v>May</v>
      </c>
      <c r="J468" s="10" t="str">
        <f t="shared" si="118"/>
        <v>May</v>
      </c>
      <c r="K468" s="10" t="str">
        <f t="shared" si="118"/>
        <v>May</v>
      </c>
      <c r="L468" s="10" t="str">
        <f t="shared" si="118"/>
        <v>May</v>
      </c>
      <c r="M468" s="10" t="str">
        <f t="shared" si="118"/>
        <v>May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5</v>
      </c>
      <c r="H469" s="7">
        <f>+$H$5</f>
        <v>12</v>
      </c>
      <c r="I469" s="7">
        <f>+$I$5</f>
        <v>19</v>
      </c>
      <c r="J469" s="7">
        <f>+$J$5</f>
        <v>26</v>
      </c>
      <c r="K469" s="7">
        <f>+$K$5</f>
        <v>30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63</v>
      </c>
      <c r="H471" s="32">
        <f t="shared" ref="H471:L471" si="119">SUM(H472:H475)</f>
        <v>61</v>
      </c>
      <c r="I471" s="32">
        <f t="shared" si="119"/>
        <v>66</v>
      </c>
      <c r="J471" s="32">
        <f t="shared" si="119"/>
        <v>72</v>
      </c>
      <c r="K471" s="32">
        <f t="shared" si="119"/>
        <v>0</v>
      </c>
      <c r="L471" s="32">
        <f t="shared" si="119"/>
        <v>262</v>
      </c>
      <c r="M471" s="32">
        <f>ROUND((L471/$E$1),0)</f>
        <v>66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4</v>
      </c>
      <c r="H472" s="40">
        <v>7</v>
      </c>
      <c r="I472" s="40">
        <v>8</v>
      </c>
      <c r="J472" s="40">
        <v>7</v>
      </c>
      <c r="K472" s="40"/>
      <c r="L472" s="35">
        <f>SUM(G472:K472)</f>
        <v>26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9</v>
      </c>
      <c r="H473" s="40">
        <v>11</v>
      </c>
      <c r="I473" s="40">
        <v>11</v>
      </c>
      <c r="J473" s="40">
        <v>13</v>
      </c>
      <c r="K473" s="40"/>
      <c r="L473" s="35">
        <f t="shared" ref="L473:L480" si="121">SUM(G473:K473)</f>
        <v>44</v>
      </c>
      <c r="M473" s="35">
        <f t="shared" si="120"/>
        <v>11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15</v>
      </c>
      <c r="H474" s="40">
        <v>16</v>
      </c>
      <c r="I474" s="40">
        <v>12</v>
      </c>
      <c r="J474" s="40">
        <v>20</v>
      </c>
      <c r="K474" s="40"/>
      <c r="L474" s="35">
        <f t="shared" si="121"/>
        <v>63</v>
      </c>
      <c r="M474" s="35">
        <f t="shared" si="120"/>
        <v>16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35</v>
      </c>
      <c r="H475" s="41">
        <v>27</v>
      </c>
      <c r="I475" s="41">
        <v>35</v>
      </c>
      <c r="J475" s="41">
        <v>32</v>
      </c>
      <c r="K475" s="41"/>
      <c r="L475" s="32">
        <f t="shared" si="121"/>
        <v>129</v>
      </c>
      <c r="M475" s="32">
        <f t="shared" si="120"/>
        <v>32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20</v>
      </c>
      <c r="H478" s="40">
        <v>30</v>
      </c>
      <c r="I478" s="40">
        <v>20</v>
      </c>
      <c r="J478" s="40">
        <v>15</v>
      </c>
      <c r="K478" s="40"/>
      <c r="L478" s="35">
        <f t="shared" si="121"/>
        <v>85</v>
      </c>
      <c r="M478" s="35">
        <f t="shared" si="120"/>
        <v>21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>
        <v>35</v>
      </c>
      <c r="K479" s="40"/>
      <c r="L479" s="35">
        <f t="shared" si="121"/>
        <v>35</v>
      </c>
      <c r="M479" s="35">
        <f t="shared" si="120"/>
        <v>9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166</v>
      </c>
      <c r="U483" s="46">
        <f>+L488+L489</f>
        <v>53</v>
      </c>
      <c r="V483" s="46">
        <f>+L490+L491</f>
        <v>113</v>
      </c>
      <c r="W483" s="46">
        <f>+L494</f>
        <v>2</v>
      </c>
      <c r="X483" s="46">
        <f>+L492</f>
        <v>0</v>
      </c>
    </row>
    <row r="484" spans="1:24" x14ac:dyDescent="0.25">
      <c r="A484" s="21"/>
      <c r="B484" s="22"/>
      <c r="C484" s="8" t="str">
        <f>+$C468</f>
        <v>May 2024</v>
      </c>
      <c r="D484" s="24"/>
      <c r="E484" s="24"/>
      <c r="F484" s="24"/>
      <c r="G484" s="10" t="str">
        <f>+$G$4</f>
        <v>May</v>
      </c>
      <c r="H484" s="10" t="str">
        <f>+G484</f>
        <v>May</v>
      </c>
      <c r="I484" s="10" t="str">
        <f t="shared" si="122"/>
        <v>May</v>
      </c>
      <c r="J484" s="10" t="str">
        <f t="shared" si="122"/>
        <v>May</v>
      </c>
      <c r="K484" s="10" t="str">
        <f t="shared" si="122"/>
        <v>May</v>
      </c>
      <c r="L484" s="10" t="str">
        <f t="shared" si="122"/>
        <v>May</v>
      </c>
      <c r="M484" s="10" t="str">
        <f t="shared" si="122"/>
        <v>May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5</v>
      </c>
      <c r="H485" s="7">
        <f>+$H$5</f>
        <v>12</v>
      </c>
      <c r="I485" s="7">
        <f>+$I$5</f>
        <v>19</v>
      </c>
      <c r="J485" s="7">
        <f>+$J$5</f>
        <v>26</v>
      </c>
      <c r="K485" s="7">
        <f>+$K$5</f>
        <v>30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50</v>
      </c>
      <c r="H487" s="32">
        <f t="shared" ref="H487:L487" si="123">SUM(H488:H491)</f>
        <v>37</v>
      </c>
      <c r="I487" s="32">
        <f t="shared" si="123"/>
        <v>49</v>
      </c>
      <c r="J487" s="32">
        <f t="shared" si="123"/>
        <v>30</v>
      </c>
      <c r="K487" s="32">
        <f t="shared" si="123"/>
        <v>0</v>
      </c>
      <c r="L487" s="32">
        <f t="shared" si="123"/>
        <v>166</v>
      </c>
      <c r="M487" s="32">
        <f>ROUND((L487/$E$1),0)</f>
        <v>42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2</v>
      </c>
      <c r="I488" s="40">
        <v>3</v>
      </c>
      <c r="J488" s="40">
        <v>2</v>
      </c>
      <c r="K488" s="40"/>
      <c r="L488" s="35">
        <f>SUM(G488:K488)</f>
        <v>9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8</v>
      </c>
      <c r="H489" s="40">
        <v>13</v>
      </c>
      <c r="I489" s="40">
        <v>14</v>
      </c>
      <c r="J489" s="40">
        <v>9</v>
      </c>
      <c r="K489" s="40"/>
      <c r="L489" s="35">
        <f t="shared" ref="L489:L496" si="125">SUM(G489:K489)</f>
        <v>44</v>
      </c>
      <c r="M489" s="35">
        <f t="shared" si="124"/>
        <v>11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15</v>
      </c>
      <c r="H490" s="40">
        <v>11</v>
      </c>
      <c r="I490" s="40">
        <v>10</v>
      </c>
      <c r="J490" s="40">
        <v>7</v>
      </c>
      <c r="K490" s="40"/>
      <c r="L490" s="35">
        <f t="shared" si="125"/>
        <v>43</v>
      </c>
      <c r="M490" s="35">
        <f t="shared" si="124"/>
        <v>11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25</v>
      </c>
      <c r="H491" s="41">
        <v>11</v>
      </c>
      <c r="I491" s="41">
        <v>22</v>
      </c>
      <c r="J491" s="41">
        <v>12</v>
      </c>
      <c r="K491" s="41"/>
      <c r="L491" s="32">
        <f t="shared" si="125"/>
        <v>70</v>
      </c>
      <c r="M491" s="32">
        <f t="shared" si="124"/>
        <v>18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>
        <v>2</v>
      </c>
      <c r="H494" s="40"/>
      <c r="I494" s="40"/>
      <c r="J494" s="40"/>
      <c r="K494" s="40"/>
      <c r="L494" s="35">
        <f t="shared" si="125"/>
        <v>2</v>
      </c>
      <c r="M494" s="35">
        <f t="shared" si="124"/>
        <v>1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15</v>
      </c>
      <c r="I495" s="40">
        <v>15</v>
      </c>
      <c r="J495" s="40"/>
      <c r="K495" s="40"/>
      <c r="L495" s="35">
        <f t="shared" si="125"/>
        <v>30</v>
      </c>
      <c r="M495" s="35">
        <f t="shared" si="124"/>
        <v>8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409</v>
      </c>
      <c r="U499" s="46">
        <f>+L504+L505</f>
        <v>72</v>
      </c>
      <c r="V499" s="46">
        <f>+L506+L507</f>
        <v>337</v>
      </c>
      <c r="W499" s="46">
        <f>+L510</f>
        <v>8</v>
      </c>
      <c r="X499" s="46">
        <f>+L508</f>
        <v>8</v>
      </c>
    </row>
    <row r="500" spans="1:24" x14ac:dyDescent="0.25">
      <c r="A500" s="21"/>
      <c r="B500" s="22"/>
      <c r="C500" s="8" t="str">
        <f>+$C484</f>
        <v>May 2024</v>
      </c>
      <c r="D500" s="24"/>
      <c r="E500" s="24"/>
      <c r="F500" s="24"/>
      <c r="G500" s="10" t="str">
        <f>+$G$4</f>
        <v>May</v>
      </c>
      <c r="H500" s="10" t="str">
        <f>+G500</f>
        <v>May</v>
      </c>
      <c r="I500" s="10" t="str">
        <f t="shared" si="126"/>
        <v>May</v>
      </c>
      <c r="J500" s="10" t="str">
        <f t="shared" si="126"/>
        <v>May</v>
      </c>
      <c r="K500" s="10" t="str">
        <f t="shared" si="126"/>
        <v>May</v>
      </c>
      <c r="L500" s="10" t="str">
        <f t="shared" si="126"/>
        <v>May</v>
      </c>
      <c r="M500" s="10" t="str">
        <f t="shared" si="126"/>
        <v>May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5</v>
      </c>
      <c r="H501" s="7">
        <f>+$H$5</f>
        <v>12</v>
      </c>
      <c r="I501" s="7">
        <f>+$I$5</f>
        <v>19</v>
      </c>
      <c r="J501" s="7">
        <f>+$J$5</f>
        <v>26</v>
      </c>
      <c r="K501" s="7">
        <f>+$K$5</f>
        <v>30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104</v>
      </c>
      <c r="H503" s="32">
        <f t="shared" ref="H503:L503" si="127">SUM(H504:H507)</f>
        <v>83</v>
      </c>
      <c r="I503" s="32">
        <f t="shared" si="127"/>
        <v>99</v>
      </c>
      <c r="J503" s="32">
        <f t="shared" si="127"/>
        <v>123</v>
      </c>
      <c r="K503" s="32">
        <f t="shared" si="127"/>
        <v>0</v>
      </c>
      <c r="L503" s="32">
        <f t="shared" si="127"/>
        <v>409</v>
      </c>
      <c r="M503" s="32">
        <f>ROUND((L503/$E$1),0)</f>
        <v>102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4</v>
      </c>
      <c r="H504" s="40">
        <v>3</v>
      </c>
      <c r="I504" s="40">
        <v>5</v>
      </c>
      <c r="J504" s="40">
        <v>6</v>
      </c>
      <c r="K504" s="40"/>
      <c r="L504" s="35">
        <f>SUM(G504:K504)</f>
        <v>18</v>
      </c>
      <c r="M504" s="35">
        <f t="shared" ref="M504:M512" si="128">ROUND((L504/$E$1),0)</f>
        <v>5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16</v>
      </c>
      <c r="H505" s="40">
        <v>11</v>
      </c>
      <c r="I505" s="40">
        <v>10</v>
      </c>
      <c r="J505" s="40">
        <v>17</v>
      </c>
      <c r="K505" s="40"/>
      <c r="L505" s="35">
        <f t="shared" ref="L505:L512" si="129">SUM(G505:K505)</f>
        <v>54</v>
      </c>
      <c r="M505" s="35">
        <f t="shared" si="128"/>
        <v>14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22</v>
      </c>
      <c r="H506" s="40">
        <v>17</v>
      </c>
      <c r="I506" s="40">
        <v>17</v>
      </c>
      <c r="J506" s="40">
        <v>26</v>
      </c>
      <c r="K506" s="40"/>
      <c r="L506" s="35">
        <f t="shared" si="129"/>
        <v>82</v>
      </c>
      <c r="M506" s="35">
        <f t="shared" si="128"/>
        <v>21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62</v>
      </c>
      <c r="H507" s="41">
        <v>52</v>
      </c>
      <c r="I507" s="41">
        <v>67</v>
      </c>
      <c r="J507" s="41">
        <v>74</v>
      </c>
      <c r="K507" s="41"/>
      <c r="L507" s="32">
        <f t="shared" si="129"/>
        <v>255</v>
      </c>
      <c r="M507" s="32">
        <f t="shared" si="128"/>
        <v>64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>
        <v>5</v>
      </c>
      <c r="H508" s="40"/>
      <c r="I508" s="40">
        <v>3</v>
      </c>
      <c r="J508" s="40"/>
      <c r="K508" s="40"/>
      <c r="L508" s="35">
        <f t="shared" si="129"/>
        <v>8</v>
      </c>
      <c r="M508" s="35">
        <f t="shared" si="128"/>
        <v>2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4</v>
      </c>
      <c r="H510" s="40">
        <v>2</v>
      </c>
      <c r="I510" s="40">
        <v>1</v>
      </c>
      <c r="J510" s="40">
        <v>1</v>
      </c>
      <c r="K510" s="40"/>
      <c r="L510" s="35">
        <f t="shared" si="129"/>
        <v>8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>
        <v>20</v>
      </c>
      <c r="I511" s="40">
        <v>72</v>
      </c>
      <c r="J511" s="40">
        <v>252</v>
      </c>
      <c r="K511" s="40"/>
      <c r="L511" s="35">
        <f t="shared" si="129"/>
        <v>344</v>
      </c>
      <c r="M511" s="35">
        <f t="shared" si="128"/>
        <v>86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>
        <v>40</v>
      </c>
      <c r="J512" s="40">
        <v>40</v>
      </c>
      <c r="K512" s="40"/>
      <c r="L512" s="35">
        <f t="shared" si="129"/>
        <v>80</v>
      </c>
      <c r="M512" s="35">
        <f t="shared" si="128"/>
        <v>20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136</v>
      </c>
      <c r="U515" s="46">
        <f>+L520+L521</f>
        <v>48</v>
      </c>
      <c r="V515" s="46">
        <f>+L522+L523</f>
        <v>88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May 2024</v>
      </c>
      <c r="D516" s="24"/>
      <c r="E516" s="24"/>
      <c r="F516" s="24"/>
      <c r="G516" s="10" t="str">
        <f>+$G$4</f>
        <v>May</v>
      </c>
      <c r="H516" s="10" t="str">
        <f>+G516</f>
        <v>May</v>
      </c>
      <c r="I516" s="10" t="str">
        <f t="shared" si="130"/>
        <v>May</v>
      </c>
      <c r="J516" s="10" t="str">
        <f t="shared" si="130"/>
        <v>May</v>
      </c>
      <c r="K516" s="10" t="str">
        <f t="shared" si="130"/>
        <v>May</v>
      </c>
      <c r="L516" s="10" t="str">
        <f t="shared" si="130"/>
        <v>May</v>
      </c>
      <c r="M516" s="10" t="str">
        <f t="shared" si="130"/>
        <v>May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5</v>
      </c>
      <c r="H517" s="7">
        <f>+$H$5</f>
        <v>12</v>
      </c>
      <c r="I517" s="7">
        <f>+$I$5</f>
        <v>19</v>
      </c>
      <c r="J517" s="7">
        <f>+$J$5</f>
        <v>26</v>
      </c>
      <c r="K517" s="7">
        <f>+$K$5</f>
        <v>30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34</v>
      </c>
      <c r="H519" s="32">
        <f t="shared" ref="H519:L519" si="131">SUM(H520:H523)</f>
        <v>54</v>
      </c>
      <c r="I519" s="32">
        <f t="shared" si="131"/>
        <v>48</v>
      </c>
      <c r="J519" s="32">
        <f t="shared" si="131"/>
        <v>0</v>
      </c>
      <c r="K519" s="32">
        <f t="shared" si="131"/>
        <v>0</v>
      </c>
      <c r="L519" s="32">
        <f t="shared" si="131"/>
        <v>136</v>
      </c>
      <c r="M519" s="32">
        <f>ROUND((L519/$E$1),0)</f>
        <v>34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6</v>
      </c>
      <c r="H520" s="40">
        <v>9</v>
      </c>
      <c r="I520" s="40">
        <v>6</v>
      </c>
      <c r="J520" s="40"/>
      <c r="K520" s="40"/>
      <c r="L520" s="35">
        <f>SUM(G520:K520)</f>
        <v>21</v>
      </c>
      <c r="M520" s="35">
        <f t="shared" ref="M520:M528" si="132">ROUND((L520/$E$1),0)</f>
        <v>5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8</v>
      </c>
      <c r="H521" s="40">
        <v>10</v>
      </c>
      <c r="I521" s="40">
        <v>9</v>
      </c>
      <c r="J521" s="40"/>
      <c r="K521" s="40"/>
      <c r="L521" s="35">
        <f t="shared" ref="L521:L528" si="133">SUM(G521:K521)</f>
        <v>27</v>
      </c>
      <c r="M521" s="35">
        <f t="shared" si="132"/>
        <v>7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5</v>
      </c>
      <c r="H522" s="40">
        <v>9</v>
      </c>
      <c r="I522" s="40">
        <v>8</v>
      </c>
      <c r="J522" s="40"/>
      <c r="K522" s="40"/>
      <c r="L522" s="35">
        <f t="shared" si="133"/>
        <v>22</v>
      </c>
      <c r="M522" s="35">
        <f t="shared" si="132"/>
        <v>6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15</v>
      </c>
      <c r="H523" s="41">
        <v>26</v>
      </c>
      <c r="I523" s="41">
        <v>25</v>
      </c>
      <c r="J523" s="41"/>
      <c r="K523" s="41"/>
      <c r="L523" s="32">
        <f t="shared" si="133"/>
        <v>66</v>
      </c>
      <c r="M523" s="32">
        <f t="shared" si="132"/>
        <v>17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 t="s">
        <v>228</v>
      </c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>
        <v>36</v>
      </c>
      <c r="I527" s="40"/>
      <c r="J527" s="40"/>
      <c r="K527" s="40"/>
      <c r="L527" s="35">
        <f t="shared" si="133"/>
        <v>36</v>
      </c>
      <c r="M527" s="35">
        <f t="shared" si="132"/>
        <v>9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335</v>
      </c>
      <c r="U531" s="46">
        <f>+L536+L537</f>
        <v>91</v>
      </c>
      <c r="V531" s="46">
        <f>+L538+L539</f>
        <v>244</v>
      </c>
      <c r="W531" s="46">
        <f>+L542</f>
        <v>0</v>
      </c>
      <c r="X531" s="46">
        <f>+L540</f>
        <v>1</v>
      </c>
    </row>
    <row r="532" spans="1:24" x14ac:dyDescent="0.25">
      <c r="A532" s="21"/>
      <c r="B532" s="22"/>
      <c r="C532" s="8" t="str">
        <f>+$C516</f>
        <v>May 2024</v>
      </c>
      <c r="D532" s="24"/>
      <c r="E532" s="24"/>
      <c r="F532" s="24"/>
      <c r="G532" s="10" t="str">
        <f>+$G$4</f>
        <v>May</v>
      </c>
      <c r="H532" s="10" t="str">
        <f>+G532</f>
        <v>May</v>
      </c>
      <c r="I532" s="10" t="str">
        <f t="shared" si="134"/>
        <v>May</v>
      </c>
      <c r="J532" s="10" t="str">
        <f t="shared" si="134"/>
        <v>May</v>
      </c>
      <c r="K532" s="10" t="str">
        <f t="shared" si="134"/>
        <v>May</v>
      </c>
      <c r="L532" s="10" t="str">
        <f t="shared" si="134"/>
        <v>May</v>
      </c>
      <c r="M532" s="10" t="str">
        <f t="shared" si="134"/>
        <v>May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5</v>
      </c>
      <c r="H533" s="7">
        <f>+$H$5</f>
        <v>12</v>
      </c>
      <c r="I533" s="7">
        <f>+$I$5</f>
        <v>19</v>
      </c>
      <c r="J533" s="7">
        <f>+$J$5</f>
        <v>26</v>
      </c>
      <c r="K533" s="7">
        <f>+$K$5</f>
        <v>30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64</v>
      </c>
      <c r="H535" s="32">
        <f t="shared" ref="H535:L535" si="135">SUM(H536:H539)</f>
        <v>89</v>
      </c>
      <c r="I535" s="32">
        <f t="shared" si="135"/>
        <v>96</v>
      </c>
      <c r="J535" s="32">
        <f t="shared" si="135"/>
        <v>86</v>
      </c>
      <c r="K535" s="32">
        <f t="shared" si="135"/>
        <v>0</v>
      </c>
      <c r="L535" s="32">
        <f t="shared" si="135"/>
        <v>335</v>
      </c>
      <c r="M535" s="32">
        <f>ROUND((L535/$E$1),0)</f>
        <v>84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2</v>
      </c>
      <c r="H536" s="40">
        <v>3</v>
      </c>
      <c r="I536" s="40">
        <v>6</v>
      </c>
      <c r="J536" s="40">
        <v>2</v>
      </c>
      <c r="K536" s="40"/>
      <c r="L536" s="35">
        <f>SUM(G536:K536)</f>
        <v>13</v>
      </c>
      <c r="M536" s="35">
        <f t="shared" ref="M536:M544" si="136">ROUND((L536/$E$1),0)</f>
        <v>3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20</v>
      </c>
      <c r="H537" s="40">
        <v>22</v>
      </c>
      <c r="I537" s="40">
        <v>20</v>
      </c>
      <c r="J537" s="40">
        <v>16</v>
      </c>
      <c r="K537" s="40"/>
      <c r="L537" s="35">
        <f t="shared" ref="L537:L544" si="137">SUM(G537:K537)</f>
        <v>78</v>
      </c>
      <c r="M537" s="35">
        <f t="shared" si="136"/>
        <v>20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17</v>
      </c>
      <c r="H538" s="40">
        <v>26</v>
      </c>
      <c r="I538" s="40">
        <v>22</v>
      </c>
      <c r="J538" s="40">
        <v>46</v>
      </c>
      <c r="K538" s="40"/>
      <c r="L538" s="35">
        <f t="shared" si="137"/>
        <v>111</v>
      </c>
      <c r="M538" s="35">
        <f t="shared" si="136"/>
        <v>28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25</v>
      </c>
      <c r="H539" s="41">
        <v>38</v>
      </c>
      <c r="I539" s="41">
        <v>48</v>
      </c>
      <c r="J539" s="41">
        <v>22</v>
      </c>
      <c r="K539" s="41"/>
      <c r="L539" s="32">
        <f t="shared" si="137"/>
        <v>133</v>
      </c>
      <c r="M539" s="32">
        <f t="shared" si="136"/>
        <v>33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>
        <v>1</v>
      </c>
      <c r="H540" s="40"/>
      <c r="I540" s="40"/>
      <c r="J540" s="40"/>
      <c r="K540" s="40"/>
      <c r="L540" s="35">
        <f t="shared" si="137"/>
        <v>1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68</v>
      </c>
      <c r="H543" s="40">
        <v>25</v>
      </c>
      <c r="I543" s="40">
        <v>68</v>
      </c>
      <c r="J543" s="40">
        <v>44</v>
      </c>
      <c r="K543" s="40"/>
      <c r="L543" s="35">
        <f t="shared" si="137"/>
        <v>205</v>
      </c>
      <c r="M543" s="35">
        <f t="shared" si="136"/>
        <v>51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433</v>
      </c>
      <c r="U547" s="46">
        <f>+L552+L553</f>
        <v>71</v>
      </c>
      <c r="V547" s="46">
        <f>+L554+L555</f>
        <v>362</v>
      </c>
      <c r="W547" s="46">
        <f>+L558</f>
        <v>6</v>
      </c>
      <c r="X547" s="46">
        <f>+L556</f>
        <v>0</v>
      </c>
    </row>
    <row r="548" spans="1:24" x14ac:dyDescent="0.25">
      <c r="A548" s="21"/>
      <c r="B548" s="22"/>
      <c r="C548" s="8" t="str">
        <f>+$C532</f>
        <v>May 2024</v>
      </c>
      <c r="D548" s="24"/>
      <c r="E548" s="24"/>
      <c r="F548" s="24"/>
      <c r="G548" s="10" t="str">
        <f>+$G$4</f>
        <v>May</v>
      </c>
      <c r="H548" s="10" t="str">
        <f>+G548</f>
        <v>May</v>
      </c>
      <c r="I548" s="10" t="str">
        <f t="shared" si="138"/>
        <v>May</v>
      </c>
      <c r="J548" s="10" t="str">
        <f t="shared" si="138"/>
        <v>May</v>
      </c>
      <c r="K548" s="10" t="str">
        <f t="shared" si="138"/>
        <v>May</v>
      </c>
      <c r="L548" s="10" t="str">
        <f t="shared" si="138"/>
        <v>May</v>
      </c>
      <c r="M548" s="10" t="str">
        <f t="shared" si="138"/>
        <v>May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5</v>
      </c>
      <c r="H549" s="7">
        <f>+$H$5</f>
        <v>12</v>
      </c>
      <c r="I549" s="7">
        <f>+$I$5</f>
        <v>19</v>
      </c>
      <c r="J549" s="7">
        <f>+$J$5</f>
        <v>26</v>
      </c>
      <c r="K549" s="7">
        <f>+$K$5</f>
        <v>30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108</v>
      </c>
      <c r="H551" s="32">
        <f t="shared" ref="H551:L551" si="139">SUM(H552:H555)</f>
        <v>104</v>
      </c>
      <c r="I551" s="32">
        <f t="shared" si="139"/>
        <v>109</v>
      </c>
      <c r="J551" s="32">
        <f t="shared" si="139"/>
        <v>112</v>
      </c>
      <c r="K551" s="32">
        <f t="shared" si="139"/>
        <v>0</v>
      </c>
      <c r="L551" s="32">
        <f t="shared" si="139"/>
        <v>433</v>
      </c>
      <c r="M551" s="32">
        <f>ROUND((L551/$E$1),0)</f>
        <v>108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4</v>
      </c>
      <c r="H552" s="40">
        <v>2</v>
      </c>
      <c r="I552" s="40">
        <v>4</v>
      </c>
      <c r="J552" s="40">
        <v>4</v>
      </c>
      <c r="K552" s="40"/>
      <c r="L552" s="35">
        <f>SUM(G552:K552)</f>
        <v>14</v>
      </c>
      <c r="M552" s="35">
        <f t="shared" ref="M552:M560" si="140">ROUND((L552/$E$1),0)</f>
        <v>4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14</v>
      </c>
      <c r="H553" s="40">
        <v>16</v>
      </c>
      <c r="I553" s="40">
        <v>13</v>
      </c>
      <c r="J553" s="40">
        <v>14</v>
      </c>
      <c r="K553" s="40"/>
      <c r="L553" s="35">
        <f t="shared" ref="L553:L560" si="141">SUM(G553:K553)</f>
        <v>57</v>
      </c>
      <c r="M553" s="35">
        <f t="shared" si="140"/>
        <v>14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24</v>
      </c>
      <c r="H554" s="40">
        <v>18</v>
      </c>
      <c r="I554" s="40">
        <v>20</v>
      </c>
      <c r="J554" s="40">
        <v>21</v>
      </c>
      <c r="K554" s="40"/>
      <c r="L554" s="35">
        <f t="shared" si="141"/>
        <v>83</v>
      </c>
      <c r="M554" s="35">
        <f t="shared" si="140"/>
        <v>21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66</v>
      </c>
      <c r="H555" s="41">
        <v>68</v>
      </c>
      <c r="I555" s="41">
        <v>72</v>
      </c>
      <c r="J555" s="41">
        <v>73</v>
      </c>
      <c r="K555" s="41"/>
      <c r="L555" s="32">
        <f t="shared" si="141"/>
        <v>279</v>
      </c>
      <c r="M555" s="32">
        <f t="shared" si="140"/>
        <v>70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>
        <v>1</v>
      </c>
      <c r="H558" s="40">
        <v>1</v>
      </c>
      <c r="I558" s="40">
        <v>1</v>
      </c>
      <c r="J558" s="40">
        <v>3</v>
      </c>
      <c r="K558" s="40"/>
      <c r="L558" s="35">
        <f t="shared" si="141"/>
        <v>6</v>
      </c>
      <c r="M558" s="35">
        <f t="shared" si="140"/>
        <v>2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195</v>
      </c>
      <c r="U563" s="46">
        <f>+L568+L569</f>
        <v>43</v>
      </c>
      <c r="V563" s="46">
        <f>+L570+L571</f>
        <v>152</v>
      </c>
      <c r="W563" s="46">
        <f>+L574</f>
        <v>14</v>
      </c>
      <c r="X563" s="46">
        <f>+L572</f>
        <v>0</v>
      </c>
    </row>
    <row r="564" spans="1:24" x14ac:dyDescent="0.25">
      <c r="A564" s="21"/>
      <c r="B564" s="22"/>
      <c r="C564" s="8" t="str">
        <f>+$C548</f>
        <v>May 2024</v>
      </c>
      <c r="D564" s="24"/>
      <c r="E564" s="24"/>
      <c r="F564" s="24"/>
      <c r="G564" s="10" t="str">
        <f>+$G$4</f>
        <v>May</v>
      </c>
      <c r="H564" s="10" t="str">
        <f>+G564</f>
        <v>May</v>
      </c>
      <c r="I564" s="10" t="str">
        <f t="shared" si="142"/>
        <v>May</v>
      </c>
      <c r="J564" s="10" t="str">
        <f t="shared" si="142"/>
        <v>May</v>
      </c>
      <c r="K564" s="10" t="str">
        <f t="shared" si="142"/>
        <v>May</v>
      </c>
      <c r="L564" s="10" t="str">
        <f t="shared" si="142"/>
        <v>May</v>
      </c>
      <c r="M564" s="10" t="str">
        <f t="shared" si="142"/>
        <v>May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5</v>
      </c>
      <c r="H565" s="7">
        <f>+$H$5</f>
        <v>12</v>
      </c>
      <c r="I565" s="7">
        <f>+$I$5</f>
        <v>19</v>
      </c>
      <c r="J565" s="7">
        <f>+$J$5</f>
        <v>26</v>
      </c>
      <c r="K565" s="7">
        <f>+$K$5</f>
        <v>30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26</v>
      </c>
      <c r="H567" s="32">
        <f t="shared" ref="H567:L567" si="143">SUM(H568:H571)</f>
        <v>37</v>
      </c>
      <c r="I567" s="32">
        <f t="shared" si="143"/>
        <v>52</v>
      </c>
      <c r="J567" s="32">
        <f t="shared" si="143"/>
        <v>80</v>
      </c>
      <c r="K567" s="32">
        <f t="shared" si="143"/>
        <v>0</v>
      </c>
      <c r="L567" s="32">
        <f t="shared" si="143"/>
        <v>195</v>
      </c>
      <c r="M567" s="32">
        <f>ROUND((L567/$E$1),0)</f>
        <v>49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1</v>
      </c>
      <c r="H568" s="40">
        <v>1</v>
      </c>
      <c r="I568" s="40">
        <v>4</v>
      </c>
      <c r="J568" s="40">
        <v>7</v>
      </c>
      <c r="K568" s="40"/>
      <c r="L568" s="35">
        <f>SUM(G568:K568)</f>
        <v>13</v>
      </c>
      <c r="M568" s="35">
        <f t="shared" ref="M568:M576" si="144">ROUND((L568/$E$1),0)</f>
        <v>3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6</v>
      </c>
      <c r="H569" s="40">
        <v>6</v>
      </c>
      <c r="I569" s="40">
        <v>7</v>
      </c>
      <c r="J569" s="40">
        <v>11</v>
      </c>
      <c r="K569" s="40"/>
      <c r="L569" s="35">
        <f t="shared" ref="L569:L576" si="145">SUM(G569:K569)</f>
        <v>30</v>
      </c>
      <c r="M569" s="35">
        <f t="shared" si="144"/>
        <v>8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7</v>
      </c>
      <c r="H570" s="40">
        <v>8</v>
      </c>
      <c r="I570" s="40">
        <v>11</v>
      </c>
      <c r="J570" s="40">
        <v>18</v>
      </c>
      <c r="K570" s="40"/>
      <c r="L570" s="35">
        <f t="shared" si="145"/>
        <v>44</v>
      </c>
      <c r="M570" s="35">
        <f t="shared" si="144"/>
        <v>11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12</v>
      </c>
      <c r="H571" s="41">
        <v>22</v>
      </c>
      <c r="I571" s="41">
        <v>30</v>
      </c>
      <c r="J571" s="41">
        <v>44</v>
      </c>
      <c r="K571" s="41"/>
      <c r="L571" s="32">
        <f t="shared" si="145"/>
        <v>108</v>
      </c>
      <c r="M571" s="32">
        <f t="shared" si="144"/>
        <v>27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3</v>
      </c>
      <c r="H574" s="40">
        <v>4</v>
      </c>
      <c r="I574" s="40">
        <v>2</v>
      </c>
      <c r="J574" s="40">
        <v>5</v>
      </c>
      <c r="K574" s="40"/>
      <c r="L574" s="35">
        <f t="shared" si="145"/>
        <v>14</v>
      </c>
      <c r="M574" s="35">
        <f t="shared" si="144"/>
        <v>4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43</v>
      </c>
      <c r="H575" s="40">
        <v>58</v>
      </c>
      <c r="I575" s="40">
        <v>162</v>
      </c>
      <c r="J575" s="40">
        <v>43</v>
      </c>
      <c r="K575" s="40"/>
      <c r="L575" s="35">
        <f t="shared" si="145"/>
        <v>306</v>
      </c>
      <c r="M575" s="35">
        <f t="shared" si="144"/>
        <v>77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67</v>
      </c>
      <c r="U579" s="46">
        <f>+L584+L585</f>
        <v>18</v>
      </c>
      <c r="V579" s="46">
        <f>+L586+L587</f>
        <v>49</v>
      </c>
      <c r="W579" s="46">
        <f>+L590</f>
        <v>1</v>
      </c>
      <c r="X579" s="46">
        <f>+L588</f>
        <v>0</v>
      </c>
    </row>
    <row r="580" spans="1:24" x14ac:dyDescent="0.25">
      <c r="A580" s="21"/>
      <c r="B580" s="22"/>
      <c r="C580" s="8" t="str">
        <f>+$C564</f>
        <v>May 2024</v>
      </c>
      <c r="D580" s="24"/>
      <c r="E580" s="24"/>
      <c r="F580" s="24"/>
      <c r="G580" s="10" t="str">
        <f>+$G$4</f>
        <v>May</v>
      </c>
      <c r="H580" s="10" t="str">
        <f>+G580</f>
        <v>May</v>
      </c>
      <c r="I580" s="10" t="str">
        <f t="shared" si="146"/>
        <v>May</v>
      </c>
      <c r="J580" s="10" t="str">
        <f t="shared" si="146"/>
        <v>May</v>
      </c>
      <c r="K580" s="10" t="str">
        <f t="shared" si="146"/>
        <v>May</v>
      </c>
      <c r="L580" s="10" t="str">
        <f t="shared" si="146"/>
        <v>May</v>
      </c>
      <c r="M580" s="10" t="str">
        <f t="shared" si="146"/>
        <v>May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5</v>
      </c>
      <c r="H581" s="7">
        <f>+$H$5</f>
        <v>12</v>
      </c>
      <c r="I581" s="7">
        <f>+$I$5</f>
        <v>19</v>
      </c>
      <c r="J581" s="7">
        <f>+$J$5</f>
        <v>26</v>
      </c>
      <c r="K581" s="7">
        <f>+$K$5</f>
        <v>30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21</v>
      </c>
      <c r="H583" s="32">
        <f t="shared" ref="H583:L583" si="147">SUM(H584:H587)</f>
        <v>21</v>
      </c>
      <c r="I583" s="32">
        <f t="shared" si="147"/>
        <v>0</v>
      </c>
      <c r="J583" s="32">
        <f t="shared" si="147"/>
        <v>25</v>
      </c>
      <c r="K583" s="32">
        <f t="shared" si="147"/>
        <v>0</v>
      </c>
      <c r="L583" s="32">
        <f t="shared" si="147"/>
        <v>67</v>
      </c>
      <c r="M583" s="32">
        <f>ROUND((L583/$E$1),0)</f>
        <v>17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2</v>
      </c>
      <c r="H584" s="40">
        <v>2</v>
      </c>
      <c r="I584" s="40"/>
      <c r="J584" s="40">
        <v>3</v>
      </c>
      <c r="K584" s="40"/>
      <c r="L584" s="35">
        <f>SUM(G584:K584)</f>
        <v>7</v>
      </c>
      <c r="M584" s="35">
        <f t="shared" ref="M584:M592" si="148">ROUND((L584/$E$1),0)</f>
        <v>2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3</v>
      </c>
      <c r="H585" s="40">
        <v>4</v>
      </c>
      <c r="I585" s="40"/>
      <c r="J585" s="40">
        <v>4</v>
      </c>
      <c r="K585" s="40"/>
      <c r="L585" s="35">
        <f t="shared" ref="L585:L592" si="149">SUM(G585:K585)</f>
        <v>11</v>
      </c>
      <c r="M585" s="35">
        <f t="shared" si="148"/>
        <v>3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6</v>
      </c>
      <c r="H586" s="40">
        <v>5</v>
      </c>
      <c r="I586" s="40"/>
      <c r="J586" s="40">
        <v>6</v>
      </c>
      <c r="K586" s="40"/>
      <c r="L586" s="35">
        <f t="shared" si="149"/>
        <v>17</v>
      </c>
      <c r="M586" s="35">
        <f t="shared" si="148"/>
        <v>4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10</v>
      </c>
      <c r="H587" s="41">
        <v>10</v>
      </c>
      <c r="I587" s="41"/>
      <c r="J587" s="41">
        <v>12</v>
      </c>
      <c r="K587" s="41"/>
      <c r="L587" s="32">
        <f t="shared" si="149"/>
        <v>32</v>
      </c>
      <c r="M587" s="32">
        <f t="shared" si="148"/>
        <v>8</v>
      </c>
      <c r="N587" s="33"/>
      <c r="O587" s="1" t="s">
        <v>227</v>
      </c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>
        <v>1</v>
      </c>
      <c r="H590" s="40"/>
      <c r="I590" s="40"/>
      <c r="J590" s="40"/>
      <c r="K590" s="40"/>
      <c r="L590" s="35">
        <f t="shared" si="149"/>
        <v>1</v>
      </c>
      <c r="M590" s="35">
        <f t="shared" si="148"/>
        <v>0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166</v>
      </c>
      <c r="U595" s="46">
        <f>+L600+L601</f>
        <v>27</v>
      </c>
      <c r="V595" s="46">
        <f>+L602+L603</f>
        <v>139</v>
      </c>
      <c r="W595" s="46">
        <f>+L606</f>
        <v>10</v>
      </c>
      <c r="X595" s="46">
        <f>+L604</f>
        <v>0</v>
      </c>
    </row>
    <row r="596" spans="1:24" x14ac:dyDescent="0.25">
      <c r="A596" s="21"/>
      <c r="B596" s="22"/>
      <c r="C596" s="8" t="str">
        <f>+$C580</f>
        <v>May 2024</v>
      </c>
      <c r="D596" s="24"/>
      <c r="E596" s="24"/>
      <c r="F596" s="24"/>
      <c r="G596" s="10" t="str">
        <f>+$G$4</f>
        <v>May</v>
      </c>
      <c r="H596" s="10" t="str">
        <f>+G596</f>
        <v>May</v>
      </c>
      <c r="I596" s="10" t="str">
        <f t="shared" si="150"/>
        <v>May</v>
      </c>
      <c r="J596" s="10" t="str">
        <f t="shared" si="150"/>
        <v>May</v>
      </c>
      <c r="K596" s="10" t="str">
        <f t="shared" si="150"/>
        <v>May</v>
      </c>
      <c r="L596" s="10" t="str">
        <f t="shared" si="150"/>
        <v>May</v>
      </c>
      <c r="M596" s="10" t="str">
        <f t="shared" si="150"/>
        <v>May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5</v>
      </c>
      <c r="H597" s="7">
        <f>+$H$5</f>
        <v>12</v>
      </c>
      <c r="I597" s="7">
        <f>+$I$5</f>
        <v>19</v>
      </c>
      <c r="J597" s="7">
        <f>+$J$5</f>
        <v>26</v>
      </c>
      <c r="K597" s="7">
        <f>+$K$5</f>
        <v>30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50</v>
      </c>
      <c r="H599" s="32">
        <f t="shared" ref="H599:L599" si="151">SUM(H600:H603)</f>
        <v>0</v>
      </c>
      <c r="I599" s="32">
        <f t="shared" si="151"/>
        <v>58</v>
      </c>
      <c r="J599" s="32">
        <f t="shared" si="151"/>
        <v>58</v>
      </c>
      <c r="K599" s="32">
        <f t="shared" si="151"/>
        <v>0</v>
      </c>
      <c r="L599" s="32">
        <f t="shared" si="151"/>
        <v>166</v>
      </c>
      <c r="M599" s="32">
        <f>ROUND((L599/$E$1),0)</f>
        <v>42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>
        <v>6</v>
      </c>
      <c r="H600" s="40"/>
      <c r="I600" s="40">
        <v>3</v>
      </c>
      <c r="J600" s="40">
        <v>4</v>
      </c>
      <c r="K600" s="40"/>
      <c r="L600" s="35">
        <f>SUM(G600:K600)</f>
        <v>13</v>
      </c>
      <c r="M600" s="35">
        <f t="shared" ref="M600:M608" si="152">ROUND((L600/$E$1),0)</f>
        <v>3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>
        <v>4</v>
      </c>
      <c r="H601" s="40"/>
      <c r="I601" s="40">
        <v>4</v>
      </c>
      <c r="J601" s="40">
        <v>6</v>
      </c>
      <c r="K601" s="40"/>
      <c r="L601" s="35">
        <f t="shared" ref="L601:L608" si="153">SUM(G601:K601)</f>
        <v>14</v>
      </c>
      <c r="M601" s="35">
        <f t="shared" si="152"/>
        <v>4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>
        <v>5</v>
      </c>
      <c r="H602" s="40"/>
      <c r="I602" s="40">
        <v>12</v>
      </c>
      <c r="J602" s="40">
        <v>7</v>
      </c>
      <c r="K602" s="40"/>
      <c r="L602" s="35">
        <f t="shared" si="153"/>
        <v>24</v>
      </c>
      <c r="M602" s="35">
        <f t="shared" si="152"/>
        <v>6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>
        <v>35</v>
      </c>
      <c r="H603" s="41"/>
      <c r="I603" s="41">
        <v>39</v>
      </c>
      <c r="J603" s="41">
        <v>41</v>
      </c>
      <c r="K603" s="41"/>
      <c r="L603" s="32">
        <f t="shared" si="153"/>
        <v>115</v>
      </c>
      <c r="M603" s="32">
        <f t="shared" si="152"/>
        <v>29</v>
      </c>
      <c r="N603" s="33"/>
      <c r="O603" s="1" t="s">
        <v>226</v>
      </c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>
        <v>10</v>
      </c>
      <c r="K606" s="40"/>
      <c r="L606" s="35">
        <f t="shared" si="153"/>
        <v>10</v>
      </c>
      <c r="M606" s="35">
        <f t="shared" si="152"/>
        <v>3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May 2024</v>
      </c>
      <c r="D612" s="24"/>
      <c r="E612" s="24"/>
      <c r="F612" s="24"/>
      <c r="G612" s="10" t="str">
        <f>+$G$4</f>
        <v>May</v>
      </c>
      <c r="H612" s="10" t="str">
        <f>+G612</f>
        <v>May</v>
      </c>
      <c r="I612" s="10" t="str">
        <f t="shared" si="154"/>
        <v>May</v>
      </c>
      <c r="J612" s="10" t="str">
        <f t="shared" si="154"/>
        <v>May</v>
      </c>
      <c r="K612" s="10" t="str">
        <f t="shared" si="154"/>
        <v>May</v>
      </c>
      <c r="L612" s="10" t="str">
        <f t="shared" si="154"/>
        <v>May</v>
      </c>
      <c r="M612" s="10" t="str">
        <f t="shared" si="154"/>
        <v>May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5</v>
      </c>
      <c r="H613" s="7">
        <f>+$H$5</f>
        <v>12</v>
      </c>
      <c r="I613" s="7">
        <f>+$I$5</f>
        <v>19</v>
      </c>
      <c r="J613" s="7">
        <f>+$J$5</f>
        <v>26</v>
      </c>
      <c r="K613" s="7">
        <f>+$K$5</f>
        <v>30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May 2024</v>
      </c>
      <c r="D628" s="24"/>
      <c r="E628" s="24"/>
      <c r="F628" s="24"/>
      <c r="G628" s="10" t="str">
        <f>+$G$4</f>
        <v>May</v>
      </c>
      <c r="H628" s="10" t="str">
        <f>+G628</f>
        <v>May</v>
      </c>
      <c r="I628" s="10" t="str">
        <f t="shared" si="158"/>
        <v>May</v>
      </c>
      <c r="J628" s="10" t="str">
        <f t="shared" si="158"/>
        <v>May</v>
      </c>
      <c r="K628" s="10" t="str">
        <f t="shared" si="158"/>
        <v>May</v>
      </c>
      <c r="L628" s="10" t="str">
        <f t="shared" si="158"/>
        <v>May</v>
      </c>
      <c r="M628" s="10" t="str">
        <f t="shared" si="158"/>
        <v>May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5</v>
      </c>
      <c r="H629" s="7">
        <f>+$H$5</f>
        <v>12</v>
      </c>
      <c r="I629" s="7">
        <f>+$I$5</f>
        <v>19</v>
      </c>
      <c r="J629" s="7">
        <f>+$J$5</f>
        <v>26</v>
      </c>
      <c r="K629" s="7">
        <f>+$K$5</f>
        <v>30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May 2024</v>
      </c>
      <c r="D644" s="24"/>
      <c r="E644" s="24"/>
      <c r="F644" s="24"/>
      <c r="G644" s="10" t="str">
        <f>+$G$4</f>
        <v>May</v>
      </c>
      <c r="H644" s="10" t="str">
        <f>+G644</f>
        <v>May</v>
      </c>
      <c r="I644" s="10" t="str">
        <f t="shared" si="162"/>
        <v>May</v>
      </c>
      <c r="J644" s="10" t="str">
        <f t="shared" si="162"/>
        <v>May</v>
      </c>
      <c r="K644" s="10" t="str">
        <f t="shared" si="162"/>
        <v>May</v>
      </c>
      <c r="L644" s="10" t="str">
        <f t="shared" si="162"/>
        <v>May</v>
      </c>
      <c r="M644" s="10" t="str">
        <f t="shared" si="162"/>
        <v>May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5</v>
      </c>
      <c r="H645" s="7">
        <f>+$H$5</f>
        <v>12</v>
      </c>
      <c r="I645" s="7">
        <f>+$I$5</f>
        <v>19</v>
      </c>
      <c r="J645" s="7">
        <f>+$J$5</f>
        <v>26</v>
      </c>
      <c r="K645" s="7">
        <f>+$K$5</f>
        <v>30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O657"/>
  <sheetViews>
    <sheetView zoomScale="90" zoomScaleNormal="90" workbookViewId="0">
      <selection activeCell="L19" sqref="L19"/>
    </sheetView>
  </sheetViews>
  <sheetFormatPr defaultRowHeight="15" x14ac:dyDescent="0.25"/>
  <cols>
    <col min="1" max="1" width="3.4257812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19" width="15.85546875" style="16" customWidth="1"/>
    <col min="20" max="20" width="17.42578125" style="16" customWidth="1"/>
    <col min="21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11777</v>
      </c>
      <c r="U3" s="46">
        <f>+L8+L9</f>
        <v>2810</v>
      </c>
      <c r="V3" s="46">
        <f>+L10+L11</f>
        <v>8967</v>
      </c>
      <c r="W3" s="46">
        <f>+L14</f>
        <v>628</v>
      </c>
      <c r="X3" s="46">
        <f>+L12</f>
        <v>228</v>
      </c>
    </row>
    <row r="4" spans="1:41" x14ac:dyDescent="0.25">
      <c r="A4" s="21"/>
      <c r="B4" s="22"/>
      <c r="C4" s="13" t="s">
        <v>229</v>
      </c>
      <c r="D4" s="23"/>
      <c r="E4" s="24"/>
      <c r="F4" s="24"/>
      <c r="G4" s="49" t="s">
        <v>138</v>
      </c>
      <c r="H4" s="10" t="str">
        <f>+G4</f>
        <v>June</v>
      </c>
      <c r="I4" s="10" t="str">
        <f t="shared" si="0"/>
        <v>June</v>
      </c>
      <c r="J4" s="10" t="str">
        <f t="shared" si="0"/>
        <v>June</v>
      </c>
      <c r="K4" s="10" t="str">
        <f t="shared" si="0"/>
        <v>June</v>
      </c>
      <c r="L4" s="10" t="str">
        <f t="shared" si="0"/>
        <v>June</v>
      </c>
      <c r="M4" s="10" t="str">
        <f t="shared" si="0"/>
        <v>June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2</v>
      </c>
      <c r="H5" s="4">
        <v>9</v>
      </c>
      <c r="I5" s="4">
        <v>16</v>
      </c>
      <c r="J5" s="4">
        <v>23</v>
      </c>
      <c r="K5" s="4">
        <v>30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2359</v>
      </c>
      <c r="H7" s="32">
        <f t="shared" ref="H7:L7" si="1">SUM(H8:H11)</f>
        <v>2201</v>
      </c>
      <c r="I7" s="32">
        <f t="shared" si="1"/>
        <v>2356</v>
      </c>
      <c r="J7" s="32">
        <f t="shared" si="1"/>
        <v>2301</v>
      </c>
      <c r="K7" s="32">
        <f t="shared" si="1"/>
        <v>2560</v>
      </c>
      <c r="L7" s="32">
        <f t="shared" si="1"/>
        <v>11777</v>
      </c>
      <c r="M7" s="32">
        <f>ROUND((L7/$E$1),0)</f>
        <v>2355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170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160</v>
      </c>
      <c r="I8" s="35">
        <f t="shared" si="2"/>
        <v>150</v>
      </c>
      <c r="J8" s="35">
        <f t="shared" si="2"/>
        <v>145</v>
      </c>
      <c r="K8" s="35">
        <f t="shared" si="2"/>
        <v>174</v>
      </c>
      <c r="L8" s="35">
        <f>SUM(G8:K8)</f>
        <v>799</v>
      </c>
      <c r="M8" s="35">
        <f t="shared" ref="M8:M16" si="3">ROUND((L8/$E$1),0)</f>
        <v>160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400</v>
      </c>
      <c r="H9" s="35">
        <f t="shared" si="4"/>
        <v>403</v>
      </c>
      <c r="I9" s="35">
        <f t="shared" si="4"/>
        <v>405</v>
      </c>
      <c r="J9" s="35">
        <f t="shared" si="4"/>
        <v>386</v>
      </c>
      <c r="K9" s="35">
        <f t="shared" si="4"/>
        <v>417</v>
      </c>
      <c r="L9" s="35">
        <f t="shared" ref="L9:L16" si="5">SUM(G9:K9)</f>
        <v>2011</v>
      </c>
      <c r="M9" s="35">
        <f t="shared" si="3"/>
        <v>402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601</v>
      </c>
      <c r="H10" s="35">
        <f t="shared" si="4"/>
        <v>599</v>
      </c>
      <c r="I10" s="35">
        <f t="shared" si="4"/>
        <v>604</v>
      </c>
      <c r="J10" s="35">
        <f t="shared" si="4"/>
        <v>557</v>
      </c>
      <c r="K10" s="35">
        <f t="shared" si="4"/>
        <v>622</v>
      </c>
      <c r="L10" s="35">
        <f t="shared" si="5"/>
        <v>2983</v>
      </c>
      <c r="M10" s="35">
        <f t="shared" si="3"/>
        <v>597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1188</v>
      </c>
      <c r="H11" s="32">
        <f t="shared" si="4"/>
        <v>1039</v>
      </c>
      <c r="I11" s="32">
        <f t="shared" si="4"/>
        <v>1197</v>
      </c>
      <c r="J11" s="32">
        <f t="shared" si="4"/>
        <v>1213</v>
      </c>
      <c r="K11" s="32">
        <f t="shared" si="4"/>
        <v>1347</v>
      </c>
      <c r="L11" s="32">
        <f t="shared" si="5"/>
        <v>5984</v>
      </c>
      <c r="M11" s="32">
        <f t="shared" si="3"/>
        <v>1197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29</v>
      </c>
      <c r="H12" s="35">
        <f t="shared" si="4"/>
        <v>37</v>
      </c>
      <c r="I12" s="35">
        <f t="shared" si="4"/>
        <v>62</v>
      </c>
      <c r="J12" s="35">
        <f t="shared" si="4"/>
        <v>55</v>
      </c>
      <c r="K12" s="35">
        <f t="shared" si="4"/>
        <v>45</v>
      </c>
      <c r="L12" s="35">
        <f t="shared" si="5"/>
        <v>228</v>
      </c>
      <c r="M12" s="35">
        <f t="shared" si="3"/>
        <v>46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121</v>
      </c>
      <c r="H14" s="35">
        <f t="shared" si="4"/>
        <v>132</v>
      </c>
      <c r="I14" s="35">
        <f t="shared" si="4"/>
        <v>127</v>
      </c>
      <c r="J14" s="35">
        <f t="shared" si="4"/>
        <v>119</v>
      </c>
      <c r="K14" s="35">
        <f t="shared" si="4"/>
        <v>129</v>
      </c>
      <c r="L14" s="35">
        <f t="shared" si="5"/>
        <v>628</v>
      </c>
      <c r="M14" s="35">
        <f t="shared" si="3"/>
        <v>126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1073</v>
      </c>
      <c r="H15" s="35">
        <f t="shared" si="4"/>
        <v>2227</v>
      </c>
      <c r="I15" s="35">
        <f t="shared" si="4"/>
        <v>2058</v>
      </c>
      <c r="J15" s="35">
        <f t="shared" si="4"/>
        <v>1727</v>
      </c>
      <c r="K15" s="35">
        <f t="shared" si="4"/>
        <v>2495</v>
      </c>
      <c r="L15" s="35">
        <f t="shared" si="5"/>
        <v>9580</v>
      </c>
      <c r="M15" s="35">
        <f t="shared" si="3"/>
        <v>1916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287</v>
      </c>
      <c r="H16" s="35">
        <f t="shared" si="4"/>
        <v>385</v>
      </c>
      <c r="I16" s="35">
        <f t="shared" si="4"/>
        <v>362</v>
      </c>
      <c r="J16" s="35">
        <f t="shared" si="4"/>
        <v>282</v>
      </c>
      <c r="K16" s="35">
        <f t="shared" si="4"/>
        <v>300</v>
      </c>
      <c r="L16" s="35">
        <f t="shared" si="5"/>
        <v>1616</v>
      </c>
      <c r="M16" s="35">
        <f t="shared" si="3"/>
        <v>323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994</v>
      </c>
      <c r="U19" s="46">
        <f>+L24+L25</f>
        <v>291</v>
      </c>
      <c r="V19" s="46">
        <f>+L26+L27</f>
        <v>703</v>
      </c>
      <c r="W19" s="46">
        <f>+L30</f>
        <v>22</v>
      </c>
      <c r="X19" s="46">
        <f>+L28</f>
        <v>2</v>
      </c>
    </row>
    <row r="20" spans="1:24" x14ac:dyDescent="0.25">
      <c r="A20" s="21"/>
      <c r="B20" s="22"/>
      <c r="C20" s="8" t="str">
        <f>+$C4</f>
        <v>June 2024</v>
      </c>
      <c r="D20" s="24"/>
      <c r="E20" s="24"/>
      <c r="F20" s="24"/>
      <c r="G20" s="10" t="str">
        <f>+$G$4</f>
        <v>June</v>
      </c>
      <c r="H20" s="10" t="str">
        <f>+G20</f>
        <v>June</v>
      </c>
      <c r="I20" s="10" t="str">
        <f t="shared" si="6"/>
        <v>June</v>
      </c>
      <c r="J20" s="10" t="str">
        <f t="shared" si="6"/>
        <v>June</v>
      </c>
      <c r="K20" s="10" t="str">
        <f t="shared" si="6"/>
        <v>June</v>
      </c>
      <c r="L20" s="10" t="str">
        <f t="shared" si="6"/>
        <v>June</v>
      </c>
      <c r="M20" s="10" t="str">
        <f t="shared" si="6"/>
        <v>June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2</v>
      </c>
      <c r="H21" s="7">
        <f>+$H$5</f>
        <v>9</v>
      </c>
      <c r="I21" s="7">
        <f>+$I$5</f>
        <v>16</v>
      </c>
      <c r="J21" s="7">
        <f>+$J$5</f>
        <v>23</v>
      </c>
      <c r="K21" s="7">
        <f>+$K$5</f>
        <v>30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223</v>
      </c>
      <c r="H23" s="32">
        <f t="shared" ref="H23:L23" si="7">SUM(H24:H27)</f>
        <v>192</v>
      </c>
      <c r="I23" s="32">
        <f t="shared" si="7"/>
        <v>165</v>
      </c>
      <c r="J23" s="32">
        <f t="shared" si="7"/>
        <v>200</v>
      </c>
      <c r="K23" s="32">
        <f t="shared" si="7"/>
        <v>214</v>
      </c>
      <c r="L23" s="32">
        <f t="shared" si="7"/>
        <v>994</v>
      </c>
      <c r="M23" s="32">
        <f>ROUND((L23/$E$1),0)</f>
        <v>199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19</v>
      </c>
      <c r="H24" s="40">
        <v>19</v>
      </c>
      <c r="I24" s="40">
        <v>18</v>
      </c>
      <c r="J24" s="40">
        <v>14</v>
      </c>
      <c r="K24" s="40">
        <v>15</v>
      </c>
      <c r="L24" s="35">
        <f>SUM(G24:K24)</f>
        <v>85</v>
      </c>
      <c r="M24" s="35">
        <f t="shared" ref="M24:M32" si="8">ROUND((L24/$E$1),0)</f>
        <v>17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41</v>
      </c>
      <c r="H25" s="40">
        <v>38</v>
      </c>
      <c r="I25" s="40">
        <v>38</v>
      </c>
      <c r="J25" s="40">
        <v>46</v>
      </c>
      <c r="K25" s="40">
        <v>43</v>
      </c>
      <c r="L25" s="35">
        <f t="shared" ref="L25:L32" si="9">SUM(G25:K25)</f>
        <v>206</v>
      </c>
      <c r="M25" s="35">
        <f t="shared" si="8"/>
        <v>41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88</v>
      </c>
      <c r="H26" s="40">
        <v>88</v>
      </c>
      <c r="I26" s="40">
        <v>38</v>
      </c>
      <c r="J26" s="40">
        <v>80</v>
      </c>
      <c r="K26" s="40">
        <v>81</v>
      </c>
      <c r="L26" s="35">
        <f t="shared" si="9"/>
        <v>375</v>
      </c>
      <c r="M26" s="35">
        <f t="shared" si="8"/>
        <v>75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75</v>
      </c>
      <c r="H27" s="41">
        <v>47</v>
      </c>
      <c r="I27" s="41">
        <v>71</v>
      </c>
      <c r="J27" s="41">
        <v>60</v>
      </c>
      <c r="K27" s="41">
        <v>75</v>
      </c>
      <c r="L27" s="32">
        <f t="shared" si="9"/>
        <v>328</v>
      </c>
      <c r="M27" s="32">
        <f t="shared" si="8"/>
        <v>66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>
        <v>2</v>
      </c>
      <c r="I28" s="40"/>
      <c r="J28" s="40"/>
      <c r="K28" s="40"/>
      <c r="L28" s="35">
        <f t="shared" si="9"/>
        <v>2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7</v>
      </c>
      <c r="H30" s="40">
        <v>3</v>
      </c>
      <c r="I30" s="40">
        <v>3</v>
      </c>
      <c r="J30" s="40">
        <v>2</v>
      </c>
      <c r="K30" s="40">
        <v>7</v>
      </c>
      <c r="L30" s="35">
        <f t="shared" si="9"/>
        <v>22</v>
      </c>
      <c r="M30" s="35">
        <f t="shared" si="8"/>
        <v>4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395</v>
      </c>
      <c r="U35" s="46">
        <f>+L40+L41</f>
        <v>103</v>
      </c>
      <c r="V35" s="46">
        <f>+L42+L43</f>
        <v>292</v>
      </c>
      <c r="W35" s="46">
        <f>+L46</f>
        <v>44</v>
      </c>
      <c r="X35" s="46">
        <f>+L44</f>
        <v>17</v>
      </c>
    </row>
    <row r="36" spans="1:24" x14ac:dyDescent="0.25">
      <c r="A36" s="21"/>
      <c r="B36" s="22"/>
      <c r="C36" s="8" t="str">
        <f>+$C20</f>
        <v>June 2024</v>
      </c>
      <c r="D36" s="24"/>
      <c r="E36" s="24"/>
      <c r="F36" s="24"/>
      <c r="G36" s="10" t="str">
        <f>+$G$4</f>
        <v>June</v>
      </c>
      <c r="H36" s="10" t="str">
        <f>+G36</f>
        <v>June</v>
      </c>
      <c r="I36" s="10" t="str">
        <f t="shared" si="10"/>
        <v>June</v>
      </c>
      <c r="J36" s="10" t="str">
        <f t="shared" si="10"/>
        <v>June</v>
      </c>
      <c r="K36" s="10" t="str">
        <f t="shared" si="10"/>
        <v>June</v>
      </c>
      <c r="L36" s="10" t="str">
        <f t="shared" si="10"/>
        <v>June</v>
      </c>
      <c r="M36" s="10" t="str">
        <f t="shared" si="10"/>
        <v>June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2</v>
      </c>
      <c r="H37" s="7">
        <f>+$H$5</f>
        <v>9</v>
      </c>
      <c r="I37" s="7">
        <f>+$I$5</f>
        <v>16</v>
      </c>
      <c r="J37" s="7">
        <f>+$J$5</f>
        <v>23</v>
      </c>
      <c r="K37" s="7">
        <f>+$K$5</f>
        <v>30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88</v>
      </c>
      <c r="H39" s="32">
        <f t="shared" ref="H39:L39" si="11">SUM(H40:H43)</f>
        <v>78</v>
      </c>
      <c r="I39" s="32">
        <f t="shared" si="11"/>
        <v>76</v>
      </c>
      <c r="J39" s="32">
        <f t="shared" si="11"/>
        <v>71</v>
      </c>
      <c r="K39" s="32">
        <f t="shared" si="11"/>
        <v>82</v>
      </c>
      <c r="L39" s="32">
        <f t="shared" si="11"/>
        <v>395</v>
      </c>
      <c r="M39" s="32">
        <f>ROUND((L39/$E$1),0)</f>
        <v>79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8</v>
      </c>
      <c r="I40" s="40">
        <v>6</v>
      </c>
      <c r="J40" s="40">
        <v>4</v>
      </c>
      <c r="K40" s="40">
        <v>5</v>
      </c>
      <c r="L40" s="35">
        <f>SUM(G40:K40)</f>
        <v>29</v>
      </c>
      <c r="M40" s="35">
        <f t="shared" ref="M40:M48" si="12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15</v>
      </c>
      <c r="H41" s="40">
        <v>17</v>
      </c>
      <c r="I41" s="40">
        <v>15</v>
      </c>
      <c r="J41" s="40">
        <v>12</v>
      </c>
      <c r="K41" s="40">
        <v>15</v>
      </c>
      <c r="L41" s="35">
        <f t="shared" ref="L41:L48" si="13">SUM(G41:K41)</f>
        <v>74</v>
      </c>
      <c r="M41" s="35">
        <f t="shared" si="12"/>
        <v>15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22</v>
      </c>
      <c r="H42" s="40">
        <v>23</v>
      </c>
      <c r="I42" s="40">
        <v>20</v>
      </c>
      <c r="J42" s="40">
        <v>20</v>
      </c>
      <c r="K42" s="40">
        <v>20</v>
      </c>
      <c r="L42" s="35">
        <f t="shared" si="13"/>
        <v>105</v>
      </c>
      <c r="M42" s="35">
        <f t="shared" si="12"/>
        <v>21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45</v>
      </c>
      <c r="H43" s="41">
        <v>30</v>
      </c>
      <c r="I43" s="41">
        <v>35</v>
      </c>
      <c r="J43" s="41">
        <v>35</v>
      </c>
      <c r="K43" s="41">
        <v>42</v>
      </c>
      <c r="L43" s="32">
        <f t="shared" si="13"/>
        <v>187</v>
      </c>
      <c r="M43" s="32">
        <f t="shared" si="12"/>
        <v>37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3</v>
      </c>
      <c r="H44" s="40">
        <v>10</v>
      </c>
      <c r="I44" s="40">
        <v>2</v>
      </c>
      <c r="J44" s="40"/>
      <c r="K44" s="40">
        <v>2</v>
      </c>
      <c r="L44" s="35">
        <f t="shared" si="13"/>
        <v>17</v>
      </c>
      <c r="M44" s="35">
        <f t="shared" si="12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14</v>
      </c>
      <c r="H46" s="40">
        <v>8</v>
      </c>
      <c r="I46" s="40">
        <v>6</v>
      </c>
      <c r="J46" s="40">
        <v>10</v>
      </c>
      <c r="K46" s="40">
        <v>6</v>
      </c>
      <c r="L46" s="35">
        <f t="shared" si="13"/>
        <v>44</v>
      </c>
      <c r="M46" s="35">
        <f t="shared" si="12"/>
        <v>9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108</v>
      </c>
      <c r="H47" s="40">
        <v>108</v>
      </c>
      <c r="I47" s="40">
        <v>72</v>
      </c>
      <c r="J47" s="40">
        <v>108</v>
      </c>
      <c r="K47" s="40">
        <v>144</v>
      </c>
      <c r="L47" s="35">
        <f t="shared" si="13"/>
        <v>540</v>
      </c>
      <c r="M47" s="35">
        <f t="shared" si="12"/>
        <v>108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252</v>
      </c>
      <c r="U51" s="46">
        <f>+L56+L57</f>
        <v>71</v>
      </c>
      <c r="V51" s="46">
        <f>+L58+L59</f>
        <v>181</v>
      </c>
      <c r="W51" s="46">
        <f>+L62</f>
        <v>28</v>
      </c>
      <c r="X51" s="46">
        <f>+L60</f>
        <v>0</v>
      </c>
    </row>
    <row r="52" spans="1:24" x14ac:dyDescent="0.25">
      <c r="A52" s="21"/>
      <c r="B52" s="22"/>
      <c r="C52" s="8" t="str">
        <f>+$C36</f>
        <v>June 2024</v>
      </c>
      <c r="D52" s="24"/>
      <c r="E52" s="24"/>
      <c r="F52" s="24"/>
      <c r="G52" s="10" t="str">
        <f>+$G$4</f>
        <v>June</v>
      </c>
      <c r="H52" s="10" t="str">
        <f>+G52</f>
        <v>June</v>
      </c>
      <c r="I52" s="10" t="str">
        <f t="shared" si="14"/>
        <v>June</v>
      </c>
      <c r="J52" s="10" t="str">
        <f t="shared" si="14"/>
        <v>June</v>
      </c>
      <c r="K52" s="10" t="str">
        <f t="shared" si="14"/>
        <v>June</v>
      </c>
      <c r="L52" s="10" t="str">
        <f t="shared" si="14"/>
        <v>June</v>
      </c>
      <c r="M52" s="10" t="str">
        <f t="shared" si="14"/>
        <v>June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2</v>
      </c>
      <c r="H53" s="7">
        <f>+$H$5</f>
        <v>9</v>
      </c>
      <c r="I53" s="7">
        <f>+$I$5</f>
        <v>16</v>
      </c>
      <c r="J53" s="7">
        <f>+$J$5</f>
        <v>23</v>
      </c>
      <c r="K53" s="7">
        <f>+$K$5</f>
        <v>30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76</v>
      </c>
      <c r="H55" s="32">
        <f t="shared" ref="H55:L55" si="15">SUM(H56:H59)</f>
        <v>69</v>
      </c>
      <c r="I55" s="32">
        <f t="shared" si="15"/>
        <v>56</v>
      </c>
      <c r="J55" s="32">
        <f t="shared" si="15"/>
        <v>0</v>
      </c>
      <c r="K55" s="32">
        <f t="shared" si="15"/>
        <v>51</v>
      </c>
      <c r="L55" s="32">
        <f t="shared" si="15"/>
        <v>252</v>
      </c>
      <c r="M55" s="32">
        <f>ROUND((L55/$E$1),0)</f>
        <v>50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5</v>
      </c>
      <c r="H56" s="40">
        <v>4</v>
      </c>
      <c r="I56" s="40">
        <v>2</v>
      </c>
      <c r="J56" s="40"/>
      <c r="K56" s="40">
        <v>3</v>
      </c>
      <c r="L56" s="35">
        <f>SUM(G56:K56)</f>
        <v>14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16</v>
      </c>
      <c r="H57" s="40">
        <v>18</v>
      </c>
      <c r="I57" s="40">
        <v>14</v>
      </c>
      <c r="J57" s="40"/>
      <c r="K57" s="40">
        <v>9</v>
      </c>
      <c r="L57" s="35">
        <f t="shared" ref="L57:L64" si="17">SUM(G57:K57)</f>
        <v>57</v>
      </c>
      <c r="M57" s="35">
        <f t="shared" si="16"/>
        <v>11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25</v>
      </c>
      <c r="H58" s="40">
        <v>16</v>
      </c>
      <c r="I58" s="40">
        <v>15</v>
      </c>
      <c r="J58" s="40"/>
      <c r="K58" s="40">
        <v>14</v>
      </c>
      <c r="L58" s="35">
        <f t="shared" si="17"/>
        <v>70</v>
      </c>
      <c r="M58" s="35">
        <f t="shared" si="16"/>
        <v>14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30</v>
      </c>
      <c r="H59" s="41">
        <v>31</v>
      </c>
      <c r="I59" s="41">
        <v>25</v>
      </c>
      <c r="J59" s="41"/>
      <c r="K59" s="41">
        <v>25</v>
      </c>
      <c r="L59" s="32">
        <f t="shared" si="17"/>
        <v>111</v>
      </c>
      <c r="M59" s="32">
        <f t="shared" si="16"/>
        <v>22</v>
      </c>
      <c r="N59" s="33"/>
      <c r="O59" s="115" t="s">
        <v>231</v>
      </c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7</v>
      </c>
      <c r="H62" s="40">
        <v>7</v>
      </c>
      <c r="I62" s="40">
        <v>8</v>
      </c>
      <c r="J62" s="40"/>
      <c r="K62" s="40">
        <v>6</v>
      </c>
      <c r="L62" s="35">
        <f t="shared" si="17"/>
        <v>28</v>
      </c>
      <c r="M62" s="35">
        <f t="shared" si="16"/>
        <v>6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423</v>
      </c>
      <c r="U67" s="46">
        <f>+L72+L73</f>
        <v>65</v>
      </c>
      <c r="V67" s="46">
        <f>+L74+L75</f>
        <v>358</v>
      </c>
      <c r="W67" s="46">
        <f>+L78</f>
        <v>5</v>
      </c>
      <c r="X67" s="46">
        <f>+L76</f>
        <v>113</v>
      </c>
    </row>
    <row r="68" spans="1:24" x14ac:dyDescent="0.25">
      <c r="A68" s="21"/>
      <c r="B68" s="22"/>
      <c r="C68" s="8" t="str">
        <f>+$C52</f>
        <v>June 2024</v>
      </c>
      <c r="D68" s="24"/>
      <c r="E68" s="24"/>
      <c r="F68" s="24"/>
      <c r="G68" s="10" t="str">
        <f>+$G$4</f>
        <v>June</v>
      </c>
      <c r="H68" s="10" t="str">
        <f>+G68</f>
        <v>June</v>
      </c>
      <c r="I68" s="10" t="str">
        <f t="shared" si="18"/>
        <v>June</v>
      </c>
      <c r="J68" s="10" t="str">
        <f t="shared" si="18"/>
        <v>June</v>
      </c>
      <c r="K68" s="10" t="str">
        <f t="shared" si="18"/>
        <v>June</v>
      </c>
      <c r="L68" s="10" t="str">
        <f t="shared" si="18"/>
        <v>June</v>
      </c>
      <c r="M68" s="10" t="str">
        <f t="shared" si="18"/>
        <v>June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2</v>
      </c>
      <c r="H69" s="7">
        <f>+$H$5</f>
        <v>9</v>
      </c>
      <c r="I69" s="7">
        <f>+$I$5</f>
        <v>16</v>
      </c>
      <c r="J69" s="7">
        <f>+$J$5</f>
        <v>23</v>
      </c>
      <c r="K69" s="7">
        <f>+$K$5</f>
        <v>30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84</v>
      </c>
      <c r="H71" s="32">
        <f t="shared" ref="H71:L71" si="19">SUM(H72:H75)</f>
        <v>76</v>
      </c>
      <c r="I71" s="32">
        <f t="shared" si="19"/>
        <v>71</v>
      </c>
      <c r="J71" s="32">
        <f t="shared" si="19"/>
        <v>100</v>
      </c>
      <c r="K71" s="32">
        <f t="shared" si="19"/>
        <v>92</v>
      </c>
      <c r="L71" s="32">
        <f t="shared" si="19"/>
        <v>423</v>
      </c>
      <c r="M71" s="32">
        <f>ROUND((L71/$E$1),0)</f>
        <v>85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3</v>
      </c>
      <c r="H72" s="40">
        <v>2</v>
      </c>
      <c r="I72" s="40">
        <v>2</v>
      </c>
      <c r="J72" s="40">
        <v>1</v>
      </c>
      <c r="K72" s="40">
        <v>5</v>
      </c>
      <c r="L72" s="35">
        <f>SUM(G72:K72)</f>
        <v>13</v>
      </c>
      <c r="M72" s="35">
        <f t="shared" ref="M72:M80" si="20">ROUND((L72/$E$1),0)</f>
        <v>3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9</v>
      </c>
      <c r="H73" s="40">
        <v>11</v>
      </c>
      <c r="I73" s="40">
        <v>7</v>
      </c>
      <c r="J73" s="40">
        <v>11</v>
      </c>
      <c r="K73" s="40">
        <v>14</v>
      </c>
      <c r="L73" s="35">
        <f t="shared" ref="L73:L80" si="21">SUM(G73:K73)</f>
        <v>52</v>
      </c>
      <c r="M73" s="35">
        <f t="shared" si="20"/>
        <v>10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10</v>
      </c>
      <c r="H74" s="40">
        <v>10</v>
      </c>
      <c r="I74" s="40">
        <v>7</v>
      </c>
      <c r="J74" s="40">
        <v>6</v>
      </c>
      <c r="K74" s="40">
        <v>14</v>
      </c>
      <c r="L74" s="35">
        <f t="shared" si="21"/>
        <v>47</v>
      </c>
      <c r="M74" s="35">
        <f t="shared" si="20"/>
        <v>9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62</v>
      </c>
      <c r="H75" s="41">
        <v>53</v>
      </c>
      <c r="I75" s="41">
        <v>55</v>
      </c>
      <c r="J75" s="41">
        <v>82</v>
      </c>
      <c r="K75" s="41">
        <v>59</v>
      </c>
      <c r="L75" s="32">
        <f t="shared" si="21"/>
        <v>311</v>
      </c>
      <c r="M75" s="32">
        <f t="shared" si="20"/>
        <v>62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4</v>
      </c>
      <c r="H76" s="40">
        <v>14</v>
      </c>
      <c r="I76" s="40">
        <v>44</v>
      </c>
      <c r="J76" s="40">
        <v>34</v>
      </c>
      <c r="K76" s="40">
        <v>17</v>
      </c>
      <c r="L76" s="35">
        <f t="shared" si="21"/>
        <v>113</v>
      </c>
      <c r="M76" s="35">
        <f t="shared" si="20"/>
        <v>23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>
        <v>5</v>
      </c>
      <c r="K78" s="40"/>
      <c r="L78" s="35">
        <f t="shared" si="21"/>
        <v>5</v>
      </c>
      <c r="M78" s="35">
        <f t="shared" si="20"/>
        <v>1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18</v>
      </c>
      <c r="H79" s="40">
        <v>10</v>
      </c>
      <c r="I79" s="40">
        <v>85</v>
      </c>
      <c r="J79" s="40">
        <v>72</v>
      </c>
      <c r="K79" s="40">
        <v>324</v>
      </c>
      <c r="L79" s="35">
        <f t="shared" si="21"/>
        <v>509</v>
      </c>
      <c r="M79" s="35">
        <f t="shared" si="20"/>
        <v>102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June 2024</v>
      </c>
      <c r="D84" s="24"/>
      <c r="E84" s="24"/>
      <c r="F84" s="24"/>
      <c r="G84" s="10" t="str">
        <f>+$G$4</f>
        <v>June</v>
      </c>
      <c r="H84" s="10" t="str">
        <f>+G84</f>
        <v>June</v>
      </c>
      <c r="I84" s="10" t="str">
        <f t="shared" si="22"/>
        <v>June</v>
      </c>
      <c r="J84" s="10" t="str">
        <f t="shared" si="22"/>
        <v>June</v>
      </c>
      <c r="K84" s="10" t="str">
        <f t="shared" si="22"/>
        <v>June</v>
      </c>
      <c r="L84" s="10" t="str">
        <f t="shared" si="22"/>
        <v>June</v>
      </c>
      <c r="M84" s="10" t="str">
        <f t="shared" si="22"/>
        <v>June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2</v>
      </c>
      <c r="H85" s="7">
        <f>+$H$5</f>
        <v>9</v>
      </c>
      <c r="I85" s="7">
        <f>+$I$5</f>
        <v>16</v>
      </c>
      <c r="J85" s="7">
        <f>+$J$5</f>
        <v>23</v>
      </c>
      <c r="K85" s="7">
        <f>+$K$5</f>
        <v>30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430</v>
      </c>
      <c r="U99" s="46">
        <f>+L104+L105</f>
        <v>142</v>
      </c>
      <c r="V99" s="46">
        <f>+L106+L107</f>
        <v>288</v>
      </c>
      <c r="W99" s="46">
        <f>+L110</f>
        <v>31</v>
      </c>
      <c r="X99" s="46">
        <f>+L108</f>
        <v>0</v>
      </c>
    </row>
    <row r="100" spans="1:24" x14ac:dyDescent="0.25">
      <c r="A100" s="21"/>
      <c r="B100" s="22"/>
      <c r="C100" s="8" t="str">
        <f>+$C84</f>
        <v>June 2024</v>
      </c>
      <c r="D100" s="24"/>
      <c r="E100" s="24"/>
      <c r="F100" s="24"/>
      <c r="G100" s="10" t="str">
        <f>+$G$4</f>
        <v>June</v>
      </c>
      <c r="H100" s="10" t="str">
        <f>+G100</f>
        <v>June</v>
      </c>
      <c r="I100" s="10" t="str">
        <f t="shared" si="26"/>
        <v>June</v>
      </c>
      <c r="J100" s="10" t="str">
        <f t="shared" si="26"/>
        <v>June</v>
      </c>
      <c r="K100" s="10" t="str">
        <f t="shared" si="26"/>
        <v>June</v>
      </c>
      <c r="L100" s="10" t="str">
        <f t="shared" si="26"/>
        <v>June</v>
      </c>
      <c r="M100" s="10" t="str">
        <f t="shared" si="26"/>
        <v>June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2</v>
      </c>
      <c r="H101" s="7">
        <f>+$H$5</f>
        <v>9</v>
      </c>
      <c r="I101" s="7">
        <f>+$I$5</f>
        <v>16</v>
      </c>
      <c r="J101" s="7">
        <f>+$J$5</f>
        <v>23</v>
      </c>
      <c r="K101" s="7">
        <f>+$K$5</f>
        <v>30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82</v>
      </c>
      <c r="H103" s="32">
        <f t="shared" ref="H103:L103" si="27">SUM(H104:H107)</f>
        <v>86</v>
      </c>
      <c r="I103" s="32">
        <f t="shared" si="27"/>
        <v>89</v>
      </c>
      <c r="J103" s="32">
        <f t="shared" si="27"/>
        <v>83</v>
      </c>
      <c r="K103" s="32">
        <f t="shared" si="27"/>
        <v>90</v>
      </c>
      <c r="L103" s="32">
        <f t="shared" si="27"/>
        <v>430</v>
      </c>
      <c r="M103" s="32">
        <f>ROUND((L103/$E$1),0)</f>
        <v>86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4</v>
      </c>
      <c r="I104" s="40">
        <v>4</v>
      </c>
      <c r="J104" s="40">
        <v>4</v>
      </c>
      <c r="K104" s="40">
        <v>6</v>
      </c>
      <c r="L104" s="35">
        <f>SUM(G104:K104)</f>
        <v>21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25</v>
      </c>
      <c r="H105" s="40">
        <v>25</v>
      </c>
      <c r="I105" s="40">
        <v>23</v>
      </c>
      <c r="J105" s="40">
        <v>23</v>
      </c>
      <c r="K105" s="40">
        <v>25</v>
      </c>
      <c r="L105" s="35">
        <f t="shared" ref="L105:L112" si="29">SUM(G105:K105)</f>
        <v>121</v>
      </c>
      <c r="M105" s="35">
        <f t="shared" si="28"/>
        <v>24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21</v>
      </c>
      <c r="I106" s="40">
        <v>25</v>
      </c>
      <c r="J106" s="40">
        <v>21</v>
      </c>
      <c r="K106" s="40">
        <v>23</v>
      </c>
      <c r="L106" s="35">
        <f t="shared" si="29"/>
        <v>106</v>
      </c>
      <c r="M106" s="35">
        <f t="shared" si="28"/>
        <v>21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38</v>
      </c>
      <c r="H107" s="41">
        <v>36</v>
      </c>
      <c r="I107" s="41">
        <v>37</v>
      </c>
      <c r="J107" s="41">
        <v>35</v>
      </c>
      <c r="K107" s="41">
        <v>36</v>
      </c>
      <c r="L107" s="32">
        <f t="shared" si="29"/>
        <v>182</v>
      </c>
      <c r="M107" s="32">
        <f t="shared" si="28"/>
        <v>36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4</v>
      </c>
      <c r="H110" s="40">
        <v>8</v>
      </c>
      <c r="I110" s="40">
        <v>6</v>
      </c>
      <c r="J110" s="40">
        <v>8</v>
      </c>
      <c r="K110" s="40">
        <v>5</v>
      </c>
      <c r="L110" s="35">
        <f t="shared" si="29"/>
        <v>31</v>
      </c>
      <c r="M110" s="35">
        <f t="shared" si="28"/>
        <v>6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337</v>
      </c>
      <c r="U115" s="46">
        <f>+L120+L121</f>
        <v>72</v>
      </c>
      <c r="V115" s="46">
        <f>+L122+L123</f>
        <v>265</v>
      </c>
      <c r="W115" s="46">
        <f>+L126</f>
        <v>25</v>
      </c>
      <c r="X115" s="46">
        <f>+L124</f>
        <v>10</v>
      </c>
    </row>
    <row r="116" spans="1:24" x14ac:dyDescent="0.25">
      <c r="A116" s="21"/>
      <c r="B116" s="22"/>
      <c r="C116" s="8" t="str">
        <f>+$C100</f>
        <v>June 2024</v>
      </c>
      <c r="D116" s="24"/>
      <c r="E116" s="24"/>
      <c r="F116" s="24"/>
      <c r="G116" s="10" t="str">
        <f>+$G$4</f>
        <v>June</v>
      </c>
      <c r="H116" s="10" t="str">
        <f>+G116</f>
        <v>June</v>
      </c>
      <c r="I116" s="10" t="str">
        <f t="shared" si="30"/>
        <v>June</v>
      </c>
      <c r="J116" s="10" t="str">
        <f t="shared" si="30"/>
        <v>June</v>
      </c>
      <c r="K116" s="10" t="str">
        <f t="shared" si="30"/>
        <v>June</v>
      </c>
      <c r="L116" s="10" t="str">
        <f t="shared" si="30"/>
        <v>June</v>
      </c>
      <c r="M116" s="10" t="str">
        <f t="shared" si="30"/>
        <v>June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2</v>
      </c>
      <c r="H117" s="7">
        <f>+$H$5</f>
        <v>9</v>
      </c>
      <c r="I117" s="7">
        <f>+$I$5</f>
        <v>16</v>
      </c>
      <c r="J117" s="7">
        <f>+$J$5</f>
        <v>23</v>
      </c>
      <c r="K117" s="7">
        <f>+$K$5</f>
        <v>30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79</v>
      </c>
      <c r="H119" s="32">
        <f t="shared" ref="H119:L119" si="31">SUM(H120:H123)</f>
        <v>50</v>
      </c>
      <c r="I119" s="32">
        <f t="shared" si="31"/>
        <v>71</v>
      </c>
      <c r="J119" s="32">
        <f t="shared" si="31"/>
        <v>64</v>
      </c>
      <c r="K119" s="32">
        <f t="shared" si="31"/>
        <v>73</v>
      </c>
      <c r="L119" s="32">
        <f t="shared" si="31"/>
        <v>337</v>
      </c>
      <c r="M119" s="32">
        <f>ROUND((L119/$E$1),0)</f>
        <v>67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4</v>
      </c>
      <c r="H120" s="40">
        <v>3</v>
      </c>
      <c r="I120" s="40">
        <v>2</v>
      </c>
      <c r="J120" s="40">
        <v>4</v>
      </c>
      <c r="K120" s="40">
        <v>3</v>
      </c>
      <c r="L120" s="35">
        <f>SUM(G120:K120)</f>
        <v>16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15</v>
      </c>
      <c r="H121" s="40">
        <v>10</v>
      </c>
      <c r="I121" s="40">
        <v>7</v>
      </c>
      <c r="J121" s="40">
        <v>9</v>
      </c>
      <c r="K121" s="40">
        <v>15</v>
      </c>
      <c r="L121" s="35">
        <f t="shared" ref="L121:L128" si="33">SUM(G121:K121)</f>
        <v>56</v>
      </c>
      <c r="M121" s="35">
        <f t="shared" si="32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32</v>
      </c>
      <c r="H122" s="40">
        <v>11</v>
      </c>
      <c r="I122" s="40">
        <v>20</v>
      </c>
      <c r="J122" s="40">
        <v>15</v>
      </c>
      <c r="K122" s="40">
        <v>18</v>
      </c>
      <c r="L122" s="35">
        <f t="shared" si="33"/>
        <v>96</v>
      </c>
      <c r="M122" s="35">
        <f t="shared" si="32"/>
        <v>19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28</v>
      </c>
      <c r="H123" s="41">
        <v>26</v>
      </c>
      <c r="I123" s="41">
        <v>42</v>
      </c>
      <c r="J123" s="41">
        <v>36</v>
      </c>
      <c r="K123" s="41">
        <v>37</v>
      </c>
      <c r="L123" s="32">
        <f t="shared" si="33"/>
        <v>169</v>
      </c>
      <c r="M123" s="32">
        <f t="shared" si="32"/>
        <v>34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0</v>
      </c>
      <c r="H124" s="40">
        <v>3</v>
      </c>
      <c r="I124" s="40"/>
      <c r="J124" s="40">
        <v>5</v>
      </c>
      <c r="K124" s="40">
        <v>2</v>
      </c>
      <c r="L124" s="35">
        <f t="shared" si="33"/>
        <v>10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6</v>
      </c>
      <c r="H126" s="40">
        <v>2</v>
      </c>
      <c r="I126" s="40">
        <v>8</v>
      </c>
      <c r="J126" s="40">
        <v>4</v>
      </c>
      <c r="K126" s="40">
        <v>5</v>
      </c>
      <c r="L126" s="35">
        <f t="shared" si="33"/>
        <v>25</v>
      </c>
      <c r="M126" s="35">
        <f t="shared" si="32"/>
        <v>5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12</v>
      </c>
      <c r="H127" s="40">
        <v>8</v>
      </c>
      <c r="I127" s="40">
        <v>36</v>
      </c>
      <c r="J127" s="40">
        <v>12</v>
      </c>
      <c r="K127" s="40">
        <v>12</v>
      </c>
      <c r="L127" s="35">
        <f t="shared" si="33"/>
        <v>80</v>
      </c>
      <c r="M127" s="35">
        <f t="shared" si="32"/>
        <v>16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40</v>
      </c>
      <c r="H128" s="40">
        <v>40</v>
      </c>
      <c r="I128" s="40">
        <v>40</v>
      </c>
      <c r="J128" s="40">
        <v>40</v>
      </c>
      <c r="K128" s="40">
        <v>40</v>
      </c>
      <c r="L128" s="35">
        <f t="shared" si="33"/>
        <v>200</v>
      </c>
      <c r="M128" s="35">
        <f t="shared" si="32"/>
        <v>40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304</v>
      </c>
      <c r="U131" s="46">
        <f>+L136+L137</f>
        <v>104</v>
      </c>
      <c r="V131" s="46">
        <f>+L138+L139</f>
        <v>200</v>
      </c>
      <c r="W131" s="46">
        <f>+L142</f>
        <v>6</v>
      </c>
      <c r="X131" s="46">
        <f>+L140</f>
        <v>0</v>
      </c>
    </row>
    <row r="132" spans="1:24" x14ac:dyDescent="0.25">
      <c r="A132" s="21"/>
      <c r="B132" s="22"/>
      <c r="C132" s="8" t="str">
        <f>+$C116</f>
        <v>June 2024</v>
      </c>
      <c r="D132" s="24"/>
      <c r="E132" s="24"/>
      <c r="F132" s="24"/>
      <c r="G132" s="10" t="str">
        <f>+$G$4</f>
        <v>June</v>
      </c>
      <c r="H132" s="10" t="str">
        <f>+G132</f>
        <v>June</v>
      </c>
      <c r="I132" s="10" t="str">
        <f t="shared" si="34"/>
        <v>June</v>
      </c>
      <c r="J132" s="10" t="str">
        <f t="shared" si="34"/>
        <v>June</v>
      </c>
      <c r="K132" s="10" t="str">
        <f t="shared" si="34"/>
        <v>June</v>
      </c>
      <c r="L132" s="10" t="str">
        <f t="shared" si="34"/>
        <v>June</v>
      </c>
      <c r="M132" s="10" t="str">
        <f t="shared" si="34"/>
        <v>June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2</v>
      </c>
      <c r="H133" s="7">
        <f>+$H$5</f>
        <v>9</v>
      </c>
      <c r="I133" s="7">
        <f>+$I$5</f>
        <v>16</v>
      </c>
      <c r="J133" s="7">
        <f>+$J$5</f>
        <v>23</v>
      </c>
      <c r="K133" s="7">
        <f>+$K$5</f>
        <v>30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65</v>
      </c>
      <c r="H135" s="32">
        <f t="shared" ref="H135:L135" si="35">SUM(H136:H139)</f>
        <v>59</v>
      </c>
      <c r="I135" s="32">
        <f t="shared" si="35"/>
        <v>55</v>
      </c>
      <c r="J135" s="32">
        <f t="shared" si="35"/>
        <v>60</v>
      </c>
      <c r="K135" s="32">
        <f t="shared" si="35"/>
        <v>65</v>
      </c>
      <c r="L135" s="32">
        <f t="shared" si="35"/>
        <v>304</v>
      </c>
      <c r="M135" s="32">
        <f>ROUND((L135/$E$1),0)</f>
        <v>61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6</v>
      </c>
      <c r="H136" s="40">
        <v>5</v>
      </c>
      <c r="I136" s="40">
        <v>4</v>
      </c>
      <c r="J136" s="40">
        <v>3</v>
      </c>
      <c r="K136" s="40">
        <v>7</v>
      </c>
      <c r="L136" s="35">
        <f>SUM(G136:K136)</f>
        <v>25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15</v>
      </c>
      <c r="H137" s="40">
        <v>16</v>
      </c>
      <c r="I137" s="40">
        <v>15</v>
      </c>
      <c r="J137" s="40">
        <v>16</v>
      </c>
      <c r="K137" s="40">
        <v>17</v>
      </c>
      <c r="L137" s="35">
        <f t="shared" ref="L137:L144" si="37">SUM(G137:K137)</f>
        <v>79</v>
      </c>
      <c r="M137" s="35">
        <f t="shared" si="36"/>
        <v>16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14</v>
      </c>
      <c r="I138" s="40">
        <v>11</v>
      </c>
      <c r="J138" s="40">
        <v>15</v>
      </c>
      <c r="K138" s="40">
        <v>15</v>
      </c>
      <c r="L138" s="35">
        <f t="shared" si="37"/>
        <v>69</v>
      </c>
      <c r="M138" s="35">
        <f t="shared" si="36"/>
        <v>14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30</v>
      </c>
      <c r="H139" s="41">
        <v>24</v>
      </c>
      <c r="I139" s="41">
        <v>25</v>
      </c>
      <c r="J139" s="41">
        <v>26</v>
      </c>
      <c r="K139" s="41">
        <v>26</v>
      </c>
      <c r="L139" s="32">
        <f t="shared" si="37"/>
        <v>131</v>
      </c>
      <c r="M139" s="32">
        <f t="shared" si="36"/>
        <v>26</v>
      </c>
      <c r="N139" s="33"/>
      <c r="O139" s="115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2</v>
      </c>
      <c r="I142" s="40">
        <v>1</v>
      </c>
      <c r="J142" s="40">
        <v>1</v>
      </c>
      <c r="K142" s="40">
        <v>2</v>
      </c>
      <c r="L142" s="35">
        <f t="shared" si="37"/>
        <v>6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90</v>
      </c>
      <c r="H143" s="40">
        <v>70</v>
      </c>
      <c r="I143" s="40">
        <v>220</v>
      </c>
      <c r="J143" s="40">
        <v>144</v>
      </c>
      <c r="K143" s="40">
        <v>216</v>
      </c>
      <c r="L143" s="35">
        <f t="shared" si="37"/>
        <v>740</v>
      </c>
      <c r="M143" s="35">
        <f t="shared" si="36"/>
        <v>148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416</v>
      </c>
      <c r="U147" s="46">
        <f>+L152+L153</f>
        <v>109</v>
      </c>
      <c r="V147" s="46">
        <f>+L154+L155</f>
        <v>307</v>
      </c>
      <c r="W147" s="46">
        <f>+L158</f>
        <v>8</v>
      </c>
      <c r="X147" s="46">
        <f>+L156</f>
        <v>0</v>
      </c>
    </row>
    <row r="148" spans="1:24" x14ac:dyDescent="0.25">
      <c r="A148" s="21"/>
      <c r="B148" s="22"/>
      <c r="C148" s="8" t="str">
        <f>+$C132</f>
        <v>June 2024</v>
      </c>
      <c r="D148" s="24"/>
      <c r="E148" s="24"/>
      <c r="F148" s="24"/>
      <c r="G148" s="10" t="str">
        <f>+$G$4</f>
        <v>June</v>
      </c>
      <c r="H148" s="10" t="str">
        <f>+G148</f>
        <v>June</v>
      </c>
      <c r="I148" s="10" t="str">
        <f t="shared" si="38"/>
        <v>June</v>
      </c>
      <c r="J148" s="10" t="str">
        <f t="shared" si="38"/>
        <v>June</v>
      </c>
      <c r="K148" s="10" t="str">
        <f t="shared" si="38"/>
        <v>June</v>
      </c>
      <c r="L148" s="10" t="str">
        <f t="shared" si="38"/>
        <v>June</v>
      </c>
      <c r="M148" s="10" t="str">
        <f t="shared" si="38"/>
        <v>June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2</v>
      </c>
      <c r="H149" s="7">
        <f>+$H$5</f>
        <v>9</v>
      </c>
      <c r="I149" s="7">
        <f>+$I$5</f>
        <v>16</v>
      </c>
      <c r="J149" s="7">
        <f>+$J$5</f>
        <v>23</v>
      </c>
      <c r="K149" s="7">
        <f>+$K$5</f>
        <v>30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63</v>
      </c>
      <c r="H151" s="32">
        <f t="shared" ref="H151:L151" si="39">SUM(H152:H155)</f>
        <v>89</v>
      </c>
      <c r="I151" s="32">
        <f t="shared" si="39"/>
        <v>96</v>
      </c>
      <c r="J151" s="32">
        <f t="shared" si="39"/>
        <v>82</v>
      </c>
      <c r="K151" s="32">
        <f t="shared" si="39"/>
        <v>86</v>
      </c>
      <c r="L151" s="32">
        <f t="shared" si="39"/>
        <v>416</v>
      </c>
      <c r="M151" s="32">
        <f>ROUND((L151/$E$1),0)</f>
        <v>83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3</v>
      </c>
      <c r="I152" s="40">
        <v>5</v>
      </c>
      <c r="J152" s="40">
        <v>3</v>
      </c>
      <c r="K152" s="40">
        <v>3</v>
      </c>
      <c r="L152" s="35">
        <f>SUM(G152:K152)</f>
        <v>18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14</v>
      </c>
      <c r="H153" s="40">
        <v>20</v>
      </c>
      <c r="I153" s="40">
        <v>23</v>
      </c>
      <c r="J153" s="40">
        <v>14</v>
      </c>
      <c r="K153" s="40">
        <v>20</v>
      </c>
      <c r="L153" s="35">
        <f t="shared" ref="L153:L160" si="41">SUM(G153:K153)</f>
        <v>91</v>
      </c>
      <c r="M153" s="35">
        <f t="shared" si="40"/>
        <v>18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10</v>
      </c>
      <c r="H154" s="40">
        <v>31</v>
      </c>
      <c r="I154" s="40">
        <v>39</v>
      </c>
      <c r="J154" s="40">
        <v>35</v>
      </c>
      <c r="K154" s="40">
        <v>32</v>
      </c>
      <c r="L154" s="35">
        <f t="shared" si="41"/>
        <v>147</v>
      </c>
      <c r="M154" s="35">
        <f t="shared" si="40"/>
        <v>29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35</v>
      </c>
      <c r="H155" s="41">
        <v>35</v>
      </c>
      <c r="I155" s="41">
        <v>29</v>
      </c>
      <c r="J155" s="41">
        <v>30</v>
      </c>
      <c r="K155" s="41">
        <v>31</v>
      </c>
      <c r="L155" s="32">
        <f t="shared" si="41"/>
        <v>160</v>
      </c>
      <c r="M155" s="32">
        <f t="shared" si="40"/>
        <v>32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2</v>
      </c>
      <c r="I158" s="40">
        <v>3</v>
      </c>
      <c r="J158" s="40">
        <v>1</v>
      </c>
      <c r="K158" s="40">
        <v>1</v>
      </c>
      <c r="L158" s="35">
        <f t="shared" si="41"/>
        <v>8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20</v>
      </c>
      <c r="H159" s="40">
        <v>18</v>
      </c>
      <c r="I159" s="40"/>
      <c r="J159" s="40"/>
      <c r="K159" s="40">
        <v>18</v>
      </c>
      <c r="L159" s="35">
        <f t="shared" si="41"/>
        <v>56</v>
      </c>
      <c r="M159" s="35">
        <f t="shared" si="40"/>
        <v>11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204</v>
      </c>
      <c r="U163" s="46">
        <f>+L168+L169</f>
        <v>53</v>
      </c>
      <c r="V163" s="46">
        <f>+L170+L171</f>
        <v>151</v>
      </c>
      <c r="W163" s="46">
        <f>+L174</f>
        <v>12</v>
      </c>
      <c r="X163" s="46">
        <f>+L172</f>
        <v>0</v>
      </c>
    </row>
    <row r="164" spans="1:24" x14ac:dyDescent="0.25">
      <c r="A164" s="21"/>
      <c r="B164" s="22"/>
      <c r="C164" s="8" t="str">
        <f>+$C148</f>
        <v>June 2024</v>
      </c>
      <c r="D164" s="24"/>
      <c r="E164" s="24"/>
      <c r="F164" s="24"/>
      <c r="G164" s="10" t="str">
        <f>+$G$4</f>
        <v>June</v>
      </c>
      <c r="H164" s="10" t="str">
        <f>+G164</f>
        <v>June</v>
      </c>
      <c r="I164" s="10" t="str">
        <f t="shared" si="42"/>
        <v>June</v>
      </c>
      <c r="J164" s="10" t="str">
        <f t="shared" si="42"/>
        <v>June</v>
      </c>
      <c r="K164" s="10" t="str">
        <f t="shared" si="42"/>
        <v>June</v>
      </c>
      <c r="L164" s="10" t="str">
        <f t="shared" si="42"/>
        <v>June</v>
      </c>
      <c r="M164" s="10" t="str">
        <f t="shared" si="42"/>
        <v>June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2</v>
      </c>
      <c r="H165" s="7">
        <f>+$H$5</f>
        <v>9</v>
      </c>
      <c r="I165" s="7">
        <f>+$I$5</f>
        <v>16</v>
      </c>
      <c r="J165" s="7">
        <f>+$J$5</f>
        <v>23</v>
      </c>
      <c r="K165" s="7">
        <f>+$K$5</f>
        <v>30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37</v>
      </c>
      <c r="H167" s="32">
        <f t="shared" ref="H167:L167" si="43">SUM(H168:H171)</f>
        <v>43</v>
      </c>
      <c r="I167" s="32">
        <f t="shared" si="43"/>
        <v>48</v>
      </c>
      <c r="J167" s="32">
        <f t="shared" si="43"/>
        <v>41</v>
      </c>
      <c r="K167" s="32">
        <f t="shared" si="43"/>
        <v>35</v>
      </c>
      <c r="L167" s="32">
        <f t="shared" si="43"/>
        <v>204</v>
      </c>
      <c r="M167" s="32">
        <f>ROUND((L167/$E$1),0)</f>
        <v>41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4</v>
      </c>
      <c r="H168" s="40">
        <v>5</v>
      </c>
      <c r="I168" s="40">
        <v>3</v>
      </c>
      <c r="J168" s="40">
        <v>2</v>
      </c>
      <c r="K168" s="40">
        <v>1</v>
      </c>
      <c r="L168" s="35">
        <f>SUM(G168:K168)</f>
        <v>15</v>
      </c>
      <c r="M168" s="35">
        <f t="shared" ref="M168:M176" si="44">ROUND((L168/$E$1),0)</f>
        <v>3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5</v>
      </c>
      <c r="H169" s="40">
        <v>8</v>
      </c>
      <c r="I169" s="40">
        <v>9</v>
      </c>
      <c r="J169" s="40">
        <v>8</v>
      </c>
      <c r="K169" s="40">
        <v>8</v>
      </c>
      <c r="L169" s="35">
        <f t="shared" ref="L169:L176" si="45">SUM(G169:K169)</f>
        <v>38</v>
      </c>
      <c r="M169" s="35">
        <f t="shared" si="44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5</v>
      </c>
      <c r="H170" s="40">
        <v>9</v>
      </c>
      <c r="I170" s="40">
        <v>11</v>
      </c>
      <c r="J170" s="40">
        <v>8</v>
      </c>
      <c r="K170" s="40">
        <v>6</v>
      </c>
      <c r="L170" s="35">
        <f t="shared" si="45"/>
        <v>39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23</v>
      </c>
      <c r="H171" s="41">
        <v>21</v>
      </c>
      <c r="I171" s="41">
        <v>25</v>
      </c>
      <c r="J171" s="41">
        <v>23</v>
      </c>
      <c r="K171" s="41">
        <v>20</v>
      </c>
      <c r="L171" s="32">
        <f t="shared" si="45"/>
        <v>112</v>
      </c>
      <c r="M171" s="32">
        <f t="shared" si="44"/>
        <v>22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1</v>
      </c>
      <c r="I174" s="40">
        <v>2</v>
      </c>
      <c r="J174" s="40">
        <v>4</v>
      </c>
      <c r="K174" s="40">
        <v>3</v>
      </c>
      <c r="L174" s="35">
        <f t="shared" si="45"/>
        <v>12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40</v>
      </c>
      <c r="H175" s="40">
        <v>60</v>
      </c>
      <c r="I175" s="40">
        <v>144</v>
      </c>
      <c r="J175" s="40">
        <v>70</v>
      </c>
      <c r="K175" s="40">
        <v>80</v>
      </c>
      <c r="L175" s="35">
        <f t="shared" si="45"/>
        <v>394</v>
      </c>
      <c r="M175" s="35">
        <f t="shared" si="44"/>
        <v>79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364</v>
      </c>
      <c r="U179" s="46">
        <f>+L184+L185</f>
        <v>76</v>
      </c>
      <c r="V179" s="46">
        <f>+L186+L187</f>
        <v>288</v>
      </c>
      <c r="W179" s="46">
        <f>+L190</f>
        <v>34</v>
      </c>
      <c r="X179" s="46">
        <f>+L188</f>
        <v>6</v>
      </c>
    </row>
    <row r="180" spans="1:24" x14ac:dyDescent="0.25">
      <c r="A180" s="21"/>
      <c r="B180" s="22"/>
      <c r="C180" s="8" t="str">
        <f>+$C164</f>
        <v>June 2024</v>
      </c>
      <c r="D180" s="24"/>
      <c r="E180" s="24"/>
      <c r="F180" s="24"/>
      <c r="G180" s="10" t="str">
        <f>+$G$4</f>
        <v>June</v>
      </c>
      <c r="H180" s="10" t="str">
        <f>+G180</f>
        <v>June</v>
      </c>
      <c r="I180" s="10" t="str">
        <f t="shared" si="46"/>
        <v>June</v>
      </c>
      <c r="J180" s="10" t="str">
        <f t="shared" si="46"/>
        <v>June</v>
      </c>
      <c r="K180" s="10" t="str">
        <f t="shared" si="46"/>
        <v>June</v>
      </c>
      <c r="L180" s="10" t="str">
        <f t="shared" si="46"/>
        <v>June</v>
      </c>
      <c r="M180" s="10" t="str">
        <f t="shared" si="46"/>
        <v>June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2</v>
      </c>
      <c r="H181" s="7">
        <f>+$H$5</f>
        <v>9</v>
      </c>
      <c r="I181" s="7">
        <f>+$I$5</f>
        <v>16</v>
      </c>
      <c r="J181" s="7">
        <f>+$J$5</f>
        <v>23</v>
      </c>
      <c r="K181" s="7">
        <f>+$K$5</f>
        <v>30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70</v>
      </c>
      <c r="H183" s="32">
        <f t="shared" ref="H183:L183" si="47">SUM(H184:H187)</f>
        <v>76</v>
      </c>
      <c r="I183" s="32">
        <f t="shared" si="47"/>
        <v>68</v>
      </c>
      <c r="J183" s="32">
        <f t="shared" si="47"/>
        <v>75</v>
      </c>
      <c r="K183" s="32">
        <f t="shared" si="47"/>
        <v>75</v>
      </c>
      <c r="L183" s="32">
        <f t="shared" si="47"/>
        <v>364</v>
      </c>
      <c r="M183" s="32">
        <f>ROUND((L183/$E$1),0)</f>
        <v>73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3</v>
      </c>
      <c r="I184" s="40">
        <v>2</v>
      </c>
      <c r="J184" s="40">
        <v>2</v>
      </c>
      <c r="K184" s="40">
        <v>3</v>
      </c>
      <c r="L184" s="35">
        <f>SUM(G184:K184)</f>
        <v>12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13</v>
      </c>
      <c r="H185" s="40">
        <v>15</v>
      </c>
      <c r="I185" s="40">
        <v>12</v>
      </c>
      <c r="J185" s="40">
        <v>14</v>
      </c>
      <c r="K185" s="40">
        <v>10</v>
      </c>
      <c r="L185" s="35">
        <f t="shared" ref="L185:L192" si="49">SUM(G185:K185)</f>
        <v>64</v>
      </c>
      <c r="M185" s="35">
        <f t="shared" si="48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18</v>
      </c>
      <c r="I186" s="40">
        <v>16</v>
      </c>
      <c r="J186" s="40">
        <v>17</v>
      </c>
      <c r="K186" s="40">
        <v>18</v>
      </c>
      <c r="L186" s="35">
        <f t="shared" si="49"/>
        <v>87</v>
      </c>
      <c r="M186" s="35">
        <f t="shared" si="48"/>
        <v>17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37</v>
      </c>
      <c r="H187" s="41">
        <v>40</v>
      </c>
      <c r="I187" s="41">
        <v>38</v>
      </c>
      <c r="J187" s="41">
        <v>42</v>
      </c>
      <c r="K187" s="41">
        <v>44</v>
      </c>
      <c r="L187" s="32">
        <f t="shared" si="49"/>
        <v>201</v>
      </c>
      <c r="M187" s="32">
        <f t="shared" si="48"/>
        <v>40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>
        <v>2</v>
      </c>
      <c r="K188" s="40">
        <v>4</v>
      </c>
      <c r="L188" s="35">
        <f t="shared" si="49"/>
        <v>6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6</v>
      </c>
      <c r="H190" s="40">
        <v>8</v>
      </c>
      <c r="I190" s="40">
        <v>5</v>
      </c>
      <c r="J190" s="40">
        <v>4</v>
      </c>
      <c r="K190" s="40">
        <v>11</v>
      </c>
      <c r="L190" s="35">
        <f t="shared" si="49"/>
        <v>34</v>
      </c>
      <c r="M190" s="35">
        <f t="shared" si="48"/>
        <v>7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72</v>
      </c>
      <c r="I191" s="40">
        <v>72</v>
      </c>
      <c r="J191" s="40">
        <v>72</v>
      </c>
      <c r="K191" s="40">
        <v>180</v>
      </c>
      <c r="L191" s="35">
        <f t="shared" si="49"/>
        <v>504</v>
      </c>
      <c r="M191" s="35">
        <f t="shared" si="48"/>
        <v>101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267</v>
      </c>
      <c r="U195" s="46">
        <f>+L200+L201</f>
        <v>62</v>
      </c>
      <c r="V195" s="46">
        <f>+L202+L203</f>
        <v>205</v>
      </c>
      <c r="W195" s="46">
        <f>+L206</f>
        <v>16</v>
      </c>
      <c r="X195" s="46">
        <f>+L204</f>
        <v>0</v>
      </c>
    </row>
    <row r="196" spans="1:24" x14ac:dyDescent="0.25">
      <c r="A196" s="21"/>
      <c r="B196" s="22"/>
      <c r="C196" s="8" t="str">
        <f>+$C180</f>
        <v>June 2024</v>
      </c>
      <c r="D196" s="24"/>
      <c r="E196" s="24"/>
      <c r="F196" s="24"/>
      <c r="G196" s="10" t="str">
        <f>+$G$4</f>
        <v>June</v>
      </c>
      <c r="H196" s="10" t="str">
        <f>+G196</f>
        <v>June</v>
      </c>
      <c r="I196" s="10" t="str">
        <f t="shared" si="50"/>
        <v>June</v>
      </c>
      <c r="J196" s="10" t="str">
        <f t="shared" si="50"/>
        <v>June</v>
      </c>
      <c r="K196" s="10" t="str">
        <f t="shared" si="50"/>
        <v>June</v>
      </c>
      <c r="L196" s="10" t="str">
        <f t="shared" si="50"/>
        <v>June</v>
      </c>
      <c r="M196" s="10" t="str">
        <f t="shared" si="50"/>
        <v>June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2</v>
      </c>
      <c r="H197" s="7">
        <f>+$H$5</f>
        <v>9</v>
      </c>
      <c r="I197" s="7">
        <f>+$I$5</f>
        <v>16</v>
      </c>
      <c r="J197" s="7">
        <f>+$J$5</f>
        <v>23</v>
      </c>
      <c r="K197" s="7">
        <f>+$K$5</f>
        <v>30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54</v>
      </c>
      <c r="H199" s="32">
        <f t="shared" ref="H199:L199" si="51">SUM(H200:H203)</f>
        <v>54</v>
      </c>
      <c r="I199" s="32">
        <f t="shared" si="51"/>
        <v>56</v>
      </c>
      <c r="J199" s="32">
        <f t="shared" si="51"/>
        <v>53</v>
      </c>
      <c r="K199" s="32">
        <f t="shared" si="51"/>
        <v>50</v>
      </c>
      <c r="L199" s="32">
        <f t="shared" si="51"/>
        <v>267</v>
      </c>
      <c r="M199" s="32">
        <f>ROUND((L199/$E$1),0)</f>
        <v>53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4</v>
      </c>
      <c r="I200" s="40">
        <v>3</v>
      </c>
      <c r="J200" s="40">
        <v>3</v>
      </c>
      <c r="K200" s="40">
        <v>4</v>
      </c>
      <c r="L200" s="35">
        <f>SUM(G200:K200)</f>
        <v>17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9</v>
      </c>
      <c r="I201" s="40">
        <v>9</v>
      </c>
      <c r="J201" s="40">
        <v>9</v>
      </c>
      <c r="K201" s="40">
        <v>9</v>
      </c>
      <c r="L201" s="35">
        <f t="shared" ref="L201:L208" si="53">SUM(G201:K201)</f>
        <v>45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14</v>
      </c>
      <c r="H202" s="40">
        <v>14</v>
      </c>
      <c r="I202" s="40">
        <v>17</v>
      </c>
      <c r="J202" s="40">
        <v>15</v>
      </c>
      <c r="K202" s="40">
        <v>14</v>
      </c>
      <c r="L202" s="35">
        <f t="shared" si="53"/>
        <v>74</v>
      </c>
      <c r="M202" s="35">
        <f t="shared" si="52"/>
        <v>15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28</v>
      </c>
      <c r="H203" s="41">
        <v>27</v>
      </c>
      <c r="I203" s="41">
        <v>27</v>
      </c>
      <c r="J203" s="41">
        <v>26</v>
      </c>
      <c r="K203" s="41">
        <v>23</v>
      </c>
      <c r="L203" s="32">
        <f t="shared" si="53"/>
        <v>131</v>
      </c>
      <c r="M203" s="32">
        <f t="shared" si="52"/>
        <v>26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3</v>
      </c>
      <c r="I206" s="40">
        <v>4</v>
      </c>
      <c r="J206" s="40">
        <v>3</v>
      </c>
      <c r="K206" s="40">
        <v>3</v>
      </c>
      <c r="L206" s="35">
        <f t="shared" si="53"/>
        <v>16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72</v>
      </c>
      <c r="H207" s="40">
        <v>72</v>
      </c>
      <c r="I207" s="40">
        <v>180</v>
      </c>
      <c r="J207" s="40">
        <v>144</v>
      </c>
      <c r="K207" s="40">
        <v>72</v>
      </c>
      <c r="L207" s="35">
        <f t="shared" si="53"/>
        <v>540</v>
      </c>
      <c r="M207" s="35">
        <f t="shared" si="52"/>
        <v>108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>
        <v>40</v>
      </c>
      <c r="H208" s="40">
        <v>40</v>
      </c>
      <c r="I208" s="40">
        <v>40</v>
      </c>
      <c r="J208" s="40">
        <v>40</v>
      </c>
      <c r="K208" s="40">
        <v>40</v>
      </c>
      <c r="L208" s="35">
        <f t="shared" si="53"/>
        <v>200</v>
      </c>
      <c r="M208" s="35">
        <f t="shared" si="52"/>
        <v>40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460</v>
      </c>
      <c r="U211" s="46">
        <f>+L216+L217</f>
        <v>70</v>
      </c>
      <c r="V211" s="46">
        <f>+L218+L219</f>
        <v>390</v>
      </c>
      <c r="W211" s="46">
        <f>+L222</f>
        <v>45</v>
      </c>
      <c r="X211" s="46">
        <f>+L220</f>
        <v>0</v>
      </c>
    </row>
    <row r="212" spans="1:24" x14ac:dyDescent="0.25">
      <c r="A212" s="21"/>
      <c r="B212" s="22"/>
      <c r="C212" s="8" t="str">
        <f>+$C196</f>
        <v>June 2024</v>
      </c>
      <c r="D212" s="24"/>
      <c r="E212" s="24"/>
      <c r="F212" s="24"/>
      <c r="G212" s="10" t="str">
        <f>+$G$4</f>
        <v>June</v>
      </c>
      <c r="H212" s="10" t="str">
        <f>+G212</f>
        <v>June</v>
      </c>
      <c r="I212" s="10" t="str">
        <f t="shared" si="54"/>
        <v>June</v>
      </c>
      <c r="J212" s="10" t="str">
        <f t="shared" si="54"/>
        <v>June</v>
      </c>
      <c r="K212" s="10" t="str">
        <f t="shared" si="54"/>
        <v>June</v>
      </c>
      <c r="L212" s="10" t="str">
        <f t="shared" si="54"/>
        <v>June</v>
      </c>
      <c r="M212" s="10" t="str">
        <f t="shared" si="54"/>
        <v>June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2</v>
      </c>
      <c r="H213" s="7">
        <f>+$H$5</f>
        <v>9</v>
      </c>
      <c r="I213" s="7">
        <f>+$I$5</f>
        <v>16</v>
      </c>
      <c r="J213" s="7">
        <f>+$J$5</f>
        <v>23</v>
      </c>
      <c r="K213" s="7">
        <f>+$K$5</f>
        <v>30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84</v>
      </c>
      <c r="H215" s="32">
        <f t="shared" ref="H215:L215" si="55">SUM(H216:H219)</f>
        <v>70</v>
      </c>
      <c r="I215" s="32">
        <f t="shared" si="55"/>
        <v>119</v>
      </c>
      <c r="J215" s="32">
        <f t="shared" si="55"/>
        <v>99</v>
      </c>
      <c r="K215" s="32">
        <f t="shared" si="55"/>
        <v>88</v>
      </c>
      <c r="L215" s="32">
        <f t="shared" si="55"/>
        <v>460</v>
      </c>
      <c r="M215" s="32">
        <f>ROUND((L215/$E$1),0)</f>
        <v>92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5</v>
      </c>
      <c r="H216" s="40">
        <v>7</v>
      </c>
      <c r="I216" s="40">
        <v>3</v>
      </c>
      <c r="J216" s="40">
        <v>5</v>
      </c>
      <c r="K216" s="40">
        <v>5</v>
      </c>
      <c r="L216" s="35">
        <f>SUM(G216:K216)</f>
        <v>25</v>
      </c>
      <c r="M216" s="35">
        <f t="shared" ref="M216:M224" si="56">ROUND((L216/$E$1),0)</f>
        <v>5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10</v>
      </c>
      <c r="H217" s="40">
        <v>8</v>
      </c>
      <c r="I217" s="40">
        <v>8</v>
      </c>
      <c r="J217" s="40">
        <v>11</v>
      </c>
      <c r="K217" s="40">
        <v>8</v>
      </c>
      <c r="L217" s="35">
        <f t="shared" ref="L217:L224" si="57">SUM(G217:K217)</f>
        <v>45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25</v>
      </c>
      <c r="H218" s="40">
        <v>17</v>
      </c>
      <c r="I218" s="40">
        <v>30</v>
      </c>
      <c r="J218" s="40">
        <v>21</v>
      </c>
      <c r="K218" s="40">
        <v>26</v>
      </c>
      <c r="L218" s="35">
        <f t="shared" si="57"/>
        <v>119</v>
      </c>
      <c r="M218" s="35">
        <f t="shared" si="56"/>
        <v>24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44</v>
      </c>
      <c r="H219" s="41">
        <v>38</v>
      </c>
      <c r="I219" s="41">
        <v>78</v>
      </c>
      <c r="J219" s="41">
        <v>62</v>
      </c>
      <c r="K219" s="41">
        <v>49</v>
      </c>
      <c r="L219" s="32">
        <f t="shared" si="57"/>
        <v>271</v>
      </c>
      <c r="M219" s="32">
        <f t="shared" si="56"/>
        <v>54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5</v>
      </c>
      <c r="H222" s="40">
        <v>20</v>
      </c>
      <c r="I222" s="40">
        <v>10</v>
      </c>
      <c r="J222" s="40">
        <v>4</v>
      </c>
      <c r="K222" s="40">
        <v>6</v>
      </c>
      <c r="L222" s="35">
        <f t="shared" si="57"/>
        <v>45</v>
      </c>
      <c r="M222" s="35">
        <f t="shared" si="56"/>
        <v>9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10</v>
      </c>
      <c r="H223" s="40">
        <v>190</v>
      </c>
      <c r="I223" s="40">
        <v>180</v>
      </c>
      <c r="J223" s="40">
        <v>130</v>
      </c>
      <c r="K223" s="40"/>
      <c r="L223" s="35">
        <f t="shared" si="57"/>
        <v>510</v>
      </c>
      <c r="M223" s="35">
        <f t="shared" si="56"/>
        <v>102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>
        <v>40</v>
      </c>
      <c r="K224" s="40">
        <v>40</v>
      </c>
      <c r="L224" s="35">
        <f t="shared" si="57"/>
        <v>200</v>
      </c>
      <c r="M224" s="35">
        <f t="shared" si="56"/>
        <v>40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268</v>
      </c>
      <c r="U227" s="46">
        <f>+L232+L233</f>
        <v>110</v>
      </c>
      <c r="V227" s="46">
        <f>+L234+L235</f>
        <v>158</v>
      </c>
      <c r="W227" s="46">
        <f>+L238</f>
        <v>14</v>
      </c>
      <c r="X227" s="46">
        <f>+L236</f>
        <v>3</v>
      </c>
    </row>
    <row r="228" spans="1:24" x14ac:dyDescent="0.25">
      <c r="A228" s="21"/>
      <c r="B228" s="22"/>
      <c r="C228" s="8" t="str">
        <f>+$C212</f>
        <v>June 2024</v>
      </c>
      <c r="D228" s="24"/>
      <c r="E228" s="24"/>
      <c r="F228" s="24"/>
      <c r="G228" s="10" t="str">
        <f>+$G$4</f>
        <v>June</v>
      </c>
      <c r="H228" s="10" t="str">
        <f>+G228</f>
        <v>June</v>
      </c>
      <c r="I228" s="10" t="str">
        <f t="shared" si="58"/>
        <v>June</v>
      </c>
      <c r="J228" s="10" t="str">
        <f t="shared" si="58"/>
        <v>June</v>
      </c>
      <c r="K228" s="10" t="str">
        <f t="shared" si="58"/>
        <v>June</v>
      </c>
      <c r="L228" s="10" t="str">
        <f t="shared" si="58"/>
        <v>June</v>
      </c>
      <c r="M228" s="10" t="str">
        <f t="shared" si="58"/>
        <v>June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2</v>
      </c>
      <c r="H229" s="7">
        <f>+$H$5</f>
        <v>9</v>
      </c>
      <c r="I229" s="7">
        <f>+$I$5</f>
        <v>16</v>
      </c>
      <c r="J229" s="7">
        <f>+$J$5</f>
        <v>23</v>
      </c>
      <c r="K229" s="7">
        <f>+$K$5</f>
        <v>30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56</v>
      </c>
      <c r="H231" s="32">
        <f t="shared" ref="H231:L231" si="59">SUM(H232:H235)</f>
        <v>46</v>
      </c>
      <c r="I231" s="32">
        <f t="shared" si="59"/>
        <v>56</v>
      </c>
      <c r="J231" s="32">
        <f t="shared" si="59"/>
        <v>56</v>
      </c>
      <c r="K231" s="32">
        <f t="shared" si="59"/>
        <v>54</v>
      </c>
      <c r="L231" s="32">
        <f t="shared" si="59"/>
        <v>268</v>
      </c>
      <c r="M231" s="32">
        <f>ROUND((L231/$E$1),0)</f>
        <v>54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8</v>
      </c>
      <c r="H232" s="40">
        <v>5</v>
      </c>
      <c r="I232" s="40">
        <v>8</v>
      </c>
      <c r="J232" s="40">
        <v>8</v>
      </c>
      <c r="K232" s="40">
        <v>11</v>
      </c>
      <c r="L232" s="35">
        <f>SUM(G232:K232)</f>
        <v>40</v>
      </c>
      <c r="M232" s="35">
        <f t="shared" ref="M232:M240" si="60">ROUND((L232/$E$1),0)</f>
        <v>8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15</v>
      </c>
      <c r="H233" s="40">
        <v>9</v>
      </c>
      <c r="I233" s="40">
        <v>15</v>
      </c>
      <c r="J233" s="40">
        <v>15</v>
      </c>
      <c r="K233" s="40">
        <v>16</v>
      </c>
      <c r="L233" s="35">
        <f t="shared" ref="L233:L240" si="61">SUM(G233:K233)</f>
        <v>70</v>
      </c>
      <c r="M233" s="35">
        <f t="shared" si="60"/>
        <v>14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11</v>
      </c>
      <c r="I234" s="40">
        <v>10</v>
      </c>
      <c r="J234" s="40">
        <v>10</v>
      </c>
      <c r="K234" s="40">
        <v>7</v>
      </c>
      <c r="L234" s="35">
        <f t="shared" si="61"/>
        <v>48</v>
      </c>
      <c r="M234" s="35">
        <f t="shared" si="60"/>
        <v>10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23</v>
      </c>
      <c r="H235" s="41">
        <v>21</v>
      </c>
      <c r="I235" s="41">
        <v>23</v>
      </c>
      <c r="J235" s="41">
        <v>23</v>
      </c>
      <c r="K235" s="41">
        <v>20</v>
      </c>
      <c r="L235" s="32">
        <f t="shared" si="61"/>
        <v>110</v>
      </c>
      <c r="M235" s="32">
        <f t="shared" si="60"/>
        <v>22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>
        <v>3</v>
      </c>
      <c r="L236" s="35">
        <f t="shared" si="61"/>
        <v>3</v>
      </c>
      <c r="M236" s="35">
        <f t="shared" si="60"/>
        <v>1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116">
        <v>3</v>
      </c>
      <c r="H238" s="40">
        <v>3</v>
      </c>
      <c r="I238" s="40">
        <v>3</v>
      </c>
      <c r="J238" s="40">
        <v>3</v>
      </c>
      <c r="K238" s="40">
        <v>2</v>
      </c>
      <c r="L238" s="35">
        <f t="shared" si="61"/>
        <v>14</v>
      </c>
      <c r="M238" s="35">
        <f t="shared" si="60"/>
        <v>3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>
        <v>540</v>
      </c>
      <c r="I239" s="40"/>
      <c r="J239" s="40"/>
      <c r="K239" s="40"/>
      <c r="L239" s="35">
        <f t="shared" si="61"/>
        <v>540</v>
      </c>
      <c r="M239" s="35">
        <f t="shared" si="60"/>
        <v>108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>
        <v>40</v>
      </c>
      <c r="I240" s="40">
        <v>40</v>
      </c>
      <c r="J240" s="40"/>
      <c r="K240" s="40">
        <v>40</v>
      </c>
      <c r="L240" s="35">
        <f t="shared" si="61"/>
        <v>120</v>
      </c>
      <c r="M240" s="35">
        <f t="shared" si="60"/>
        <v>24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562</v>
      </c>
      <c r="U243" s="46">
        <f>+L248+L249</f>
        <v>61</v>
      </c>
      <c r="V243" s="46">
        <f>+L250+L251</f>
        <v>501</v>
      </c>
      <c r="W243" s="46">
        <f>+L254</f>
        <v>28</v>
      </c>
      <c r="X243" s="46">
        <f>+L252</f>
        <v>0</v>
      </c>
    </row>
    <row r="244" spans="1:24" x14ac:dyDescent="0.25">
      <c r="A244" s="21"/>
      <c r="B244" s="22"/>
      <c r="C244" s="8" t="str">
        <f>+$C228</f>
        <v>June 2024</v>
      </c>
      <c r="D244" s="24"/>
      <c r="E244" s="24"/>
      <c r="F244" s="24"/>
      <c r="G244" s="10" t="str">
        <f>+$G$4</f>
        <v>June</v>
      </c>
      <c r="H244" s="10" t="str">
        <f>+G244</f>
        <v>June</v>
      </c>
      <c r="I244" s="10" t="str">
        <f t="shared" si="62"/>
        <v>June</v>
      </c>
      <c r="J244" s="10" t="str">
        <f t="shared" si="62"/>
        <v>June</v>
      </c>
      <c r="K244" s="10" t="str">
        <f t="shared" si="62"/>
        <v>June</v>
      </c>
      <c r="L244" s="10" t="str">
        <f t="shared" si="62"/>
        <v>June</v>
      </c>
      <c r="M244" s="10" t="str">
        <f t="shared" si="62"/>
        <v>June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2</v>
      </c>
      <c r="H245" s="7">
        <f>+$H$5</f>
        <v>9</v>
      </c>
      <c r="I245" s="7">
        <f>+$I$5</f>
        <v>16</v>
      </c>
      <c r="J245" s="7">
        <f>+$J$5</f>
        <v>23</v>
      </c>
      <c r="K245" s="7">
        <f>+$K$5</f>
        <v>30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102</v>
      </c>
      <c r="H247" s="32">
        <f t="shared" ref="H247:L247" si="63">SUM(H248:H251)</f>
        <v>110</v>
      </c>
      <c r="I247" s="32">
        <f t="shared" si="63"/>
        <v>114</v>
      </c>
      <c r="J247" s="32">
        <f t="shared" si="63"/>
        <v>123</v>
      </c>
      <c r="K247" s="32">
        <f t="shared" si="63"/>
        <v>113</v>
      </c>
      <c r="L247" s="32">
        <f t="shared" si="63"/>
        <v>562</v>
      </c>
      <c r="M247" s="32">
        <f>ROUND((L247/$E$1),0)</f>
        <v>112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6</v>
      </c>
      <c r="H248" s="40">
        <v>6</v>
      </c>
      <c r="I248" s="40">
        <v>6</v>
      </c>
      <c r="J248" s="40">
        <v>3</v>
      </c>
      <c r="K248" s="40">
        <v>5</v>
      </c>
      <c r="L248" s="35">
        <f>SUM(G248:K248)</f>
        <v>26</v>
      </c>
      <c r="M248" s="35">
        <f t="shared" ref="M248:M256" si="64">ROUND((L248/$E$1),0)</f>
        <v>5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5</v>
      </c>
      <c r="H249" s="40">
        <v>6</v>
      </c>
      <c r="I249" s="40">
        <v>8</v>
      </c>
      <c r="J249" s="40">
        <v>9</v>
      </c>
      <c r="K249" s="40">
        <v>7</v>
      </c>
      <c r="L249" s="35">
        <f t="shared" ref="L249:L256" si="65">SUM(G249:K249)</f>
        <v>35</v>
      </c>
      <c r="M249" s="35">
        <f t="shared" si="64"/>
        <v>7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22</v>
      </c>
      <c r="H250" s="40">
        <v>21</v>
      </c>
      <c r="I250" s="40">
        <v>29</v>
      </c>
      <c r="J250" s="40">
        <v>33</v>
      </c>
      <c r="K250" s="40">
        <v>25</v>
      </c>
      <c r="L250" s="35">
        <f t="shared" si="65"/>
        <v>130</v>
      </c>
      <c r="M250" s="35">
        <f t="shared" si="64"/>
        <v>26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69</v>
      </c>
      <c r="H251" s="41">
        <v>77</v>
      </c>
      <c r="I251" s="41">
        <v>71</v>
      </c>
      <c r="J251" s="41">
        <v>78</v>
      </c>
      <c r="K251" s="41">
        <v>76</v>
      </c>
      <c r="L251" s="32">
        <f t="shared" si="65"/>
        <v>371</v>
      </c>
      <c r="M251" s="32">
        <f t="shared" si="64"/>
        <v>74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4</v>
      </c>
      <c r="H254" s="40">
        <v>6</v>
      </c>
      <c r="I254" s="40"/>
      <c r="J254" s="40">
        <v>10</v>
      </c>
      <c r="K254" s="40">
        <v>8</v>
      </c>
      <c r="L254" s="35">
        <f t="shared" si="65"/>
        <v>28</v>
      </c>
      <c r="M254" s="35">
        <f t="shared" si="64"/>
        <v>6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40</v>
      </c>
      <c r="H256" s="40">
        <v>40</v>
      </c>
      <c r="I256" s="40">
        <v>40</v>
      </c>
      <c r="J256" s="40"/>
      <c r="K256" s="40">
        <v>40</v>
      </c>
      <c r="L256" s="35">
        <f t="shared" si="65"/>
        <v>160</v>
      </c>
      <c r="M256" s="35">
        <f t="shared" si="64"/>
        <v>32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156</v>
      </c>
      <c r="U259" s="46">
        <f>+L264+L265</f>
        <v>31</v>
      </c>
      <c r="V259" s="46">
        <f>+L266+L267</f>
        <v>125</v>
      </c>
      <c r="W259" s="46">
        <f>+L270</f>
        <v>5</v>
      </c>
      <c r="X259" s="46">
        <f>+L268</f>
        <v>0</v>
      </c>
    </row>
    <row r="260" spans="1:24" x14ac:dyDescent="0.25">
      <c r="A260" s="21"/>
      <c r="B260" s="22"/>
      <c r="C260" s="8" t="str">
        <f>+$C244</f>
        <v>June 2024</v>
      </c>
      <c r="D260" s="24"/>
      <c r="E260" s="24"/>
      <c r="F260" s="24"/>
      <c r="G260" s="10" t="str">
        <f>+$G$4</f>
        <v>June</v>
      </c>
      <c r="H260" s="10" t="str">
        <f>+G260</f>
        <v>June</v>
      </c>
      <c r="I260" s="10" t="str">
        <f t="shared" si="66"/>
        <v>June</v>
      </c>
      <c r="J260" s="10" t="str">
        <f t="shared" si="66"/>
        <v>June</v>
      </c>
      <c r="K260" s="10" t="str">
        <f t="shared" si="66"/>
        <v>June</v>
      </c>
      <c r="L260" s="10" t="str">
        <f t="shared" si="66"/>
        <v>June</v>
      </c>
      <c r="M260" s="10" t="str">
        <f t="shared" si="66"/>
        <v>June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2</v>
      </c>
      <c r="H261" s="7">
        <f>+$H$5</f>
        <v>9</v>
      </c>
      <c r="I261" s="7">
        <f>+$I$5</f>
        <v>16</v>
      </c>
      <c r="J261" s="7">
        <f>+$J$5</f>
        <v>23</v>
      </c>
      <c r="K261" s="7">
        <f>+$K$5</f>
        <v>30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37</v>
      </c>
      <c r="H263" s="32">
        <f t="shared" ref="H263:L263" si="67">SUM(H264:H267)</f>
        <v>17</v>
      </c>
      <c r="I263" s="32">
        <f t="shared" si="67"/>
        <v>26</v>
      </c>
      <c r="J263" s="32">
        <f t="shared" si="67"/>
        <v>39</v>
      </c>
      <c r="K263" s="32">
        <f t="shared" si="67"/>
        <v>37</v>
      </c>
      <c r="L263" s="32">
        <f t="shared" si="67"/>
        <v>156</v>
      </c>
      <c r="M263" s="32">
        <f>ROUND((L263/$E$1),0)</f>
        <v>31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3</v>
      </c>
      <c r="H264" s="40">
        <v>2</v>
      </c>
      <c r="I264" s="40">
        <v>1</v>
      </c>
      <c r="J264" s="40">
        <v>3</v>
      </c>
      <c r="K264" s="40">
        <v>3</v>
      </c>
      <c r="L264" s="35">
        <f>SUM(G264:K264)</f>
        <v>12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5</v>
      </c>
      <c r="I265" s="40">
        <v>2</v>
      </c>
      <c r="J265" s="40">
        <v>4</v>
      </c>
      <c r="K265" s="40">
        <v>4</v>
      </c>
      <c r="L265" s="35">
        <f t="shared" ref="L265:L272" si="69">SUM(G265:K265)</f>
        <v>19</v>
      </c>
      <c r="M265" s="35">
        <f t="shared" si="68"/>
        <v>4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8</v>
      </c>
      <c r="H266" s="40">
        <v>8</v>
      </c>
      <c r="I266" s="40">
        <v>8</v>
      </c>
      <c r="J266" s="40">
        <v>10</v>
      </c>
      <c r="K266" s="40">
        <v>10</v>
      </c>
      <c r="L266" s="35">
        <f t="shared" si="69"/>
        <v>44</v>
      </c>
      <c r="M266" s="35">
        <f t="shared" si="68"/>
        <v>9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22</v>
      </c>
      <c r="H267" s="41">
        <v>2</v>
      </c>
      <c r="I267" s="41">
        <v>15</v>
      </c>
      <c r="J267" s="41">
        <v>22</v>
      </c>
      <c r="K267" s="41">
        <v>20</v>
      </c>
      <c r="L267" s="32">
        <f t="shared" si="69"/>
        <v>81</v>
      </c>
      <c r="M267" s="32">
        <f t="shared" si="68"/>
        <v>16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4</v>
      </c>
      <c r="H270" s="40"/>
      <c r="I270" s="40"/>
      <c r="J270" s="40"/>
      <c r="K270" s="40">
        <v>1</v>
      </c>
      <c r="L270" s="35">
        <f t="shared" si="69"/>
        <v>5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38</v>
      </c>
      <c r="H271" s="40">
        <v>38</v>
      </c>
      <c r="I271" s="40">
        <v>80</v>
      </c>
      <c r="J271" s="40">
        <v>80</v>
      </c>
      <c r="K271" s="40">
        <v>70</v>
      </c>
      <c r="L271" s="35">
        <f t="shared" si="69"/>
        <v>306</v>
      </c>
      <c r="M271" s="35">
        <f t="shared" si="68"/>
        <v>61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>
        <v>41</v>
      </c>
      <c r="I272" s="40"/>
      <c r="J272" s="40"/>
      <c r="K272" s="40"/>
      <c r="L272" s="35">
        <f t="shared" si="69"/>
        <v>41</v>
      </c>
      <c r="M272" s="35">
        <f t="shared" si="68"/>
        <v>8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297</v>
      </c>
      <c r="U275" s="46">
        <f>+L280+L281</f>
        <v>45</v>
      </c>
      <c r="V275" s="46">
        <f>+L282+L283</f>
        <v>252</v>
      </c>
      <c r="W275" s="46">
        <f>+L286</f>
        <v>11</v>
      </c>
      <c r="X275" s="46">
        <f>+L284</f>
        <v>1</v>
      </c>
    </row>
    <row r="276" spans="1:24" x14ac:dyDescent="0.25">
      <c r="A276" s="21"/>
      <c r="B276" s="22"/>
      <c r="C276" s="8" t="str">
        <f>+$C260</f>
        <v>June 2024</v>
      </c>
      <c r="D276" s="24"/>
      <c r="E276" s="24"/>
      <c r="F276" s="24"/>
      <c r="G276" s="10" t="str">
        <f>+$G$4</f>
        <v>June</v>
      </c>
      <c r="H276" s="10" t="str">
        <f>+G276</f>
        <v>June</v>
      </c>
      <c r="I276" s="10" t="str">
        <f t="shared" si="70"/>
        <v>June</v>
      </c>
      <c r="J276" s="10" t="str">
        <f t="shared" si="70"/>
        <v>June</v>
      </c>
      <c r="K276" s="10" t="str">
        <f t="shared" si="70"/>
        <v>June</v>
      </c>
      <c r="L276" s="10" t="str">
        <f t="shared" si="70"/>
        <v>June</v>
      </c>
      <c r="M276" s="10" t="str">
        <f t="shared" si="70"/>
        <v>June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2</v>
      </c>
      <c r="H277" s="7">
        <f>+$H$5</f>
        <v>9</v>
      </c>
      <c r="I277" s="7">
        <f>+$I$5</f>
        <v>16</v>
      </c>
      <c r="J277" s="7">
        <f>+$J$5</f>
        <v>23</v>
      </c>
      <c r="K277" s="7">
        <f>+$K$5</f>
        <v>30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48</v>
      </c>
      <c r="H279" s="32">
        <f t="shared" ref="H279:L279" si="71">SUM(H280:H283)</f>
        <v>40</v>
      </c>
      <c r="I279" s="32">
        <f t="shared" si="71"/>
        <v>65</v>
      </c>
      <c r="J279" s="32">
        <f t="shared" si="71"/>
        <v>70</v>
      </c>
      <c r="K279" s="32">
        <f t="shared" si="71"/>
        <v>74</v>
      </c>
      <c r="L279" s="32">
        <f t="shared" si="71"/>
        <v>297</v>
      </c>
      <c r="M279" s="32">
        <f>ROUND((L279/$E$1),0)</f>
        <v>59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3</v>
      </c>
      <c r="I280" s="40">
        <v>4</v>
      </c>
      <c r="J280" s="40">
        <v>4</v>
      </c>
      <c r="K280" s="40">
        <v>5</v>
      </c>
      <c r="L280" s="35">
        <f>SUM(G280:K280)</f>
        <v>18</v>
      </c>
      <c r="M280" s="35">
        <f t="shared" ref="M280:M288" si="72">ROUND((L280/$E$1),0)</f>
        <v>4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6</v>
      </c>
      <c r="I281" s="40">
        <v>6</v>
      </c>
      <c r="J281" s="40">
        <v>6</v>
      </c>
      <c r="K281" s="40">
        <v>4</v>
      </c>
      <c r="L281" s="35">
        <f t="shared" ref="L281:L288" si="73">SUM(G281:K281)</f>
        <v>27</v>
      </c>
      <c r="M281" s="35">
        <f t="shared" si="72"/>
        <v>5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13</v>
      </c>
      <c r="H282" s="40">
        <v>14</v>
      </c>
      <c r="I282" s="40">
        <v>17</v>
      </c>
      <c r="J282" s="40">
        <v>13</v>
      </c>
      <c r="K282" s="40">
        <v>21</v>
      </c>
      <c r="L282" s="35">
        <f t="shared" si="73"/>
        <v>78</v>
      </c>
      <c r="M282" s="35">
        <f t="shared" si="72"/>
        <v>16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28</v>
      </c>
      <c r="H283" s="41">
        <v>17</v>
      </c>
      <c r="I283" s="41">
        <v>38</v>
      </c>
      <c r="J283" s="41">
        <v>47</v>
      </c>
      <c r="K283" s="41">
        <v>44</v>
      </c>
      <c r="L283" s="32">
        <f t="shared" si="73"/>
        <v>174</v>
      </c>
      <c r="M283" s="32">
        <f t="shared" si="72"/>
        <v>35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>
        <v>1</v>
      </c>
      <c r="K284" s="40"/>
      <c r="L284" s="35">
        <f t="shared" si="73"/>
        <v>1</v>
      </c>
      <c r="M284" s="35">
        <f t="shared" si="72"/>
        <v>0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>
        <v>1</v>
      </c>
      <c r="H286" s="40">
        <v>3</v>
      </c>
      <c r="I286" s="40">
        <v>3</v>
      </c>
      <c r="J286" s="40">
        <v>3</v>
      </c>
      <c r="K286" s="40">
        <v>1</v>
      </c>
      <c r="L286" s="35">
        <f t="shared" si="73"/>
        <v>11</v>
      </c>
      <c r="M286" s="35">
        <f t="shared" si="72"/>
        <v>2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>
        <v>15</v>
      </c>
      <c r="J287" s="40"/>
      <c r="K287" s="40"/>
      <c r="L287" s="35">
        <f t="shared" si="73"/>
        <v>15</v>
      </c>
      <c r="M287" s="35">
        <f t="shared" si="72"/>
        <v>3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>
        <v>47</v>
      </c>
      <c r="H288" s="40">
        <v>44</v>
      </c>
      <c r="I288" s="40">
        <v>44</v>
      </c>
      <c r="J288" s="40">
        <v>44</v>
      </c>
      <c r="K288" s="40"/>
      <c r="L288" s="35">
        <f t="shared" si="73"/>
        <v>179</v>
      </c>
      <c r="M288" s="35">
        <f t="shared" si="72"/>
        <v>36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200</v>
      </c>
      <c r="U291" s="46">
        <f>+L296+L297</f>
        <v>27</v>
      </c>
      <c r="V291" s="46">
        <f>+L298+L299</f>
        <v>173</v>
      </c>
      <c r="W291" s="46">
        <f>+L302</f>
        <v>11</v>
      </c>
      <c r="X291" s="46">
        <f>+L300</f>
        <v>0</v>
      </c>
    </row>
    <row r="292" spans="1:24" x14ac:dyDescent="0.25">
      <c r="A292" s="21"/>
      <c r="B292" s="22"/>
      <c r="C292" s="8" t="str">
        <f>+$C276</f>
        <v>June 2024</v>
      </c>
      <c r="D292" s="24"/>
      <c r="E292" s="24"/>
      <c r="F292" s="24"/>
      <c r="G292" s="10" t="str">
        <f>+$G$4</f>
        <v>June</v>
      </c>
      <c r="H292" s="10" t="str">
        <f>+G292</f>
        <v>June</v>
      </c>
      <c r="I292" s="10" t="str">
        <f t="shared" si="74"/>
        <v>June</v>
      </c>
      <c r="J292" s="10" t="str">
        <f t="shared" si="74"/>
        <v>June</v>
      </c>
      <c r="K292" s="10" t="str">
        <f t="shared" si="74"/>
        <v>June</v>
      </c>
      <c r="L292" s="10" t="str">
        <f t="shared" si="74"/>
        <v>June</v>
      </c>
      <c r="M292" s="10" t="str">
        <f t="shared" si="74"/>
        <v>June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2</v>
      </c>
      <c r="H293" s="7">
        <f>+$H$5</f>
        <v>9</v>
      </c>
      <c r="I293" s="7">
        <f>+$I$5</f>
        <v>16</v>
      </c>
      <c r="J293" s="7">
        <f>+$J$5</f>
        <v>23</v>
      </c>
      <c r="K293" s="7">
        <f>+$K$5</f>
        <v>30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51</v>
      </c>
      <c r="H295" s="32">
        <f t="shared" ref="H295:L295" si="75">SUM(H296:H299)</f>
        <v>52</v>
      </c>
      <c r="I295" s="32">
        <f t="shared" si="75"/>
        <v>54</v>
      </c>
      <c r="J295" s="32">
        <f t="shared" si="75"/>
        <v>0</v>
      </c>
      <c r="K295" s="32">
        <f t="shared" si="75"/>
        <v>43</v>
      </c>
      <c r="L295" s="32">
        <f t="shared" si="75"/>
        <v>200</v>
      </c>
      <c r="M295" s="32">
        <f>ROUND((L295/$E$1),0)</f>
        <v>40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1</v>
      </c>
      <c r="I296" s="40">
        <v>1</v>
      </c>
      <c r="J296" s="40"/>
      <c r="K296" s="40">
        <v>2</v>
      </c>
      <c r="L296" s="35">
        <f>SUM(G296:K296)</f>
        <v>6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6</v>
      </c>
      <c r="I297" s="40">
        <v>6</v>
      </c>
      <c r="J297" s="40"/>
      <c r="K297" s="40">
        <v>4</v>
      </c>
      <c r="L297" s="35">
        <f t="shared" ref="L297:L304" si="77">SUM(G297:K297)</f>
        <v>21</v>
      </c>
      <c r="M297" s="35">
        <f t="shared" si="76"/>
        <v>4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16</v>
      </c>
      <c r="H298" s="40">
        <v>16</v>
      </c>
      <c r="I298" s="40">
        <v>17</v>
      </c>
      <c r="J298" s="40"/>
      <c r="K298" s="40">
        <v>14</v>
      </c>
      <c r="L298" s="35">
        <f t="shared" si="77"/>
        <v>63</v>
      </c>
      <c r="M298" s="35">
        <f t="shared" si="76"/>
        <v>13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28</v>
      </c>
      <c r="H299" s="41">
        <v>29</v>
      </c>
      <c r="I299" s="41">
        <v>30</v>
      </c>
      <c r="J299" s="41"/>
      <c r="K299" s="41">
        <v>23</v>
      </c>
      <c r="L299" s="32">
        <f t="shared" si="77"/>
        <v>110</v>
      </c>
      <c r="M299" s="32">
        <f t="shared" si="76"/>
        <v>22</v>
      </c>
      <c r="N299" s="33"/>
      <c r="O299" s="1" t="s">
        <v>233</v>
      </c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5</v>
      </c>
      <c r="H302" s="40">
        <v>6</v>
      </c>
      <c r="I302" s="40"/>
      <c r="J302" s="40"/>
      <c r="K302" s="40"/>
      <c r="L302" s="35">
        <f t="shared" si="77"/>
        <v>11</v>
      </c>
      <c r="M302" s="35">
        <f t="shared" si="76"/>
        <v>2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372</v>
      </c>
      <c r="U307" s="46">
        <f>+L312+L313</f>
        <v>88</v>
      </c>
      <c r="V307" s="46">
        <f>+L314+L315</f>
        <v>284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June 2024</v>
      </c>
      <c r="D308" s="24"/>
      <c r="E308" s="24"/>
      <c r="F308" s="24"/>
      <c r="G308" s="10" t="str">
        <f>+$G$4</f>
        <v>June</v>
      </c>
      <c r="H308" s="10" t="str">
        <f>+G308</f>
        <v>June</v>
      </c>
      <c r="I308" s="10" t="str">
        <f t="shared" si="78"/>
        <v>June</v>
      </c>
      <c r="J308" s="10" t="str">
        <f t="shared" si="78"/>
        <v>June</v>
      </c>
      <c r="K308" s="10" t="str">
        <f t="shared" si="78"/>
        <v>June</v>
      </c>
      <c r="L308" s="10" t="str">
        <f t="shared" si="78"/>
        <v>June</v>
      </c>
      <c r="M308" s="10" t="str">
        <f t="shared" si="78"/>
        <v>June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2</v>
      </c>
      <c r="H309" s="7">
        <f>+$H$5</f>
        <v>9</v>
      </c>
      <c r="I309" s="7">
        <f>+$I$5</f>
        <v>16</v>
      </c>
      <c r="J309" s="7">
        <f>+$J$5</f>
        <v>23</v>
      </c>
      <c r="K309" s="7">
        <f>+$K$5</f>
        <v>30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72</v>
      </c>
      <c r="H311" s="32">
        <f t="shared" ref="H311:L311" si="79">SUM(H312:H315)</f>
        <v>76</v>
      </c>
      <c r="I311" s="32">
        <f t="shared" si="79"/>
        <v>80</v>
      </c>
      <c r="J311" s="32">
        <f t="shared" si="79"/>
        <v>67</v>
      </c>
      <c r="K311" s="32">
        <f t="shared" si="79"/>
        <v>77</v>
      </c>
      <c r="L311" s="32">
        <f t="shared" si="79"/>
        <v>372</v>
      </c>
      <c r="M311" s="32">
        <f>ROUND((L311/$E$1),0)</f>
        <v>74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4</v>
      </c>
      <c r="H312" s="40">
        <v>7</v>
      </c>
      <c r="I312" s="40">
        <v>7</v>
      </c>
      <c r="J312" s="40">
        <v>4</v>
      </c>
      <c r="K312" s="40">
        <v>3</v>
      </c>
      <c r="L312" s="35">
        <f>SUM(G312:K312)</f>
        <v>25</v>
      </c>
      <c r="M312" s="35">
        <f t="shared" ref="M312:M320" si="80">ROUND((L312/$E$1),0)</f>
        <v>5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12</v>
      </c>
      <c r="H313" s="40">
        <v>12</v>
      </c>
      <c r="I313" s="40">
        <v>14</v>
      </c>
      <c r="J313" s="40">
        <v>13</v>
      </c>
      <c r="K313" s="118">
        <v>12</v>
      </c>
      <c r="L313" s="35">
        <f t="shared" ref="L313:L320" si="81">SUM(G313:K313)</f>
        <v>63</v>
      </c>
      <c r="M313" s="35">
        <f t="shared" si="80"/>
        <v>13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18</v>
      </c>
      <c r="H314" s="40">
        <v>23</v>
      </c>
      <c r="I314" s="40">
        <v>24</v>
      </c>
      <c r="J314" s="40">
        <v>19</v>
      </c>
      <c r="K314" s="40">
        <v>23</v>
      </c>
      <c r="L314" s="35">
        <f t="shared" si="81"/>
        <v>107</v>
      </c>
      <c r="M314" s="35">
        <f t="shared" si="80"/>
        <v>21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38</v>
      </c>
      <c r="H315" s="41">
        <v>34</v>
      </c>
      <c r="I315" s="41">
        <v>35</v>
      </c>
      <c r="J315" s="41">
        <v>31</v>
      </c>
      <c r="K315" s="41">
        <v>39</v>
      </c>
      <c r="L315" s="32">
        <f t="shared" si="81"/>
        <v>177</v>
      </c>
      <c r="M315" s="32">
        <f t="shared" si="80"/>
        <v>35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66</v>
      </c>
      <c r="H319" s="40">
        <v>114</v>
      </c>
      <c r="I319" s="40">
        <v>46</v>
      </c>
      <c r="J319" s="40">
        <v>21</v>
      </c>
      <c r="K319" s="40">
        <v>86</v>
      </c>
      <c r="L319" s="35">
        <f t="shared" si="81"/>
        <v>333</v>
      </c>
      <c r="M319" s="35">
        <f t="shared" si="80"/>
        <v>67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265</v>
      </c>
      <c r="U323" s="46">
        <f>+L328+L329</f>
        <v>97</v>
      </c>
      <c r="V323" s="46">
        <f>+L330+L331</f>
        <v>168</v>
      </c>
      <c r="W323" s="46">
        <f>+L334</f>
        <v>46</v>
      </c>
      <c r="X323" s="46">
        <f>+L332</f>
        <v>27</v>
      </c>
    </row>
    <row r="324" spans="1:24" x14ac:dyDescent="0.25">
      <c r="A324" s="21"/>
      <c r="B324" s="22"/>
      <c r="C324" s="8" t="str">
        <f>+$C308</f>
        <v>June 2024</v>
      </c>
      <c r="D324" s="24"/>
      <c r="E324" s="24"/>
      <c r="F324" s="24"/>
      <c r="G324" s="10" t="str">
        <f>+$G$4</f>
        <v>June</v>
      </c>
      <c r="H324" s="10" t="str">
        <f>+G324</f>
        <v>June</v>
      </c>
      <c r="I324" s="10" t="str">
        <f t="shared" si="82"/>
        <v>June</v>
      </c>
      <c r="J324" s="10" t="str">
        <f t="shared" si="82"/>
        <v>June</v>
      </c>
      <c r="K324" s="10" t="str">
        <f t="shared" si="82"/>
        <v>June</v>
      </c>
      <c r="L324" s="10" t="str">
        <f t="shared" si="82"/>
        <v>June</v>
      </c>
      <c r="M324" s="10" t="str">
        <f t="shared" si="82"/>
        <v>June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2</v>
      </c>
      <c r="H325" s="7">
        <f>+$H$5</f>
        <v>9</v>
      </c>
      <c r="I325" s="7">
        <f>+$I$5</f>
        <v>16</v>
      </c>
      <c r="J325" s="7">
        <f>+$J$5</f>
        <v>23</v>
      </c>
      <c r="K325" s="7">
        <f>+$K$5</f>
        <v>30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49</v>
      </c>
      <c r="H327" s="32">
        <f t="shared" ref="H327:L327" si="83">SUM(H328:H331)</f>
        <v>53</v>
      </c>
      <c r="I327" s="32">
        <f t="shared" si="83"/>
        <v>52</v>
      </c>
      <c r="J327" s="32">
        <f t="shared" si="83"/>
        <v>54</v>
      </c>
      <c r="K327" s="32">
        <f t="shared" si="83"/>
        <v>57</v>
      </c>
      <c r="L327" s="32">
        <f t="shared" si="83"/>
        <v>265</v>
      </c>
      <c r="M327" s="32">
        <f>ROUND((L327/$E$1),0)</f>
        <v>53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6</v>
      </c>
      <c r="H328" s="40">
        <v>4</v>
      </c>
      <c r="I328" s="40">
        <v>5</v>
      </c>
      <c r="J328" s="40">
        <v>5</v>
      </c>
      <c r="K328" s="40">
        <v>7</v>
      </c>
      <c r="L328" s="35">
        <f>SUM(G328:K328)</f>
        <v>27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14</v>
      </c>
      <c r="H329" s="40">
        <v>12</v>
      </c>
      <c r="I329" s="40">
        <v>15</v>
      </c>
      <c r="J329" s="40">
        <v>12</v>
      </c>
      <c r="K329" s="40">
        <v>17</v>
      </c>
      <c r="L329" s="35">
        <f t="shared" ref="L329:L336" si="85">SUM(G329:K329)</f>
        <v>70</v>
      </c>
      <c r="M329" s="35">
        <f t="shared" si="84"/>
        <v>14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17</v>
      </c>
      <c r="I330" s="40">
        <v>10</v>
      </c>
      <c r="J330" s="40">
        <v>16</v>
      </c>
      <c r="K330" s="40">
        <v>14</v>
      </c>
      <c r="L330" s="35">
        <f t="shared" si="85"/>
        <v>68</v>
      </c>
      <c r="M330" s="35">
        <f t="shared" si="84"/>
        <v>14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18</v>
      </c>
      <c r="H331" s="41">
        <v>20</v>
      </c>
      <c r="I331" s="41">
        <v>22</v>
      </c>
      <c r="J331" s="41">
        <v>21</v>
      </c>
      <c r="K331" s="41">
        <v>19</v>
      </c>
      <c r="L331" s="32">
        <f t="shared" si="85"/>
        <v>100</v>
      </c>
      <c r="M331" s="32">
        <f t="shared" si="84"/>
        <v>20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8</v>
      </c>
      <c r="H332" s="40">
        <v>2</v>
      </c>
      <c r="I332" s="40">
        <v>2</v>
      </c>
      <c r="J332" s="40">
        <v>8</v>
      </c>
      <c r="K332" s="40">
        <v>7</v>
      </c>
      <c r="L332" s="35">
        <f t="shared" si="85"/>
        <v>27</v>
      </c>
      <c r="M332" s="35">
        <f t="shared" si="84"/>
        <v>5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9</v>
      </c>
      <c r="H334" s="40">
        <v>9</v>
      </c>
      <c r="I334" s="40">
        <v>10</v>
      </c>
      <c r="J334" s="40">
        <v>11</v>
      </c>
      <c r="K334" s="40">
        <v>7</v>
      </c>
      <c r="L334" s="35">
        <f t="shared" si="85"/>
        <v>46</v>
      </c>
      <c r="M334" s="35">
        <f t="shared" si="84"/>
        <v>9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144</v>
      </c>
      <c r="H335" s="40">
        <v>72</v>
      </c>
      <c r="I335" s="40">
        <v>108</v>
      </c>
      <c r="J335" s="40">
        <v>180</v>
      </c>
      <c r="K335" s="40">
        <v>180</v>
      </c>
      <c r="L335" s="35">
        <f t="shared" si="85"/>
        <v>684</v>
      </c>
      <c r="M335" s="35">
        <f t="shared" si="84"/>
        <v>137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542</v>
      </c>
      <c r="U339" s="46">
        <f>+L344+L345</f>
        <v>164</v>
      </c>
      <c r="V339" s="46">
        <f>+L346+L347</f>
        <v>378</v>
      </c>
      <c r="W339" s="46">
        <f>+L350</f>
        <v>25</v>
      </c>
      <c r="X339" s="46">
        <f>+L348</f>
        <v>16</v>
      </c>
    </row>
    <row r="340" spans="1:24" x14ac:dyDescent="0.25">
      <c r="A340" s="21"/>
      <c r="B340" s="22"/>
      <c r="C340" s="8" t="str">
        <f>+$C324</f>
        <v>June 2024</v>
      </c>
      <c r="D340" s="24"/>
      <c r="E340" s="24"/>
      <c r="F340" s="24"/>
      <c r="G340" s="10" t="str">
        <f>+$G$4</f>
        <v>June</v>
      </c>
      <c r="H340" s="10" t="str">
        <f>+G340</f>
        <v>June</v>
      </c>
      <c r="I340" s="10" t="str">
        <f t="shared" si="86"/>
        <v>June</v>
      </c>
      <c r="J340" s="10" t="str">
        <f t="shared" si="86"/>
        <v>June</v>
      </c>
      <c r="K340" s="10" t="str">
        <f t="shared" si="86"/>
        <v>June</v>
      </c>
      <c r="L340" s="10" t="str">
        <f t="shared" si="86"/>
        <v>June</v>
      </c>
      <c r="M340" s="10" t="str">
        <f t="shared" si="86"/>
        <v>June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2</v>
      </c>
      <c r="H341" s="7">
        <f>+$H$5</f>
        <v>9</v>
      </c>
      <c r="I341" s="7">
        <f>+$I$5</f>
        <v>16</v>
      </c>
      <c r="J341" s="7">
        <f>+$J$5</f>
        <v>23</v>
      </c>
      <c r="K341" s="7">
        <f>+$K$5</f>
        <v>30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133</v>
      </c>
      <c r="H343" s="32">
        <f t="shared" ref="H343:L343" si="87">SUM(H344:H347)</f>
        <v>70</v>
      </c>
      <c r="I343" s="32">
        <f t="shared" si="87"/>
        <v>98</v>
      </c>
      <c r="J343" s="32">
        <f t="shared" si="87"/>
        <v>115</v>
      </c>
      <c r="K343" s="32">
        <f t="shared" si="87"/>
        <v>126</v>
      </c>
      <c r="L343" s="32">
        <f t="shared" si="87"/>
        <v>542</v>
      </c>
      <c r="M343" s="32">
        <f>ROUND((L343/$E$1),0)</f>
        <v>108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17</v>
      </c>
      <c r="H344" s="40">
        <v>12</v>
      </c>
      <c r="I344" s="40">
        <v>10</v>
      </c>
      <c r="J344" s="40">
        <v>12</v>
      </c>
      <c r="K344" s="40">
        <v>14</v>
      </c>
      <c r="L344" s="35">
        <f>SUM(G344:K344)</f>
        <v>65</v>
      </c>
      <c r="M344" s="35">
        <f t="shared" ref="M344:M352" si="88">ROUND((L344/$E$1),0)</f>
        <v>13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23</v>
      </c>
      <c r="H345" s="40">
        <v>17</v>
      </c>
      <c r="I345" s="40">
        <v>19</v>
      </c>
      <c r="J345" s="40">
        <v>21</v>
      </c>
      <c r="K345" s="40">
        <v>19</v>
      </c>
      <c r="L345" s="35">
        <f t="shared" ref="L345:L352" si="89">SUM(G345:K345)</f>
        <v>99</v>
      </c>
      <c r="M345" s="35">
        <f t="shared" si="88"/>
        <v>20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27</v>
      </c>
      <c r="H346" s="40">
        <v>12</v>
      </c>
      <c r="I346" s="40">
        <v>18</v>
      </c>
      <c r="J346" s="40">
        <v>17</v>
      </c>
      <c r="K346" s="40">
        <v>22</v>
      </c>
      <c r="L346" s="35">
        <f t="shared" si="89"/>
        <v>96</v>
      </c>
      <c r="M346" s="35">
        <f t="shared" si="88"/>
        <v>19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66</v>
      </c>
      <c r="H347" s="41">
        <v>29</v>
      </c>
      <c r="I347" s="41">
        <v>51</v>
      </c>
      <c r="J347" s="41">
        <v>65</v>
      </c>
      <c r="K347" s="41">
        <v>71</v>
      </c>
      <c r="L347" s="32">
        <f t="shared" si="89"/>
        <v>282</v>
      </c>
      <c r="M347" s="32">
        <f t="shared" si="88"/>
        <v>56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2</v>
      </c>
      <c r="I348" s="40">
        <v>3</v>
      </c>
      <c r="J348" s="40">
        <v>3</v>
      </c>
      <c r="K348" s="40">
        <v>4</v>
      </c>
      <c r="L348" s="35">
        <f t="shared" si="89"/>
        <v>16</v>
      </c>
      <c r="M348" s="35">
        <f t="shared" si="88"/>
        <v>3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5</v>
      </c>
      <c r="H350" s="40">
        <v>4</v>
      </c>
      <c r="I350" s="40">
        <v>6</v>
      </c>
      <c r="J350" s="40">
        <v>4</v>
      </c>
      <c r="K350" s="40">
        <v>6</v>
      </c>
      <c r="L350" s="35">
        <f t="shared" si="89"/>
        <v>25</v>
      </c>
      <c r="M350" s="35">
        <f t="shared" si="88"/>
        <v>5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108</v>
      </c>
      <c r="H351" s="40">
        <v>36</v>
      </c>
      <c r="I351" s="40">
        <v>72</v>
      </c>
      <c r="J351" s="40">
        <v>72</v>
      </c>
      <c r="K351" s="40">
        <v>36</v>
      </c>
      <c r="L351" s="35">
        <f t="shared" si="89"/>
        <v>324</v>
      </c>
      <c r="M351" s="35">
        <f t="shared" si="88"/>
        <v>65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>
        <v>40</v>
      </c>
      <c r="J352" s="40">
        <v>40</v>
      </c>
      <c r="K352" s="40">
        <v>40</v>
      </c>
      <c r="L352" s="35">
        <f t="shared" si="89"/>
        <v>200</v>
      </c>
      <c r="M352" s="35">
        <f t="shared" si="88"/>
        <v>40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155</v>
      </c>
      <c r="U355" s="46">
        <f>+L360+L361</f>
        <v>22</v>
      </c>
      <c r="V355" s="46">
        <f>+L362+L363</f>
        <v>133</v>
      </c>
      <c r="W355" s="46">
        <f>+L366</f>
        <v>32</v>
      </c>
      <c r="X355" s="46">
        <f>+L364</f>
        <v>4</v>
      </c>
    </row>
    <row r="356" spans="1:24" x14ac:dyDescent="0.25">
      <c r="A356" s="21"/>
      <c r="B356" s="22"/>
      <c r="C356" s="8" t="str">
        <f>+$C340</f>
        <v>June 2024</v>
      </c>
      <c r="D356" s="24"/>
      <c r="E356" s="24"/>
      <c r="F356" s="24"/>
      <c r="G356" s="10" t="str">
        <f>+$G$4</f>
        <v>June</v>
      </c>
      <c r="H356" s="10" t="str">
        <f>+G356</f>
        <v>June</v>
      </c>
      <c r="I356" s="10" t="str">
        <f t="shared" si="90"/>
        <v>June</v>
      </c>
      <c r="J356" s="10" t="str">
        <f t="shared" si="90"/>
        <v>June</v>
      </c>
      <c r="K356" s="10" t="str">
        <f t="shared" si="90"/>
        <v>June</v>
      </c>
      <c r="L356" s="10" t="str">
        <f t="shared" si="90"/>
        <v>June</v>
      </c>
      <c r="M356" s="10" t="str">
        <f t="shared" si="90"/>
        <v>June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2</v>
      </c>
      <c r="H357" s="7">
        <f>+$H$5</f>
        <v>9</v>
      </c>
      <c r="I357" s="7">
        <f>+$I$5</f>
        <v>16</v>
      </c>
      <c r="J357" s="7">
        <f>+$J$5</f>
        <v>23</v>
      </c>
      <c r="K357" s="7">
        <f>+$K$5</f>
        <v>30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33</v>
      </c>
      <c r="H359" s="32">
        <f t="shared" ref="H359:L359" si="91">SUM(H360:H363)</f>
        <v>33</v>
      </c>
      <c r="I359" s="32">
        <f t="shared" si="91"/>
        <v>31</v>
      </c>
      <c r="J359" s="32">
        <f t="shared" si="91"/>
        <v>25</v>
      </c>
      <c r="K359" s="32">
        <f t="shared" si="91"/>
        <v>33</v>
      </c>
      <c r="L359" s="32">
        <f t="shared" si="91"/>
        <v>155</v>
      </c>
      <c r="M359" s="32">
        <f>ROUND((L359/$E$1),0)</f>
        <v>31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2</v>
      </c>
      <c r="K360" s="40">
        <v>2</v>
      </c>
      <c r="L360" s="35">
        <f>SUM(G360:K360)</f>
        <v>10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4</v>
      </c>
      <c r="H361" s="40">
        <v>2</v>
      </c>
      <c r="I361" s="40">
        <v>2</v>
      </c>
      <c r="J361" s="40">
        <v>2</v>
      </c>
      <c r="K361" s="40">
        <v>2</v>
      </c>
      <c r="L361" s="35">
        <f t="shared" ref="L361:L368" si="93">SUM(G361:K361)</f>
        <v>12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15</v>
      </c>
      <c r="H362" s="40">
        <v>12</v>
      </c>
      <c r="I362" s="40">
        <v>10</v>
      </c>
      <c r="J362" s="40">
        <v>5</v>
      </c>
      <c r="K362" s="40">
        <v>9</v>
      </c>
      <c r="L362" s="35">
        <f t="shared" si="93"/>
        <v>51</v>
      </c>
      <c r="M362" s="35">
        <f t="shared" si="92"/>
        <v>10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12</v>
      </c>
      <c r="H363" s="41">
        <v>17</v>
      </c>
      <c r="I363" s="41">
        <v>17</v>
      </c>
      <c r="J363" s="41">
        <v>16</v>
      </c>
      <c r="K363" s="41">
        <v>20</v>
      </c>
      <c r="L363" s="32">
        <f t="shared" si="93"/>
        <v>82</v>
      </c>
      <c r="M363" s="32">
        <f t="shared" si="92"/>
        <v>16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4</v>
      </c>
      <c r="H364" s="40"/>
      <c r="I364" s="40"/>
      <c r="J364" s="40"/>
      <c r="K364" s="40"/>
      <c r="L364" s="35">
        <f t="shared" si="93"/>
        <v>4</v>
      </c>
      <c r="M364" s="35">
        <f t="shared" si="92"/>
        <v>1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4</v>
      </c>
      <c r="H366" s="40">
        <v>5</v>
      </c>
      <c r="I366" s="40">
        <v>10</v>
      </c>
      <c r="J366" s="40">
        <v>5</v>
      </c>
      <c r="K366" s="40">
        <v>8</v>
      </c>
      <c r="L366" s="35">
        <f t="shared" si="93"/>
        <v>32</v>
      </c>
      <c r="M366" s="35">
        <f t="shared" si="92"/>
        <v>6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>
        <v>216</v>
      </c>
      <c r="K367" s="40">
        <v>360</v>
      </c>
      <c r="L367" s="35">
        <f t="shared" si="93"/>
        <v>576</v>
      </c>
      <c r="M367" s="35">
        <f t="shared" si="92"/>
        <v>115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>
        <v>18</v>
      </c>
      <c r="J368" s="40">
        <v>18</v>
      </c>
      <c r="K368" s="40">
        <v>20</v>
      </c>
      <c r="L368" s="35">
        <f t="shared" si="93"/>
        <v>56</v>
      </c>
      <c r="M368" s="35">
        <f t="shared" si="92"/>
        <v>11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111</v>
      </c>
      <c r="U371" s="46">
        <f>+L376+L377</f>
        <v>27</v>
      </c>
      <c r="V371" s="46">
        <f>+L378+L379</f>
        <v>84</v>
      </c>
      <c r="W371" s="46">
        <f>+L382</f>
        <v>17</v>
      </c>
      <c r="X371" s="46">
        <f>+L380</f>
        <v>0</v>
      </c>
    </row>
    <row r="372" spans="1:24" x14ac:dyDescent="0.25">
      <c r="A372" s="21"/>
      <c r="B372" s="22"/>
      <c r="C372" s="8" t="str">
        <f>+$C356</f>
        <v>June 2024</v>
      </c>
      <c r="D372" s="24"/>
      <c r="E372" s="24"/>
      <c r="F372" s="24"/>
      <c r="G372" s="10" t="str">
        <f>+$G$4</f>
        <v>June</v>
      </c>
      <c r="H372" s="10" t="str">
        <f>+G372</f>
        <v>June</v>
      </c>
      <c r="I372" s="10" t="str">
        <f t="shared" si="94"/>
        <v>June</v>
      </c>
      <c r="J372" s="10" t="str">
        <f t="shared" si="94"/>
        <v>June</v>
      </c>
      <c r="K372" s="10" t="str">
        <f t="shared" si="94"/>
        <v>June</v>
      </c>
      <c r="L372" s="10" t="str">
        <f t="shared" si="94"/>
        <v>June</v>
      </c>
      <c r="M372" s="10" t="str">
        <f t="shared" si="94"/>
        <v>June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2</v>
      </c>
      <c r="H373" s="7">
        <f>+$H$5</f>
        <v>9</v>
      </c>
      <c r="I373" s="7">
        <f>+$I$5</f>
        <v>16</v>
      </c>
      <c r="J373" s="7">
        <f>+$J$5</f>
        <v>23</v>
      </c>
      <c r="K373" s="7">
        <f>+$K$5</f>
        <v>30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25</v>
      </c>
      <c r="H375" s="32">
        <f t="shared" ref="H375:L375" si="95">SUM(H376:H379)</f>
        <v>20</v>
      </c>
      <c r="I375" s="32">
        <f t="shared" si="95"/>
        <v>22</v>
      </c>
      <c r="J375" s="32">
        <f t="shared" si="95"/>
        <v>22</v>
      </c>
      <c r="K375" s="32">
        <f t="shared" si="95"/>
        <v>22</v>
      </c>
      <c r="L375" s="32">
        <f t="shared" si="95"/>
        <v>111</v>
      </c>
      <c r="M375" s="32">
        <f>ROUND((L375/$E$1),0)</f>
        <v>22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>
        <v>1</v>
      </c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7</v>
      </c>
      <c r="H377" s="40">
        <v>4</v>
      </c>
      <c r="I377" s="40">
        <v>4</v>
      </c>
      <c r="J377" s="40">
        <v>3</v>
      </c>
      <c r="K377" s="40">
        <v>4</v>
      </c>
      <c r="L377" s="35">
        <f t="shared" ref="L377:L384" si="97">SUM(G377:K377)</f>
        <v>22</v>
      </c>
      <c r="M377" s="35">
        <f t="shared" si="96"/>
        <v>4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8</v>
      </c>
      <c r="H378" s="40">
        <v>6</v>
      </c>
      <c r="I378" s="40">
        <v>11</v>
      </c>
      <c r="J378" s="40">
        <v>6</v>
      </c>
      <c r="K378" s="40">
        <v>7</v>
      </c>
      <c r="L378" s="35">
        <f t="shared" si="97"/>
        <v>38</v>
      </c>
      <c r="M378" s="35">
        <f t="shared" si="96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9</v>
      </c>
      <c r="H379" s="41">
        <v>9</v>
      </c>
      <c r="I379" s="41">
        <v>6</v>
      </c>
      <c r="J379" s="41">
        <v>12</v>
      </c>
      <c r="K379" s="41">
        <v>10</v>
      </c>
      <c r="L379" s="32">
        <f t="shared" si="97"/>
        <v>46</v>
      </c>
      <c r="M379" s="32">
        <f t="shared" si="96"/>
        <v>9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3</v>
      </c>
      <c r="H382" s="40">
        <v>3</v>
      </c>
      <c r="I382" s="40">
        <v>3</v>
      </c>
      <c r="J382" s="40">
        <v>3</v>
      </c>
      <c r="K382" s="40">
        <v>5</v>
      </c>
      <c r="L382" s="35">
        <f t="shared" si="97"/>
        <v>17</v>
      </c>
      <c r="M382" s="35">
        <f t="shared" si="96"/>
        <v>3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36</v>
      </c>
      <c r="H383" s="40">
        <v>72</v>
      </c>
      <c r="I383" s="40">
        <v>72</v>
      </c>
      <c r="J383" s="40">
        <v>4</v>
      </c>
      <c r="K383" s="40"/>
      <c r="L383" s="35">
        <f t="shared" si="97"/>
        <v>184</v>
      </c>
      <c r="M383" s="35">
        <f t="shared" si="96"/>
        <v>37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375</v>
      </c>
      <c r="U387" s="46">
        <f>+L392+L393</f>
        <v>90</v>
      </c>
      <c r="V387" s="46">
        <f>+L394+L395</f>
        <v>285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June 2024</v>
      </c>
      <c r="D388" s="24"/>
      <c r="E388" s="24"/>
      <c r="F388" s="24"/>
      <c r="G388" s="10" t="str">
        <f>+$G$4</f>
        <v>June</v>
      </c>
      <c r="H388" s="10" t="str">
        <f>+G388</f>
        <v>June</v>
      </c>
      <c r="I388" s="10" t="str">
        <f t="shared" si="98"/>
        <v>June</v>
      </c>
      <c r="J388" s="10" t="str">
        <f t="shared" si="98"/>
        <v>June</v>
      </c>
      <c r="K388" s="10" t="str">
        <f t="shared" si="98"/>
        <v>June</v>
      </c>
      <c r="L388" s="10" t="str">
        <f t="shared" si="98"/>
        <v>June</v>
      </c>
      <c r="M388" s="10" t="str">
        <f t="shared" si="98"/>
        <v>June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2</v>
      </c>
      <c r="H389" s="7">
        <f>+$H$5</f>
        <v>9</v>
      </c>
      <c r="I389" s="7">
        <f>+$I$5</f>
        <v>16</v>
      </c>
      <c r="J389" s="7">
        <f>+$J$5</f>
        <v>23</v>
      </c>
      <c r="K389" s="7">
        <f>+$K$5</f>
        <v>30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60</v>
      </c>
      <c r="H391" s="32">
        <f t="shared" ref="H391:L391" si="99">SUM(H392:H395)</f>
        <v>81</v>
      </c>
      <c r="I391" s="32">
        <f t="shared" si="99"/>
        <v>83</v>
      </c>
      <c r="J391" s="32">
        <f t="shared" si="99"/>
        <v>85</v>
      </c>
      <c r="K391" s="32">
        <f t="shared" si="99"/>
        <v>66</v>
      </c>
      <c r="L391" s="32">
        <f t="shared" si="99"/>
        <v>375</v>
      </c>
      <c r="M391" s="32">
        <f>ROUND((L391/$E$1),0)</f>
        <v>75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4</v>
      </c>
      <c r="I392" s="40">
        <v>4</v>
      </c>
      <c r="J392" s="40">
        <v>5</v>
      </c>
      <c r="K392" s="40">
        <v>3</v>
      </c>
      <c r="L392" s="35">
        <f>SUM(G392:K392)</f>
        <v>19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11</v>
      </c>
      <c r="H393" s="40">
        <v>16</v>
      </c>
      <c r="I393" s="40">
        <v>17</v>
      </c>
      <c r="J393" s="40">
        <v>14</v>
      </c>
      <c r="K393" s="40">
        <v>13</v>
      </c>
      <c r="L393" s="35">
        <f t="shared" ref="L393:L400" si="101">SUM(G393:K393)</f>
        <v>71</v>
      </c>
      <c r="M393" s="35">
        <f t="shared" si="100"/>
        <v>14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11</v>
      </c>
      <c r="H394" s="40">
        <v>11</v>
      </c>
      <c r="I394" s="40">
        <v>12</v>
      </c>
      <c r="J394" s="40">
        <v>15</v>
      </c>
      <c r="K394" s="40">
        <v>8</v>
      </c>
      <c r="L394" s="35">
        <f t="shared" si="101"/>
        <v>57</v>
      </c>
      <c r="M394" s="35">
        <f t="shared" si="100"/>
        <v>11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35</v>
      </c>
      <c r="H395" s="41">
        <v>50</v>
      </c>
      <c r="I395" s="41">
        <v>50</v>
      </c>
      <c r="J395" s="41">
        <v>51</v>
      </c>
      <c r="K395" s="41">
        <v>42</v>
      </c>
      <c r="L395" s="32">
        <f t="shared" si="101"/>
        <v>228</v>
      </c>
      <c r="M395" s="32">
        <f t="shared" si="100"/>
        <v>46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258</v>
      </c>
      <c r="U403" s="46">
        <f>+L408+L409</f>
        <v>29</v>
      </c>
      <c r="V403" s="46">
        <f>+L410+L411</f>
        <v>229</v>
      </c>
      <c r="W403" s="46">
        <f>+L414</f>
        <v>31</v>
      </c>
      <c r="X403" s="46">
        <f>+L412</f>
        <v>0</v>
      </c>
    </row>
    <row r="404" spans="1:24" x14ac:dyDescent="0.25">
      <c r="A404" s="21"/>
      <c r="B404" s="22"/>
      <c r="C404" s="8" t="str">
        <f>+$C388</f>
        <v>June 2024</v>
      </c>
      <c r="D404" s="24"/>
      <c r="E404" s="24"/>
      <c r="F404" s="24"/>
      <c r="G404" s="10" t="str">
        <f>+$G$4</f>
        <v>June</v>
      </c>
      <c r="H404" s="10" t="str">
        <f>+G404</f>
        <v>June</v>
      </c>
      <c r="I404" s="10" t="str">
        <f t="shared" si="102"/>
        <v>June</v>
      </c>
      <c r="J404" s="10" t="str">
        <f t="shared" si="102"/>
        <v>June</v>
      </c>
      <c r="K404" s="10" t="str">
        <f t="shared" si="102"/>
        <v>June</v>
      </c>
      <c r="L404" s="10" t="str">
        <f t="shared" si="102"/>
        <v>June</v>
      </c>
      <c r="M404" s="10" t="str">
        <f t="shared" si="102"/>
        <v>June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2</v>
      </c>
      <c r="H405" s="7">
        <f>+$H$5</f>
        <v>9</v>
      </c>
      <c r="I405" s="7">
        <f>+$I$5</f>
        <v>16</v>
      </c>
      <c r="J405" s="7">
        <f>+$J$5</f>
        <v>23</v>
      </c>
      <c r="K405" s="7">
        <f>+$K$5</f>
        <v>30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3">SUM(H408:H411)</f>
        <v>62</v>
      </c>
      <c r="I407" s="32">
        <f t="shared" si="103"/>
        <v>76</v>
      </c>
      <c r="J407" s="32">
        <f t="shared" si="103"/>
        <v>52</v>
      </c>
      <c r="K407" s="32">
        <f t="shared" si="103"/>
        <v>68</v>
      </c>
      <c r="L407" s="32">
        <f t="shared" si="103"/>
        <v>258</v>
      </c>
      <c r="M407" s="32">
        <f>ROUND((L407/$E$1),0)</f>
        <v>52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/>
      <c r="H408" s="40">
        <v>2</v>
      </c>
      <c r="I408" s="40">
        <v>1</v>
      </c>
      <c r="J408" s="40">
        <v>1</v>
      </c>
      <c r="K408" s="40">
        <v>1</v>
      </c>
      <c r="L408" s="35">
        <f>SUM(G408:K408)</f>
        <v>5</v>
      </c>
      <c r="M408" s="35">
        <f t="shared" ref="M408:M416" si="104">ROUND((L408/$E$1),0)</f>
        <v>1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/>
      <c r="H409" s="40">
        <v>9</v>
      </c>
      <c r="I409" s="40">
        <v>6</v>
      </c>
      <c r="J409" s="40">
        <v>3</v>
      </c>
      <c r="K409" s="40">
        <v>6</v>
      </c>
      <c r="L409" s="35">
        <f t="shared" ref="L409:L416" si="105">SUM(G409:K409)</f>
        <v>24</v>
      </c>
      <c r="M409" s="35">
        <f t="shared" si="104"/>
        <v>5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/>
      <c r="H410" s="40">
        <v>15</v>
      </c>
      <c r="I410" s="40">
        <v>30</v>
      </c>
      <c r="J410" s="40">
        <v>14</v>
      </c>
      <c r="K410" s="40">
        <v>22</v>
      </c>
      <c r="L410" s="35">
        <f t="shared" si="105"/>
        <v>81</v>
      </c>
      <c r="M410" s="35">
        <f t="shared" si="104"/>
        <v>16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/>
      <c r="H411" s="41">
        <v>36</v>
      </c>
      <c r="I411" s="41">
        <v>39</v>
      </c>
      <c r="J411" s="41">
        <v>34</v>
      </c>
      <c r="K411" s="41">
        <v>39</v>
      </c>
      <c r="L411" s="32">
        <f t="shared" si="105"/>
        <v>148</v>
      </c>
      <c r="M411" s="32">
        <f t="shared" si="104"/>
        <v>30</v>
      </c>
      <c r="N411" s="33"/>
      <c r="O411" s="1" t="s">
        <v>230</v>
      </c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>
        <v>7</v>
      </c>
      <c r="I414" s="40">
        <v>8</v>
      </c>
      <c r="J414" s="40">
        <v>8</v>
      </c>
      <c r="K414" s="40">
        <v>8</v>
      </c>
      <c r="L414" s="35">
        <f t="shared" si="105"/>
        <v>31</v>
      </c>
      <c r="M414" s="35">
        <f t="shared" si="104"/>
        <v>6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>
        <v>36</v>
      </c>
      <c r="I415" s="40">
        <v>36</v>
      </c>
      <c r="J415" s="40">
        <v>36</v>
      </c>
      <c r="K415" s="40">
        <v>36</v>
      </c>
      <c r="L415" s="35">
        <f t="shared" si="105"/>
        <v>144</v>
      </c>
      <c r="M415" s="35">
        <f t="shared" si="104"/>
        <v>29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259</v>
      </c>
      <c r="U419" s="46">
        <f>+L424+L425</f>
        <v>54</v>
      </c>
      <c r="V419" s="46">
        <f>+L426+L427</f>
        <v>205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June 2024</v>
      </c>
      <c r="D420" s="24"/>
      <c r="E420" s="24"/>
      <c r="F420" s="24"/>
      <c r="G420" s="10" t="str">
        <f>+$G$4</f>
        <v>June</v>
      </c>
      <c r="H420" s="10" t="str">
        <f>+G420</f>
        <v>June</v>
      </c>
      <c r="I420" s="10" t="str">
        <f t="shared" si="106"/>
        <v>June</v>
      </c>
      <c r="J420" s="10" t="str">
        <f t="shared" si="106"/>
        <v>June</v>
      </c>
      <c r="K420" s="10" t="str">
        <f t="shared" si="106"/>
        <v>June</v>
      </c>
      <c r="L420" s="10" t="str">
        <f t="shared" si="106"/>
        <v>June</v>
      </c>
      <c r="M420" s="10" t="str">
        <f t="shared" si="106"/>
        <v>June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2</v>
      </c>
      <c r="H421" s="7">
        <f>+$H$5</f>
        <v>9</v>
      </c>
      <c r="I421" s="7">
        <f>+$I$5</f>
        <v>16</v>
      </c>
      <c r="J421" s="7">
        <f>+$J$5</f>
        <v>23</v>
      </c>
      <c r="K421" s="7">
        <f>+$K$5</f>
        <v>30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47</v>
      </c>
      <c r="H423" s="32">
        <f t="shared" ref="H423:L423" si="107">SUM(H424:H427)</f>
        <v>64</v>
      </c>
      <c r="I423" s="32">
        <f t="shared" si="107"/>
        <v>47</v>
      </c>
      <c r="J423" s="32">
        <f t="shared" si="107"/>
        <v>53</v>
      </c>
      <c r="K423" s="32">
        <f t="shared" si="107"/>
        <v>48</v>
      </c>
      <c r="L423" s="32">
        <f t="shared" si="107"/>
        <v>259</v>
      </c>
      <c r="M423" s="32">
        <f>ROUND((L423/$E$1),0)</f>
        <v>52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0</v>
      </c>
      <c r="H424" s="40">
        <v>0</v>
      </c>
      <c r="I424" s="40">
        <v>2</v>
      </c>
      <c r="J424" s="40">
        <v>2</v>
      </c>
      <c r="K424" s="40">
        <v>2</v>
      </c>
      <c r="L424" s="35">
        <f>SUM(G424:K424)</f>
        <v>6</v>
      </c>
      <c r="M424" s="35">
        <f t="shared" ref="M424:M432" si="108">ROUND((L424/$E$1),0)</f>
        <v>1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9</v>
      </c>
      <c r="H425" s="40">
        <v>12</v>
      </c>
      <c r="I425" s="40">
        <v>11</v>
      </c>
      <c r="J425" s="40">
        <v>10</v>
      </c>
      <c r="K425" s="40">
        <v>6</v>
      </c>
      <c r="L425" s="35">
        <f t="shared" ref="L425:L432" si="109">SUM(G425:K425)</f>
        <v>48</v>
      </c>
      <c r="M425" s="35">
        <f t="shared" si="108"/>
        <v>10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18</v>
      </c>
      <c r="H426" s="40">
        <v>18</v>
      </c>
      <c r="I426" s="40">
        <v>13</v>
      </c>
      <c r="J426" s="40">
        <v>15</v>
      </c>
      <c r="K426" s="40">
        <v>16</v>
      </c>
      <c r="L426" s="35">
        <f t="shared" si="109"/>
        <v>80</v>
      </c>
      <c r="M426" s="35">
        <f t="shared" si="108"/>
        <v>16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20</v>
      </c>
      <c r="H427" s="41">
        <v>34</v>
      </c>
      <c r="I427" s="41">
        <v>21</v>
      </c>
      <c r="J427" s="41">
        <v>26</v>
      </c>
      <c r="K427" s="41">
        <v>24</v>
      </c>
      <c r="L427" s="32">
        <f t="shared" si="109"/>
        <v>125</v>
      </c>
      <c r="M427" s="32">
        <f t="shared" si="108"/>
        <v>25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84</v>
      </c>
      <c r="U435" s="46">
        <f>+L440+L441</f>
        <v>21</v>
      </c>
      <c r="V435" s="46">
        <f>+L442+L443</f>
        <v>63</v>
      </c>
      <c r="W435" s="46">
        <f>+L446</f>
        <v>5</v>
      </c>
      <c r="X435" s="46">
        <f>+L444</f>
        <v>0</v>
      </c>
    </row>
    <row r="436" spans="1:24" x14ac:dyDescent="0.25">
      <c r="A436" s="21"/>
      <c r="B436" s="22"/>
      <c r="C436" s="8" t="str">
        <f>+$C420</f>
        <v>June 2024</v>
      </c>
      <c r="D436" s="24"/>
      <c r="E436" s="24"/>
      <c r="F436" s="24"/>
      <c r="G436" s="10" t="str">
        <f>+$G$4</f>
        <v>June</v>
      </c>
      <c r="H436" s="10" t="str">
        <f>+G436</f>
        <v>June</v>
      </c>
      <c r="I436" s="10" t="str">
        <f t="shared" si="110"/>
        <v>June</v>
      </c>
      <c r="J436" s="10" t="str">
        <f t="shared" si="110"/>
        <v>June</v>
      </c>
      <c r="K436" s="10" t="str">
        <f t="shared" si="110"/>
        <v>June</v>
      </c>
      <c r="L436" s="10" t="str">
        <f t="shared" si="110"/>
        <v>June</v>
      </c>
      <c r="M436" s="10" t="str">
        <f t="shared" si="110"/>
        <v>June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2</v>
      </c>
      <c r="H437" s="7">
        <f>+$H$5</f>
        <v>9</v>
      </c>
      <c r="I437" s="7">
        <f>+$I$5</f>
        <v>16</v>
      </c>
      <c r="J437" s="7">
        <f>+$J$5</f>
        <v>23</v>
      </c>
      <c r="K437" s="7">
        <f>+$K$5</f>
        <v>30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19</v>
      </c>
      <c r="H439" s="32">
        <f t="shared" ref="H439:L439" si="111">SUM(H440:H443)</f>
        <v>19</v>
      </c>
      <c r="I439" s="32">
        <f t="shared" si="111"/>
        <v>31</v>
      </c>
      <c r="J439" s="32">
        <f t="shared" si="111"/>
        <v>0</v>
      </c>
      <c r="K439" s="32">
        <f t="shared" si="111"/>
        <v>15</v>
      </c>
      <c r="L439" s="32">
        <f t="shared" si="111"/>
        <v>84</v>
      </c>
      <c r="M439" s="32">
        <f>ROUND((L439/$E$1),0)</f>
        <v>17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1</v>
      </c>
      <c r="H440" s="40">
        <v>2</v>
      </c>
      <c r="I440" s="40">
        <v>1</v>
      </c>
      <c r="J440" s="40"/>
      <c r="K440" s="40">
        <v>1</v>
      </c>
      <c r="L440" s="35">
        <f>SUM(G440:K440)</f>
        <v>5</v>
      </c>
      <c r="M440" s="35">
        <f t="shared" ref="M440:M448" si="112">ROUND((L440/$E$1),0)</f>
        <v>1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3</v>
      </c>
      <c r="H441" s="40">
        <v>4</v>
      </c>
      <c r="I441" s="40">
        <v>5</v>
      </c>
      <c r="J441" s="40"/>
      <c r="K441" s="40">
        <v>4</v>
      </c>
      <c r="L441" s="35">
        <f t="shared" ref="L441:L448" si="113">SUM(G441:K441)</f>
        <v>16</v>
      </c>
      <c r="M441" s="35">
        <f t="shared" si="112"/>
        <v>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5</v>
      </c>
      <c r="H442" s="40">
        <v>5</v>
      </c>
      <c r="I442" s="40">
        <v>10</v>
      </c>
      <c r="J442" s="40"/>
      <c r="K442" s="40">
        <v>4</v>
      </c>
      <c r="L442" s="35">
        <f t="shared" si="113"/>
        <v>24</v>
      </c>
      <c r="M442" s="35">
        <f t="shared" si="112"/>
        <v>5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8</v>
      </c>
      <c r="I443" s="41">
        <v>15</v>
      </c>
      <c r="J443" s="41"/>
      <c r="K443" s="41">
        <v>6</v>
      </c>
      <c r="L443" s="32">
        <f t="shared" si="113"/>
        <v>39</v>
      </c>
      <c r="M443" s="32">
        <f t="shared" si="112"/>
        <v>8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  <c r="O444" s="1" t="s">
        <v>232</v>
      </c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>
        <v>2</v>
      </c>
      <c r="I446" s="40"/>
      <c r="J446" s="40"/>
      <c r="K446" s="40">
        <v>3</v>
      </c>
      <c r="L446" s="35">
        <f t="shared" si="113"/>
        <v>5</v>
      </c>
      <c r="M446" s="35">
        <f t="shared" si="112"/>
        <v>1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>
        <v>72</v>
      </c>
      <c r="H447" s="40">
        <v>72</v>
      </c>
      <c r="I447" s="40">
        <v>360</v>
      </c>
      <c r="J447" s="40"/>
      <c r="K447" s="40">
        <v>144</v>
      </c>
      <c r="L447" s="35">
        <f t="shared" si="113"/>
        <v>648</v>
      </c>
      <c r="M447" s="35">
        <f t="shared" si="112"/>
        <v>130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268</v>
      </c>
      <c r="U451" s="46">
        <f>+L456+L457</f>
        <v>71</v>
      </c>
      <c r="V451" s="46">
        <f>+L458+L459</f>
        <v>197</v>
      </c>
      <c r="W451" s="46">
        <f>+L462</f>
        <v>32</v>
      </c>
      <c r="X451" s="46">
        <f>+L460</f>
        <v>0</v>
      </c>
    </row>
    <row r="452" spans="1:24" x14ac:dyDescent="0.25">
      <c r="A452" s="21"/>
      <c r="B452" s="22"/>
      <c r="C452" s="8" t="str">
        <f>+$C436</f>
        <v>June 2024</v>
      </c>
      <c r="D452" s="24"/>
      <c r="E452" s="24"/>
      <c r="F452" s="24"/>
      <c r="G452" s="10" t="str">
        <f>+$G$4</f>
        <v>June</v>
      </c>
      <c r="H452" s="10" t="str">
        <f>+G452</f>
        <v>June</v>
      </c>
      <c r="I452" s="10" t="str">
        <f t="shared" si="114"/>
        <v>June</v>
      </c>
      <c r="J452" s="10" t="str">
        <f t="shared" si="114"/>
        <v>June</v>
      </c>
      <c r="K452" s="10" t="str">
        <f t="shared" si="114"/>
        <v>June</v>
      </c>
      <c r="L452" s="10" t="str">
        <f t="shared" si="114"/>
        <v>June</v>
      </c>
      <c r="M452" s="10" t="str">
        <f t="shared" si="114"/>
        <v>June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2</v>
      </c>
      <c r="H453" s="7">
        <f>+$H$5</f>
        <v>9</v>
      </c>
      <c r="I453" s="7">
        <f>+$I$5</f>
        <v>16</v>
      </c>
      <c r="J453" s="7">
        <f>+$J$5</f>
        <v>23</v>
      </c>
      <c r="K453" s="7">
        <f>+$K$5</f>
        <v>30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69</v>
      </c>
      <c r="H455" s="32">
        <f t="shared" ref="H455:L455" si="115">SUM(H456:H459)</f>
        <v>41</v>
      </c>
      <c r="I455" s="32">
        <f t="shared" si="115"/>
        <v>46</v>
      </c>
      <c r="J455" s="32">
        <f t="shared" si="115"/>
        <v>46</v>
      </c>
      <c r="K455" s="32">
        <f t="shared" si="115"/>
        <v>66</v>
      </c>
      <c r="L455" s="32">
        <f t="shared" si="115"/>
        <v>268</v>
      </c>
      <c r="M455" s="32">
        <f>ROUND((L455/$E$1),0)</f>
        <v>54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9</v>
      </c>
      <c r="H456" s="40">
        <v>6</v>
      </c>
      <c r="I456" s="40">
        <v>8</v>
      </c>
      <c r="J456" s="40">
        <v>8</v>
      </c>
      <c r="K456" s="40">
        <v>9</v>
      </c>
      <c r="L456" s="35">
        <f>SUM(G456:K456)</f>
        <v>40</v>
      </c>
      <c r="M456" s="35">
        <f t="shared" ref="M456:M464" si="116">ROUND((L456/$E$1),0)</f>
        <v>8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7</v>
      </c>
      <c r="H457" s="40">
        <v>5</v>
      </c>
      <c r="I457" s="40">
        <v>6</v>
      </c>
      <c r="J457" s="40">
        <v>6</v>
      </c>
      <c r="K457" s="40">
        <v>7</v>
      </c>
      <c r="L457" s="35">
        <f t="shared" ref="L457:L464" si="117">SUM(G457:K457)</f>
        <v>31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17</v>
      </c>
      <c r="H458" s="40">
        <v>11</v>
      </c>
      <c r="I458" s="40">
        <v>12</v>
      </c>
      <c r="J458" s="40">
        <v>12</v>
      </c>
      <c r="K458" s="40">
        <v>19</v>
      </c>
      <c r="L458" s="35">
        <f t="shared" si="117"/>
        <v>71</v>
      </c>
      <c r="M458" s="35">
        <f t="shared" si="116"/>
        <v>14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36</v>
      </c>
      <c r="H459" s="41">
        <v>19</v>
      </c>
      <c r="I459" s="41">
        <v>20</v>
      </c>
      <c r="J459" s="41">
        <v>20</v>
      </c>
      <c r="K459" s="41">
        <v>31</v>
      </c>
      <c r="L459" s="32">
        <f t="shared" si="117"/>
        <v>126</v>
      </c>
      <c r="M459" s="32">
        <f t="shared" si="116"/>
        <v>25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4</v>
      </c>
      <c r="H462" s="40">
        <v>8</v>
      </c>
      <c r="I462" s="40">
        <v>6</v>
      </c>
      <c r="J462" s="40">
        <v>6</v>
      </c>
      <c r="K462" s="40">
        <v>8</v>
      </c>
      <c r="L462" s="35">
        <f t="shared" si="117"/>
        <v>32</v>
      </c>
      <c r="M462" s="35">
        <f t="shared" si="116"/>
        <v>6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371</v>
      </c>
      <c r="U467" s="46">
        <f>+L472+L473</f>
        <v>110</v>
      </c>
      <c r="V467" s="46">
        <f>+L474+L475</f>
        <v>261</v>
      </c>
      <c r="W467" s="46">
        <f>+L478</f>
        <v>32</v>
      </c>
      <c r="X467" s="46">
        <f>+L476</f>
        <v>0</v>
      </c>
    </row>
    <row r="468" spans="1:24" x14ac:dyDescent="0.25">
      <c r="A468" s="21"/>
      <c r="B468" s="22"/>
      <c r="C468" s="8" t="str">
        <f>+$C452</f>
        <v>June 2024</v>
      </c>
      <c r="D468" s="24"/>
      <c r="E468" s="24"/>
      <c r="F468" s="24"/>
      <c r="G468" s="10" t="str">
        <f>+$G$4</f>
        <v>June</v>
      </c>
      <c r="H468" s="10" t="str">
        <f>+G468</f>
        <v>June</v>
      </c>
      <c r="I468" s="10" t="str">
        <f t="shared" si="118"/>
        <v>June</v>
      </c>
      <c r="J468" s="10" t="str">
        <f t="shared" si="118"/>
        <v>June</v>
      </c>
      <c r="K468" s="10" t="str">
        <f t="shared" si="118"/>
        <v>June</v>
      </c>
      <c r="L468" s="10" t="str">
        <f t="shared" si="118"/>
        <v>June</v>
      </c>
      <c r="M468" s="10" t="str">
        <f t="shared" si="118"/>
        <v>June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2</v>
      </c>
      <c r="H469" s="7">
        <f>+$H$5</f>
        <v>9</v>
      </c>
      <c r="I469" s="7">
        <f>+$I$5</f>
        <v>16</v>
      </c>
      <c r="J469" s="7">
        <f>+$J$5</f>
        <v>23</v>
      </c>
      <c r="K469" s="7">
        <f>+$K$5</f>
        <v>30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87</v>
      </c>
      <c r="H471" s="32">
        <f t="shared" ref="H471:L471" si="119">SUM(H472:H475)</f>
        <v>66</v>
      </c>
      <c r="I471" s="32">
        <f t="shared" si="119"/>
        <v>67</v>
      </c>
      <c r="J471" s="32">
        <f t="shared" si="119"/>
        <v>78</v>
      </c>
      <c r="K471" s="32">
        <f t="shared" si="119"/>
        <v>73</v>
      </c>
      <c r="L471" s="32">
        <f t="shared" si="119"/>
        <v>371</v>
      </c>
      <c r="M471" s="32">
        <f>ROUND((L471/$E$1),0)</f>
        <v>74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11</v>
      </c>
      <c r="H472" s="40">
        <v>5</v>
      </c>
      <c r="I472" s="40">
        <v>7</v>
      </c>
      <c r="J472" s="40">
        <v>8</v>
      </c>
      <c r="K472" s="40">
        <v>10</v>
      </c>
      <c r="L472" s="35">
        <f>SUM(G472:K472)</f>
        <v>41</v>
      </c>
      <c r="M472" s="35">
        <f t="shared" ref="M472:M480" si="120">ROUND((L472/$E$1),0)</f>
        <v>8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15</v>
      </c>
      <c r="H473" s="40">
        <v>13</v>
      </c>
      <c r="I473" s="40">
        <v>12</v>
      </c>
      <c r="J473" s="40">
        <v>15</v>
      </c>
      <c r="K473" s="40">
        <v>14</v>
      </c>
      <c r="L473" s="35">
        <f t="shared" ref="L473:L480" si="121">SUM(G473:K473)</f>
        <v>69</v>
      </c>
      <c r="M473" s="35">
        <f t="shared" si="120"/>
        <v>14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28</v>
      </c>
      <c r="H474" s="40">
        <v>21</v>
      </c>
      <c r="I474" s="40">
        <v>18</v>
      </c>
      <c r="J474" s="40">
        <v>20</v>
      </c>
      <c r="K474" s="40">
        <v>18</v>
      </c>
      <c r="L474" s="35">
        <f t="shared" si="121"/>
        <v>105</v>
      </c>
      <c r="M474" s="35">
        <f t="shared" si="120"/>
        <v>21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33</v>
      </c>
      <c r="H475" s="41">
        <v>27</v>
      </c>
      <c r="I475" s="41">
        <v>30</v>
      </c>
      <c r="J475" s="41">
        <v>35</v>
      </c>
      <c r="K475" s="41">
        <v>31</v>
      </c>
      <c r="L475" s="32">
        <f t="shared" si="121"/>
        <v>156</v>
      </c>
      <c r="M475" s="32">
        <f t="shared" si="120"/>
        <v>31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10</v>
      </c>
      <c r="H478" s="40">
        <v>5</v>
      </c>
      <c r="I478" s="40">
        <v>5</v>
      </c>
      <c r="J478" s="40">
        <v>7</v>
      </c>
      <c r="K478" s="40">
        <v>5</v>
      </c>
      <c r="L478" s="35">
        <f t="shared" si="121"/>
        <v>32</v>
      </c>
      <c r="M478" s="35">
        <f t="shared" si="120"/>
        <v>6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40</v>
      </c>
      <c r="H479" s="40">
        <v>20</v>
      </c>
      <c r="I479" s="40">
        <v>30</v>
      </c>
      <c r="J479" s="40"/>
      <c r="K479" s="40">
        <v>35</v>
      </c>
      <c r="L479" s="35">
        <f t="shared" si="121"/>
        <v>125</v>
      </c>
      <c r="M479" s="35">
        <f t="shared" si="120"/>
        <v>25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199</v>
      </c>
      <c r="U483" s="46">
        <f>+L488+L489</f>
        <v>66</v>
      </c>
      <c r="V483" s="46">
        <f>+L490+L491</f>
        <v>133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June 2024</v>
      </c>
      <c r="D484" s="24"/>
      <c r="E484" s="24"/>
      <c r="F484" s="24"/>
      <c r="G484" s="10" t="str">
        <f>+$G$4</f>
        <v>June</v>
      </c>
      <c r="H484" s="10" t="str">
        <f>+G484</f>
        <v>June</v>
      </c>
      <c r="I484" s="10" t="str">
        <f t="shared" si="122"/>
        <v>June</v>
      </c>
      <c r="J484" s="10" t="str">
        <f t="shared" si="122"/>
        <v>June</v>
      </c>
      <c r="K484" s="10" t="str">
        <f t="shared" si="122"/>
        <v>June</v>
      </c>
      <c r="L484" s="10" t="str">
        <f t="shared" si="122"/>
        <v>June</v>
      </c>
      <c r="M484" s="10" t="str">
        <f t="shared" si="122"/>
        <v>June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2</v>
      </c>
      <c r="H485" s="7">
        <f>+$H$5</f>
        <v>9</v>
      </c>
      <c r="I485" s="7">
        <f>+$I$5</f>
        <v>16</v>
      </c>
      <c r="J485" s="7">
        <f>+$J$5</f>
        <v>23</v>
      </c>
      <c r="K485" s="7">
        <f>+$K$5</f>
        <v>30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34</v>
      </c>
      <c r="H487" s="32">
        <f t="shared" ref="H487:L487" si="123">SUM(H488:H491)</f>
        <v>37</v>
      </c>
      <c r="I487" s="32">
        <f t="shared" si="123"/>
        <v>31</v>
      </c>
      <c r="J487" s="32">
        <f t="shared" si="123"/>
        <v>49</v>
      </c>
      <c r="K487" s="32">
        <f t="shared" si="123"/>
        <v>48</v>
      </c>
      <c r="L487" s="32">
        <f t="shared" si="123"/>
        <v>199</v>
      </c>
      <c r="M487" s="32">
        <f>ROUND((L487/$E$1),0)</f>
        <v>40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3</v>
      </c>
      <c r="I488" s="40">
        <v>2</v>
      </c>
      <c r="J488" s="40">
        <v>2</v>
      </c>
      <c r="K488" s="40">
        <v>2</v>
      </c>
      <c r="L488" s="35">
        <f>SUM(G488:K488)</f>
        <v>11</v>
      </c>
      <c r="M488" s="35">
        <f t="shared" ref="M488:M496" si="124">ROUND((L488/$E$1),0)</f>
        <v>2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10</v>
      </c>
      <c r="H489" s="40">
        <v>13</v>
      </c>
      <c r="I489" s="40">
        <v>10</v>
      </c>
      <c r="J489" s="40">
        <v>12</v>
      </c>
      <c r="K489" s="40">
        <v>10</v>
      </c>
      <c r="L489" s="35">
        <f t="shared" ref="L489:L496" si="125">SUM(G489:K489)</f>
        <v>55</v>
      </c>
      <c r="M489" s="35">
        <f t="shared" si="124"/>
        <v>11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8</v>
      </c>
      <c r="H490" s="40">
        <v>6</v>
      </c>
      <c r="I490" s="40">
        <v>8</v>
      </c>
      <c r="J490" s="40">
        <v>9</v>
      </c>
      <c r="K490" s="40">
        <v>7</v>
      </c>
      <c r="L490" s="35">
        <f t="shared" si="125"/>
        <v>38</v>
      </c>
      <c r="M490" s="35">
        <f t="shared" si="124"/>
        <v>8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14</v>
      </c>
      <c r="H491" s="41">
        <v>15</v>
      </c>
      <c r="I491" s="41">
        <v>11</v>
      </c>
      <c r="J491" s="41">
        <v>26</v>
      </c>
      <c r="K491" s="41">
        <v>29</v>
      </c>
      <c r="L491" s="32">
        <f t="shared" si="125"/>
        <v>95</v>
      </c>
      <c r="M491" s="32">
        <f t="shared" si="124"/>
        <v>19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>
        <f t="shared" si="124"/>
        <v>0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375</v>
      </c>
      <c r="U499" s="46">
        <f>+L504+L505</f>
        <v>62</v>
      </c>
      <c r="V499" s="46">
        <f>+L506+L507</f>
        <v>313</v>
      </c>
      <c r="W499" s="46">
        <f>+L510</f>
        <v>7</v>
      </c>
      <c r="X499" s="46">
        <f>+L508</f>
        <v>1</v>
      </c>
    </row>
    <row r="500" spans="1:24" x14ac:dyDescent="0.25">
      <c r="A500" s="21"/>
      <c r="B500" s="22"/>
      <c r="C500" s="8" t="str">
        <f>+$C484</f>
        <v>June 2024</v>
      </c>
      <c r="D500" s="24"/>
      <c r="E500" s="24"/>
      <c r="F500" s="24"/>
      <c r="G500" s="10" t="str">
        <f>+$G$4</f>
        <v>June</v>
      </c>
      <c r="H500" s="10" t="str">
        <f>+G500</f>
        <v>June</v>
      </c>
      <c r="I500" s="10" t="str">
        <f t="shared" si="126"/>
        <v>June</v>
      </c>
      <c r="J500" s="10" t="str">
        <f t="shared" si="126"/>
        <v>June</v>
      </c>
      <c r="K500" s="10" t="str">
        <f t="shared" si="126"/>
        <v>June</v>
      </c>
      <c r="L500" s="10" t="str">
        <f t="shared" si="126"/>
        <v>June</v>
      </c>
      <c r="M500" s="10" t="str">
        <f t="shared" si="126"/>
        <v>June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2</v>
      </c>
      <c r="H501" s="7">
        <f>+$H$5</f>
        <v>9</v>
      </c>
      <c r="I501" s="7">
        <f>+$I$5</f>
        <v>16</v>
      </c>
      <c r="J501" s="7">
        <f>+$J$5</f>
        <v>23</v>
      </c>
      <c r="K501" s="7">
        <f>+$K$5</f>
        <v>30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92</v>
      </c>
      <c r="H503" s="32">
        <f t="shared" ref="H503:L503" si="127">SUM(H504:H507)</f>
        <v>54</v>
      </c>
      <c r="I503" s="32">
        <f t="shared" si="127"/>
        <v>40</v>
      </c>
      <c r="J503" s="32">
        <f t="shared" si="127"/>
        <v>69</v>
      </c>
      <c r="K503" s="32">
        <f t="shared" si="127"/>
        <v>120</v>
      </c>
      <c r="L503" s="32">
        <f t="shared" si="127"/>
        <v>375</v>
      </c>
      <c r="M503" s="32">
        <f>ROUND((L503/$E$1),0)</f>
        <v>75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3</v>
      </c>
      <c r="H504" s="40">
        <v>2</v>
      </c>
      <c r="I504" s="40">
        <v>3</v>
      </c>
      <c r="J504" s="40">
        <v>4</v>
      </c>
      <c r="K504" s="40">
        <v>3</v>
      </c>
      <c r="L504" s="35">
        <f>SUM(G504:K504)</f>
        <v>15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13</v>
      </c>
      <c r="H505" s="40">
        <v>6</v>
      </c>
      <c r="I505" s="40">
        <v>5</v>
      </c>
      <c r="J505" s="40">
        <v>9</v>
      </c>
      <c r="K505" s="40">
        <v>14</v>
      </c>
      <c r="L505" s="35">
        <f t="shared" ref="L505:L512" si="129">SUM(G505:K505)</f>
        <v>47</v>
      </c>
      <c r="M505" s="35">
        <f t="shared" si="128"/>
        <v>9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20</v>
      </c>
      <c r="H506" s="40">
        <v>14</v>
      </c>
      <c r="I506" s="40">
        <v>8</v>
      </c>
      <c r="J506" s="40">
        <v>13</v>
      </c>
      <c r="K506" s="40">
        <v>21</v>
      </c>
      <c r="L506" s="35">
        <f t="shared" si="129"/>
        <v>76</v>
      </c>
      <c r="M506" s="35">
        <f t="shared" si="128"/>
        <v>15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56</v>
      </c>
      <c r="H507" s="41">
        <v>32</v>
      </c>
      <c r="I507" s="41">
        <v>24</v>
      </c>
      <c r="J507" s="41">
        <v>43</v>
      </c>
      <c r="K507" s="41">
        <v>82</v>
      </c>
      <c r="L507" s="32">
        <f t="shared" si="129"/>
        <v>237</v>
      </c>
      <c r="M507" s="32">
        <f t="shared" si="128"/>
        <v>47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>
        <v>1</v>
      </c>
      <c r="L508" s="35">
        <f t="shared" si="129"/>
        <v>1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1</v>
      </c>
      <c r="H510" s="40">
        <v>2</v>
      </c>
      <c r="I510" s="40">
        <v>1</v>
      </c>
      <c r="J510" s="40">
        <v>1</v>
      </c>
      <c r="K510" s="40">
        <v>2</v>
      </c>
      <c r="L510" s="35">
        <f t="shared" si="129"/>
        <v>7</v>
      </c>
      <c r="M510" s="35">
        <f t="shared" si="128"/>
        <v>1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>
        <v>36</v>
      </c>
      <c r="H511" s="40">
        <v>30</v>
      </c>
      <c r="I511" s="40">
        <v>36</v>
      </c>
      <c r="J511" s="40">
        <v>30</v>
      </c>
      <c r="K511" s="40">
        <v>360</v>
      </c>
      <c r="L511" s="35">
        <f t="shared" si="129"/>
        <v>492</v>
      </c>
      <c r="M511" s="35">
        <f t="shared" si="128"/>
        <v>98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>
        <v>40</v>
      </c>
      <c r="H512" s="40">
        <v>40</v>
      </c>
      <c r="I512" s="40">
        <v>40</v>
      </c>
      <c r="J512" s="40">
        <v>40</v>
      </c>
      <c r="K512" s="40">
        <v>40</v>
      </c>
      <c r="L512" s="35">
        <f t="shared" si="129"/>
        <v>200</v>
      </c>
      <c r="M512" s="35">
        <f t="shared" si="128"/>
        <v>40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  <c r="S514" s="117" t="s">
        <v>234</v>
      </c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237</v>
      </c>
      <c r="U515" s="46">
        <f>+L520+L521</f>
        <v>73</v>
      </c>
      <c r="V515" s="46">
        <f>+L522+L523</f>
        <v>164</v>
      </c>
      <c r="W515" s="46">
        <f>+L526</f>
        <v>4</v>
      </c>
      <c r="X515" s="46">
        <f>+L524</f>
        <v>1</v>
      </c>
    </row>
    <row r="516" spans="1:24" x14ac:dyDescent="0.25">
      <c r="A516" s="21"/>
      <c r="B516" s="22"/>
      <c r="C516" s="8" t="str">
        <f>+$C500</f>
        <v>June 2024</v>
      </c>
      <c r="D516" s="24"/>
      <c r="E516" s="24"/>
      <c r="F516" s="24"/>
      <c r="G516" s="10" t="str">
        <f>+$G$4</f>
        <v>June</v>
      </c>
      <c r="H516" s="10" t="str">
        <f>+G516</f>
        <v>June</v>
      </c>
      <c r="I516" s="10" t="str">
        <f t="shared" si="130"/>
        <v>June</v>
      </c>
      <c r="J516" s="10" t="str">
        <f t="shared" si="130"/>
        <v>June</v>
      </c>
      <c r="K516" s="10" t="str">
        <f t="shared" si="130"/>
        <v>June</v>
      </c>
      <c r="L516" s="10" t="str">
        <f t="shared" si="130"/>
        <v>June</v>
      </c>
      <c r="M516" s="10" t="str">
        <f t="shared" si="130"/>
        <v>June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2</v>
      </c>
      <c r="H517" s="7">
        <f>+$H$5</f>
        <v>9</v>
      </c>
      <c r="I517" s="7">
        <f>+$I$5</f>
        <v>16</v>
      </c>
      <c r="J517" s="7">
        <f>+$J$5</f>
        <v>23</v>
      </c>
      <c r="K517" s="7">
        <f>+$K$5</f>
        <v>30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42</v>
      </c>
      <c r="H519" s="32">
        <f t="shared" ref="H519:L519" si="131">SUM(H520:H523)</f>
        <v>54</v>
      </c>
      <c r="I519" s="32">
        <f t="shared" si="131"/>
        <v>51</v>
      </c>
      <c r="J519" s="32">
        <f t="shared" si="131"/>
        <v>46</v>
      </c>
      <c r="K519" s="32">
        <f t="shared" si="131"/>
        <v>44</v>
      </c>
      <c r="L519" s="32">
        <f t="shared" si="131"/>
        <v>237</v>
      </c>
      <c r="M519" s="32">
        <f>ROUND((L519/$E$1),0)</f>
        <v>47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6</v>
      </c>
      <c r="H520" s="40">
        <v>9</v>
      </c>
      <c r="I520" s="40">
        <v>7</v>
      </c>
      <c r="J520" s="40">
        <v>7</v>
      </c>
      <c r="K520" s="40">
        <v>5</v>
      </c>
      <c r="L520" s="35">
        <f>SUM(G520:K520)</f>
        <v>34</v>
      </c>
      <c r="M520" s="35">
        <f t="shared" ref="M520:M528" si="132">ROUND((L520/$E$1),0)</f>
        <v>7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6</v>
      </c>
      <c r="H521" s="40">
        <v>10</v>
      </c>
      <c r="I521" s="40">
        <v>9</v>
      </c>
      <c r="J521" s="40">
        <v>8</v>
      </c>
      <c r="K521" s="40">
        <v>6</v>
      </c>
      <c r="L521" s="35">
        <f t="shared" ref="L521:L528" si="133">SUM(G521:K521)</f>
        <v>39</v>
      </c>
      <c r="M521" s="35">
        <f t="shared" si="132"/>
        <v>8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10</v>
      </c>
      <c r="H522" s="40">
        <v>9</v>
      </c>
      <c r="I522" s="40">
        <v>10</v>
      </c>
      <c r="J522" s="40">
        <v>5</v>
      </c>
      <c r="K522" s="40">
        <v>8</v>
      </c>
      <c r="L522" s="35">
        <f t="shared" si="133"/>
        <v>42</v>
      </c>
      <c r="M522" s="35">
        <f t="shared" si="132"/>
        <v>8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20</v>
      </c>
      <c r="H523" s="41">
        <v>26</v>
      </c>
      <c r="I523" s="41">
        <v>25</v>
      </c>
      <c r="J523" s="41">
        <v>26</v>
      </c>
      <c r="K523" s="41">
        <v>25</v>
      </c>
      <c r="L523" s="32">
        <f t="shared" si="133"/>
        <v>122</v>
      </c>
      <c r="M523" s="32">
        <f t="shared" si="132"/>
        <v>24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>
        <v>1</v>
      </c>
      <c r="K524" s="40"/>
      <c r="L524" s="35">
        <f t="shared" si="133"/>
        <v>1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>
        <v>2</v>
      </c>
      <c r="J526" s="40">
        <v>2</v>
      </c>
      <c r="K526" s="40"/>
      <c r="L526" s="35">
        <f t="shared" si="133"/>
        <v>4</v>
      </c>
      <c r="M526" s="35">
        <f t="shared" si="132"/>
        <v>1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>
        <v>504</v>
      </c>
      <c r="I527" s="40">
        <v>36</v>
      </c>
      <c r="J527" s="40">
        <v>72</v>
      </c>
      <c r="K527" s="40"/>
      <c r="L527" s="35">
        <f t="shared" si="133"/>
        <v>612</v>
      </c>
      <c r="M527" s="35">
        <f t="shared" si="132"/>
        <v>122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>
        <v>20</v>
      </c>
      <c r="I528" s="40">
        <v>20</v>
      </c>
      <c r="J528" s="40">
        <v>20</v>
      </c>
      <c r="K528" s="40"/>
      <c r="L528" s="35">
        <f t="shared" si="133"/>
        <v>60</v>
      </c>
      <c r="M528" s="35">
        <f t="shared" si="132"/>
        <v>12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357</v>
      </c>
      <c r="U531" s="46">
        <f>+L536+L537</f>
        <v>93</v>
      </c>
      <c r="V531" s="46">
        <f>+L538+L539</f>
        <v>264</v>
      </c>
      <c r="W531" s="46">
        <f>+L542</f>
        <v>13</v>
      </c>
      <c r="X531" s="46">
        <f>+L540</f>
        <v>1</v>
      </c>
    </row>
    <row r="532" spans="1:24" x14ac:dyDescent="0.25">
      <c r="A532" s="21"/>
      <c r="B532" s="22"/>
      <c r="C532" s="8" t="str">
        <f>+$C516</f>
        <v>June 2024</v>
      </c>
      <c r="D532" s="24"/>
      <c r="E532" s="24"/>
      <c r="F532" s="24"/>
      <c r="G532" s="10" t="str">
        <f>+$G$4</f>
        <v>June</v>
      </c>
      <c r="H532" s="10" t="str">
        <f>+G532</f>
        <v>June</v>
      </c>
      <c r="I532" s="10" t="str">
        <f t="shared" si="134"/>
        <v>June</v>
      </c>
      <c r="J532" s="10" t="str">
        <f t="shared" si="134"/>
        <v>June</v>
      </c>
      <c r="K532" s="10" t="str">
        <f t="shared" si="134"/>
        <v>June</v>
      </c>
      <c r="L532" s="10" t="str">
        <f t="shared" si="134"/>
        <v>June</v>
      </c>
      <c r="M532" s="10" t="str">
        <f t="shared" si="134"/>
        <v>June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2</v>
      </c>
      <c r="H533" s="7">
        <f>+$H$5</f>
        <v>9</v>
      </c>
      <c r="I533" s="7">
        <f>+$I$5</f>
        <v>16</v>
      </c>
      <c r="J533" s="7">
        <f>+$J$5</f>
        <v>23</v>
      </c>
      <c r="K533" s="7">
        <f>+$K$5</f>
        <v>30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73</v>
      </c>
      <c r="H535" s="32">
        <f t="shared" ref="H535:L535" si="135">SUM(H536:H539)</f>
        <v>50</v>
      </c>
      <c r="I535" s="32">
        <f t="shared" si="135"/>
        <v>78</v>
      </c>
      <c r="J535" s="32">
        <f t="shared" si="135"/>
        <v>93</v>
      </c>
      <c r="K535" s="32">
        <f t="shared" si="135"/>
        <v>63</v>
      </c>
      <c r="L535" s="32">
        <f t="shared" si="135"/>
        <v>357</v>
      </c>
      <c r="M535" s="32">
        <f>ROUND((L535/$E$1),0)</f>
        <v>71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3</v>
      </c>
      <c r="H536" s="40">
        <v>3</v>
      </c>
      <c r="I536" s="40">
        <v>3</v>
      </c>
      <c r="J536" s="40">
        <v>6</v>
      </c>
      <c r="K536" s="40">
        <v>3</v>
      </c>
      <c r="L536" s="35">
        <f>SUM(G536:K536)</f>
        <v>18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16</v>
      </c>
      <c r="H537" s="40">
        <v>12</v>
      </c>
      <c r="I537" s="40">
        <v>19</v>
      </c>
      <c r="J537" s="40">
        <v>18</v>
      </c>
      <c r="K537" s="40">
        <v>10</v>
      </c>
      <c r="L537" s="35">
        <f t="shared" ref="L537:L544" si="137">SUM(G537:K537)</f>
        <v>75</v>
      </c>
      <c r="M537" s="35">
        <f t="shared" si="136"/>
        <v>15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20</v>
      </c>
      <c r="H538" s="40">
        <v>20</v>
      </c>
      <c r="I538" s="40">
        <v>16</v>
      </c>
      <c r="J538" s="40">
        <v>26</v>
      </c>
      <c r="K538" s="40">
        <v>14</v>
      </c>
      <c r="L538" s="35">
        <f t="shared" si="137"/>
        <v>96</v>
      </c>
      <c r="M538" s="35">
        <f t="shared" si="136"/>
        <v>19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34</v>
      </c>
      <c r="H539" s="41">
        <v>15</v>
      </c>
      <c r="I539" s="41">
        <v>40</v>
      </c>
      <c r="J539" s="41">
        <v>43</v>
      </c>
      <c r="K539" s="41">
        <v>36</v>
      </c>
      <c r="L539" s="32">
        <f t="shared" si="137"/>
        <v>168</v>
      </c>
      <c r="M539" s="32">
        <f t="shared" si="136"/>
        <v>34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>
        <v>1</v>
      </c>
      <c r="I540" s="40"/>
      <c r="J540" s="40"/>
      <c r="K540" s="40"/>
      <c r="L540" s="35">
        <f t="shared" si="137"/>
        <v>1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6</v>
      </c>
      <c r="H542" s="40"/>
      <c r="I542" s="40">
        <v>6</v>
      </c>
      <c r="J542" s="40"/>
      <c r="K542" s="40">
        <v>1</v>
      </c>
      <c r="L542" s="35">
        <f t="shared" si="137"/>
        <v>13</v>
      </c>
      <c r="M542" s="35">
        <f t="shared" si="136"/>
        <v>3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40</v>
      </c>
      <c r="H543" s="40">
        <v>55</v>
      </c>
      <c r="I543" s="40">
        <v>106</v>
      </c>
      <c r="J543" s="40">
        <v>180</v>
      </c>
      <c r="K543" s="40">
        <v>68</v>
      </c>
      <c r="L543" s="35">
        <f t="shared" si="137"/>
        <v>449</v>
      </c>
      <c r="M543" s="35">
        <f t="shared" si="136"/>
        <v>90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492</v>
      </c>
      <c r="U547" s="46">
        <f>+L552+L553</f>
        <v>91</v>
      </c>
      <c r="V547" s="46">
        <f>+L554+L555</f>
        <v>401</v>
      </c>
      <c r="W547" s="46">
        <f>+L558</f>
        <v>14</v>
      </c>
      <c r="X547" s="46">
        <f>+L556</f>
        <v>0</v>
      </c>
    </row>
    <row r="548" spans="1:24" x14ac:dyDescent="0.25">
      <c r="A548" s="21"/>
      <c r="B548" s="22"/>
      <c r="C548" s="8" t="str">
        <f>+$C532</f>
        <v>June 2024</v>
      </c>
      <c r="D548" s="24"/>
      <c r="E548" s="24"/>
      <c r="F548" s="24"/>
      <c r="G548" s="10" t="str">
        <f>+$G$4</f>
        <v>June</v>
      </c>
      <c r="H548" s="10" t="str">
        <f>+G548</f>
        <v>June</v>
      </c>
      <c r="I548" s="10" t="str">
        <f t="shared" si="138"/>
        <v>June</v>
      </c>
      <c r="J548" s="10" t="str">
        <f t="shared" si="138"/>
        <v>June</v>
      </c>
      <c r="K548" s="10" t="str">
        <f t="shared" si="138"/>
        <v>June</v>
      </c>
      <c r="L548" s="10" t="str">
        <f t="shared" si="138"/>
        <v>June</v>
      </c>
      <c r="M548" s="10" t="str">
        <f t="shared" si="138"/>
        <v>June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2</v>
      </c>
      <c r="H549" s="7">
        <f>+$H$5</f>
        <v>9</v>
      </c>
      <c r="I549" s="7">
        <f>+$I$5</f>
        <v>16</v>
      </c>
      <c r="J549" s="7">
        <f>+$J$5</f>
        <v>23</v>
      </c>
      <c r="K549" s="7">
        <f>+$K$5</f>
        <v>30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111</v>
      </c>
      <c r="H551" s="32">
        <f t="shared" ref="H551:L551" si="139">SUM(H552:H555)</f>
        <v>94</v>
      </c>
      <c r="I551" s="32">
        <f t="shared" si="139"/>
        <v>97</v>
      </c>
      <c r="J551" s="32">
        <f t="shared" si="139"/>
        <v>79</v>
      </c>
      <c r="K551" s="32">
        <f t="shared" si="139"/>
        <v>111</v>
      </c>
      <c r="L551" s="32">
        <f t="shared" si="139"/>
        <v>492</v>
      </c>
      <c r="M551" s="32">
        <f>ROUND((L551/$E$1),0)</f>
        <v>98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2</v>
      </c>
      <c r="H552" s="40">
        <v>3</v>
      </c>
      <c r="I552" s="40">
        <v>2</v>
      </c>
      <c r="J552" s="40">
        <v>1</v>
      </c>
      <c r="K552" s="40">
        <v>4</v>
      </c>
      <c r="L552" s="35">
        <f>SUM(G552:K552)</f>
        <v>12</v>
      </c>
      <c r="M552" s="35">
        <f t="shared" ref="M552:M560" si="140">ROUND((L552/$E$1),0)</f>
        <v>2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17</v>
      </c>
      <c r="H553" s="40">
        <v>15</v>
      </c>
      <c r="I553" s="40">
        <v>12</v>
      </c>
      <c r="J553" s="40">
        <v>12</v>
      </c>
      <c r="K553" s="40">
        <v>23</v>
      </c>
      <c r="L553" s="35">
        <f t="shared" ref="L553:L560" si="141">SUM(G553:K553)</f>
        <v>79</v>
      </c>
      <c r="M553" s="35">
        <f t="shared" si="140"/>
        <v>16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17</v>
      </c>
      <c r="H554" s="40">
        <v>24</v>
      </c>
      <c r="I554" s="40">
        <v>26</v>
      </c>
      <c r="J554" s="40">
        <v>14</v>
      </c>
      <c r="K554" s="40">
        <v>20</v>
      </c>
      <c r="L554" s="35">
        <f t="shared" si="141"/>
        <v>101</v>
      </c>
      <c r="M554" s="35">
        <f t="shared" si="140"/>
        <v>20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75</v>
      </c>
      <c r="H555" s="41">
        <v>52</v>
      </c>
      <c r="I555" s="41">
        <v>57</v>
      </c>
      <c r="J555" s="41">
        <v>52</v>
      </c>
      <c r="K555" s="41">
        <v>64</v>
      </c>
      <c r="L555" s="32">
        <f t="shared" si="141"/>
        <v>300</v>
      </c>
      <c r="M555" s="32">
        <f t="shared" si="140"/>
        <v>60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>
        <v>3</v>
      </c>
      <c r="H558" s="40">
        <v>2</v>
      </c>
      <c r="I558" s="40">
        <v>2</v>
      </c>
      <c r="J558" s="40">
        <v>4</v>
      </c>
      <c r="K558" s="40">
        <v>3</v>
      </c>
      <c r="L558" s="35">
        <f t="shared" si="141"/>
        <v>14</v>
      </c>
      <c r="M558" s="35">
        <f t="shared" si="140"/>
        <v>3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316</v>
      </c>
      <c r="U563" s="46">
        <f>+L568+L569</f>
        <v>61</v>
      </c>
      <c r="V563" s="46">
        <f>+L570+L571</f>
        <v>255</v>
      </c>
      <c r="W563" s="46">
        <f>+L574</f>
        <v>15</v>
      </c>
      <c r="X563" s="46">
        <f>+L572</f>
        <v>26</v>
      </c>
    </row>
    <row r="564" spans="1:24" x14ac:dyDescent="0.25">
      <c r="A564" s="21"/>
      <c r="B564" s="22"/>
      <c r="C564" s="8" t="str">
        <f>+$C548</f>
        <v>June 2024</v>
      </c>
      <c r="D564" s="24"/>
      <c r="E564" s="24"/>
      <c r="F564" s="24"/>
      <c r="G564" s="10" t="str">
        <f>+$G$4</f>
        <v>June</v>
      </c>
      <c r="H564" s="10" t="str">
        <f>+G564</f>
        <v>June</v>
      </c>
      <c r="I564" s="10" t="str">
        <f t="shared" si="142"/>
        <v>June</v>
      </c>
      <c r="J564" s="10" t="str">
        <f t="shared" si="142"/>
        <v>June</v>
      </c>
      <c r="K564" s="10" t="str">
        <f t="shared" si="142"/>
        <v>June</v>
      </c>
      <c r="L564" s="10" t="str">
        <f t="shared" si="142"/>
        <v>June</v>
      </c>
      <c r="M564" s="10" t="str">
        <f t="shared" si="142"/>
        <v>June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2</v>
      </c>
      <c r="H565" s="7">
        <f>+$H$5</f>
        <v>9</v>
      </c>
      <c r="I565" s="7">
        <f>+$I$5</f>
        <v>16</v>
      </c>
      <c r="J565" s="7">
        <f>+$J$5</f>
        <v>23</v>
      </c>
      <c r="K565" s="7">
        <f>+$K$5</f>
        <v>30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34</v>
      </c>
      <c r="H567" s="32">
        <f t="shared" ref="H567:L567" si="143">SUM(H568:H571)</f>
        <v>47</v>
      </c>
      <c r="I567" s="32">
        <f t="shared" si="143"/>
        <v>65</v>
      </c>
      <c r="J567" s="32">
        <f t="shared" si="143"/>
        <v>62</v>
      </c>
      <c r="K567" s="32">
        <f t="shared" si="143"/>
        <v>108</v>
      </c>
      <c r="L567" s="32">
        <f t="shared" si="143"/>
        <v>316</v>
      </c>
      <c r="M567" s="32">
        <f>ROUND((L567/$E$1),0)</f>
        <v>63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5</v>
      </c>
      <c r="H568" s="40">
        <v>3</v>
      </c>
      <c r="I568" s="40">
        <v>3</v>
      </c>
      <c r="J568" s="40">
        <v>5</v>
      </c>
      <c r="K568" s="40">
        <v>9</v>
      </c>
      <c r="L568" s="35">
        <f>SUM(G568:K568)</f>
        <v>25</v>
      </c>
      <c r="M568" s="35">
        <f t="shared" ref="M568:M576" si="144">ROUND((L568/$E$1),0)</f>
        <v>5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4</v>
      </c>
      <c r="H569" s="40">
        <v>5</v>
      </c>
      <c r="I569" s="40">
        <v>7</v>
      </c>
      <c r="J569" s="40">
        <v>6</v>
      </c>
      <c r="K569" s="40">
        <v>14</v>
      </c>
      <c r="L569" s="35">
        <f t="shared" ref="L569:L576" si="145">SUM(G569:K569)</f>
        <v>36</v>
      </c>
      <c r="M569" s="35">
        <f t="shared" si="144"/>
        <v>7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8</v>
      </c>
      <c r="H570" s="40">
        <v>17</v>
      </c>
      <c r="I570" s="40">
        <v>26</v>
      </c>
      <c r="J570" s="40">
        <v>19</v>
      </c>
      <c r="K570" s="40">
        <v>16</v>
      </c>
      <c r="L570" s="35">
        <f t="shared" si="145"/>
        <v>86</v>
      </c>
      <c r="M570" s="35">
        <f t="shared" si="144"/>
        <v>17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17</v>
      </c>
      <c r="H571" s="41">
        <v>22</v>
      </c>
      <c r="I571" s="41">
        <v>29</v>
      </c>
      <c r="J571" s="41">
        <v>32</v>
      </c>
      <c r="K571" s="41">
        <v>69</v>
      </c>
      <c r="L571" s="32">
        <f t="shared" si="145"/>
        <v>169</v>
      </c>
      <c r="M571" s="32">
        <f t="shared" si="144"/>
        <v>34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>
        <v>6</v>
      </c>
      <c r="H572" s="40">
        <v>3</v>
      </c>
      <c r="I572" s="40">
        <v>11</v>
      </c>
      <c r="J572" s="40">
        <v>1</v>
      </c>
      <c r="K572" s="40">
        <v>5</v>
      </c>
      <c r="L572" s="35">
        <f t="shared" si="145"/>
        <v>26</v>
      </c>
      <c r="M572" s="35">
        <f t="shared" si="144"/>
        <v>5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1</v>
      </c>
      <c r="H574" s="40">
        <v>2</v>
      </c>
      <c r="I574" s="40">
        <v>2</v>
      </c>
      <c r="J574" s="40">
        <v>6</v>
      </c>
      <c r="K574" s="40">
        <v>4</v>
      </c>
      <c r="L574" s="35">
        <f t="shared" si="145"/>
        <v>15</v>
      </c>
      <c r="M574" s="35">
        <f t="shared" si="144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15</v>
      </c>
      <c r="H575" s="40">
        <v>30</v>
      </c>
      <c r="I575" s="40">
        <v>72</v>
      </c>
      <c r="J575" s="40">
        <v>84</v>
      </c>
      <c r="K575" s="40">
        <v>74</v>
      </c>
      <c r="L575" s="35">
        <f t="shared" si="145"/>
        <v>275</v>
      </c>
      <c r="M575" s="35">
        <f t="shared" si="144"/>
        <v>55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70</v>
      </c>
      <c r="U579" s="46">
        <f>+L584+L585</f>
        <v>23</v>
      </c>
      <c r="V579" s="46">
        <f>+L586+L587</f>
        <v>47</v>
      </c>
      <c r="W579" s="46">
        <f>+L590</f>
        <v>10</v>
      </c>
      <c r="X579" s="46">
        <f>+L588</f>
        <v>0</v>
      </c>
    </row>
    <row r="580" spans="1:24" x14ac:dyDescent="0.25">
      <c r="A580" s="21"/>
      <c r="B580" s="22"/>
      <c r="C580" s="8" t="str">
        <f>+$C564</f>
        <v>June 2024</v>
      </c>
      <c r="D580" s="24"/>
      <c r="E580" s="24"/>
      <c r="F580" s="24"/>
      <c r="G580" s="10" t="str">
        <f>+$G$4</f>
        <v>June</v>
      </c>
      <c r="H580" s="10" t="str">
        <f>+G580</f>
        <v>June</v>
      </c>
      <c r="I580" s="10" t="str">
        <f t="shared" si="146"/>
        <v>June</v>
      </c>
      <c r="J580" s="10" t="str">
        <f t="shared" si="146"/>
        <v>June</v>
      </c>
      <c r="K580" s="10" t="str">
        <f t="shared" si="146"/>
        <v>June</v>
      </c>
      <c r="L580" s="10" t="str">
        <f t="shared" si="146"/>
        <v>June</v>
      </c>
      <c r="M580" s="10" t="str">
        <f t="shared" si="146"/>
        <v>June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2</v>
      </c>
      <c r="H581" s="7">
        <f>+$H$5</f>
        <v>9</v>
      </c>
      <c r="I581" s="7">
        <f>+$I$5</f>
        <v>16</v>
      </c>
      <c r="J581" s="7">
        <f>+$J$5</f>
        <v>23</v>
      </c>
      <c r="K581" s="7">
        <f>+$K$5</f>
        <v>30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12</v>
      </c>
      <c r="H583" s="32">
        <f t="shared" ref="H583:L583" si="147">SUM(H584:H587)</f>
        <v>13</v>
      </c>
      <c r="I583" s="32">
        <f t="shared" si="147"/>
        <v>13</v>
      </c>
      <c r="J583" s="32">
        <f t="shared" si="147"/>
        <v>15</v>
      </c>
      <c r="K583" s="32">
        <f t="shared" si="147"/>
        <v>17</v>
      </c>
      <c r="L583" s="32">
        <f t="shared" si="147"/>
        <v>70</v>
      </c>
      <c r="M583" s="32">
        <f>ROUND((L583/$E$1),0)</f>
        <v>14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3</v>
      </c>
      <c r="H584" s="40">
        <v>2</v>
      </c>
      <c r="I584" s="40">
        <v>2</v>
      </c>
      <c r="J584" s="40">
        <v>2</v>
      </c>
      <c r="K584" s="40">
        <v>1</v>
      </c>
      <c r="L584" s="35">
        <f>SUM(G584:K584)</f>
        <v>10</v>
      </c>
      <c r="M584" s="35">
        <f t="shared" ref="M584:M592" si="148">ROUND((L584/$E$1),0)</f>
        <v>2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2</v>
      </c>
      <c r="H585" s="40">
        <v>3</v>
      </c>
      <c r="I585" s="40">
        <v>3</v>
      </c>
      <c r="J585" s="40">
        <v>3</v>
      </c>
      <c r="K585" s="40">
        <v>2</v>
      </c>
      <c r="L585" s="35">
        <f t="shared" ref="L585:L592" si="149">SUM(G585:K585)</f>
        <v>13</v>
      </c>
      <c r="M585" s="35">
        <f t="shared" si="148"/>
        <v>3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1</v>
      </c>
      <c r="H586" s="40">
        <v>2</v>
      </c>
      <c r="I586" s="40">
        <v>2</v>
      </c>
      <c r="J586" s="40">
        <v>2</v>
      </c>
      <c r="K586" s="40">
        <v>4</v>
      </c>
      <c r="L586" s="35">
        <f t="shared" si="149"/>
        <v>11</v>
      </c>
      <c r="M586" s="35">
        <f t="shared" si="148"/>
        <v>2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6</v>
      </c>
      <c r="H587" s="41">
        <v>6</v>
      </c>
      <c r="I587" s="41">
        <v>6</v>
      </c>
      <c r="J587" s="41">
        <v>8</v>
      </c>
      <c r="K587" s="41">
        <v>10</v>
      </c>
      <c r="L587" s="32">
        <f t="shared" si="149"/>
        <v>36</v>
      </c>
      <c r="M587" s="32">
        <f t="shared" si="148"/>
        <v>7</v>
      </c>
      <c r="N587" s="33"/>
      <c r="O587" s="1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>
        <v>3</v>
      </c>
      <c r="H590" s="40">
        <v>1</v>
      </c>
      <c r="I590" s="40">
        <v>4</v>
      </c>
      <c r="J590" s="40"/>
      <c r="K590" s="40">
        <v>2</v>
      </c>
      <c r="L590" s="35">
        <f t="shared" si="149"/>
        <v>10</v>
      </c>
      <c r="M590" s="35">
        <f t="shared" si="148"/>
        <v>2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>
        <f t="shared" si="148"/>
        <v>0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342</v>
      </c>
      <c r="U595" s="46">
        <f>+L600+L601</f>
        <v>76</v>
      </c>
      <c r="V595" s="46">
        <f>+L602+L603</f>
        <v>266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June 2024</v>
      </c>
      <c r="D596" s="24"/>
      <c r="E596" s="24"/>
      <c r="F596" s="24"/>
      <c r="G596" s="10" t="str">
        <f>+$G$4</f>
        <v>June</v>
      </c>
      <c r="H596" s="10" t="str">
        <f>+G596</f>
        <v>June</v>
      </c>
      <c r="I596" s="10" t="str">
        <f t="shared" si="150"/>
        <v>June</v>
      </c>
      <c r="J596" s="10" t="str">
        <f t="shared" si="150"/>
        <v>June</v>
      </c>
      <c r="K596" s="10" t="str">
        <f t="shared" si="150"/>
        <v>June</v>
      </c>
      <c r="L596" s="10" t="str">
        <f t="shared" si="150"/>
        <v>June</v>
      </c>
      <c r="M596" s="10" t="str">
        <f t="shared" si="150"/>
        <v>June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2</v>
      </c>
      <c r="H597" s="7">
        <f>+$H$5</f>
        <v>9</v>
      </c>
      <c r="I597" s="7">
        <f>+$I$5</f>
        <v>16</v>
      </c>
      <c r="J597" s="7">
        <f>+$J$5</f>
        <v>23</v>
      </c>
      <c r="K597" s="7">
        <f>+$K$5</f>
        <v>30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68</v>
      </c>
      <c r="H599" s="32">
        <f t="shared" ref="H599:L599" si="151">SUM(H600:H603)</f>
        <v>60</v>
      </c>
      <c r="I599" s="32">
        <f t="shared" si="151"/>
        <v>63</v>
      </c>
      <c r="J599" s="32">
        <f t="shared" si="151"/>
        <v>75</v>
      </c>
      <c r="K599" s="32">
        <f t="shared" si="151"/>
        <v>76</v>
      </c>
      <c r="L599" s="32">
        <f t="shared" si="151"/>
        <v>342</v>
      </c>
      <c r="M599" s="32">
        <f>ROUND((L599/$E$1),0)</f>
        <v>68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>
        <v>7</v>
      </c>
      <c r="H600" s="40">
        <v>6</v>
      </c>
      <c r="I600" s="40">
        <v>6</v>
      </c>
      <c r="J600" s="40">
        <v>7</v>
      </c>
      <c r="K600" s="40">
        <v>8</v>
      </c>
      <c r="L600" s="35">
        <f>SUM(G600:K600)</f>
        <v>34</v>
      </c>
      <c r="M600" s="35">
        <f t="shared" ref="M600:M608" si="152">ROUND((L600/$E$1),0)</f>
        <v>7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>
        <v>6</v>
      </c>
      <c r="H601" s="40">
        <v>6</v>
      </c>
      <c r="I601" s="40">
        <v>12</v>
      </c>
      <c r="J601" s="40">
        <v>12</v>
      </c>
      <c r="K601" s="40">
        <v>6</v>
      </c>
      <c r="L601" s="35">
        <f t="shared" ref="L601:L608" si="153">SUM(G601:K601)</f>
        <v>42</v>
      </c>
      <c r="M601" s="35">
        <f t="shared" si="152"/>
        <v>8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>
        <v>11</v>
      </c>
      <c r="H602" s="40">
        <v>14</v>
      </c>
      <c r="I602" s="40">
        <v>10</v>
      </c>
      <c r="J602" s="40">
        <v>11</v>
      </c>
      <c r="K602" s="40">
        <v>12</v>
      </c>
      <c r="L602" s="35">
        <f t="shared" si="153"/>
        <v>58</v>
      </c>
      <c r="M602" s="35">
        <f t="shared" si="152"/>
        <v>12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>
        <f>34+10</f>
        <v>44</v>
      </c>
      <c r="H603" s="41">
        <v>34</v>
      </c>
      <c r="I603" s="41">
        <v>35</v>
      </c>
      <c r="J603" s="41">
        <v>45</v>
      </c>
      <c r="K603" s="41">
        <v>50</v>
      </c>
      <c r="L603" s="32">
        <f t="shared" si="153"/>
        <v>208</v>
      </c>
      <c r="M603" s="32">
        <f t="shared" si="152"/>
        <v>42</v>
      </c>
      <c r="N603" s="33"/>
      <c r="O603" s="1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 t="str">
        <f>+$C596</f>
        <v>June 2024</v>
      </c>
      <c r="D612" s="24"/>
      <c r="E612" s="24"/>
      <c r="F612" s="24"/>
      <c r="G612" s="10" t="str">
        <f>+$G$4</f>
        <v>June</v>
      </c>
      <c r="H612" s="10" t="str">
        <f>+G612</f>
        <v>June</v>
      </c>
      <c r="I612" s="10" t="str">
        <f t="shared" si="154"/>
        <v>June</v>
      </c>
      <c r="J612" s="10" t="str">
        <f t="shared" si="154"/>
        <v>June</v>
      </c>
      <c r="K612" s="10" t="str">
        <f t="shared" si="154"/>
        <v>June</v>
      </c>
      <c r="L612" s="10" t="str">
        <f t="shared" si="154"/>
        <v>June</v>
      </c>
      <c r="M612" s="10" t="str">
        <f t="shared" si="154"/>
        <v>June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2</v>
      </c>
      <c r="H613" s="7">
        <f>+$H$5</f>
        <v>9</v>
      </c>
      <c r="I613" s="7">
        <f>+$I$5</f>
        <v>16</v>
      </c>
      <c r="J613" s="7">
        <f>+$J$5</f>
        <v>23</v>
      </c>
      <c r="K613" s="7">
        <f>+$K$5</f>
        <v>30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>
        <f>ROUND((L615/$E$1),0)</f>
        <v>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>
        <f t="shared" ref="M616:M624" si="156">ROUND((L616/$E$1),0)</f>
        <v>0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>
        <f t="shared" si="156"/>
        <v>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>
        <f t="shared" si="156"/>
        <v>0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>
        <f t="shared" si="156"/>
        <v>0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June 2024</v>
      </c>
      <c r="D628" s="24"/>
      <c r="E628" s="24"/>
      <c r="F628" s="24"/>
      <c r="G628" s="10" t="str">
        <f>+$G$4</f>
        <v>June</v>
      </c>
      <c r="H628" s="10" t="str">
        <f>+G628</f>
        <v>June</v>
      </c>
      <c r="I628" s="10" t="str">
        <f t="shared" si="158"/>
        <v>June</v>
      </c>
      <c r="J628" s="10" t="str">
        <f t="shared" si="158"/>
        <v>June</v>
      </c>
      <c r="K628" s="10" t="str">
        <f t="shared" si="158"/>
        <v>June</v>
      </c>
      <c r="L628" s="10" t="str">
        <f t="shared" si="158"/>
        <v>June</v>
      </c>
      <c r="M628" s="10" t="str">
        <f t="shared" si="158"/>
        <v>June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2</v>
      </c>
      <c r="H629" s="7">
        <f>+$H$5</f>
        <v>9</v>
      </c>
      <c r="I629" s="7">
        <f>+$I$5</f>
        <v>16</v>
      </c>
      <c r="J629" s="7">
        <f>+$J$5</f>
        <v>23</v>
      </c>
      <c r="K629" s="7">
        <f>+$K$5</f>
        <v>30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June 2024</v>
      </c>
      <c r="D644" s="24"/>
      <c r="E644" s="24"/>
      <c r="F644" s="24"/>
      <c r="G644" s="10" t="str">
        <f>+$G$4</f>
        <v>June</v>
      </c>
      <c r="H644" s="10" t="str">
        <f>+G644</f>
        <v>June</v>
      </c>
      <c r="I644" s="10" t="str">
        <f t="shared" si="162"/>
        <v>June</v>
      </c>
      <c r="J644" s="10" t="str">
        <f t="shared" si="162"/>
        <v>June</v>
      </c>
      <c r="K644" s="10" t="str">
        <f t="shared" si="162"/>
        <v>June</v>
      </c>
      <c r="L644" s="10" t="str">
        <f t="shared" si="162"/>
        <v>June</v>
      </c>
      <c r="M644" s="10" t="str">
        <f t="shared" si="162"/>
        <v>June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2</v>
      </c>
      <c r="H645" s="7">
        <f>+$H$5</f>
        <v>9</v>
      </c>
      <c r="I645" s="7">
        <f>+$I$5</f>
        <v>16</v>
      </c>
      <c r="J645" s="7">
        <f>+$J$5</f>
        <v>23</v>
      </c>
      <c r="K645" s="7">
        <f>+$K$5</f>
        <v>30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O657"/>
  <sheetViews>
    <sheetView zoomScale="80" zoomScaleNormal="80" workbookViewId="0">
      <selection activeCell="L14" sqref="L14"/>
    </sheetView>
  </sheetViews>
  <sheetFormatPr defaultRowHeight="15" x14ac:dyDescent="0.25"/>
  <cols>
    <col min="1" max="1" width="3.4257812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19" width="20.28515625" style="16" customWidth="1"/>
    <col min="20" max="20" width="17.42578125" style="16" customWidth="1"/>
    <col min="21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10143</v>
      </c>
      <c r="U3" s="46">
        <f>+L8+L9</f>
        <v>2357</v>
      </c>
      <c r="V3" s="46">
        <f>+L10+L11</f>
        <v>7786</v>
      </c>
      <c r="W3" s="46">
        <f>+L14</f>
        <v>535</v>
      </c>
      <c r="X3" s="46">
        <f>+L12</f>
        <v>145</v>
      </c>
    </row>
    <row r="4" spans="1:41" x14ac:dyDescent="0.25">
      <c r="A4" s="21"/>
      <c r="B4" s="22"/>
      <c r="C4" s="13" t="s">
        <v>235</v>
      </c>
      <c r="D4" s="23"/>
      <c r="E4" s="24"/>
      <c r="F4" s="24"/>
      <c r="G4" s="49" t="s">
        <v>236</v>
      </c>
      <c r="H4" s="10" t="str">
        <f>+G4</f>
        <v>July</v>
      </c>
      <c r="I4" s="10" t="str">
        <f t="shared" si="0"/>
        <v>July</v>
      </c>
      <c r="J4" s="10" t="str">
        <f t="shared" si="0"/>
        <v>July</v>
      </c>
      <c r="K4" s="10" t="str">
        <f t="shared" si="0"/>
        <v>July</v>
      </c>
      <c r="L4" s="10" t="str">
        <f t="shared" si="0"/>
        <v>July</v>
      </c>
      <c r="M4" s="10" t="str">
        <f t="shared" si="0"/>
        <v>July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7</v>
      </c>
      <c r="H5" s="4">
        <v>14</v>
      </c>
      <c r="I5" s="4">
        <v>21</v>
      </c>
      <c r="J5" s="4">
        <v>28</v>
      </c>
      <c r="K5" s="4" t="s">
        <v>237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2459</v>
      </c>
      <c r="H7" s="32">
        <f t="shared" ref="H7:L7" si="1">SUM(H8:H11)</f>
        <v>2425</v>
      </c>
      <c r="I7" s="32">
        <f t="shared" si="1"/>
        <v>2644</v>
      </c>
      <c r="J7" s="32">
        <f t="shared" si="1"/>
        <v>2615</v>
      </c>
      <c r="K7" s="32">
        <f t="shared" si="1"/>
        <v>0</v>
      </c>
      <c r="L7" s="32">
        <f t="shared" si="1"/>
        <v>10143</v>
      </c>
      <c r="M7" s="32">
        <f>ROUND((L7/$E$1),0)</f>
        <v>2536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167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150</v>
      </c>
      <c r="I8" s="35">
        <f t="shared" si="2"/>
        <v>161</v>
      </c>
      <c r="J8" s="35">
        <f t="shared" si="2"/>
        <v>163</v>
      </c>
      <c r="K8" s="35">
        <f t="shared" si="2"/>
        <v>0</v>
      </c>
      <c r="L8" s="35">
        <f>SUM(G8:K8)</f>
        <v>641</v>
      </c>
      <c r="M8" s="35">
        <f t="shared" ref="M8:M16" si="3">ROUND((L8/$E$1),0)</f>
        <v>160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428</v>
      </c>
      <c r="H9" s="35">
        <f t="shared" si="4"/>
        <v>412</v>
      </c>
      <c r="I9" s="35">
        <f t="shared" si="4"/>
        <v>460</v>
      </c>
      <c r="J9" s="35">
        <f t="shared" si="4"/>
        <v>416</v>
      </c>
      <c r="K9" s="35">
        <f t="shared" si="4"/>
        <v>0</v>
      </c>
      <c r="L9" s="35">
        <f t="shared" ref="L9:L16" si="5">SUM(G9:K9)</f>
        <v>1716</v>
      </c>
      <c r="M9" s="35">
        <f t="shared" si="3"/>
        <v>429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619</v>
      </c>
      <c r="H10" s="35">
        <f t="shared" si="4"/>
        <v>583</v>
      </c>
      <c r="I10" s="35">
        <f t="shared" si="4"/>
        <v>668</v>
      </c>
      <c r="J10" s="35">
        <f t="shared" si="4"/>
        <v>694</v>
      </c>
      <c r="K10" s="35">
        <f t="shared" si="4"/>
        <v>0</v>
      </c>
      <c r="L10" s="35">
        <f t="shared" si="5"/>
        <v>2564</v>
      </c>
      <c r="M10" s="35">
        <f t="shared" si="3"/>
        <v>641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1245</v>
      </c>
      <c r="H11" s="32">
        <f t="shared" si="4"/>
        <v>1280</v>
      </c>
      <c r="I11" s="32">
        <f t="shared" si="4"/>
        <v>1355</v>
      </c>
      <c r="J11" s="32">
        <f t="shared" si="4"/>
        <v>1342</v>
      </c>
      <c r="K11" s="32">
        <f t="shared" si="4"/>
        <v>0</v>
      </c>
      <c r="L11" s="32">
        <f t="shared" si="5"/>
        <v>5222</v>
      </c>
      <c r="M11" s="32">
        <f t="shared" si="3"/>
        <v>1306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62</v>
      </c>
      <c r="H12" s="35">
        <f t="shared" si="4"/>
        <v>19</v>
      </c>
      <c r="I12" s="35">
        <f t="shared" si="4"/>
        <v>29</v>
      </c>
      <c r="J12" s="35">
        <f t="shared" si="4"/>
        <v>35</v>
      </c>
      <c r="K12" s="35">
        <f t="shared" si="4"/>
        <v>0</v>
      </c>
      <c r="L12" s="35">
        <f t="shared" si="5"/>
        <v>145</v>
      </c>
      <c r="M12" s="35">
        <f t="shared" si="3"/>
        <v>36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2</v>
      </c>
      <c r="J13" s="35">
        <f t="shared" si="4"/>
        <v>0</v>
      </c>
      <c r="K13" s="35">
        <f t="shared" si="4"/>
        <v>0</v>
      </c>
      <c r="L13" s="35">
        <f t="shared" si="5"/>
        <v>2</v>
      </c>
      <c r="M13" s="35">
        <f t="shared" si="3"/>
        <v>1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135</v>
      </c>
      <c r="H14" s="35">
        <f t="shared" si="4"/>
        <v>141</v>
      </c>
      <c r="I14" s="35">
        <f t="shared" si="4"/>
        <v>119</v>
      </c>
      <c r="J14" s="35">
        <f t="shared" si="4"/>
        <v>140</v>
      </c>
      <c r="K14" s="35">
        <f t="shared" si="4"/>
        <v>0</v>
      </c>
      <c r="L14" s="35">
        <f t="shared" si="5"/>
        <v>535</v>
      </c>
      <c r="M14" s="35">
        <f t="shared" si="3"/>
        <v>134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2734</v>
      </c>
      <c r="H15" s="35">
        <f t="shared" si="4"/>
        <v>3207</v>
      </c>
      <c r="I15" s="35">
        <f t="shared" si="4"/>
        <v>2063</v>
      </c>
      <c r="J15" s="35">
        <f t="shared" si="4"/>
        <v>2115</v>
      </c>
      <c r="K15" s="35">
        <f t="shared" si="4"/>
        <v>0</v>
      </c>
      <c r="L15" s="35">
        <f t="shared" si="5"/>
        <v>10119</v>
      </c>
      <c r="M15" s="35">
        <f t="shared" si="3"/>
        <v>2530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237</v>
      </c>
      <c r="H16" s="35">
        <f t="shared" si="4"/>
        <v>260</v>
      </c>
      <c r="I16" s="35">
        <f t="shared" si="4"/>
        <v>40</v>
      </c>
      <c r="J16" s="35">
        <f t="shared" si="4"/>
        <v>40</v>
      </c>
      <c r="K16" s="35">
        <f t="shared" si="4"/>
        <v>0</v>
      </c>
      <c r="L16" s="35">
        <f t="shared" si="5"/>
        <v>577</v>
      </c>
      <c r="M16" s="35">
        <f t="shared" si="3"/>
        <v>144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870</v>
      </c>
      <c r="U19" s="46">
        <f>+L24+L25</f>
        <v>233</v>
      </c>
      <c r="V19" s="46">
        <f>+L26+L27</f>
        <v>637</v>
      </c>
      <c r="W19" s="46">
        <f>+L30</f>
        <v>15</v>
      </c>
      <c r="X19" s="46">
        <f>+L28</f>
        <v>1</v>
      </c>
    </row>
    <row r="20" spans="1:24" x14ac:dyDescent="0.25">
      <c r="A20" s="21"/>
      <c r="B20" s="22"/>
      <c r="C20" s="8" t="str">
        <f>+$C4</f>
        <v>July 2024</v>
      </c>
      <c r="D20" s="24"/>
      <c r="E20" s="24"/>
      <c r="F20" s="24"/>
      <c r="G20" s="10" t="str">
        <f>+$G$4</f>
        <v>July</v>
      </c>
      <c r="H20" s="10" t="str">
        <f>+G20</f>
        <v>July</v>
      </c>
      <c r="I20" s="10" t="str">
        <f t="shared" si="6"/>
        <v>July</v>
      </c>
      <c r="J20" s="10" t="str">
        <f t="shared" si="6"/>
        <v>July</v>
      </c>
      <c r="K20" s="10" t="str">
        <f t="shared" si="6"/>
        <v>July</v>
      </c>
      <c r="L20" s="10" t="str">
        <f t="shared" si="6"/>
        <v>July</v>
      </c>
      <c r="M20" s="10" t="str">
        <f t="shared" si="6"/>
        <v>July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7</v>
      </c>
      <c r="H21" s="7">
        <f>+$H$5</f>
        <v>14</v>
      </c>
      <c r="I21" s="7">
        <f>+$I$5</f>
        <v>21</v>
      </c>
      <c r="J21" s="7">
        <f>+$J$5</f>
        <v>28</v>
      </c>
      <c r="K21" s="7" t="str">
        <f>+$K$5</f>
        <v>-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193</v>
      </c>
      <c r="H23" s="32">
        <f t="shared" ref="H23:L23" si="7">SUM(H24:H27)</f>
        <v>234</v>
      </c>
      <c r="I23" s="32">
        <f t="shared" si="7"/>
        <v>231</v>
      </c>
      <c r="J23" s="32">
        <f t="shared" si="7"/>
        <v>212</v>
      </c>
      <c r="K23" s="32">
        <f t="shared" si="7"/>
        <v>0</v>
      </c>
      <c r="L23" s="32">
        <f t="shared" si="7"/>
        <v>870</v>
      </c>
      <c r="M23" s="32">
        <f>ROUND((L23/$E$1),0)</f>
        <v>218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12</v>
      </c>
      <c r="H24" s="40">
        <v>20</v>
      </c>
      <c r="I24" s="40">
        <v>14</v>
      </c>
      <c r="J24" s="40">
        <v>18</v>
      </c>
      <c r="K24" s="40"/>
      <c r="L24" s="35">
        <f>SUM(G24:K24)</f>
        <v>64</v>
      </c>
      <c r="M24" s="35">
        <f t="shared" ref="M24:M32" si="8">ROUND((L24/$E$1),0)</f>
        <v>16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34</v>
      </c>
      <c r="H25" s="40">
        <v>46</v>
      </c>
      <c r="I25" s="40">
        <v>57</v>
      </c>
      <c r="J25" s="40">
        <v>32</v>
      </c>
      <c r="K25" s="40"/>
      <c r="L25" s="35">
        <f t="shared" ref="L25:L32" si="9">SUM(G25:K25)</f>
        <v>169</v>
      </c>
      <c r="M25" s="35">
        <f t="shared" si="8"/>
        <v>42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77</v>
      </c>
      <c r="H26" s="40">
        <v>85</v>
      </c>
      <c r="I26" s="40">
        <v>90</v>
      </c>
      <c r="J26" s="40">
        <v>100</v>
      </c>
      <c r="K26" s="40"/>
      <c r="L26" s="35">
        <f t="shared" si="9"/>
        <v>352</v>
      </c>
      <c r="M26" s="35">
        <f t="shared" si="8"/>
        <v>88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70</v>
      </c>
      <c r="H27" s="41">
        <v>83</v>
      </c>
      <c r="I27" s="41">
        <v>70</v>
      </c>
      <c r="J27" s="41">
        <v>62</v>
      </c>
      <c r="K27" s="41"/>
      <c r="L27" s="32">
        <f t="shared" si="9"/>
        <v>285</v>
      </c>
      <c r="M27" s="32">
        <f t="shared" si="8"/>
        <v>71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>
        <v>1</v>
      </c>
      <c r="K28" s="40"/>
      <c r="L28" s="35">
        <f t="shared" si="9"/>
        <v>1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>
        <v>7</v>
      </c>
      <c r="I30" s="40">
        <v>3</v>
      </c>
      <c r="J30" s="40">
        <v>5</v>
      </c>
      <c r="K30" s="40"/>
      <c r="L30" s="35">
        <f t="shared" si="9"/>
        <v>15</v>
      </c>
      <c r="M30" s="35">
        <f t="shared" si="8"/>
        <v>4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>
        <v>108</v>
      </c>
      <c r="K31" s="40"/>
      <c r="L31" s="35">
        <f t="shared" si="9"/>
        <v>108</v>
      </c>
      <c r="M31" s="35">
        <f t="shared" si="8"/>
        <v>27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273</v>
      </c>
      <c r="U35" s="46">
        <f>+L40+L41</f>
        <v>63</v>
      </c>
      <c r="V35" s="46">
        <f>+L42+L43</f>
        <v>210</v>
      </c>
      <c r="W35" s="46">
        <f>+L46</f>
        <v>37</v>
      </c>
      <c r="X35" s="46">
        <f>+L44</f>
        <v>12</v>
      </c>
    </row>
    <row r="36" spans="1:24" x14ac:dyDescent="0.25">
      <c r="A36" s="21"/>
      <c r="B36" s="22"/>
      <c r="C36" s="8" t="str">
        <f>+$C20</f>
        <v>July 2024</v>
      </c>
      <c r="D36" s="24"/>
      <c r="E36" s="24"/>
      <c r="F36" s="24"/>
      <c r="G36" s="10" t="str">
        <f>+$G$4</f>
        <v>July</v>
      </c>
      <c r="H36" s="10" t="str">
        <f>+G36</f>
        <v>July</v>
      </c>
      <c r="I36" s="10" t="str">
        <f t="shared" si="10"/>
        <v>July</v>
      </c>
      <c r="J36" s="10" t="str">
        <f t="shared" si="10"/>
        <v>July</v>
      </c>
      <c r="K36" s="10" t="str">
        <f t="shared" si="10"/>
        <v>July</v>
      </c>
      <c r="L36" s="10" t="str">
        <f t="shared" si="10"/>
        <v>July</v>
      </c>
      <c r="M36" s="10" t="str">
        <f t="shared" si="10"/>
        <v>July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7</v>
      </c>
      <c r="H37" s="7">
        <f>+$H$5</f>
        <v>14</v>
      </c>
      <c r="I37" s="7">
        <f>+$I$5</f>
        <v>21</v>
      </c>
      <c r="J37" s="7">
        <f>+$J$5</f>
        <v>28</v>
      </c>
      <c r="K37" s="7" t="str">
        <f>+$K$5</f>
        <v>-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63</v>
      </c>
      <c r="H39" s="32">
        <f t="shared" ref="H39:L39" si="11">SUM(H40:H43)</f>
        <v>57</v>
      </c>
      <c r="I39" s="32">
        <f t="shared" si="11"/>
        <v>80</v>
      </c>
      <c r="J39" s="32">
        <f t="shared" si="11"/>
        <v>73</v>
      </c>
      <c r="K39" s="32">
        <f t="shared" si="11"/>
        <v>0</v>
      </c>
      <c r="L39" s="32">
        <f t="shared" si="11"/>
        <v>273</v>
      </c>
      <c r="M39" s="32">
        <f>ROUND((L39/$E$1),0)</f>
        <v>68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40">
        <v>2</v>
      </c>
      <c r="I40" s="40">
        <v>6</v>
      </c>
      <c r="J40" s="40">
        <v>4</v>
      </c>
      <c r="K40" s="40"/>
      <c r="L40" s="35">
        <f>SUM(G40:K40)</f>
        <v>15</v>
      </c>
      <c r="M40" s="35">
        <f t="shared" ref="M40:M48" si="12">ROUND((L40/$E$1),0)</f>
        <v>4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10</v>
      </c>
      <c r="H41" s="40">
        <v>10</v>
      </c>
      <c r="I41" s="40">
        <v>14</v>
      </c>
      <c r="J41" s="40">
        <v>14</v>
      </c>
      <c r="K41" s="40"/>
      <c r="L41" s="35">
        <f t="shared" ref="L41:L48" si="13">SUM(G41:K41)</f>
        <v>48</v>
      </c>
      <c r="M41" s="35">
        <f t="shared" si="12"/>
        <v>12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15</v>
      </c>
      <c r="I42" s="40">
        <v>20</v>
      </c>
      <c r="J42" s="40">
        <v>20</v>
      </c>
      <c r="K42" s="40"/>
      <c r="L42" s="35">
        <f t="shared" si="13"/>
        <v>70</v>
      </c>
      <c r="M42" s="35">
        <f t="shared" si="12"/>
        <v>18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35</v>
      </c>
      <c r="H43" s="41">
        <v>30</v>
      </c>
      <c r="I43" s="41">
        <v>40</v>
      </c>
      <c r="J43" s="41">
        <v>35</v>
      </c>
      <c r="K43" s="41"/>
      <c r="L43" s="32">
        <f t="shared" si="13"/>
        <v>140</v>
      </c>
      <c r="M43" s="32">
        <f t="shared" si="12"/>
        <v>35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5</v>
      </c>
      <c r="H44" s="40"/>
      <c r="I44" s="40">
        <v>3</v>
      </c>
      <c r="J44" s="40">
        <v>4</v>
      </c>
      <c r="K44" s="40"/>
      <c r="L44" s="35">
        <f t="shared" si="13"/>
        <v>12</v>
      </c>
      <c r="M44" s="35">
        <f t="shared" si="12"/>
        <v>3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8</v>
      </c>
      <c r="H46" s="40">
        <v>12</v>
      </c>
      <c r="I46" s="40">
        <v>9</v>
      </c>
      <c r="J46" s="40">
        <v>8</v>
      </c>
      <c r="K46" s="40"/>
      <c r="L46" s="35">
        <f t="shared" si="13"/>
        <v>37</v>
      </c>
      <c r="M46" s="35">
        <f t="shared" si="12"/>
        <v>9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144</v>
      </c>
      <c r="H47" s="40">
        <v>108</v>
      </c>
      <c r="I47" s="40">
        <v>144</v>
      </c>
      <c r="J47" s="40">
        <v>144</v>
      </c>
      <c r="K47" s="40"/>
      <c r="L47" s="35">
        <f t="shared" si="13"/>
        <v>540</v>
      </c>
      <c r="M47" s="35">
        <f t="shared" si="12"/>
        <v>135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238</v>
      </c>
      <c r="U51" s="46">
        <f>+L56+L57</f>
        <v>66</v>
      </c>
      <c r="V51" s="46">
        <f>+L58+L59</f>
        <v>172</v>
      </c>
      <c r="W51" s="46">
        <f>+L62</f>
        <v>26</v>
      </c>
      <c r="X51" s="46">
        <f>+L60</f>
        <v>0</v>
      </c>
    </row>
    <row r="52" spans="1:24" x14ac:dyDescent="0.25">
      <c r="A52" s="21"/>
      <c r="B52" s="22"/>
      <c r="C52" s="8" t="str">
        <f>+$C36</f>
        <v>July 2024</v>
      </c>
      <c r="D52" s="24"/>
      <c r="E52" s="24"/>
      <c r="F52" s="24"/>
      <c r="G52" s="10" t="str">
        <f>+$G$4</f>
        <v>July</v>
      </c>
      <c r="H52" s="10" t="str">
        <f>+G52</f>
        <v>July</v>
      </c>
      <c r="I52" s="10" t="str">
        <f t="shared" si="14"/>
        <v>July</v>
      </c>
      <c r="J52" s="10" t="str">
        <f t="shared" si="14"/>
        <v>July</v>
      </c>
      <c r="K52" s="10" t="str">
        <f t="shared" si="14"/>
        <v>July</v>
      </c>
      <c r="L52" s="10" t="str">
        <f t="shared" si="14"/>
        <v>July</v>
      </c>
      <c r="M52" s="10" t="str">
        <f t="shared" si="14"/>
        <v>July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7</v>
      </c>
      <c r="H53" s="7">
        <f>+$H$5</f>
        <v>14</v>
      </c>
      <c r="I53" s="7">
        <f>+$I$5</f>
        <v>21</v>
      </c>
      <c r="J53" s="7">
        <f>+$J$5</f>
        <v>28</v>
      </c>
      <c r="K53" s="7" t="str">
        <f>+$K$5</f>
        <v>-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59</v>
      </c>
      <c r="H55" s="32">
        <f t="shared" ref="H55:L55" si="15">SUM(H56:H59)</f>
        <v>66</v>
      </c>
      <c r="I55" s="32">
        <f t="shared" si="15"/>
        <v>69</v>
      </c>
      <c r="J55" s="32">
        <f t="shared" si="15"/>
        <v>44</v>
      </c>
      <c r="K55" s="32">
        <f t="shared" si="15"/>
        <v>0</v>
      </c>
      <c r="L55" s="32">
        <f t="shared" si="15"/>
        <v>238</v>
      </c>
      <c r="M55" s="32">
        <f>ROUND((L55/$E$1),0)</f>
        <v>60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2</v>
      </c>
      <c r="I56" s="40">
        <v>2</v>
      </c>
      <c r="J56" s="40">
        <v>2</v>
      </c>
      <c r="K56" s="40"/>
      <c r="L56" s="35">
        <f>SUM(G56:K56)</f>
        <v>9</v>
      </c>
      <c r="M56" s="35">
        <f t="shared" ref="M56:M64" si="16">ROUND((L56/$E$1),0)</f>
        <v>2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17</v>
      </c>
      <c r="H57" s="40">
        <v>13</v>
      </c>
      <c r="I57" s="40">
        <v>23</v>
      </c>
      <c r="J57" s="40">
        <v>4</v>
      </c>
      <c r="K57" s="40"/>
      <c r="L57" s="35">
        <f t="shared" ref="L57:L64" si="17">SUM(G57:K57)</f>
        <v>57</v>
      </c>
      <c r="M57" s="35">
        <f t="shared" si="16"/>
        <v>14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19</v>
      </c>
      <c r="H58" s="40">
        <v>17</v>
      </c>
      <c r="I58" s="40">
        <v>8</v>
      </c>
      <c r="J58" s="40">
        <v>7</v>
      </c>
      <c r="K58" s="40"/>
      <c r="L58" s="35">
        <f t="shared" si="17"/>
        <v>51</v>
      </c>
      <c r="M58" s="35">
        <f t="shared" si="16"/>
        <v>13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20</v>
      </c>
      <c r="H59" s="41">
        <v>34</v>
      </c>
      <c r="I59" s="41">
        <v>36</v>
      </c>
      <c r="J59" s="41">
        <v>31</v>
      </c>
      <c r="K59" s="41"/>
      <c r="L59" s="32">
        <f t="shared" si="17"/>
        <v>121</v>
      </c>
      <c r="M59" s="32">
        <f t="shared" si="16"/>
        <v>30</v>
      </c>
      <c r="N59" s="33"/>
      <c r="O59" s="115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8</v>
      </c>
      <c r="H62" s="40">
        <v>7</v>
      </c>
      <c r="I62" s="40">
        <v>5</v>
      </c>
      <c r="J62" s="40">
        <v>6</v>
      </c>
      <c r="K62" s="40"/>
      <c r="L62" s="35">
        <f t="shared" si="17"/>
        <v>26</v>
      </c>
      <c r="M62" s="35">
        <f t="shared" si="16"/>
        <v>7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417</v>
      </c>
      <c r="U67" s="46">
        <f>+L72+L73</f>
        <v>60</v>
      </c>
      <c r="V67" s="46">
        <f>+L74+L75</f>
        <v>357</v>
      </c>
      <c r="W67" s="46">
        <f>+L78</f>
        <v>2</v>
      </c>
      <c r="X67" s="46">
        <f>+L76</f>
        <v>38</v>
      </c>
    </row>
    <row r="68" spans="1:24" x14ac:dyDescent="0.25">
      <c r="A68" s="21"/>
      <c r="B68" s="22"/>
      <c r="C68" s="8" t="str">
        <f>+$C52</f>
        <v>July 2024</v>
      </c>
      <c r="D68" s="24"/>
      <c r="E68" s="24"/>
      <c r="F68" s="24"/>
      <c r="G68" s="10" t="str">
        <f>+$G$4</f>
        <v>July</v>
      </c>
      <c r="H68" s="10" t="str">
        <f>+G68</f>
        <v>July</v>
      </c>
      <c r="I68" s="10" t="str">
        <f t="shared" si="18"/>
        <v>July</v>
      </c>
      <c r="J68" s="10" t="str">
        <f t="shared" si="18"/>
        <v>July</v>
      </c>
      <c r="K68" s="10" t="str">
        <f t="shared" si="18"/>
        <v>July</v>
      </c>
      <c r="L68" s="10" t="str">
        <f t="shared" si="18"/>
        <v>July</v>
      </c>
      <c r="M68" s="10" t="str">
        <f t="shared" si="18"/>
        <v>July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7</v>
      </c>
      <c r="H69" s="7">
        <f>+$H$5</f>
        <v>14</v>
      </c>
      <c r="I69" s="7">
        <f>+$I$5</f>
        <v>21</v>
      </c>
      <c r="J69" s="7">
        <f>+$J$5</f>
        <v>28</v>
      </c>
      <c r="K69" s="7" t="str">
        <f>+$K$5</f>
        <v>-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104</v>
      </c>
      <c r="H71" s="32">
        <f t="shared" ref="H71:L71" si="19">SUM(H72:H75)</f>
        <v>87</v>
      </c>
      <c r="I71" s="32">
        <f t="shared" si="19"/>
        <v>114</v>
      </c>
      <c r="J71" s="32">
        <f t="shared" si="19"/>
        <v>112</v>
      </c>
      <c r="K71" s="32">
        <f t="shared" si="19"/>
        <v>0</v>
      </c>
      <c r="L71" s="32">
        <f t="shared" si="19"/>
        <v>417</v>
      </c>
      <c r="M71" s="32">
        <f>ROUND((L71/$E$1),0)</f>
        <v>104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3</v>
      </c>
      <c r="H72" s="40">
        <v>3</v>
      </c>
      <c r="I72" s="40">
        <v>4</v>
      </c>
      <c r="J72" s="40">
        <v>2</v>
      </c>
      <c r="K72" s="40"/>
      <c r="L72" s="35">
        <f>SUM(G72:K72)</f>
        <v>12</v>
      </c>
      <c r="M72" s="35">
        <f t="shared" ref="M72:M80" si="20">ROUND((L72/$E$1),0)</f>
        <v>3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14</v>
      </c>
      <c r="H73" s="40">
        <v>12</v>
      </c>
      <c r="I73" s="40">
        <v>13</v>
      </c>
      <c r="J73" s="40">
        <v>9</v>
      </c>
      <c r="K73" s="40"/>
      <c r="L73" s="35">
        <f t="shared" ref="L73:L80" si="21">SUM(G73:K73)</f>
        <v>48</v>
      </c>
      <c r="M73" s="35">
        <f t="shared" si="20"/>
        <v>12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20</v>
      </c>
      <c r="H74" s="40">
        <v>11</v>
      </c>
      <c r="I74" s="40">
        <v>11</v>
      </c>
      <c r="J74" s="40">
        <v>9</v>
      </c>
      <c r="K74" s="40"/>
      <c r="L74" s="35">
        <f t="shared" si="21"/>
        <v>51</v>
      </c>
      <c r="M74" s="35">
        <f t="shared" si="20"/>
        <v>13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67</v>
      </c>
      <c r="H75" s="41">
        <v>61</v>
      </c>
      <c r="I75" s="41">
        <v>86</v>
      </c>
      <c r="J75" s="41">
        <v>92</v>
      </c>
      <c r="K75" s="41"/>
      <c r="L75" s="32">
        <f t="shared" si="21"/>
        <v>306</v>
      </c>
      <c r="M75" s="32">
        <f t="shared" si="20"/>
        <v>77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19</v>
      </c>
      <c r="H76" s="40"/>
      <c r="I76" s="40">
        <v>14</v>
      </c>
      <c r="J76" s="40">
        <v>5</v>
      </c>
      <c r="K76" s="40"/>
      <c r="L76" s="35">
        <f t="shared" si="21"/>
        <v>38</v>
      </c>
      <c r="M76" s="35">
        <f t="shared" si="20"/>
        <v>10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>
        <v>2</v>
      </c>
      <c r="J78" s="40"/>
      <c r="K78" s="40"/>
      <c r="L78" s="35">
        <f t="shared" si="21"/>
        <v>2</v>
      </c>
      <c r="M78" s="35">
        <f t="shared" si="20"/>
        <v>1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180</v>
      </c>
      <c r="H79" s="40">
        <v>216</v>
      </c>
      <c r="I79" s="40">
        <v>140</v>
      </c>
      <c r="J79" s="40">
        <v>108</v>
      </c>
      <c r="K79" s="40"/>
      <c r="L79" s="35">
        <f t="shared" si="21"/>
        <v>644</v>
      </c>
      <c r="M79" s="35">
        <f t="shared" si="20"/>
        <v>161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July 2024</v>
      </c>
      <c r="D84" s="24"/>
      <c r="E84" s="24"/>
      <c r="F84" s="24"/>
      <c r="G84" s="10" t="str">
        <f>+$G$4</f>
        <v>July</v>
      </c>
      <c r="H84" s="10" t="str">
        <f>+G84</f>
        <v>July</v>
      </c>
      <c r="I84" s="10" t="str">
        <f t="shared" si="22"/>
        <v>July</v>
      </c>
      <c r="J84" s="10" t="str">
        <f t="shared" si="22"/>
        <v>July</v>
      </c>
      <c r="K84" s="10" t="str">
        <f t="shared" si="22"/>
        <v>July</v>
      </c>
      <c r="L84" s="10" t="str">
        <f t="shared" si="22"/>
        <v>July</v>
      </c>
      <c r="M84" s="10" t="str">
        <f t="shared" si="22"/>
        <v>July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7</v>
      </c>
      <c r="H85" s="7">
        <f>+$H$5</f>
        <v>14</v>
      </c>
      <c r="I85" s="7">
        <f>+$I$5</f>
        <v>21</v>
      </c>
      <c r="J85" s="7">
        <f>+$J$5</f>
        <v>28</v>
      </c>
      <c r="K85" s="7" t="str">
        <f>+$K$5</f>
        <v>-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338</v>
      </c>
      <c r="U99" s="46">
        <f>+L104+L105</f>
        <v>108</v>
      </c>
      <c r="V99" s="46">
        <f>+L106+L107</f>
        <v>230</v>
      </c>
      <c r="W99" s="46">
        <f>+L110</f>
        <v>10</v>
      </c>
      <c r="X99" s="46">
        <f>+L108</f>
        <v>0</v>
      </c>
    </row>
    <row r="100" spans="1:24" x14ac:dyDescent="0.25">
      <c r="A100" s="21"/>
      <c r="B100" s="22"/>
      <c r="C100" s="8" t="str">
        <f>+$C84</f>
        <v>July 2024</v>
      </c>
      <c r="D100" s="24"/>
      <c r="E100" s="24"/>
      <c r="F100" s="24"/>
      <c r="G100" s="10" t="str">
        <f>+$G$4</f>
        <v>July</v>
      </c>
      <c r="H100" s="10" t="str">
        <f>+G100</f>
        <v>July</v>
      </c>
      <c r="I100" s="10" t="str">
        <f t="shared" si="26"/>
        <v>July</v>
      </c>
      <c r="J100" s="10" t="str">
        <f t="shared" si="26"/>
        <v>July</v>
      </c>
      <c r="K100" s="10" t="str">
        <f t="shared" si="26"/>
        <v>July</v>
      </c>
      <c r="L100" s="10" t="str">
        <f t="shared" si="26"/>
        <v>July</v>
      </c>
      <c r="M100" s="10" t="str">
        <f t="shared" si="26"/>
        <v>July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7</v>
      </c>
      <c r="H101" s="7">
        <f>+$H$5</f>
        <v>14</v>
      </c>
      <c r="I101" s="7">
        <f>+$I$5</f>
        <v>21</v>
      </c>
      <c r="J101" s="7">
        <f>+$J$5</f>
        <v>28</v>
      </c>
      <c r="K101" s="7" t="str">
        <f>+$K$5</f>
        <v>-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79</v>
      </c>
      <c r="H103" s="32">
        <f t="shared" ref="H103:L103" si="27">SUM(H104:H107)</f>
        <v>87</v>
      </c>
      <c r="I103" s="32">
        <f t="shared" si="27"/>
        <v>86</v>
      </c>
      <c r="J103" s="32">
        <f t="shared" si="27"/>
        <v>86</v>
      </c>
      <c r="K103" s="32">
        <f t="shared" si="27"/>
        <v>0</v>
      </c>
      <c r="L103" s="32">
        <f t="shared" si="27"/>
        <v>338</v>
      </c>
      <c r="M103" s="32">
        <f>ROUND((L103/$E$1),0)</f>
        <v>85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3</v>
      </c>
      <c r="I104" s="40">
        <v>3</v>
      </c>
      <c r="J104" s="40">
        <v>4</v>
      </c>
      <c r="K104" s="40"/>
      <c r="L104" s="35">
        <f>SUM(G104:K104)</f>
        <v>14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23</v>
      </c>
      <c r="H105" s="40">
        <v>25</v>
      </c>
      <c r="I105" s="40">
        <v>23</v>
      </c>
      <c r="J105" s="40">
        <v>23</v>
      </c>
      <c r="K105" s="40"/>
      <c r="L105" s="35">
        <f t="shared" ref="L105:L112" si="29">SUM(G105:K105)</f>
        <v>94</v>
      </c>
      <c r="M105" s="35">
        <f t="shared" si="28"/>
        <v>24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15</v>
      </c>
      <c r="H106" s="40">
        <v>21</v>
      </c>
      <c r="I106" s="40">
        <v>21</v>
      </c>
      <c r="J106" s="40">
        <v>21</v>
      </c>
      <c r="K106" s="40"/>
      <c r="L106" s="35">
        <f t="shared" si="29"/>
        <v>78</v>
      </c>
      <c r="M106" s="35">
        <f t="shared" si="28"/>
        <v>20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37</v>
      </c>
      <c r="H107" s="41">
        <v>38</v>
      </c>
      <c r="I107" s="41">
        <v>39</v>
      </c>
      <c r="J107" s="41">
        <v>38</v>
      </c>
      <c r="K107" s="41"/>
      <c r="L107" s="32">
        <f t="shared" si="29"/>
        <v>152</v>
      </c>
      <c r="M107" s="32">
        <f t="shared" si="28"/>
        <v>38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4</v>
      </c>
      <c r="H110" s="40">
        <v>6</v>
      </c>
      <c r="I110" s="40"/>
      <c r="J110" s="40"/>
      <c r="K110" s="40"/>
      <c r="L110" s="35">
        <f t="shared" si="29"/>
        <v>10</v>
      </c>
      <c r="M110" s="35">
        <f t="shared" si="28"/>
        <v>3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218</v>
      </c>
      <c r="U115" s="46">
        <f>+L120+L121</f>
        <v>52</v>
      </c>
      <c r="V115" s="46">
        <f>+L122+L123</f>
        <v>166</v>
      </c>
      <c r="W115" s="46">
        <f>+L126</f>
        <v>22</v>
      </c>
      <c r="X115" s="46">
        <f>+L124</f>
        <v>6</v>
      </c>
    </row>
    <row r="116" spans="1:24" x14ac:dyDescent="0.25">
      <c r="A116" s="21"/>
      <c r="B116" s="22"/>
      <c r="C116" s="8" t="str">
        <f>+$C100</f>
        <v>July 2024</v>
      </c>
      <c r="D116" s="24"/>
      <c r="E116" s="24"/>
      <c r="F116" s="24"/>
      <c r="G116" s="10" t="str">
        <f>+$G$4</f>
        <v>July</v>
      </c>
      <c r="H116" s="10" t="str">
        <f>+G116</f>
        <v>July</v>
      </c>
      <c r="I116" s="10" t="str">
        <f t="shared" si="30"/>
        <v>July</v>
      </c>
      <c r="J116" s="10" t="str">
        <f t="shared" si="30"/>
        <v>July</v>
      </c>
      <c r="K116" s="10" t="str">
        <f t="shared" si="30"/>
        <v>July</v>
      </c>
      <c r="L116" s="10" t="str">
        <f t="shared" si="30"/>
        <v>July</v>
      </c>
      <c r="M116" s="10" t="str">
        <f t="shared" si="30"/>
        <v>July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7</v>
      </c>
      <c r="H117" s="7">
        <f>+$H$5</f>
        <v>14</v>
      </c>
      <c r="I117" s="7">
        <f>+$I$5</f>
        <v>21</v>
      </c>
      <c r="J117" s="7">
        <f>+$J$5</f>
        <v>28</v>
      </c>
      <c r="K117" s="7" t="str">
        <f>+$K$5</f>
        <v>-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45</v>
      </c>
      <c r="H119" s="32">
        <f t="shared" ref="H119:L119" si="31">SUM(H120:H123)</f>
        <v>53</v>
      </c>
      <c r="I119" s="32">
        <f t="shared" si="31"/>
        <v>47</v>
      </c>
      <c r="J119" s="32">
        <f t="shared" si="31"/>
        <v>73</v>
      </c>
      <c r="K119" s="32">
        <f t="shared" si="31"/>
        <v>0</v>
      </c>
      <c r="L119" s="32">
        <f t="shared" si="31"/>
        <v>218</v>
      </c>
      <c r="M119" s="32">
        <f>ROUND((L119/$E$1),0)</f>
        <v>55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2</v>
      </c>
      <c r="H120" s="40">
        <v>3</v>
      </c>
      <c r="I120" s="40">
        <v>3</v>
      </c>
      <c r="J120" s="40">
        <v>3</v>
      </c>
      <c r="K120" s="40"/>
      <c r="L120" s="35">
        <f>SUM(G120:K120)</f>
        <v>11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8</v>
      </c>
      <c r="H121" s="40">
        <v>9</v>
      </c>
      <c r="I121" s="40">
        <v>8</v>
      </c>
      <c r="J121" s="40">
        <v>16</v>
      </c>
      <c r="K121" s="40"/>
      <c r="L121" s="35">
        <f t="shared" ref="L121:L128" si="33">SUM(G121:K121)</f>
        <v>41</v>
      </c>
      <c r="M121" s="35">
        <f t="shared" si="32"/>
        <v>10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12</v>
      </c>
      <c r="H122" s="40">
        <v>14</v>
      </c>
      <c r="I122" s="40">
        <v>18</v>
      </c>
      <c r="J122" s="40">
        <v>17</v>
      </c>
      <c r="K122" s="40"/>
      <c r="L122" s="35">
        <f t="shared" si="33"/>
        <v>61</v>
      </c>
      <c r="M122" s="35">
        <f t="shared" si="32"/>
        <v>15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23</v>
      </c>
      <c r="H123" s="41">
        <v>27</v>
      </c>
      <c r="I123" s="41">
        <v>18</v>
      </c>
      <c r="J123" s="41">
        <v>37</v>
      </c>
      <c r="K123" s="41"/>
      <c r="L123" s="32">
        <f t="shared" si="33"/>
        <v>105</v>
      </c>
      <c r="M123" s="32">
        <f t="shared" si="32"/>
        <v>26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4</v>
      </c>
      <c r="H124" s="40"/>
      <c r="I124" s="40">
        <v>1</v>
      </c>
      <c r="J124" s="40">
        <v>1</v>
      </c>
      <c r="K124" s="40"/>
      <c r="L124" s="35">
        <f t="shared" si="33"/>
        <v>6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7</v>
      </c>
      <c r="H126" s="40">
        <v>8</v>
      </c>
      <c r="I126" s="40"/>
      <c r="J126" s="40">
        <v>7</v>
      </c>
      <c r="K126" s="40"/>
      <c r="L126" s="35">
        <f t="shared" si="33"/>
        <v>22</v>
      </c>
      <c r="M126" s="35">
        <f t="shared" si="32"/>
        <v>6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72</v>
      </c>
      <c r="H127" s="40">
        <v>12</v>
      </c>
      <c r="I127" s="40"/>
      <c r="J127" s="40">
        <v>72</v>
      </c>
      <c r="K127" s="40"/>
      <c r="L127" s="35">
        <f t="shared" si="33"/>
        <v>156</v>
      </c>
      <c r="M127" s="35">
        <f t="shared" si="32"/>
        <v>39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>
        <v>40</v>
      </c>
      <c r="H128" s="40">
        <v>40</v>
      </c>
      <c r="I128" s="40"/>
      <c r="J128" s="40"/>
      <c r="K128" s="40"/>
      <c r="L128" s="35">
        <f t="shared" si="33"/>
        <v>80</v>
      </c>
      <c r="M128" s="35">
        <f t="shared" si="32"/>
        <v>20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212</v>
      </c>
      <c r="U131" s="46">
        <f>+L136+L137</f>
        <v>81</v>
      </c>
      <c r="V131" s="46">
        <f>+L138+L139</f>
        <v>131</v>
      </c>
      <c r="W131" s="46">
        <f>+L142</f>
        <v>5</v>
      </c>
      <c r="X131" s="46">
        <f>+L140</f>
        <v>0</v>
      </c>
    </row>
    <row r="132" spans="1:24" x14ac:dyDescent="0.25">
      <c r="A132" s="21"/>
      <c r="B132" s="22"/>
      <c r="C132" s="8" t="str">
        <f>+$C116</f>
        <v>July 2024</v>
      </c>
      <c r="D132" s="24"/>
      <c r="E132" s="24"/>
      <c r="F132" s="24"/>
      <c r="G132" s="10" t="str">
        <f>+$G$4</f>
        <v>July</v>
      </c>
      <c r="H132" s="10" t="str">
        <f>+G132</f>
        <v>July</v>
      </c>
      <c r="I132" s="10" t="str">
        <f t="shared" si="34"/>
        <v>July</v>
      </c>
      <c r="J132" s="10" t="str">
        <f t="shared" si="34"/>
        <v>July</v>
      </c>
      <c r="K132" s="10" t="str">
        <f t="shared" si="34"/>
        <v>July</v>
      </c>
      <c r="L132" s="10" t="str">
        <f t="shared" si="34"/>
        <v>July</v>
      </c>
      <c r="M132" s="10" t="str">
        <f t="shared" si="34"/>
        <v>July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7</v>
      </c>
      <c r="H133" s="7">
        <f>+$H$5</f>
        <v>14</v>
      </c>
      <c r="I133" s="7">
        <f>+$I$5</f>
        <v>21</v>
      </c>
      <c r="J133" s="7">
        <f>+$J$5</f>
        <v>28</v>
      </c>
      <c r="K133" s="7" t="str">
        <f>+$K$5</f>
        <v>-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33</v>
      </c>
      <c r="H135" s="32">
        <f t="shared" ref="H135:L135" si="35">SUM(H136:H139)</f>
        <v>62</v>
      </c>
      <c r="I135" s="32">
        <f t="shared" si="35"/>
        <v>57</v>
      </c>
      <c r="J135" s="32">
        <f t="shared" si="35"/>
        <v>60</v>
      </c>
      <c r="K135" s="32">
        <f t="shared" si="35"/>
        <v>0</v>
      </c>
      <c r="L135" s="32">
        <f t="shared" si="35"/>
        <v>212</v>
      </c>
      <c r="M135" s="32">
        <f>ROUND((L135/$E$1),0)</f>
        <v>53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>
        <v>4</v>
      </c>
      <c r="I136" s="40">
        <v>4</v>
      </c>
      <c r="J136" s="40">
        <v>5</v>
      </c>
      <c r="K136" s="40"/>
      <c r="L136" s="35">
        <f>SUM(G136:K136)</f>
        <v>17</v>
      </c>
      <c r="M136" s="35">
        <f t="shared" ref="M136:M144" si="36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>
        <v>16</v>
      </c>
      <c r="I137" s="40">
        <v>15</v>
      </c>
      <c r="J137" s="40">
        <v>17</v>
      </c>
      <c r="K137" s="40"/>
      <c r="L137" s="35">
        <f t="shared" ref="L137:L144" si="37">SUM(G137:K137)</f>
        <v>64</v>
      </c>
      <c r="M137" s="35">
        <f t="shared" si="36"/>
        <v>16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12</v>
      </c>
      <c r="H138" s="40">
        <v>13</v>
      </c>
      <c r="I138" s="40">
        <v>12</v>
      </c>
      <c r="J138" s="40">
        <v>14</v>
      </c>
      <c r="K138" s="40"/>
      <c r="L138" s="35">
        <f t="shared" si="37"/>
        <v>51</v>
      </c>
      <c r="M138" s="35">
        <f t="shared" si="36"/>
        <v>13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1</v>
      </c>
      <c r="H139" s="41">
        <v>29</v>
      </c>
      <c r="I139" s="41">
        <v>26</v>
      </c>
      <c r="J139" s="41">
        <v>24</v>
      </c>
      <c r="K139" s="41"/>
      <c r="L139" s="32">
        <f t="shared" si="37"/>
        <v>80</v>
      </c>
      <c r="M139" s="32">
        <f t="shared" si="36"/>
        <v>20</v>
      </c>
      <c r="N139" s="33"/>
      <c r="O139" s="115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1</v>
      </c>
      <c r="H142" s="40">
        <v>1</v>
      </c>
      <c r="I142" s="40">
        <v>1</v>
      </c>
      <c r="J142" s="40">
        <v>2</v>
      </c>
      <c r="K142" s="40"/>
      <c r="L142" s="35">
        <f t="shared" si="37"/>
        <v>5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144</v>
      </c>
      <c r="H143" s="40">
        <v>180</v>
      </c>
      <c r="I143" s="40">
        <v>148</v>
      </c>
      <c r="J143" s="40">
        <v>122</v>
      </c>
      <c r="K143" s="40"/>
      <c r="L143" s="35">
        <f t="shared" si="37"/>
        <v>594</v>
      </c>
      <c r="M143" s="35">
        <f t="shared" si="36"/>
        <v>149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385</v>
      </c>
      <c r="U147" s="46">
        <f>+L152+L153</f>
        <v>116</v>
      </c>
      <c r="V147" s="46">
        <f>+L154+L155</f>
        <v>269</v>
      </c>
      <c r="W147" s="46">
        <f>+L158</f>
        <v>3</v>
      </c>
      <c r="X147" s="46">
        <f>+L156</f>
        <v>12</v>
      </c>
    </row>
    <row r="148" spans="1:24" x14ac:dyDescent="0.25">
      <c r="A148" s="21"/>
      <c r="B148" s="22"/>
      <c r="C148" s="8" t="str">
        <f>+$C132</f>
        <v>July 2024</v>
      </c>
      <c r="D148" s="24"/>
      <c r="E148" s="24"/>
      <c r="F148" s="24"/>
      <c r="G148" s="10" t="str">
        <f>+$G$4</f>
        <v>July</v>
      </c>
      <c r="H148" s="10" t="str">
        <f>+G148</f>
        <v>July</v>
      </c>
      <c r="I148" s="10" t="str">
        <f t="shared" si="38"/>
        <v>July</v>
      </c>
      <c r="J148" s="10" t="str">
        <f t="shared" si="38"/>
        <v>July</v>
      </c>
      <c r="K148" s="10" t="str">
        <f t="shared" si="38"/>
        <v>July</v>
      </c>
      <c r="L148" s="10" t="str">
        <f t="shared" si="38"/>
        <v>July</v>
      </c>
      <c r="M148" s="10" t="str">
        <f t="shared" si="38"/>
        <v>July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7</v>
      </c>
      <c r="H149" s="7">
        <f>+$H$5</f>
        <v>14</v>
      </c>
      <c r="I149" s="7">
        <f>+$I$5</f>
        <v>21</v>
      </c>
      <c r="J149" s="7">
        <f>+$J$5</f>
        <v>28</v>
      </c>
      <c r="K149" s="7" t="str">
        <f>+$K$5</f>
        <v>-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125</v>
      </c>
      <c r="H151" s="32">
        <f t="shared" ref="H151:L151" si="39">SUM(H152:H155)</f>
        <v>75</v>
      </c>
      <c r="I151" s="32">
        <f t="shared" si="39"/>
        <v>67</v>
      </c>
      <c r="J151" s="32">
        <f t="shared" si="39"/>
        <v>118</v>
      </c>
      <c r="K151" s="32">
        <f t="shared" si="39"/>
        <v>0</v>
      </c>
      <c r="L151" s="32">
        <f t="shared" si="39"/>
        <v>385</v>
      </c>
      <c r="M151" s="32">
        <f>ROUND((L151/$E$1),0)</f>
        <v>96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7</v>
      </c>
      <c r="H152" s="40">
        <v>3</v>
      </c>
      <c r="I152" s="40">
        <v>3</v>
      </c>
      <c r="J152" s="40">
        <v>4</v>
      </c>
      <c r="K152" s="40"/>
      <c r="L152" s="35">
        <f>SUM(G152:K152)</f>
        <v>17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34</v>
      </c>
      <c r="H153" s="40">
        <v>17</v>
      </c>
      <c r="I153" s="40">
        <v>13</v>
      </c>
      <c r="J153" s="40">
        <v>35</v>
      </c>
      <c r="K153" s="40"/>
      <c r="L153" s="35">
        <f t="shared" ref="L153:L160" si="41">SUM(G153:K153)</f>
        <v>99</v>
      </c>
      <c r="M153" s="35">
        <f t="shared" si="40"/>
        <v>25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41</v>
      </c>
      <c r="H154" s="40">
        <v>24</v>
      </c>
      <c r="I154" s="40">
        <v>19</v>
      </c>
      <c r="J154" s="40">
        <v>42</v>
      </c>
      <c r="K154" s="40"/>
      <c r="L154" s="35">
        <f t="shared" si="41"/>
        <v>126</v>
      </c>
      <c r="M154" s="35">
        <f t="shared" si="40"/>
        <v>32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43</v>
      </c>
      <c r="H155" s="41">
        <v>31</v>
      </c>
      <c r="I155" s="41">
        <v>32</v>
      </c>
      <c r="J155" s="41">
        <v>37</v>
      </c>
      <c r="K155" s="41"/>
      <c r="L155" s="32">
        <f t="shared" si="41"/>
        <v>143</v>
      </c>
      <c r="M155" s="32">
        <f t="shared" si="40"/>
        <v>36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>
        <v>12</v>
      </c>
      <c r="K156" s="40"/>
      <c r="L156" s="35">
        <f t="shared" si="41"/>
        <v>12</v>
      </c>
      <c r="M156" s="35">
        <f t="shared" si="40"/>
        <v>3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/>
      <c r="I158" s="40">
        <v>2</v>
      </c>
      <c r="J158" s="40"/>
      <c r="K158" s="40"/>
      <c r="L158" s="35">
        <f t="shared" si="41"/>
        <v>3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>
        <v>20</v>
      </c>
      <c r="I159" s="40">
        <v>23</v>
      </c>
      <c r="J159" s="40">
        <v>23</v>
      </c>
      <c r="K159" s="40"/>
      <c r="L159" s="35">
        <f t="shared" si="41"/>
        <v>66</v>
      </c>
      <c r="M159" s="35">
        <f t="shared" si="40"/>
        <v>17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141</v>
      </c>
      <c r="U163" s="46">
        <f>+L168+L169</f>
        <v>34</v>
      </c>
      <c r="V163" s="46">
        <f>+L170+L171</f>
        <v>107</v>
      </c>
      <c r="W163" s="46">
        <f>+L174</f>
        <v>8</v>
      </c>
      <c r="X163" s="46">
        <f>+L172</f>
        <v>0</v>
      </c>
    </row>
    <row r="164" spans="1:24" x14ac:dyDescent="0.25">
      <c r="A164" s="21"/>
      <c r="B164" s="22"/>
      <c r="C164" s="8" t="str">
        <f>+$C148</f>
        <v>July 2024</v>
      </c>
      <c r="D164" s="24"/>
      <c r="E164" s="24"/>
      <c r="F164" s="24"/>
      <c r="G164" s="10" t="str">
        <f>+$G$4</f>
        <v>July</v>
      </c>
      <c r="H164" s="10" t="str">
        <f>+G164</f>
        <v>July</v>
      </c>
      <c r="I164" s="10" t="str">
        <f t="shared" si="42"/>
        <v>July</v>
      </c>
      <c r="J164" s="10" t="str">
        <f t="shared" si="42"/>
        <v>July</v>
      </c>
      <c r="K164" s="10" t="str">
        <f t="shared" si="42"/>
        <v>July</v>
      </c>
      <c r="L164" s="10" t="str">
        <f t="shared" si="42"/>
        <v>July</v>
      </c>
      <c r="M164" s="10" t="str">
        <f t="shared" si="42"/>
        <v>July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7</v>
      </c>
      <c r="H165" s="7">
        <f>+$H$5</f>
        <v>14</v>
      </c>
      <c r="I165" s="7">
        <f>+$I$5</f>
        <v>21</v>
      </c>
      <c r="J165" s="7">
        <f>+$J$5</f>
        <v>28</v>
      </c>
      <c r="K165" s="7" t="str">
        <f>+$K$5</f>
        <v>-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35</v>
      </c>
      <c r="H167" s="32">
        <f t="shared" ref="H167:L167" si="43">SUM(H168:H171)</f>
        <v>36</v>
      </c>
      <c r="I167" s="32">
        <f t="shared" si="43"/>
        <v>40</v>
      </c>
      <c r="J167" s="32">
        <f t="shared" si="43"/>
        <v>30</v>
      </c>
      <c r="K167" s="32">
        <f t="shared" si="43"/>
        <v>0</v>
      </c>
      <c r="L167" s="32">
        <f t="shared" si="43"/>
        <v>141</v>
      </c>
      <c r="M167" s="32">
        <f>ROUND((L167/$E$1),0)</f>
        <v>35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1</v>
      </c>
      <c r="I168" s="40">
        <v>3</v>
      </c>
      <c r="J168" s="40">
        <v>3</v>
      </c>
      <c r="K168" s="40"/>
      <c r="L168" s="35">
        <f>SUM(G168:K168)</f>
        <v>8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7</v>
      </c>
      <c r="H169" s="40">
        <v>8</v>
      </c>
      <c r="I169" s="40">
        <v>8</v>
      </c>
      <c r="J169" s="40">
        <v>3</v>
      </c>
      <c r="K169" s="40"/>
      <c r="L169" s="35">
        <f t="shared" ref="L169:L176" si="45">SUM(G169:K169)</f>
        <v>26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7</v>
      </c>
      <c r="H170" s="40">
        <v>6</v>
      </c>
      <c r="I170" s="40">
        <v>7</v>
      </c>
      <c r="J170" s="40">
        <v>5</v>
      </c>
      <c r="K170" s="40"/>
      <c r="L170" s="35">
        <f t="shared" si="45"/>
        <v>25</v>
      </c>
      <c r="M170" s="35">
        <f t="shared" si="44"/>
        <v>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20</v>
      </c>
      <c r="H171" s="41">
        <v>21</v>
      </c>
      <c r="I171" s="41">
        <v>22</v>
      </c>
      <c r="J171" s="41">
        <v>19</v>
      </c>
      <c r="K171" s="41"/>
      <c r="L171" s="32">
        <f t="shared" si="45"/>
        <v>82</v>
      </c>
      <c r="M171" s="32">
        <f t="shared" si="44"/>
        <v>21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1</v>
      </c>
      <c r="I174" s="40">
        <v>3</v>
      </c>
      <c r="J174" s="40">
        <v>2</v>
      </c>
      <c r="K174" s="40"/>
      <c r="L174" s="35">
        <f t="shared" si="45"/>
        <v>8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150</v>
      </c>
      <c r="H175" s="40">
        <v>50</v>
      </c>
      <c r="I175" s="40">
        <v>60</v>
      </c>
      <c r="J175" s="40">
        <v>80</v>
      </c>
      <c r="K175" s="40"/>
      <c r="L175" s="35">
        <f t="shared" si="45"/>
        <v>340</v>
      </c>
      <c r="M175" s="35">
        <f t="shared" si="44"/>
        <v>85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237</v>
      </c>
      <c r="U179" s="46">
        <f>+L184+L185</f>
        <v>45</v>
      </c>
      <c r="V179" s="46">
        <f>+L186+L187</f>
        <v>192</v>
      </c>
      <c r="W179" s="46">
        <f>+L190</f>
        <v>54</v>
      </c>
      <c r="X179" s="46">
        <f>+L188</f>
        <v>3</v>
      </c>
    </row>
    <row r="180" spans="1:24" x14ac:dyDescent="0.25">
      <c r="A180" s="21"/>
      <c r="B180" s="22"/>
      <c r="C180" s="8" t="str">
        <f>+$C164</f>
        <v>July 2024</v>
      </c>
      <c r="D180" s="24"/>
      <c r="E180" s="24"/>
      <c r="F180" s="24"/>
      <c r="G180" s="10" t="str">
        <f>+$G$4</f>
        <v>July</v>
      </c>
      <c r="H180" s="10" t="str">
        <f>+G180</f>
        <v>July</v>
      </c>
      <c r="I180" s="10" t="str">
        <f t="shared" si="46"/>
        <v>July</v>
      </c>
      <c r="J180" s="10" t="str">
        <f t="shared" si="46"/>
        <v>July</v>
      </c>
      <c r="K180" s="10" t="str">
        <f t="shared" si="46"/>
        <v>July</v>
      </c>
      <c r="L180" s="10" t="str">
        <f t="shared" si="46"/>
        <v>July</v>
      </c>
      <c r="M180" s="10" t="str">
        <f t="shared" si="46"/>
        <v>July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7</v>
      </c>
      <c r="H181" s="7">
        <f>+$H$5</f>
        <v>14</v>
      </c>
      <c r="I181" s="7">
        <f>+$I$5</f>
        <v>21</v>
      </c>
      <c r="J181" s="7">
        <f>+$J$5</f>
        <v>28</v>
      </c>
      <c r="K181" s="7" t="str">
        <f>+$K$5</f>
        <v>-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55</v>
      </c>
      <c r="H183" s="32">
        <f t="shared" ref="H183:L183" si="47">SUM(H184:H187)</f>
        <v>59</v>
      </c>
      <c r="I183" s="32">
        <f t="shared" si="47"/>
        <v>63</v>
      </c>
      <c r="J183" s="32">
        <f t="shared" si="47"/>
        <v>60</v>
      </c>
      <c r="K183" s="32">
        <f t="shared" si="47"/>
        <v>0</v>
      </c>
      <c r="L183" s="32">
        <f t="shared" si="47"/>
        <v>237</v>
      </c>
      <c r="M183" s="32">
        <f>ROUND((L183/$E$1),0)</f>
        <v>59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</v>
      </c>
      <c r="I184" s="40">
        <v>3</v>
      </c>
      <c r="J184" s="40">
        <v>2</v>
      </c>
      <c r="K184" s="40"/>
      <c r="L184" s="35">
        <f>SUM(G184:K184)</f>
        <v>8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9</v>
      </c>
      <c r="H185" s="40">
        <v>10</v>
      </c>
      <c r="I185" s="40">
        <v>9</v>
      </c>
      <c r="J185" s="40">
        <v>9</v>
      </c>
      <c r="K185" s="40"/>
      <c r="L185" s="35">
        <f t="shared" ref="L185:L192" si="49">SUM(G185:K185)</f>
        <v>37</v>
      </c>
      <c r="M185" s="35">
        <f t="shared" si="48"/>
        <v>9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15</v>
      </c>
      <c r="I186" s="40">
        <v>15</v>
      </c>
      <c r="J186" s="40">
        <v>15</v>
      </c>
      <c r="K186" s="40"/>
      <c r="L186" s="35">
        <f t="shared" si="49"/>
        <v>60</v>
      </c>
      <c r="M186" s="35">
        <f t="shared" si="48"/>
        <v>15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30</v>
      </c>
      <c r="H187" s="41">
        <v>32</v>
      </c>
      <c r="I187" s="41">
        <v>36</v>
      </c>
      <c r="J187" s="41">
        <v>34</v>
      </c>
      <c r="K187" s="41"/>
      <c r="L187" s="32">
        <f t="shared" si="49"/>
        <v>132</v>
      </c>
      <c r="M187" s="32">
        <f t="shared" si="48"/>
        <v>33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1</v>
      </c>
      <c r="H188" s="40"/>
      <c r="I188" s="40">
        <v>2</v>
      </c>
      <c r="J188" s="40"/>
      <c r="K188" s="40"/>
      <c r="L188" s="35">
        <f t="shared" si="49"/>
        <v>3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13</v>
      </c>
      <c r="H190" s="40">
        <v>15</v>
      </c>
      <c r="I190" s="40">
        <v>12</v>
      </c>
      <c r="J190" s="40">
        <v>14</v>
      </c>
      <c r="K190" s="40"/>
      <c r="L190" s="35">
        <f t="shared" si="49"/>
        <v>54</v>
      </c>
      <c r="M190" s="35">
        <f t="shared" si="48"/>
        <v>14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180</v>
      </c>
      <c r="H191" s="40">
        <v>180</v>
      </c>
      <c r="I191" s="40">
        <v>144</v>
      </c>
      <c r="J191" s="40">
        <v>144</v>
      </c>
      <c r="K191" s="40"/>
      <c r="L191" s="35">
        <f t="shared" si="49"/>
        <v>648</v>
      </c>
      <c r="M191" s="35">
        <f t="shared" si="48"/>
        <v>162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222</v>
      </c>
      <c r="U195" s="46">
        <f>+L200+L201</f>
        <v>52</v>
      </c>
      <c r="V195" s="46">
        <f>+L202+L203</f>
        <v>170</v>
      </c>
      <c r="W195" s="46">
        <f>+L206</f>
        <v>13</v>
      </c>
      <c r="X195" s="46">
        <f>+L204</f>
        <v>0</v>
      </c>
    </row>
    <row r="196" spans="1:24" x14ac:dyDescent="0.25">
      <c r="A196" s="21"/>
      <c r="B196" s="22"/>
      <c r="C196" s="8" t="str">
        <f>+$C180</f>
        <v>July 2024</v>
      </c>
      <c r="D196" s="24"/>
      <c r="E196" s="24"/>
      <c r="F196" s="24"/>
      <c r="G196" s="10" t="str">
        <f>+$G$4</f>
        <v>July</v>
      </c>
      <c r="H196" s="10" t="str">
        <f>+G196</f>
        <v>July</v>
      </c>
      <c r="I196" s="10" t="str">
        <f t="shared" si="50"/>
        <v>July</v>
      </c>
      <c r="J196" s="10" t="str">
        <f t="shared" si="50"/>
        <v>July</v>
      </c>
      <c r="K196" s="10" t="str">
        <f t="shared" si="50"/>
        <v>July</v>
      </c>
      <c r="L196" s="10" t="str">
        <f t="shared" si="50"/>
        <v>July</v>
      </c>
      <c r="M196" s="10" t="str">
        <f t="shared" si="50"/>
        <v>July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7</v>
      </c>
      <c r="H197" s="7">
        <f>+$H$5</f>
        <v>14</v>
      </c>
      <c r="I197" s="7">
        <f>+$I$5</f>
        <v>21</v>
      </c>
      <c r="J197" s="7">
        <f>+$J$5</f>
        <v>28</v>
      </c>
      <c r="K197" s="7" t="str">
        <f>+$K$5</f>
        <v>-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53</v>
      </c>
      <c r="H199" s="32">
        <f t="shared" ref="H199:L199" si="51">SUM(H200:H203)</f>
        <v>56</v>
      </c>
      <c r="I199" s="32">
        <f t="shared" si="51"/>
        <v>56</v>
      </c>
      <c r="J199" s="32">
        <f t="shared" si="51"/>
        <v>57</v>
      </c>
      <c r="K199" s="32">
        <f t="shared" si="51"/>
        <v>0</v>
      </c>
      <c r="L199" s="32">
        <f t="shared" si="51"/>
        <v>222</v>
      </c>
      <c r="M199" s="32">
        <f>ROUND((L199/$E$1),0)</f>
        <v>56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4</v>
      </c>
      <c r="I200" s="40">
        <v>3</v>
      </c>
      <c r="J200" s="40">
        <v>4</v>
      </c>
      <c r="K200" s="40"/>
      <c r="L200" s="35">
        <f>SUM(G200:K200)</f>
        <v>15</v>
      </c>
      <c r="M200" s="35">
        <f t="shared" ref="M200:M208" si="52">ROUND((L200/$E$1),0)</f>
        <v>4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10</v>
      </c>
      <c r="I201" s="40">
        <v>10</v>
      </c>
      <c r="J201" s="40">
        <v>8</v>
      </c>
      <c r="K201" s="40"/>
      <c r="L201" s="35">
        <f t="shared" ref="L201:L208" si="53">SUM(G201:K201)</f>
        <v>37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15</v>
      </c>
      <c r="H202" s="40">
        <v>15</v>
      </c>
      <c r="I202" s="40">
        <v>17</v>
      </c>
      <c r="J202" s="40">
        <v>18</v>
      </c>
      <c r="K202" s="40"/>
      <c r="L202" s="35">
        <f t="shared" si="53"/>
        <v>65</v>
      </c>
      <c r="M202" s="35">
        <f t="shared" si="52"/>
        <v>16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25</v>
      </c>
      <c r="H203" s="41">
        <v>27</v>
      </c>
      <c r="I203" s="41">
        <v>26</v>
      </c>
      <c r="J203" s="41">
        <v>27</v>
      </c>
      <c r="K203" s="41"/>
      <c r="L203" s="32">
        <f t="shared" si="53"/>
        <v>105</v>
      </c>
      <c r="M203" s="32">
        <f t="shared" si="52"/>
        <v>26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4</v>
      </c>
      <c r="H206" s="40">
        <v>2</v>
      </c>
      <c r="I206" s="40">
        <v>4</v>
      </c>
      <c r="J206" s="40">
        <v>3</v>
      </c>
      <c r="K206" s="40"/>
      <c r="L206" s="35">
        <f t="shared" si="53"/>
        <v>13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72</v>
      </c>
      <c r="H207" s="40">
        <v>108</v>
      </c>
      <c r="I207" s="40">
        <v>108</v>
      </c>
      <c r="J207" s="40">
        <v>108</v>
      </c>
      <c r="K207" s="40"/>
      <c r="L207" s="35">
        <f t="shared" si="53"/>
        <v>396</v>
      </c>
      <c r="M207" s="35">
        <f t="shared" si="52"/>
        <v>99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363</v>
      </c>
      <c r="U211" s="46">
        <f>+L216+L217</f>
        <v>53</v>
      </c>
      <c r="V211" s="46">
        <f>+L218+L219</f>
        <v>310</v>
      </c>
      <c r="W211" s="46">
        <f>+L222</f>
        <v>24</v>
      </c>
      <c r="X211" s="46">
        <f>+L220</f>
        <v>0</v>
      </c>
    </row>
    <row r="212" spans="1:24" x14ac:dyDescent="0.25">
      <c r="A212" s="21"/>
      <c r="B212" s="22"/>
      <c r="C212" s="8" t="str">
        <f>+$C196</f>
        <v>July 2024</v>
      </c>
      <c r="D212" s="24"/>
      <c r="E212" s="24"/>
      <c r="F212" s="24"/>
      <c r="G212" s="10" t="str">
        <f>+$G$4</f>
        <v>July</v>
      </c>
      <c r="H212" s="10" t="str">
        <f>+G212</f>
        <v>July</v>
      </c>
      <c r="I212" s="10" t="str">
        <f t="shared" si="54"/>
        <v>July</v>
      </c>
      <c r="J212" s="10" t="str">
        <f t="shared" si="54"/>
        <v>July</v>
      </c>
      <c r="K212" s="10" t="str">
        <f t="shared" si="54"/>
        <v>July</v>
      </c>
      <c r="L212" s="10" t="str">
        <f t="shared" si="54"/>
        <v>July</v>
      </c>
      <c r="M212" s="10" t="str">
        <f t="shared" si="54"/>
        <v>July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7</v>
      </c>
      <c r="H213" s="7">
        <f>+$H$5</f>
        <v>14</v>
      </c>
      <c r="I213" s="7">
        <f>+$I$5</f>
        <v>21</v>
      </c>
      <c r="J213" s="7">
        <f>+$J$5</f>
        <v>28</v>
      </c>
      <c r="K213" s="7" t="str">
        <f>+$K$5</f>
        <v>-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83</v>
      </c>
      <c r="H215" s="32">
        <f t="shared" ref="H215:L215" si="55">SUM(H216:H219)</f>
        <v>109</v>
      </c>
      <c r="I215" s="32">
        <f t="shared" si="55"/>
        <v>82</v>
      </c>
      <c r="J215" s="32">
        <f t="shared" si="55"/>
        <v>89</v>
      </c>
      <c r="K215" s="32">
        <f t="shared" si="55"/>
        <v>0</v>
      </c>
      <c r="L215" s="32">
        <f t="shared" si="55"/>
        <v>363</v>
      </c>
      <c r="M215" s="32">
        <f>ROUND((L215/$E$1),0)</f>
        <v>91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4</v>
      </c>
      <c r="I216" s="40">
        <v>4</v>
      </c>
      <c r="J216" s="40">
        <v>4</v>
      </c>
      <c r="K216" s="40"/>
      <c r="L216" s="35">
        <f>SUM(G216:K216)</f>
        <v>15</v>
      </c>
      <c r="M216" s="35">
        <f t="shared" ref="M216:M224" si="56">ROUND((L216/$E$1),0)</f>
        <v>4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8</v>
      </c>
      <c r="H217" s="40">
        <v>11</v>
      </c>
      <c r="I217" s="40">
        <v>10</v>
      </c>
      <c r="J217" s="40">
        <v>9</v>
      </c>
      <c r="K217" s="40"/>
      <c r="L217" s="35">
        <f t="shared" ref="L217:L224" si="57">SUM(G217:K217)</f>
        <v>38</v>
      </c>
      <c r="M217" s="35">
        <f t="shared" si="56"/>
        <v>10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23</v>
      </c>
      <c r="H218" s="40">
        <v>34</v>
      </c>
      <c r="I218" s="40">
        <v>28</v>
      </c>
      <c r="J218" s="40">
        <v>32</v>
      </c>
      <c r="K218" s="40"/>
      <c r="L218" s="35">
        <f t="shared" si="57"/>
        <v>117</v>
      </c>
      <c r="M218" s="35">
        <f t="shared" si="56"/>
        <v>29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49</v>
      </c>
      <c r="H219" s="41">
        <v>60</v>
      </c>
      <c r="I219" s="41">
        <v>40</v>
      </c>
      <c r="J219" s="41">
        <v>44</v>
      </c>
      <c r="K219" s="41"/>
      <c r="L219" s="32">
        <f t="shared" si="57"/>
        <v>193</v>
      </c>
      <c r="M219" s="32">
        <f t="shared" si="56"/>
        <v>48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4</v>
      </c>
      <c r="I222" s="40">
        <v>8</v>
      </c>
      <c r="J222" s="40">
        <v>8</v>
      </c>
      <c r="K222" s="40"/>
      <c r="L222" s="35">
        <f t="shared" si="57"/>
        <v>24</v>
      </c>
      <c r="M222" s="35">
        <f t="shared" si="56"/>
        <v>6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70</v>
      </c>
      <c r="H223" s="40">
        <v>20</v>
      </c>
      <c r="I223" s="40">
        <v>183</v>
      </c>
      <c r="J223" s="40">
        <v>282</v>
      </c>
      <c r="K223" s="40"/>
      <c r="L223" s="35">
        <f t="shared" si="57"/>
        <v>555</v>
      </c>
      <c r="M223" s="35">
        <f t="shared" si="56"/>
        <v>139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>
        <v>40</v>
      </c>
      <c r="H224" s="40">
        <v>40</v>
      </c>
      <c r="I224" s="40">
        <v>40</v>
      </c>
      <c r="J224" s="40"/>
      <c r="K224" s="40"/>
      <c r="L224" s="35">
        <f t="shared" si="57"/>
        <v>120</v>
      </c>
      <c r="M224" s="35">
        <f t="shared" si="56"/>
        <v>30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276</v>
      </c>
      <c r="U227" s="46">
        <f>+L232+L233</f>
        <v>100</v>
      </c>
      <c r="V227" s="46">
        <f>+L234+L235</f>
        <v>176</v>
      </c>
      <c r="W227" s="46">
        <f>+L238</f>
        <v>8</v>
      </c>
      <c r="X227" s="46">
        <f>+L236</f>
        <v>15</v>
      </c>
    </row>
    <row r="228" spans="1:24" x14ac:dyDescent="0.25">
      <c r="A228" s="21"/>
      <c r="B228" s="22"/>
      <c r="C228" s="8" t="str">
        <f>+$C212</f>
        <v>July 2024</v>
      </c>
      <c r="D228" s="24"/>
      <c r="E228" s="24"/>
      <c r="F228" s="24"/>
      <c r="G228" s="10" t="str">
        <f>+$G$4</f>
        <v>July</v>
      </c>
      <c r="H228" s="10" t="str">
        <f>+G228</f>
        <v>July</v>
      </c>
      <c r="I228" s="10" t="str">
        <f t="shared" si="58"/>
        <v>July</v>
      </c>
      <c r="J228" s="10" t="str">
        <f t="shared" si="58"/>
        <v>July</v>
      </c>
      <c r="K228" s="10" t="str">
        <f t="shared" si="58"/>
        <v>July</v>
      </c>
      <c r="L228" s="10" t="str">
        <f t="shared" si="58"/>
        <v>July</v>
      </c>
      <c r="M228" s="10" t="str">
        <f t="shared" si="58"/>
        <v>July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7</v>
      </c>
      <c r="H229" s="7">
        <f>+$H$5</f>
        <v>14</v>
      </c>
      <c r="I229" s="7">
        <f>+$I$5</f>
        <v>21</v>
      </c>
      <c r="J229" s="7">
        <f>+$J$5</f>
        <v>28</v>
      </c>
      <c r="K229" s="7" t="str">
        <f>+$K$5</f>
        <v>-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118</v>
      </c>
      <c r="H231" s="32">
        <f t="shared" ref="H231:L231" si="59">SUM(H232:H235)</f>
        <v>56</v>
      </c>
      <c r="I231" s="32">
        <f t="shared" si="59"/>
        <v>56</v>
      </c>
      <c r="J231" s="32">
        <f t="shared" si="59"/>
        <v>46</v>
      </c>
      <c r="K231" s="32">
        <f t="shared" si="59"/>
        <v>0</v>
      </c>
      <c r="L231" s="32">
        <f t="shared" si="59"/>
        <v>276</v>
      </c>
      <c r="M231" s="32">
        <f>ROUND((L231/$E$1),0)</f>
        <v>69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16</v>
      </c>
      <c r="H232" s="40">
        <v>8</v>
      </c>
      <c r="I232" s="40">
        <v>8</v>
      </c>
      <c r="J232" s="40">
        <v>5</v>
      </c>
      <c r="K232" s="40"/>
      <c r="L232" s="35">
        <f>SUM(G232:K232)</f>
        <v>37</v>
      </c>
      <c r="M232" s="35">
        <f t="shared" ref="M232:M240" si="60">ROUND((L232/$E$1),0)</f>
        <v>9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26</v>
      </c>
      <c r="H233" s="40">
        <v>15</v>
      </c>
      <c r="I233" s="40">
        <v>15</v>
      </c>
      <c r="J233" s="40">
        <v>7</v>
      </c>
      <c r="K233" s="40"/>
      <c r="L233" s="35">
        <f t="shared" ref="L233:L240" si="61">SUM(G233:K233)</f>
        <v>63</v>
      </c>
      <c r="M233" s="35">
        <f t="shared" si="60"/>
        <v>16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30</v>
      </c>
      <c r="H234" s="40">
        <v>10</v>
      </c>
      <c r="I234" s="40">
        <v>10</v>
      </c>
      <c r="J234" s="40">
        <v>13</v>
      </c>
      <c r="K234" s="40"/>
      <c r="L234" s="35">
        <f t="shared" si="61"/>
        <v>63</v>
      </c>
      <c r="M234" s="35">
        <f t="shared" si="60"/>
        <v>16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46</v>
      </c>
      <c r="H235" s="41">
        <v>23</v>
      </c>
      <c r="I235" s="41">
        <v>23</v>
      </c>
      <c r="J235" s="41">
        <v>21</v>
      </c>
      <c r="K235" s="41"/>
      <c r="L235" s="32">
        <f t="shared" si="61"/>
        <v>113</v>
      </c>
      <c r="M235" s="32">
        <f t="shared" si="60"/>
        <v>28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15</v>
      </c>
      <c r="H236" s="40"/>
      <c r="I236" s="40"/>
      <c r="J236" s="40"/>
      <c r="K236" s="40"/>
      <c r="L236" s="35">
        <f t="shared" si="61"/>
        <v>15</v>
      </c>
      <c r="M236" s="35">
        <f t="shared" si="60"/>
        <v>4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116"/>
      <c r="H238" s="40">
        <v>3</v>
      </c>
      <c r="I238" s="40">
        <v>3</v>
      </c>
      <c r="J238" s="40">
        <v>2</v>
      </c>
      <c r="K238" s="40"/>
      <c r="L238" s="35">
        <f t="shared" si="61"/>
        <v>8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404</v>
      </c>
      <c r="U243" s="46">
        <f>+L248+L249</f>
        <v>52</v>
      </c>
      <c r="V243" s="46">
        <f>+L250+L251</f>
        <v>352</v>
      </c>
      <c r="W243" s="46">
        <f>+L254</f>
        <v>36</v>
      </c>
      <c r="X243" s="46">
        <f>+L252</f>
        <v>0</v>
      </c>
    </row>
    <row r="244" spans="1:24" x14ac:dyDescent="0.25">
      <c r="A244" s="21"/>
      <c r="B244" s="22"/>
      <c r="C244" s="8" t="str">
        <f>+$C228</f>
        <v>July 2024</v>
      </c>
      <c r="D244" s="24"/>
      <c r="E244" s="24"/>
      <c r="F244" s="24"/>
      <c r="G244" s="10" t="str">
        <f>+$G$4</f>
        <v>July</v>
      </c>
      <c r="H244" s="10" t="str">
        <f>+G244</f>
        <v>July</v>
      </c>
      <c r="I244" s="10" t="str">
        <f t="shared" si="62"/>
        <v>July</v>
      </c>
      <c r="J244" s="10" t="str">
        <f t="shared" si="62"/>
        <v>July</v>
      </c>
      <c r="K244" s="10" t="str">
        <f t="shared" si="62"/>
        <v>July</v>
      </c>
      <c r="L244" s="10" t="str">
        <f t="shared" si="62"/>
        <v>July</v>
      </c>
      <c r="M244" s="10" t="str">
        <f t="shared" si="62"/>
        <v>July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7</v>
      </c>
      <c r="H245" s="7">
        <f>+$H$5</f>
        <v>14</v>
      </c>
      <c r="I245" s="7">
        <f>+$I$5</f>
        <v>21</v>
      </c>
      <c r="J245" s="7">
        <f>+$J$5</f>
        <v>28</v>
      </c>
      <c r="K245" s="7" t="str">
        <f>+$K$5</f>
        <v>-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70</v>
      </c>
      <c r="H247" s="32">
        <f t="shared" ref="H247:L247" si="63">SUM(H248:H251)</f>
        <v>107</v>
      </c>
      <c r="I247" s="32">
        <f t="shared" si="63"/>
        <v>116</v>
      </c>
      <c r="J247" s="32">
        <f t="shared" si="63"/>
        <v>111</v>
      </c>
      <c r="K247" s="32">
        <f t="shared" si="63"/>
        <v>0</v>
      </c>
      <c r="L247" s="32">
        <f t="shared" si="63"/>
        <v>404</v>
      </c>
      <c r="M247" s="32">
        <f>ROUND((L247/$E$1),0)</f>
        <v>101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4</v>
      </c>
      <c r="H248" s="40">
        <v>5</v>
      </c>
      <c r="I248" s="40">
        <v>6</v>
      </c>
      <c r="J248" s="40">
        <v>5</v>
      </c>
      <c r="K248" s="40"/>
      <c r="L248" s="35">
        <f>SUM(G248:K248)</f>
        <v>20</v>
      </c>
      <c r="M248" s="35">
        <f t="shared" ref="M248:M256" si="64">ROUND((L248/$E$1),0)</f>
        <v>5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4</v>
      </c>
      <c r="H249" s="40">
        <v>9</v>
      </c>
      <c r="I249" s="40">
        <v>9</v>
      </c>
      <c r="J249" s="40">
        <v>10</v>
      </c>
      <c r="K249" s="40"/>
      <c r="L249" s="35">
        <f t="shared" ref="L249:L256" si="65">SUM(G249:K249)</f>
        <v>32</v>
      </c>
      <c r="M249" s="35">
        <f t="shared" si="64"/>
        <v>8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21</v>
      </c>
      <c r="H250" s="40">
        <v>23</v>
      </c>
      <c r="I250" s="40">
        <v>25</v>
      </c>
      <c r="J250" s="40">
        <v>27</v>
      </c>
      <c r="K250" s="40"/>
      <c r="L250" s="35">
        <f t="shared" si="65"/>
        <v>96</v>
      </c>
      <c r="M250" s="35">
        <f t="shared" si="64"/>
        <v>24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41</v>
      </c>
      <c r="H251" s="41">
        <v>70</v>
      </c>
      <c r="I251" s="41">
        <v>76</v>
      </c>
      <c r="J251" s="41">
        <v>69</v>
      </c>
      <c r="K251" s="41"/>
      <c r="L251" s="32">
        <f t="shared" si="65"/>
        <v>256</v>
      </c>
      <c r="M251" s="32">
        <f t="shared" si="64"/>
        <v>64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6</v>
      </c>
      <c r="H254" s="40">
        <v>7</v>
      </c>
      <c r="I254" s="40">
        <v>8</v>
      </c>
      <c r="J254" s="40">
        <v>15</v>
      </c>
      <c r="K254" s="40"/>
      <c r="L254" s="35">
        <f t="shared" si="65"/>
        <v>36</v>
      </c>
      <c r="M254" s="35">
        <f t="shared" si="64"/>
        <v>9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>
        <v>39</v>
      </c>
      <c r="H256" s="40">
        <v>40</v>
      </c>
      <c r="I256" s="40"/>
      <c r="J256" s="40">
        <v>40</v>
      </c>
      <c r="K256" s="40"/>
      <c r="L256" s="35">
        <f t="shared" si="65"/>
        <v>119</v>
      </c>
      <c r="M256" s="35">
        <f t="shared" si="64"/>
        <v>30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157</v>
      </c>
      <c r="U259" s="46">
        <f>+L264+L265</f>
        <v>19</v>
      </c>
      <c r="V259" s="46">
        <f>+L266+L267</f>
        <v>138</v>
      </c>
      <c r="W259" s="46">
        <f>+L270</f>
        <v>1</v>
      </c>
      <c r="X259" s="46">
        <f>+L268</f>
        <v>0</v>
      </c>
    </row>
    <row r="260" spans="1:24" x14ac:dyDescent="0.25">
      <c r="A260" s="21"/>
      <c r="B260" s="22"/>
      <c r="C260" s="8" t="str">
        <f>+$C244</f>
        <v>July 2024</v>
      </c>
      <c r="D260" s="24"/>
      <c r="E260" s="24"/>
      <c r="F260" s="24"/>
      <c r="G260" s="10" t="str">
        <f>+$G$4</f>
        <v>July</v>
      </c>
      <c r="H260" s="10" t="str">
        <f>+G260</f>
        <v>July</v>
      </c>
      <c r="I260" s="10" t="str">
        <f t="shared" si="66"/>
        <v>July</v>
      </c>
      <c r="J260" s="10" t="str">
        <f t="shared" si="66"/>
        <v>July</v>
      </c>
      <c r="K260" s="10" t="str">
        <f t="shared" si="66"/>
        <v>July</v>
      </c>
      <c r="L260" s="10" t="str">
        <f t="shared" si="66"/>
        <v>July</v>
      </c>
      <c r="M260" s="10" t="str">
        <f t="shared" si="66"/>
        <v>July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7</v>
      </c>
      <c r="H261" s="7">
        <f>+$H$5</f>
        <v>14</v>
      </c>
      <c r="I261" s="7">
        <f>+$I$5</f>
        <v>21</v>
      </c>
      <c r="J261" s="7">
        <f>+$J$5</f>
        <v>28</v>
      </c>
      <c r="K261" s="7" t="str">
        <f>+$K$5</f>
        <v>-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30</v>
      </c>
      <c r="H263" s="32">
        <f t="shared" ref="H263:L263" si="67">SUM(H264:H267)</f>
        <v>40</v>
      </c>
      <c r="I263" s="32">
        <f t="shared" si="67"/>
        <v>50</v>
      </c>
      <c r="J263" s="32">
        <f t="shared" si="67"/>
        <v>37</v>
      </c>
      <c r="K263" s="32">
        <f t="shared" si="67"/>
        <v>0</v>
      </c>
      <c r="L263" s="32">
        <f t="shared" si="67"/>
        <v>157</v>
      </c>
      <c r="M263" s="32">
        <f>ROUND((L263/$E$1),0)</f>
        <v>39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2</v>
      </c>
      <c r="H264" s="40">
        <v>1</v>
      </c>
      <c r="I264" s="40">
        <v>2</v>
      </c>
      <c r="J264" s="40">
        <v>1</v>
      </c>
      <c r="K264" s="40"/>
      <c r="L264" s="35">
        <f>SUM(G264:K264)</f>
        <v>6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3</v>
      </c>
      <c r="I265" s="40">
        <v>4</v>
      </c>
      <c r="J265" s="40">
        <v>3</v>
      </c>
      <c r="K265" s="40"/>
      <c r="L265" s="35">
        <f t="shared" ref="L265:L272" si="69">SUM(G265:K265)</f>
        <v>13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9</v>
      </c>
      <c r="H266" s="40">
        <v>3</v>
      </c>
      <c r="I266" s="40">
        <v>6</v>
      </c>
      <c r="J266" s="40">
        <v>6</v>
      </c>
      <c r="K266" s="40"/>
      <c r="L266" s="35">
        <f t="shared" si="69"/>
        <v>24</v>
      </c>
      <c r="M266" s="35">
        <f t="shared" si="68"/>
        <v>6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16</v>
      </c>
      <c r="H267" s="41">
        <v>33</v>
      </c>
      <c r="I267" s="41">
        <v>38</v>
      </c>
      <c r="J267" s="41">
        <v>27</v>
      </c>
      <c r="K267" s="41"/>
      <c r="L267" s="32">
        <f t="shared" si="69"/>
        <v>114</v>
      </c>
      <c r="M267" s="32">
        <f t="shared" si="68"/>
        <v>29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>
        <v>1</v>
      </c>
      <c r="J270" s="40"/>
      <c r="K270" s="40"/>
      <c r="L270" s="35">
        <f t="shared" si="69"/>
        <v>1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58</v>
      </c>
      <c r="H271" s="40">
        <v>180</v>
      </c>
      <c r="I271" s="40">
        <v>72</v>
      </c>
      <c r="J271" s="40">
        <v>54</v>
      </c>
      <c r="K271" s="40"/>
      <c r="L271" s="35">
        <f t="shared" si="69"/>
        <v>364</v>
      </c>
      <c r="M271" s="35">
        <f t="shared" si="68"/>
        <v>91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>
        <v>14</v>
      </c>
      <c r="H272" s="40">
        <v>40</v>
      </c>
      <c r="I272" s="40"/>
      <c r="J272" s="40"/>
      <c r="K272" s="40"/>
      <c r="L272" s="35">
        <f t="shared" si="69"/>
        <v>54</v>
      </c>
      <c r="M272" s="35">
        <f t="shared" si="68"/>
        <v>14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201</v>
      </c>
      <c r="U275" s="46">
        <f>+L280+L281</f>
        <v>26</v>
      </c>
      <c r="V275" s="46">
        <f>+L282+L283</f>
        <v>175</v>
      </c>
      <c r="W275" s="46">
        <f>+L286</f>
        <v>3</v>
      </c>
      <c r="X275" s="46">
        <f>+L284</f>
        <v>2</v>
      </c>
    </row>
    <row r="276" spans="1:24" x14ac:dyDescent="0.25">
      <c r="A276" s="21"/>
      <c r="B276" s="22"/>
      <c r="C276" s="8" t="str">
        <f>+$C260</f>
        <v>July 2024</v>
      </c>
      <c r="D276" s="24"/>
      <c r="E276" s="24"/>
      <c r="F276" s="24"/>
      <c r="G276" s="10" t="str">
        <f>+$G$4</f>
        <v>July</v>
      </c>
      <c r="H276" s="10" t="str">
        <f>+G276</f>
        <v>July</v>
      </c>
      <c r="I276" s="10" t="str">
        <f t="shared" si="70"/>
        <v>July</v>
      </c>
      <c r="J276" s="10" t="str">
        <f t="shared" si="70"/>
        <v>July</v>
      </c>
      <c r="K276" s="10" t="str">
        <f t="shared" si="70"/>
        <v>July</v>
      </c>
      <c r="L276" s="10" t="str">
        <f t="shared" si="70"/>
        <v>July</v>
      </c>
      <c r="M276" s="10" t="str">
        <f t="shared" si="70"/>
        <v>July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7</v>
      </c>
      <c r="H277" s="7">
        <f>+$H$5</f>
        <v>14</v>
      </c>
      <c r="I277" s="7">
        <f>+$I$5</f>
        <v>21</v>
      </c>
      <c r="J277" s="7">
        <f>+$J$5</f>
        <v>28</v>
      </c>
      <c r="K277" s="7" t="str">
        <f>+$K$5</f>
        <v>-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67</v>
      </c>
      <c r="I279" s="32">
        <f t="shared" si="71"/>
        <v>63</v>
      </c>
      <c r="J279" s="32">
        <f t="shared" si="71"/>
        <v>71</v>
      </c>
      <c r="K279" s="32">
        <f t="shared" si="71"/>
        <v>0</v>
      </c>
      <c r="L279" s="32">
        <f t="shared" si="71"/>
        <v>201</v>
      </c>
      <c r="M279" s="32">
        <f>ROUND((L279/$E$1),0)</f>
        <v>50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>
        <v>3</v>
      </c>
      <c r="I280" s="40">
        <v>1</v>
      </c>
      <c r="J280" s="40">
        <v>3</v>
      </c>
      <c r="K280" s="40"/>
      <c r="L280" s="35">
        <f>SUM(G280:K280)</f>
        <v>7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>
        <v>5</v>
      </c>
      <c r="I281" s="40">
        <v>6</v>
      </c>
      <c r="J281" s="40">
        <v>8</v>
      </c>
      <c r="K281" s="40"/>
      <c r="L281" s="35">
        <f t="shared" ref="L281:L288" si="73">SUM(G281:K281)</f>
        <v>19</v>
      </c>
      <c r="M281" s="35">
        <f t="shared" si="72"/>
        <v>5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>
        <v>19</v>
      </c>
      <c r="I282" s="40">
        <v>13</v>
      </c>
      <c r="J282" s="40">
        <v>20</v>
      </c>
      <c r="K282" s="40"/>
      <c r="L282" s="35">
        <f t="shared" si="73"/>
        <v>52</v>
      </c>
      <c r="M282" s="35">
        <f t="shared" si="72"/>
        <v>13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>
        <v>40</v>
      </c>
      <c r="I283" s="41">
        <v>43</v>
      </c>
      <c r="J283" s="41">
        <v>40</v>
      </c>
      <c r="K283" s="41"/>
      <c r="L283" s="32">
        <f t="shared" si="73"/>
        <v>123</v>
      </c>
      <c r="M283" s="32">
        <f t="shared" si="72"/>
        <v>31</v>
      </c>
      <c r="N283" s="33"/>
      <c r="O283" s="1" t="s">
        <v>238</v>
      </c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>
        <v>2</v>
      </c>
      <c r="I284" s="40"/>
      <c r="J284" s="40"/>
      <c r="K284" s="40"/>
      <c r="L284" s="35">
        <f t="shared" si="73"/>
        <v>2</v>
      </c>
      <c r="M284" s="35">
        <f t="shared" si="72"/>
        <v>1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>
        <v>3</v>
      </c>
      <c r="I286" s="40"/>
      <c r="J286" s="40"/>
      <c r="K286" s="40"/>
      <c r="L286" s="35">
        <f t="shared" si="73"/>
        <v>3</v>
      </c>
      <c r="M286" s="35">
        <f t="shared" si="72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>
        <f t="shared" si="72"/>
        <v>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>
        <f t="shared" si="72"/>
        <v>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221</v>
      </c>
      <c r="U291" s="46">
        <f>+L296+L297</f>
        <v>37</v>
      </c>
      <c r="V291" s="46">
        <f>+L298+L299</f>
        <v>184</v>
      </c>
      <c r="W291" s="46">
        <f>+L302</f>
        <v>6</v>
      </c>
      <c r="X291" s="46">
        <f>+L300</f>
        <v>0</v>
      </c>
    </row>
    <row r="292" spans="1:24" x14ac:dyDescent="0.25">
      <c r="A292" s="21"/>
      <c r="B292" s="22"/>
      <c r="C292" s="8" t="str">
        <f>+$C276</f>
        <v>July 2024</v>
      </c>
      <c r="D292" s="24"/>
      <c r="E292" s="24"/>
      <c r="F292" s="24"/>
      <c r="G292" s="10" t="str">
        <f>+$G$4</f>
        <v>July</v>
      </c>
      <c r="H292" s="10" t="str">
        <f>+G292</f>
        <v>July</v>
      </c>
      <c r="I292" s="10" t="str">
        <f t="shared" si="74"/>
        <v>July</v>
      </c>
      <c r="J292" s="10" t="str">
        <f t="shared" si="74"/>
        <v>July</v>
      </c>
      <c r="K292" s="10" t="str">
        <f t="shared" si="74"/>
        <v>July</v>
      </c>
      <c r="L292" s="10" t="str">
        <f t="shared" si="74"/>
        <v>July</v>
      </c>
      <c r="M292" s="10" t="str">
        <f t="shared" si="74"/>
        <v>July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7</v>
      </c>
      <c r="H293" s="7">
        <f>+$H$5</f>
        <v>14</v>
      </c>
      <c r="I293" s="7">
        <f>+$I$5</f>
        <v>21</v>
      </c>
      <c r="J293" s="7">
        <f>+$J$5</f>
        <v>28</v>
      </c>
      <c r="K293" s="7" t="str">
        <f>+$K$5</f>
        <v>-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57</v>
      </c>
      <c r="H295" s="32">
        <f t="shared" ref="H295:L295" si="75">SUM(H296:H299)</f>
        <v>52</v>
      </c>
      <c r="I295" s="32">
        <f t="shared" si="75"/>
        <v>58</v>
      </c>
      <c r="J295" s="32">
        <f t="shared" si="75"/>
        <v>54</v>
      </c>
      <c r="K295" s="32">
        <f t="shared" si="75"/>
        <v>0</v>
      </c>
      <c r="L295" s="32">
        <f t="shared" si="75"/>
        <v>221</v>
      </c>
      <c r="M295" s="32">
        <f>ROUND((L295/$E$1),0)</f>
        <v>55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3</v>
      </c>
      <c r="J296" s="40">
        <v>8</v>
      </c>
      <c r="K296" s="40"/>
      <c r="L296" s="35">
        <f>SUM(G296:K296)</f>
        <v>15</v>
      </c>
      <c r="M296" s="35">
        <f t="shared" ref="M296:M304" si="76">ROUND((L296/$E$1),0)</f>
        <v>4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6</v>
      </c>
      <c r="H297" s="40">
        <v>7</v>
      </c>
      <c r="I297" s="40">
        <v>7</v>
      </c>
      <c r="J297" s="40">
        <v>2</v>
      </c>
      <c r="K297" s="40"/>
      <c r="L297" s="35">
        <f t="shared" ref="L297:L304" si="77">SUM(G297:K297)</f>
        <v>22</v>
      </c>
      <c r="M297" s="35">
        <f t="shared" si="76"/>
        <v>6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20</v>
      </c>
      <c r="H298" s="40">
        <v>17</v>
      </c>
      <c r="I298" s="40">
        <v>17</v>
      </c>
      <c r="J298" s="40">
        <v>17</v>
      </c>
      <c r="K298" s="40"/>
      <c r="L298" s="35">
        <f t="shared" si="77"/>
        <v>71</v>
      </c>
      <c r="M298" s="35">
        <f t="shared" si="76"/>
        <v>18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29</v>
      </c>
      <c r="H299" s="41">
        <v>26</v>
      </c>
      <c r="I299" s="41">
        <v>31</v>
      </c>
      <c r="J299" s="41">
        <v>27</v>
      </c>
      <c r="K299" s="41"/>
      <c r="L299" s="32">
        <f t="shared" si="77"/>
        <v>113</v>
      </c>
      <c r="M299" s="32">
        <f t="shared" si="76"/>
        <v>28</v>
      </c>
      <c r="N299" s="33"/>
      <c r="O299" s="1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2</v>
      </c>
      <c r="H302" s="40"/>
      <c r="I302" s="40">
        <v>2</v>
      </c>
      <c r="J302" s="40">
        <v>2</v>
      </c>
      <c r="K302" s="40"/>
      <c r="L302" s="35">
        <f t="shared" si="77"/>
        <v>6</v>
      </c>
      <c r="M302" s="35">
        <f t="shared" si="76"/>
        <v>2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>
        <v>30</v>
      </c>
      <c r="K303" s="40"/>
      <c r="L303" s="35">
        <f t="shared" si="77"/>
        <v>30</v>
      </c>
      <c r="M303" s="35">
        <f t="shared" si="76"/>
        <v>8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319</v>
      </c>
      <c r="U307" s="46">
        <f>+L312+L313</f>
        <v>72</v>
      </c>
      <c r="V307" s="46">
        <f>+L314+L315</f>
        <v>247</v>
      </c>
      <c r="W307" s="46">
        <f>+L318</f>
        <v>11</v>
      </c>
      <c r="X307" s="46">
        <f>+L316</f>
        <v>1</v>
      </c>
    </row>
    <row r="308" spans="1:24" x14ac:dyDescent="0.25">
      <c r="A308" s="21"/>
      <c r="B308" s="22"/>
      <c r="C308" s="8" t="str">
        <f>+$C292</f>
        <v>July 2024</v>
      </c>
      <c r="D308" s="24"/>
      <c r="E308" s="24"/>
      <c r="F308" s="24"/>
      <c r="G308" s="10" t="str">
        <f>+$G$4</f>
        <v>July</v>
      </c>
      <c r="H308" s="10" t="str">
        <f>+G308</f>
        <v>July</v>
      </c>
      <c r="I308" s="10" t="str">
        <f t="shared" si="78"/>
        <v>July</v>
      </c>
      <c r="J308" s="10" t="str">
        <f t="shared" si="78"/>
        <v>July</v>
      </c>
      <c r="K308" s="10" t="str">
        <f t="shared" si="78"/>
        <v>July</v>
      </c>
      <c r="L308" s="10" t="str">
        <f t="shared" si="78"/>
        <v>July</v>
      </c>
      <c r="M308" s="10" t="str">
        <f t="shared" si="78"/>
        <v>July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7</v>
      </c>
      <c r="H309" s="7">
        <f>+$H$5</f>
        <v>14</v>
      </c>
      <c r="I309" s="7">
        <f>+$I$5</f>
        <v>21</v>
      </c>
      <c r="J309" s="7">
        <f>+$J$5</f>
        <v>28</v>
      </c>
      <c r="K309" s="7" t="str">
        <f>+$K$5</f>
        <v>-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67</v>
      </c>
      <c r="H311" s="32">
        <f t="shared" ref="H311:L311" si="79">SUM(H312:H315)</f>
        <v>77</v>
      </c>
      <c r="I311" s="32">
        <f t="shared" si="79"/>
        <v>82</v>
      </c>
      <c r="J311" s="32">
        <f t="shared" si="79"/>
        <v>93</v>
      </c>
      <c r="K311" s="32">
        <f t="shared" si="79"/>
        <v>0</v>
      </c>
      <c r="L311" s="32">
        <f t="shared" si="79"/>
        <v>319</v>
      </c>
      <c r="M311" s="32">
        <f>ROUND((L311/$E$1),0)</f>
        <v>80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4</v>
      </c>
      <c r="H312" s="40">
        <v>4</v>
      </c>
      <c r="I312" s="40">
        <v>4</v>
      </c>
      <c r="J312" s="40">
        <v>4</v>
      </c>
      <c r="K312" s="40"/>
      <c r="L312" s="35">
        <f>SUM(G312:K312)</f>
        <v>16</v>
      </c>
      <c r="M312" s="35">
        <f t="shared" ref="M312:M320" si="80">ROUND((L312/$E$1),0)</f>
        <v>4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13</v>
      </c>
      <c r="H313" s="40">
        <v>13</v>
      </c>
      <c r="I313" s="40">
        <v>13</v>
      </c>
      <c r="J313" s="40">
        <v>17</v>
      </c>
      <c r="K313" s="118"/>
      <c r="L313" s="35">
        <f t="shared" ref="L313:L320" si="81">SUM(G313:K313)</f>
        <v>56</v>
      </c>
      <c r="M313" s="35">
        <f t="shared" si="80"/>
        <v>14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19</v>
      </c>
      <c r="H314" s="40">
        <v>23</v>
      </c>
      <c r="I314" s="40">
        <v>26</v>
      </c>
      <c r="J314" s="40">
        <v>31</v>
      </c>
      <c r="K314" s="40"/>
      <c r="L314" s="35">
        <f t="shared" si="81"/>
        <v>99</v>
      </c>
      <c r="M314" s="35">
        <f t="shared" si="80"/>
        <v>25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31</v>
      </c>
      <c r="H315" s="41">
        <v>37</v>
      </c>
      <c r="I315" s="41">
        <v>39</v>
      </c>
      <c r="J315" s="41">
        <v>41</v>
      </c>
      <c r="K315" s="41"/>
      <c r="L315" s="32">
        <f t="shared" si="81"/>
        <v>148</v>
      </c>
      <c r="M315" s="32">
        <f t="shared" si="80"/>
        <v>37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1</v>
      </c>
      <c r="H316" s="40"/>
      <c r="I316" s="40"/>
      <c r="J316" s="40"/>
      <c r="K316" s="40"/>
      <c r="L316" s="35">
        <f t="shared" si="81"/>
        <v>1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>
        <v>11</v>
      </c>
      <c r="H318" s="40"/>
      <c r="I318" s="40"/>
      <c r="J318" s="40"/>
      <c r="K318" s="40"/>
      <c r="L318" s="35">
        <f t="shared" si="81"/>
        <v>11</v>
      </c>
      <c r="M318" s="35">
        <f t="shared" si="80"/>
        <v>3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94</v>
      </c>
      <c r="H319" s="40">
        <v>173</v>
      </c>
      <c r="I319" s="40">
        <v>207</v>
      </c>
      <c r="J319" s="40">
        <v>137</v>
      </c>
      <c r="K319" s="40"/>
      <c r="L319" s="35">
        <f t="shared" si="81"/>
        <v>611</v>
      </c>
      <c r="M319" s="35">
        <f t="shared" si="80"/>
        <v>153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207</v>
      </c>
      <c r="U323" s="46">
        <f>+L328+L329</f>
        <v>63</v>
      </c>
      <c r="V323" s="46">
        <f>+L330+L331</f>
        <v>144</v>
      </c>
      <c r="W323" s="46">
        <f>+L334</f>
        <v>41</v>
      </c>
      <c r="X323" s="46">
        <f>+L332</f>
        <v>9</v>
      </c>
    </row>
    <row r="324" spans="1:24" x14ac:dyDescent="0.25">
      <c r="A324" s="21"/>
      <c r="B324" s="22"/>
      <c r="C324" s="8" t="str">
        <f>+$C308</f>
        <v>July 2024</v>
      </c>
      <c r="D324" s="24"/>
      <c r="E324" s="24"/>
      <c r="F324" s="24"/>
      <c r="G324" s="10" t="str">
        <f>+$G$4</f>
        <v>July</v>
      </c>
      <c r="H324" s="10" t="str">
        <f>+G324</f>
        <v>July</v>
      </c>
      <c r="I324" s="10" t="str">
        <f t="shared" si="82"/>
        <v>July</v>
      </c>
      <c r="J324" s="10" t="str">
        <f t="shared" si="82"/>
        <v>July</v>
      </c>
      <c r="K324" s="10" t="str">
        <f t="shared" si="82"/>
        <v>July</v>
      </c>
      <c r="L324" s="10" t="str">
        <f t="shared" si="82"/>
        <v>July</v>
      </c>
      <c r="M324" s="10" t="str">
        <f t="shared" si="82"/>
        <v>July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7</v>
      </c>
      <c r="H325" s="7">
        <f>+$H$5</f>
        <v>14</v>
      </c>
      <c r="I325" s="7">
        <f>+$I$5</f>
        <v>21</v>
      </c>
      <c r="J325" s="7">
        <f>+$J$5</f>
        <v>28</v>
      </c>
      <c r="K325" s="7" t="str">
        <f>+$K$5</f>
        <v>-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50</v>
      </c>
      <c r="H327" s="32">
        <f t="shared" ref="H327:L327" si="83">SUM(H328:H331)</f>
        <v>48</v>
      </c>
      <c r="I327" s="32">
        <f t="shared" si="83"/>
        <v>55</v>
      </c>
      <c r="J327" s="32">
        <f t="shared" si="83"/>
        <v>54</v>
      </c>
      <c r="K327" s="32">
        <f t="shared" si="83"/>
        <v>0</v>
      </c>
      <c r="L327" s="32">
        <f t="shared" si="83"/>
        <v>207</v>
      </c>
      <c r="M327" s="32">
        <f>ROUND((L327/$E$1),0)</f>
        <v>52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5</v>
      </c>
      <c r="H328" s="40">
        <v>4</v>
      </c>
      <c r="I328" s="40">
        <v>5</v>
      </c>
      <c r="J328" s="40">
        <v>4</v>
      </c>
      <c r="K328" s="40"/>
      <c r="L328" s="35">
        <f>SUM(G328:K328)</f>
        <v>18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11</v>
      </c>
      <c r="H329" s="40">
        <v>11</v>
      </c>
      <c r="I329" s="40">
        <v>12</v>
      </c>
      <c r="J329" s="40">
        <v>11</v>
      </c>
      <c r="K329" s="40"/>
      <c r="L329" s="35">
        <f t="shared" ref="L329:L336" si="85">SUM(G329:K329)</f>
        <v>45</v>
      </c>
      <c r="M329" s="35">
        <f t="shared" si="84"/>
        <v>11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15</v>
      </c>
      <c r="H330" s="40">
        <v>16</v>
      </c>
      <c r="I330" s="40">
        <v>17</v>
      </c>
      <c r="J330" s="40">
        <v>17</v>
      </c>
      <c r="K330" s="40"/>
      <c r="L330" s="35">
        <f t="shared" si="85"/>
        <v>65</v>
      </c>
      <c r="M330" s="35">
        <f t="shared" si="84"/>
        <v>16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19</v>
      </c>
      <c r="H331" s="41">
        <v>17</v>
      </c>
      <c r="I331" s="41">
        <v>21</v>
      </c>
      <c r="J331" s="41">
        <v>22</v>
      </c>
      <c r="K331" s="41"/>
      <c r="L331" s="32">
        <f t="shared" si="85"/>
        <v>79</v>
      </c>
      <c r="M331" s="32">
        <f t="shared" si="84"/>
        <v>20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>
        <v>5</v>
      </c>
      <c r="I332" s="40">
        <v>1</v>
      </c>
      <c r="J332" s="40">
        <v>3</v>
      </c>
      <c r="K332" s="40"/>
      <c r="L332" s="35">
        <f t="shared" si="85"/>
        <v>9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>
        <v>2</v>
      </c>
      <c r="J333" s="40"/>
      <c r="K333" s="40"/>
      <c r="L333" s="35">
        <f t="shared" si="85"/>
        <v>2</v>
      </c>
      <c r="M333" s="35">
        <f t="shared" si="84"/>
        <v>1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9</v>
      </c>
      <c r="H334" s="40">
        <v>11</v>
      </c>
      <c r="I334" s="40">
        <v>10</v>
      </c>
      <c r="J334" s="40">
        <v>11</v>
      </c>
      <c r="K334" s="40"/>
      <c r="L334" s="35">
        <f t="shared" si="85"/>
        <v>41</v>
      </c>
      <c r="M334" s="35">
        <f t="shared" si="84"/>
        <v>10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216</v>
      </c>
      <c r="H335" s="40"/>
      <c r="I335" s="40">
        <v>180</v>
      </c>
      <c r="J335" s="40">
        <v>72</v>
      </c>
      <c r="K335" s="40"/>
      <c r="L335" s="35">
        <f t="shared" si="85"/>
        <v>468</v>
      </c>
      <c r="M335" s="35">
        <f t="shared" si="84"/>
        <v>117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508</v>
      </c>
      <c r="U339" s="46">
        <f>+L344+L345</f>
        <v>155</v>
      </c>
      <c r="V339" s="46">
        <f>+L346+L347</f>
        <v>353</v>
      </c>
      <c r="W339" s="46">
        <f>+L350</f>
        <v>23</v>
      </c>
      <c r="X339" s="46">
        <f>+L348</f>
        <v>17</v>
      </c>
    </row>
    <row r="340" spans="1:24" x14ac:dyDescent="0.25">
      <c r="A340" s="21"/>
      <c r="B340" s="22"/>
      <c r="C340" s="8" t="str">
        <f>+$C324</f>
        <v>July 2024</v>
      </c>
      <c r="D340" s="24"/>
      <c r="E340" s="24"/>
      <c r="F340" s="24"/>
      <c r="G340" s="10" t="str">
        <f>+$G$4</f>
        <v>July</v>
      </c>
      <c r="H340" s="10" t="str">
        <f>+G340</f>
        <v>July</v>
      </c>
      <c r="I340" s="10" t="str">
        <f t="shared" si="86"/>
        <v>July</v>
      </c>
      <c r="J340" s="10" t="str">
        <f t="shared" si="86"/>
        <v>July</v>
      </c>
      <c r="K340" s="10" t="str">
        <f t="shared" si="86"/>
        <v>July</v>
      </c>
      <c r="L340" s="10" t="str">
        <f t="shared" si="86"/>
        <v>July</v>
      </c>
      <c r="M340" s="10" t="str">
        <f t="shared" si="86"/>
        <v>July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7</v>
      </c>
      <c r="H341" s="7">
        <f>+$H$5</f>
        <v>14</v>
      </c>
      <c r="I341" s="7">
        <f>+$I$5</f>
        <v>21</v>
      </c>
      <c r="J341" s="7">
        <f>+$J$5</f>
        <v>28</v>
      </c>
      <c r="K341" s="7" t="str">
        <f>+$K$5</f>
        <v>-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121</v>
      </c>
      <c r="H343" s="32">
        <f t="shared" ref="H343:L343" si="87">SUM(H344:H347)</f>
        <v>122</v>
      </c>
      <c r="I343" s="32">
        <f t="shared" si="87"/>
        <v>130</v>
      </c>
      <c r="J343" s="32">
        <f t="shared" si="87"/>
        <v>135</v>
      </c>
      <c r="K343" s="32">
        <f t="shared" si="87"/>
        <v>0</v>
      </c>
      <c r="L343" s="32">
        <f t="shared" si="87"/>
        <v>508</v>
      </c>
      <c r="M343" s="32">
        <f>ROUND((L343/$E$1),0)</f>
        <v>127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13</v>
      </c>
      <c r="H344" s="40">
        <v>12</v>
      </c>
      <c r="I344" s="40">
        <v>16</v>
      </c>
      <c r="J344" s="40">
        <v>13</v>
      </c>
      <c r="K344" s="40"/>
      <c r="L344" s="35">
        <f>SUM(G344:K344)</f>
        <v>54</v>
      </c>
      <c r="M344" s="35">
        <f t="shared" ref="M344:M352" si="88">ROUND((L344/$E$1),0)</f>
        <v>14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21</v>
      </c>
      <c r="H345" s="40">
        <v>22</v>
      </c>
      <c r="I345" s="40">
        <v>27</v>
      </c>
      <c r="J345" s="40">
        <v>31</v>
      </c>
      <c r="K345" s="40"/>
      <c r="L345" s="35">
        <f t="shared" ref="L345:L352" si="89">SUM(G345:K345)</f>
        <v>101</v>
      </c>
      <c r="M345" s="35">
        <f t="shared" si="88"/>
        <v>25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19</v>
      </c>
      <c r="H346" s="40">
        <v>17</v>
      </c>
      <c r="I346" s="40">
        <v>21</v>
      </c>
      <c r="J346" s="40">
        <v>17</v>
      </c>
      <c r="K346" s="40"/>
      <c r="L346" s="35">
        <f t="shared" si="89"/>
        <v>74</v>
      </c>
      <c r="M346" s="35">
        <f t="shared" si="88"/>
        <v>19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68</v>
      </c>
      <c r="H347" s="41">
        <v>71</v>
      </c>
      <c r="I347" s="41">
        <v>66</v>
      </c>
      <c r="J347" s="41">
        <v>74</v>
      </c>
      <c r="K347" s="41"/>
      <c r="L347" s="32">
        <f t="shared" si="89"/>
        <v>279</v>
      </c>
      <c r="M347" s="32">
        <f t="shared" si="88"/>
        <v>70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3</v>
      </c>
      <c r="H348" s="40">
        <v>5</v>
      </c>
      <c r="I348" s="40">
        <v>3</v>
      </c>
      <c r="J348" s="40">
        <v>6</v>
      </c>
      <c r="K348" s="40"/>
      <c r="L348" s="35">
        <f t="shared" si="89"/>
        <v>17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5</v>
      </c>
      <c r="H350" s="40">
        <v>6</v>
      </c>
      <c r="I350" s="40">
        <v>4</v>
      </c>
      <c r="J350" s="40">
        <v>8</v>
      </c>
      <c r="K350" s="40"/>
      <c r="L350" s="35">
        <f t="shared" si="89"/>
        <v>23</v>
      </c>
      <c r="M350" s="35">
        <f t="shared" si="88"/>
        <v>6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144</v>
      </c>
      <c r="H351" s="40">
        <v>36</v>
      </c>
      <c r="I351" s="40">
        <v>72</v>
      </c>
      <c r="J351" s="40">
        <v>108</v>
      </c>
      <c r="K351" s="40"/>
      <c r="L351" s="35">
        <f t="shared" si="89"/>
        <v>360</v>
      </c>
      <c r="M351" s="35">
        <f t="shared" si="88"/>
        <v>90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>
        <v>40</v>
      </c>
      <c r="H352" s="40">
        <v>40</v>
      </c>
      <c r="I352" s="40"/>
      <c r="J352" s="40"/>
      <c r="K352" s="40"/>
      <c r="L352" s="35">
        <f t="shared" si="89"/>
        <v>80</v>
      </c>
      <c r="M352" s="35">
        <f t="shared" si="88"/>
        <v>20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157</v>
      </c>
      <c r="U355" s="46">
        <f>+L360+L361</f>
        <v>17</v>
      </c>
      <c r="V355" s="46">
        <f>+L362+L363</f>
        <v>140</v>
      </c>
      <c r="W355" s="46">
        <f>+L366</f>
        <v>27</v>
      </c>
      <c r="X355" s="46">
        <f>+L364</f>
        <v>15</v>
      </c>
    </row>
    <row r="356" spans="1:24" x14ac:dyDescent="0.25">
      <c r="A356" s="21"/>
      <c r="B356" s="22"/>
      <c r="C356" s="8" t="str">
        <f>+$C340</f>
        <v>July 2024</v>
      </c>
      <c r="D356" s="24"/>
      <c r="E356" s="24"/>
      <c r="F356" s="24"/>
      <c r="G356" s="10" t="str">
        <f>+$G$4</f>
        <v>July</v>
      </c>
      <c r="H356" s="10" t="str">
        <f>+G356</f>
        <v>July</v>
      </c>
      <c r="I356" s="10" t="str">
        <f t="shared" si="90"/>
        <v>July</v>
      </c>
      <c r="J356" s="10" t="str">
        <f t="shared" si="90"/>
        <v>July</v>
      </c>
      <c r="K356" s="10" t="str">
        <f t="shared" si="90"/>
        <v>July</v>
      </c>
      <c r="L356" s="10" t="str">
        <f t="shared" si="90"/>
        <v>July</v>
      </c>
      <c r="M356" s="10" t="str">
        <f t="shared" si="90"/>
        <v>July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7</v>
      </c>
      <c r="H357" s="7">
        <f>+$H$5</f>
        <v>14</v>
      </c>
      <c r="I357" s="7">
        <f>+$I$5</f>
        <v>21</v>
      </c>
      <c r="J357" s="7">
        <f>+$J$5</f>
        <v>28</v>
      </c>
      <c r="K357" s="7" t="str">
        <f>+$K$5</f>
        <v>-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36</v>
      </c>
      <c r="H359" s="32">
        <f t="shared" ref="H359:L359" si="91">SUM(H360:H363)</f>
        <v>32</v>
      </c>
      <c r="I359" s="32">
        <f t="shared" si="91"/>
        <v>45</v>
      </c>
      <c r="J359" s="32">
        <f t="shared" si="91"/>
        <v>44</v>
      </c>
      <c r="K359" s="32">
        <f t="shared" si="91"/>
        <v>0</v>
      </c>
      <c r="L359" s="32">
        <f t="shared" si="91"/>
        <v>157</v>
      </c>
      <c r="M359" s="32">
        <f>ROUND((L359/$E$1),0)</f>
        <v>39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2</v>
      </c>
      <c r="K360" s="40"/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2</v>
      </c>
      <c r="I361" s="40">
        <v>3</v>
      </c>
      <c r="J361" s="40">
        <v>2</v>
      </c>
      <c r="K361" s="40"/>
      <c r="L361" s="35">
        <f t="shared" ref="L361:L368" si="93">SUM(G361:K361)</f>
        <v>9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14</v>
      </c>
      <c r="H362" s="40">
        <v>8</v>
      </c>
      <c r="I362" s="40">
        <v>18</v>
      </c>
      <c r="J362" s="40">
        <v>15</v>
      </c>
      <c r="K362" s="40"/>
      <c r="L362" s="35">
        <f t="shared" si="93"/>
        <v>55</v>
      </c>
      <c r="M362" s="35">
        <f t="shared" si="92"/>
        <v>14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18</v>
      </c>
      <c r="H363" s="41">
        <v>20</v>
      </c>
      <c r="I363" s="41">
        <v>22</v>
      </c>
      <c r="J363" s="41">
        <v>25</v>
      </c>
      <c r="K363" s="41"/>
      <c r="L363" s="32">
        <f t="shared" si="93"/>
        <v>85</v>
      </c>
      <c r="M363" s="32">
        <f t="shared" si="92"/>
        <v>21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10</v>
      </c>
      <c r="H364" s="40"/>
      <c r="I364" s="40">
        <v>5</v>
      </c>
      <c r="J364" s="40"/>
      <c r="K364" s="40"/>
      <c r="L364" s="35">
        <f t="shared" si="93"/>
        <v>15</v>
      </c>
      <c r="M364" s="35">
        <f t="shared" si="92"/>
        <v>4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6</v>
      </c>
      <c r="H366" s="40">
        <v>8</v>
      </c>
      <c r="I366" s="40">
        <v>7</v>
      </c>
      <c r="J366" s="40">
        <v>6</v>
      </c>
      <c r="K366" s="40"/>
      <c r="L366" s="35">
        <f t="shared" si="93"/>
        <v>27</v>
      </c>
      <c r="M366" s="35">
        <f t="shared" si="92"/>
        <v>7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>
        <v>360</v>
      </c>
      <c r="H367" s="40">
        <v>324</v>
      </c>
      <c r="I367" s="40">
        <v>144</v>
      </c>
      <c r="J367" s="40">
        <v>144</v>
      </c>
      <c r="K367" s="40"/>
      <c r="L367" s="35">
        <f t="shared" si="93"/>
        <v>972</v>
      </c>
      <c r="M367" s="35">
        <f t="shared" si="92"/>
        <v>243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>
        <v>24</v>
      </c>
      <c r="H368" s="40">
        <v>20</v>
      </c>
      <c r="I368" s="40"/>
      <c r="J368" s="40"/>
      <c r="K368" s="40"/>
      <c r="L368" s="35">
        <f t="shared" si="93"/>
        <v>44</v>
      </c>
      <c r="M368" s="35">
        <f t="shared" si="92"/>
        <v>11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88</v>
      </c>
      <c r="U371" s="46">
        <f>+L376+L377</f>
        <v>18</v>
      </c>
      <c r="V371" s="46">
        <f>+L378+L379</f>
        <v>70</v>
      </c>
      <c r="W371" s="46">
        <f>+L382</f>
        <v>16</v>
      </c>
      <c r="X371" s="46">
        <f>+L380</f>
        <v>0</v>
      </c>
    </row>
    <row r="372" spans="1:24" x14ac:dyDescent="0.25">
      <c r="A372" s="21"/>
      <c r="B372" s="22"/>
      <c r="C372" s="8" t="str">
        <f>+$C356</f>
        <v>July 2024</v>
      </c>
      <c r="D372" s="24"/>
      <c r="E372" s="24"/>
      <c r="F372" s="24"/>
      <c r="G372" s="10" t="str">
        <f>+$G$4</f>
        <v>July</v>
      </c>
      <c r="H372" s="10" t="str">
        <f>+G372</f>
        <v>July</v>
      </c>
      <c r="I372" s="10" t="str">
        <f t="shared" si="94"/>
        <v>July</v>
      </c>
      <c r="J372" s="10" t="str">
        <f t="shared" si="94"/>
        <v>July</v>
      </c>
      <c r="K372" s="10" t="str">
        <f t="shared" si="94"/>
        <v>July</v>
      </c>
      <c r="L372" s="10" t="str">
        <f t="shared" si="94"/>
        <v>July</v>
      </c>
      <c r="M372" s="10" t="str">
        <f t="shared" si="94"/>
        <v>July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7</v>
      </c>
      <c r="H373" s="7">
        <f>+$H$5</f>
        <v>14</v>
      </c>
      <c r="I373" s="7">
        <f>+$I$5</f>
        <v>21</v>
      </c>
      <c r="J373" s="7">
        <f>+$J$5</f>
        <v>28</v>
      </c>
      <c r="K373" s="7" t="str">
        <f>+$K$5</f>
        <v>-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28</v>
      </c>
      <c r="H375" s="32">
        <f t="shared" ref="H375:L375" si="95">SUM(H376:H379)</f>
        <v>19</v>
      </c>
      <c r="I375" s="32">
        <f t="shared" si="95"/>
        <v>22</v>
      </c>
      <c r="J375" s="32">
        <f t="shared" si="95"/>
        <v>19</v>
      </c>
      <c r="K375" s="32">
        <f t="shared" si="95"/>
        <v>0</v>
      </c>
      <c r="L375" s="32">
        <f t="shared" si="95"/>
        <v>88</v>
      </c>
      <c r="M375" s="32">
        <f>ROUND((L375/$E$1),0)</f>
        <v>22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2</v>
      </c>
      <c r="K376" s="40"/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3</v>
      </c>
      <c r="I377" s="40">
        <v>3</v>
      </c>
      <c r="J377" s="40">
        <v>3</v>
      </c>
      <c r="K377" s="40"/>
      <c r="L377" s="35">
        <f t="shared" ref="L377:L384" si="97">SUM(G377:K377)</f>
        <v>13</v>
      </c>
      <c r="M377" s="35">
        <f t="shared" si="96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8</v>
      </c>
      <c r="H378" s="40">
        <v>6</v>
      </c>
      <c r="I378" s="40">
        <v>10</v>
      </c>
      <c r="J378" s="40">
        <v>6</v>
      </c>
      <c r="K378" s="40"/>
      <c r="L378" s="35">
        <f t="shared" si="97"/>
        <v>30</v>
      </c>
      <c r="M378" s="35">
        <f t="shared" si="96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15</v>
      </c>
      <c r="H379" s="41">
        <v>9</v>
      </c>
      <c r="I379" s="41">
        <v>8</v>
      </c>
      <c r="J379" s="41">
        <v>8</v>
      </c>
      <c r="K379" s="41"/>
      <c r="L379" s="32">
        <f t="shared" si="97"/>
        <v>40</v>
      </c>
      <c r="M379" s="32">
        <f t="shared" si="96"/>
        <v>10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6</v>
      </c>
      <c r="H382" s="40">
        <v>2</v>
      </c>
      <c r="I382" s="40">
        <v>4</v>
      </c>
      <c r="J382" s="40">
        <v>4</v>
      </c>
      <c r="K382" s="40"/>
      <c r="L382" s="35">
        <f t="shared" si="97"/>
        <v>16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72</v>
      </c>
      <c r="H383" s="40"/>
      <c r="I383" s="40">
        <v>108</v>
      </c>
      <c r="J383" s="40">
        <v>108</v>
      </c>
      <c r="K383" s="40"/>
      <c r="L383" s="35">
        <f t="shared" si="97"/>
        <v>288</v>
      </c>
      <c r="M383" s="35">
        <f t="shared" si="96"/>
        <v>72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251</v>
      </c>
      <c r="U387" s="46">
        <f>+L392+L393</f>
        <v>58</v>
      </c>
      <c r="V387" s="46">
        <f>+L394+L395</f>
        <v>193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July 2024</v>
      </c>
      <c r="D388" s="24"/>
      <c r="E388" s="24"/>
      <c r="F388" s="24"/>
      <c r="G388" s="10" t="str">
        <f>+$G$4</f>
        <v>July</v>
      </c>
      <c r="H388" s="10" t="str">
        <f>+G388</f>
        <v>July</v>
      </c>
      <c r="I388" s="10" t="str">
        <f t="shared" si="98"/>
        <v>July</v>
      </c>
      <c r="J388" s="10" t="str">
        <f t="shared" si="98"/>
        <v>July</v>
      </c>
      <c r="K388" s="10" t="str">
        <f t="shared" si="98"/>
        <v>July</v>
      </c>
      <c r="L388" s="10" t="str">
        <f t="shared" si="98"/>
        <v>July</v>
      </c>
      <c r="M388" s="10" t="str">
        <f t="shared" si="98"/>
        <v>July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7</v>
      </c>
      <c r="H389" s="7">
        <f>+$H$5</f>
        <v>14</v>
      </c>
      <c r="I389" s="7">
        <f>+$I$5</f>
        <v>21</v>
      </c>
      <c r="J389" s="7">
        <f>+$J$5</f>
        <v>28</v>
      </c>
      <c r="K389" s="7" t="str">
        <f>+$K$5</f>
        <v>-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66</v>
      </c>
      <c r="H391" s="32">
        <f t="shared" ref="H391:L391" si="99">SUM(H392:H395)</f>
        <v>61</v>
      </c>
      <c r="I391" s="32">
        <f t="shared" si="99"/>
        <v>62</v>
      </c>
      <c r="J391" s="32">
        <f t="shared" si="99"/>
        <v>62</v>
      </c>
      <c r="K391" s="32">
        <f t="shared" si="99"/>
        <v>0</v>
      </c>
      <c r="L391" s="32">
        <f t="shared" si="99"/>
        <v>251</v>
      </c>
      <c r="M391" s="32">
        <f>ROUND((L391/$E$1),0)</f>
        <v>63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3</v>
      </c>
      <c r="I392" s="40">
        <v>3</v>
      </c>
      <c r="J392" s="40">
        <v>3</v>
      </c>
      <c r="K392" s="40"/>
      <c r="L392" s="35">
        <f>SUM(G392:K392)</f>
        <v>13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13</v>
      </c>
      <c r="H393" s="40">
        <v>13</v>
      </c>
      <c r="I393" s="40">
        <v>8</v>
      </c>
      <c r="J393" s="40">
        <v>11</v>
      </c>
      <c r="K393" s="40"/>
      <c r="L393" s="35">
        <f t="shared" ref="L393:L400" si="101">SUM(G393:K393)</f>
        <v>45</v>
      </c>
      <c r="M393" s="35">
        <f t="shared" si="100"/>
        <v>11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14</v>
      </c>
      <c r="H394" s="40">
        <v>11</v>
      </c>
      <c r="I394" s="40">
        <v>13</v>
      </c>
      <c r="J394" s="40">
        <v>12</v>
      </c>
      <c r="K394" s="40"/>
      <c r="L394" s="35">
        <f t="shared" si="101"/>
        <v>50</v>
      </c>
      <c r="M394" s="35">
        <f t="shared" si="100"/>
        <v>13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35</v>
      </c>
      <c r="H395" s="41">
        <v>34</v>
      </c>
      <c r="I395" s="41">
        <v>38</v>
      </c>
      <c r="J395" s="41">
        <v>36</v>
      </c>
      <c r="K395" s="41"/>
      <c r="L395" s="32">
        <f>SUM(G395:K395)</f>
        <v>143</v>
      </c>
      <c r="M395" s="32">
        <f t="shared" si="100"/>
        <v>36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279</v>
      </c>
      <c r="U403" s="46">
        <f>+L408+L409</f>
        <v>59</v>
      </c>
      <c r="V403" s="46">
        <f>+L410+L411</f>
        <v>220</v>
      </c>
      <c r="W403" s="46">
        <f>+L414</f>
        <v>34</v>
      </c>
      <c r="X403" s="46">
        <f>+L412</f>
        <v>0</v>
      </c>
    </row>
    <row r="404" spans="1:24" x14ac:dyDescent="0.25">
      <c r="A404" s="21"/>
      <c r="B404" s="22"/>
      <c r="C404" s="8" t="str">
        <f>+$C388</f>
        <v>July 2024</v>
      </c>
      <c r="D404" s="24"/>
      <c r="E404" s="24"/>
      <c r="F404" s="24"/>
      <c r="G404" s="10" t="str">
        <f>+$G$4</f>
        <v>July</v>
      </c>
      <c r="H404" s="10" t="str">
        <f>+G404</f>
        <v>July</v>
      </c>
      <c r="I404" s="10" t="str">
        <f t="shared" si="102"/>
        <v>July</v>
      </c>
      <c r="J404" s="10" t="str">
        <f t="shared" si="102"/>
        <v>July</v>
      </c>
      <c r="K404" s="10" t="str">
        <f t="shared" si="102"/>
        <v>July</v>
      </c>
      <c r="L404" s="10" t="str">
        <f t="shared" si="102"/>
        <v>July</v>
      </c>
      <c r="M404" s="10" t="str">
        <f t="shared" si="102"/>
        <v>July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7</v>
      </c>
      <c r="H405" s="7">
        <f>+$H$5</f>
        <v>14</v>
      </c>
      <c r="I405" s="7">
        <f>+$I$5</f>
        <v>21</v>
      </c>
      <c r="J405" s="7">
        <f>+$J$5</f>
        <v>28</v>
      </c>
      <c r="K405" s="7" t="str">
        <f>+$K$5</f>
        <v>-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60</v>
      </c>
      <c r="H407" s="32">
        <f t="shared" ref="H407:L407" si="103">SUM(H408:H411)</f>
        <v>69</v>
      </c>
      <c r="I407" s="32">
        <f t="shared" si="103"/>
        <v>77</v>
      </c>
      <c r="J407" s="32">
        <f t="shared" si="103"/>
        <v>73</v>
      </c>
      <c r="K407" s="32">
        <f t="shared" si="103"/>
        <v>0</v>
      </c>
      <c r="L407" s="32">
        <f t="shared" si="103"/>
        <v>279</v>
      </c>
      <c r="M407" s="32">
        <f>ROUND((L407/$E$1),0)</f>
        <v>70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3</v>
      </c>
      <c r="I408" s="40">
        <v>3</v>
      </c>
      <c r="J408" s="40">
        <v>3</v>
      </c>
      <c r="K408" s="40"/>
      <c r="L408" s="35">
        <f>SUM(G408:K408)</f>
        <v>13</v>
      </c>
      <c r="M408" s="35">
        <f t="shared" ref="M408:M416" si="104">ROUND((L408/$E$1),0)</f>
        <v>3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12</v>
      </c>
      <c r="H409" s="40">
        <v>12</v>
      </c>
      <c r="I409" s="40">
        <v>11</v>
      </c>
      <c r="J409" s="40">
        <v>11</v>
      </c>
      <c r="K409" s="40"/>
      <c r="L409" s="35">
        <f t="shared" ref="L409:L416" si="105">SUM(G409:K409)</f>
        <v>46</v>
      </c>
      <c r="M409" s="35">
        <f t="shared" si="104"/>
        <v>12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15</v>
      </c>
      <c r="H410" s="40">
        <v>16</v>
      </c>
      <c r="I410" s="40">
        <v>21</v>
      </c>
      <c r="J410" s="40">
        <v>23</v>
      </c>
      <c r="K410" s="40"/>
      <c r="L410" s="35">
        <f t="shared" si="105"/>
        <v>75</v>
      </c>
      <c r="M410" s="35">
        <f t="shared" si="104"/>
        <v>19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29</v>
      </c>
      <c r="H411" s="41">
        <v>38</v>
      </c>
      <c r="I411" s="41">
        <v>42</v>
      </c>
      <c r="J411" s="41">
        <v>36</v>
      </c>
      <c r="K411" s="41"/>
      <c r="L411" s="32">
        <f t="shared" si="105"/>
        <v>145</v>
      </c>
      <c r="M411" s="32">
        <f t="shared" si="104"/>
        <v>36</v>
      </c>
      <c r="N411" s="33"/>
      <c r="O411" s="1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10</v>
      </c>
      <c r="H414" s="40">
        <v>8</v>
      </c>
      <c r="I414" s="40">
        <v>7</v>
      </c>
      <c r="J414" s="40">
        <v>9</v>
      </c>
      <c r="K414" s="40"/>
      <c r="L414" s="35">
        <f t="shared" si="105"/>
        <v>34</v>
      </c>
      <c r="M414" s="35">
        <f t="shared" si="104"/>
        <v>9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72</v>
      </c>
      <c r="I415" s="40">
        <v>36</v>
      </c>
      <c r="J415" s="40">
        <v>72</v>
      </c>
      <c r="K415" s="40"/>
      <c r="L415" s="35">
        <f t="shared" si="105"/>
        <v>252</v>
      </c>
      <c r="M415" s="35">
        <f t="shared" si="104"/>
        <v>63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165</v>
      </c>
      <c r="U419" s="46">
        <f>+L424+L425</f>
        <v>26</v>
      </c>
      <c r="V419" s="46">
        <f>+L426+L427</f>
        <v>139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July 2024</v>
      </c>
      <c r="D420" s="24"/>
      <c r="E420" s="24"/>
      <c r="F420" s="24"/>
      <c r="G420" s="10" t="str">
        <f>+$G$4</f>
        <v>July</v>
      </c>
      <c r="H420" s="10" t="str">
        <f>+G420</f>
        <v>July</v>
      </c>
      <c r="I420" s="10" t="str">
        <f t="shared" si="106"/>
        <v>July</v>
      </c>
      <c r="J420" s="10" t="str">
        <f t="shared" si="106"/>
        <v>July</v>
      </c>
      <c r="K420" s="10" t="str">
        <f t="shared" si="106"/>
        <v>July</v>
      </c>
      <c r="L420" s="10" t="str">
        <f t="shared" si="106"/>
        <v>July</v>
      </c>
      <c r="M420" s="10" t="str">
        <f t="shared" si="106"/>
        <v>July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7</v>
      </c>
      <c r="H421" s="7">
        <f>+$H$5</f>
        <v>14</v>
      </c>
      <c r="I421" s="7">
        <f>+$I$5</f>
        <v>21</v>
      </c>
      <c r="J421" s="7">
        <f>+$J$5</f>
        <v>28</v>
      </c>
      <c r="K421" s="7" t="str">
        <f>+$K$5</f>
        <v>-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39</v>
      </c>
      <c r="H423" s="32">
        <f t="shared" ref="H423:L423" si="107">SUM(H424:H427)</f>
        <v>44</v>
      </c>
      <c r="I423" s="32">
        <f t="shared" si="107"/>
        <v>37</v>
      </c>
      <c r="J423" s="32">
        <f t="shared" si="107"/>
        <v>45</v>
      </c>
      <c r="K423" s="32">
        <f t="shared" si="107"/>
        <v>0</v>
      </c>
      <c r="L423" s="32">
        <f t="shared" si="107"/>
        <v>165</v>
      </c>
      <c r="M423" s="32">
        <f>ROUND((L423/$E$1),0)</f>
        <v>41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>
        <v>1</v>
      </c>
      <c r="I424" s="40">
        <v>1</v>
      </c>
      <c r="J424" s="40">
        <v>1</v>
      </c>
      <c r="K424" s="40"/>
      <c r="L424" s="35">
        <f>SUM(G424:K424)</f>
        <v>3</v>
      </c>
      <c r="M424" s="35">
        <f t="shared" ref="M424:M432" si="108">ROUND((L424/$E$1),0)</f>
        <v>1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3</v>
      </c>
      <c r="H425" s="40">
        <v>7</v>
      </c>
      <c r="I425" s="40">
        <v>6</v>
      </c>
      <c r="J425" s="40">
        <v>7</v>
      </c>
      <c r="K425" s="40"/>
      <c r="L425" s="35">
        <f t="shared" ref="L425:L432" si="109">SUM(G425:K425)</f>
        <v>23</v>
      </c>
      <c r="M425" s="35">
        <f t="shared" si="108"/>
        <v>6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10</v>
      </c>
      <c r="H426" s="40">
        <v>16</v>
      </c>
      <c r="I426" s="40">
        <v>12</v>
      </c>
      <c r="J426" s="40">
        <v>16</v>
      </c>
      <c r="K426" s="40"/>
      <c r="L426" s="35">
        <f t="shared" si="109"/>
        <v>54</v>
      </c>
      <c r="M426" s="35">
        <f t="shared" si="108"/>
        <v>14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26</v>
      </c>
      <c r="H427" s="41">
        <v>20</v>
      </c>
      <c r="I427" s="41">
        <v>18</v>
      </c>
      <c r="J427" s="41">
        <v>21</v>
      </c>
      <c r="K427" s="41"/>
      <c r="L427" s="32">
        <f t="shared" si="109"/>
        <v>85</v>
      </c>
      <c r="M427" s="32">
        <f t="shared" si="108"/>
        <v>21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64</v>
      </c>
      <c r="U435" s="46">
        <f>+L440+L441</f>
        <v>19</v>
      </c>
      <c r="V435" s="46">
        <f>+L442+L443</f>
        <v>45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July 2024</v>
      </c>
      <c r="D436" s="24"/>
      <c r="E436" s="24"/>
      <c r="F436" s="24"/>
      <c r="G436" s="10" t="str">
        <f>+$G$4</f>
        <v>July</v>
      </c>
      <c r="H436" s="10" t="str">
        <f>+G436</f>
        <v>July</v>
      </c>
      <c r="I436" s="10" t="str">
        <f t="shared" si="110"/>
        <v>July</v>
      </c>
      <c r="J436" s="10" t="str">
        <f t="shared" si="110"/>
        <v>July</v>
      </c>
      <c r="K436" s="10" t="str">
        <f t="shared" si="110"/>
        <v>July</v>
      </c>
      <c r="L436" s="10" t="str">
        <f t="shared" si="110"/>
        <v>July</v>
      </c>
      <c r="M436" s="10" t="str">
        <f t="shared" si="110"/>
        <v>July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7</v>
      </c>
      <c r="H437" s="7">
        <f>+$H$5</f>
        <v>14</v>
      </c>
      <c r="I437" s="7">
        <f>+$I$5</f>
        <v>21</v>
      </c>
      <c r="J437" s="7">
        <f>+$J$5</f>
        <v>28</v>
      </c>
      <c r="K437" s="7" t="str">
        <f>+$K$5</f>
        <v>-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12</v>
      </c>
      <c r="H439" s="32">
        <f t="shared" ref="H439:L439" si="111">SUM(H440:H443)</f>
        <v>16</v>
      </c>
      <c r="I439" s="32">
        <f t="shared" si="111"/>
        <v>22</v>
      </c>
      <c r="J439" s="32">
        <f t="shared" si="111"/>
        <v>14</v>
      </c>
      <c r="K439" s="32">
        <f t="shared" si="111"/>
        <v>0</v>
      </c>
      <c r="L439" s="32">
        <f t="shared" si="111"/>
        <v>64</v>
      </c>
      <c r="M439" s="32">
        <f>ROUND((L439/$E$1),0)</f>
        <v>16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1</v>
      </c>
      <c r="I440" s="40">
        <v>2</v>
      </c>
      <c r="J440" s="40">
        <v>2</v>
      </c>
      <c r="K440" s="40"/>
      <c r="L440" s="35">
        <f>SUM(G440:K440)</f>
        <v>7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0</v>
      </c>
      <c r="H441" s="40">
        <v>5</v>
      </c>
      <c r="I441" s="40">
        <v>5</v>
      </c>
      <c r="J441" s="40">
        <v>2</v>
      </c>
      <c r="K441" s="40"/>
      <c r="L441" s="35">
        <f t="shared" ref="L441:L448" si="113">SUM(G441:K441)</f>
        <v>12</v>
      </c>
      <c r="M441" s="35">
        <f t="shared" si="112"/>
        <v>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4</v>
      </c>
      <c r="H442" s="40">
        <v>4</v>
      </c>
      <c r="I442" s="40">
        <v>5</v>
      </c>
      <c r="J442" s="40">
        <v>4</v>
      </c>
      <c r="K442" s="40"/>
      <c r="L442" s="35">
        <f t="shared" si="113"/>
        <v>17</v>
      </c>
      <c r="M442" s="35">
        <f t="shared" si="112"/>
        <v>4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6</v>
      </c>
      <c r="H443" s="41">
        <v>6</v>
      </c>
      <c r="I443" s="41">
        <v>10</v>
      </c>
      <c r="J443" s="41">
        <v>6</v>
      </c>
      <c r="K443" s="41"/>
      <c r="L443" s="32">
        <f t="shared" si="113"/>
        <v>28</v>
      </c>
      <c r="M443" s="32">
        <f t="shared" si="112"/>
        <v>7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  <c r="O444" s="1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>
        <v>72</v>
      </c>
      <c r="H447" s="40">
        <v>180</v>
      </c>
      <c r="I447" s="40"/>
      <c r="J447" s="40"/>
      <c r="K447" s="40"/>
      <c r="L447" s="35">
        <f t="shared" si="113"/>
        <v>252</v>
      </c>
      <c r="M447" s="35">
        <f t="shared" si="112"/>
        <v>63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232</v>
      </c>
      <c r="U451" s="46">
        <f>+L456+L457</f>
        <v>56</v>
      </c>
      <c r="V451" s="46">
        <f>+L458+L459</f>
        <v>176</v>
      </c>
      <c r="W451" s="46">
        <f>+L462</f>
        <v>23</v>
      </c>
      <c r="X451" s="46">
        <f>+L460</f>
        <v>0</v>
      </c>
    </row>
    <row r="452" spans="1:24" x14ac:dyDescent="0.25">
      <c r="A452" s="21"/>
      <c r="B452" s="22"/>
      <c r="C452" s="8" t="str">
        <f>+$C436</f>
        <v>July 2024</v>
      </c>
      <c r="D452" s="24"/>
      <c r="E452" s="24"/>
      <c r="F452" s="24"/>
      <c r="G452" s="10" t="str">
        <f>+$G$4</f>
        <v>July</v>
      </c>
      <c r="H452" s="10" t="str">
        <f>+G452</f>
        <v>July</v>
      </c>
      <c r="I452" s="10" t="str">
        <f t="shared" si="114"/>
        <v>July</v>
      </c>
      <c r="J452" s="10" t="str">
        <f t="shared" si="114"/>
        <v>July</v>
      </c>
      <c r="K452" s="10" t="str">
        <f t="shared" si="114"/>
        <v>July</v>
      </c>
      <c r="L452" s="10" t="str">
        <f t="shared" si="114"/>
        <v>July</v>
      </c>
      <c r="M452" s="10" t="str">
        <f t="shared" si="114"/>
        <v>July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7</v>
      </c>
      <c r="H453" s="7">
        <f>+$H$5</f>
        <v>14</v>
      </c>
      <c r="I453" s="7">
        <f>+$I$5</f>
        <v>21</v>
      </c>
      <c r="J453" s="7">
        <f>+$J$5</f>
        <v>28</v>
      </c>
      <c r="K453" s="7" t="str">
        <f>+$K$5</f>
        <v>-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46</v>
      </c>
      <c r="H455" s="32">
        <f t="shared" ref="H455:L455" si="115">SUM(H456:H459)</f>
        <v>51</v>
      </c>
      <c r="I455" s="32">
        <f t="shared" si="115"/>
        <v>60</v>
      </c>
      <c r="J455" s="32">
        <f t="shared" si="115"/>
        <v>75</v>
      </c>
      <c r="K455" s="32">
        <f t="shared" si="115"/>
        <v>0</v>
      </c>
      <c r="L455" s="32">
        <f t="shared" si="115"/>
        <v>232</v>
      </c>
      <c r="M455" s="32">
        <f>ROUND((L455/$E$1),0)</f>
        <v>58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7</v>
      </c>
      <c r="I456" s="40">
        <v>9</v>
      </c>
      <c r="J456" s="40">
        <v>7</v>
      </c>
      <c r="K456" s="40"/>
      <c r="L456" s="35">
        <f>SUM(G456:K456)</f>
        <v>30</v>
      </c>
      <c r="M456" s="35">
        <f t="shared" ref="M456:M464" si="116">ROUND((L456/$E$1),0)</f>
        <v>8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6</v>
      </c>
      <c r="H457" s="40">
        <v>5</v>
      </c>
      <c r="I457" s="40">
        <v>7</v>
      </c>
      <c r="J457" s="40">
        <v>8</v>
      </c>
      <c r="K457" s="40"/>
      <c r="L457" s="35">
        <f t="shared" ref="L457:L464" si="117">SUM(G457:K457)</f>
        <v>26</v>
      </c>
      <c r="M457" s="35">
        <f t="shared" si="116"/>
        <v>7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9</v>
      </c>
      <c r="H458" s="40">
        <v>13</v>
      </c>
      <c r="I458" s="40">
        <v>17</v>
      </c>
      <c r="J458" s="40">
        <v>18</v>
      </c>
      <c r="K458" s="40"/>
      <c r="L458" s="35">
        <f t="shared" si="117"/>
        <v>57</v>
      </c>
      <c r="M458" s="35">
        <f t="shared" si="116"/>
        <v>14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24</v>
      </c>
      <c r="H459" s="41">
        <v>26</v>
      </c>
      <c r="I459" s="41">
        <v>27</v>
      </c>
      <c r="J459" s="41">
        <v>42</v>
      </c>
      <c r="K459" s="41"/>
      <c r="L459" s="32">
        <f t="shared" si="117"/>
        <v>119</v>
      </c>
      <c r="M459" s="32">
        <f t="shared" si="116"/>
        <v>30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7</v>
      </c>
      <c r="H462" s="40">
        <v>3</v>
      </c>
      <c r="I462" s="40">
        <v>7</v>
      </c>
      <c r="J462" s="40">
        <v>6</v>
      </c>
      <c r="K462" s="40"/>
      <c r="L462" s="35">
        <f t="shared" si="117"/>
        <v>23</v>
      </c>
      <c r="M462" s="35">
        <f t="shared" si="116"/>
        <v>6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400</v>
      </c>
      <c r="U467" s="46">
        <f>+L472+L473</f>
        <v>120</v>
      </c>
      <c r="V467" s="46">
        <f>+L474+L475</f>
        <v>280</v>
      </c>
      <c r="W467" s="46">
        <f>+L478</f>
        <v>35</v>
      </c>
      <c r="X467" s="46">
        <f>+L476</f>
        <v>0</v>
      </c>
    </row>
    <row r="468" spans="1:24" x14ac:dyDescent="0.25">
      <c r="A468" s="21"/>
      <c r="B468" s="22"/>
      <c r="C468" s="8" t="str">
        <f>+$C452</f>
        <v>July 2024</v>
      </c>
      <c r="D468" s="24"/>
      <c r="E468" s="24"/>
      <c r="F468" s="24"/>
      <c r="G468" s="10" t="str">
        <f>+$G$4</f>
        <v>July</v>
      </c>
      <c r="H468" s="10" t="str">
        <f>+G468</f>
        <v>July</v>
      </c>
      <c r="I468" s="10" t="str">
        <f t="shared" si="118"/>
        <v>July</v>
      </c>
      <c r="J468" s="10" t="str">
        <f t="shared" si="118"/>
        <v>July</v>
      </c>
      <c r="K468" s="10" t="str">
        <f t="shared" si="118"/>
        <v>July</v>
      </c>
      <c r="L468" s="10" t="str">
        <f t="shared" si="118"/>
        <v>July</v>
      </c>
      <c r="M468" s="10" t="str">
        <f t="shared" si="118"/>
        <v>July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7</v>
      </c>
      <c r="H469" s="7">
        <f>+$H$5</f>
        <v>14</v>
      </c>
      <c r="I469" s="7">
        <f>+$I$5</f>
        <v>21</v>
      </c>
      <c r="J469" s="7">
        <f>+$J$5</f>
        <v>28</v>
      </c>
      <c r="K469" s="7" t="str">
        <f>+$K$5</f>
        <v>-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167</v>
      </c>
      <c r="H471" s="32">
        <f t="shared" ref="H471:L471" si="119">SUM(H472:H475)</f>
        <v>84</v>
      </c>
      <c r="I471" s="32">
        <f t="shared" si="119"/>
        <v>70</v>
      </c>
      <c r="J471" s="32">
        <f t="shared" si="119"/>
        <v>79</v>
      </c>
      <c r="K471" s="32">
        <f t="shared" si="119"/>
        <v>0</v>
      </c>
      <c r="L471" s="32">
        <f t="shared" si="119"/>
        <v>400</v>
      </c>
      <c r="M471" s="32">
        <f>ROUND((L471/$E$1),0)</f>
        <v>100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20</v>
      </c>
      <c r="H472" s="40">
        <v>11</v>
      </c>
      <c r="I472" s="40">
        <v>7</v>
      </c>
      <c r="J472" s="40">
        <v>7</v>
      </c>
      <c r="K472" s="40"/>
      <c r="L472" s="35">
        <f>SUM(G472:K472)</f>
        <v>45</v>
      </c>
      <c r="M472" s="35">
        <f t="shared" ref="M472:M480" si="120">ROUND((L472/$E$1),0)</f>
        <v>11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28</v>
      </c>
      <c r="H473" s="40">
        <v>16</v>
      </c>
      <c r="I473" s="40">
        <v>15</v>
      </c>
      <c r="J473" s="40">
        <v>16</v>
      </c>
      <c r="K473" s="40"/>
      <c r="L473" s="35">
        <f t="shared" ref="L473:L480" si="121">SUM(G473:K473)</f>
        <v>75</v>
      </c>
      <c r="M473" s="35">
        <f t="shared" si="120"/>
        <v>19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34</v>
      </c>
      <c r="H474" s="40">
        <v>18</v>
      </c>
      <c r="I474" s="40">
        <v>13</v>
      </c>
      <c r="J474" s="40">
        <v>14</v>
      </c>
      <c r="K474" s="40"/>
      <c r="L474" s="35">
        <f t="shared" si="121"/>
        <v>79</v>
      </c>
      <c r="M474" s="35">
        <f t="shared" si="120"/>
        <v>20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85</v>
      </c>
      <c r="H475" s="41">
        <v>39</v>
      </c>
      <c r="I475" s="41">
        <v>35</v>
      </c>
      <c r="J475" s="41">
        <v>42</v>
      </c>
      <c r="K475" s="41"/>
      <c r="L475" s="32">
        <f t="shared" si="121"/>
        <v>201</v>
      </c>
      <c r="M475" s="32">
        <f t="shared" si="120"/>
        <v>50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10</v>
      </c>
      <c r="H478" s="40">
        <v>15</v>
      </c>
      <c r="I478" s="40">
        <v>5</v>
      </c>
      <c r="J478" s="40">
        <v>5</v>
      </c>
      <c r="K478" s="40"/>
      <c r="L478" s="35">
        <f t="shared" si="121"/>
        <v>35</v>
      </c>
      <c r="M478" s="35">
        <f t="shared" si="120"/>
        <v>9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100</v>
      </c>
      <c r="H479" s="40">
        <v>40</v>
      </c>
      <c r="I479" s="40">
        <v>40</v>
      </c>
      <c r="J479" s="40">
        <v>45</v>
      </c>
      <c r="K479" s="40"/>
      <c r="L479" s="35">
        <f t="shared" si="121"/>
        <v>225</v>
      </c>
      <c r="M479" s="35">
        <f t="shared" si="120"/>
        <v>56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185</v>
      </c>
      <c r="U483" s="46">
        <f>+L488+L489</f>
        <v>58</v>
      </c>
      <c r="V483" s="46">
        <f>+L490+L491</f>
        <v>127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July 2024</v>
      </c>
      <c r="D484" s="24"/>
      <c r="E484" s="24"/>
      <c r="F484" s="24"/>
      <c r="G484" s="10" t="str">
        <f>+$G$4</f>
        <v>July</v>
      </c>
      <c r="H484" s="10" t="str">
        <f>+G484</f>
        <v>July</v>
      </c>
      <c r="I484" s="10" t="str">
        <f t="shared" si="122"/>
        <v>July</v>
      </c>
      <c r="J484" s="10" t="str">
        <f t="shared" si="122"/>
        <v>July</v>
      </c>
      <c r="K484" s="10" t="str">
        <f t="shared" si="122"/>
        <v>July</v>
      </c>
      <c r="L484" s="10" t="str">
        <f t="shared" si="122"/>
        <v>July</v>
      </c>
      <c r="M484" s="10" t="str">
        <f t="shared" si="122"/>
        <v>July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7</v>
      </c>
      <c r="H485" s="7">
        <f>+$H$5</f>
        <v>14</v>
      </c>
      <c r="I485" s="7">
        <f>+$I$5</f>
        <v>21</v>
      </c>
      <c r="J485" s="7">
        <f>+$J$5</f>
        <v>28</v>
      </c>
      <c r="K485" s="7" t="str">
        <f>+$K$5</f>
        <v>-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46</v>
      </c>
      <c r="H487" s="32">
        <f t="shared" ref="H487:L487" si="123">SUM(H488:H491)</f>
        <v>46</v>
      </c>
      <c r="I487" s="32">
        <f t="shared" si="123"/>
        <v>50</v>
      </c>
      <c r="J487" s="32">
        <f t="shared" si="123"/>
        <v>43</v>
      </c>
      <c r="K487" s="32">
        <f t="shared" si="123"/>
        <v>0</v>
      </c>
      <c r="L487" s="32">
        <f t="shared" si="123"/>
        <v>185</v>
      </c>
      <c r="M487" s="32">
        <f>ROUND((L487/$E$1),0)</f>
        <v>46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3</v>
      </c>
      <c r="I488" s="40">
        <v>2</v>
      </c>
      <c r="J488" s="40">
        <v>3</v>
      </c>
      <c r="K488" s="40"/>
      <c r="L488" s="35">
        <f>SUM(G488:K488)</f>
        <v>10</v>
      </c>
      <c r="M488" s="35">
        <f t="shared" ref="M488:M496" si="124">ROUND((L488/$E$1),0)</f>
        <v>3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10</v>
      </c>
      <c r="H489" s="40">
        <v>11</v>
      </c>
      <c r="I489" s="40">
        <v>16</v>
      </c>
      <c r="J489" s="40">
        <v>11</v>
      </c>
      <c r="K489" s="40"/>
      <c r="L489" s="35">
        <f t="shared" ref="L489:L496" si="125">SUM(G489:K489)</f>
        <v>48</v>
      </c>
      <c r="M489" s="35">
        <f t="shared" si="124"/>
        <v>12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11</v>
      </c>
      <c r="H490" s="40">
        <v>8</v>
      </c>
      <c r="I490" s="40">
        <v>11</v>
      </c>
      <c r="J490" s="40">
        <v>11</v>
      </c>
      <c r="K490" s="40"/>
      <c r="L490" s="35">
        <f t="shared" si="125"/>
        <v>41</v>
      </c>
      <c r="M490" s="35">
        <f t="shared" si="124"/>
        <v>10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23</v>
      </c>
      <c r="H491" s="41">
        <v>24</v>
      </c>
      <c r="I491" s="41">
        <v>21</v>
      </c>
      <c r="J491" s="41">
        <v>18</v>
      </c>
      <c r="K491" s="41"/>
      <c r="L491" s="32">
        <f t="shared" si="125"/>
        <v>86</v>
      </c>
      <c r="M491" s="32">
        <f t="shared" si="124"/>
        <v>22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36</v>
      </c>
      <c r="H495" s="40">
        <v>612</v>
      </c>
      <c r="I495" s="40"/>
      <c r="J495" s="40"/>
      <c r="K495" s="40"/>
      <c r="L495" s="35">
        <f t="shared" si="125"/>
        <v>648</v>
      </c>
      <c r="M495" s="35">
        <f t="shared" si="124"/>
        <v>162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409</v>
      </c>
      <c r="U499" s="46">
        <f>+L504+L505</f>
        <v>51</v>
      </c>
      <c r="V499" s="46">
        <f>+L506+L507</f>
        <v>358</v>
      </c>
      <c r="W499" s="46">
        <f>+L510</f>
        <v>7</v>
      </c>
      <c r="X499" s="46">
        <f>+L508</f>
        <v>0</v>
      </c>
    </row>
    <row r="500" spans="1:24" x14ac:dyDescent="0.25">
      <c r="A500" s="21"/>
      <c r="B500" s="22"/>
      <c r="C500" s="8" t="str">
        <f>+$C484</f>
        <v>July 2024</v>
      </c>
      <c r="D500" s="24"/>
      <c r="E500" s="24"/>
      <c r="F500" s="24"/>
      <c r="G500" s="10" t="str">
        <f>+$G$4</f>
        <v>July</v>
      </c>
      <c r="H500" s="10" t="str">
        <f>+G500</f>
        <v>July</v>
      </c>
      <c r="I500" s="10" t="str">
        <f t="shared" si="126"/>
        <v>July</v>
      </c>
      <c r="J500" s="10" t="str">
        <f t="shared" si="126"/>
        <v>July</v>
      </c>
      <c r="K500" s="10" t="str">
        <f t="shared" si="126"/>
        <v>July</v>
      </c>
      <c r="L500" s="10" t="str">
        <f t="shared" si="126"/>
        <v>July</v>
      </c>
      <c r="M500" s="10" t="str">
        <f t="shared" si="126"/>
        <v>July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7</v>
      </c>
      <c r="H501" s="7">
        <f>+$H$5</f>
        <v>14</v>
      </c>
      <c r="I501" s="7">
        <f>+$I$5</f>
        <v>21</v>
      </c>
      <c r="J501" s="7">
        <f>+$J$5</f>
        <v>28</v>
      </c>
      <c r="K501" s="7" t="str">
        <f>+$K$5</f>
        <v>-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131</v>
      </c>
      <c r="H503" s="32">
        <f t="shared" ref="H503:L503" si="127">SUM(H504:H507)</f>
        <v>110</v>
      </c>
      <c r="I503" s="32">
        <f t="shared" si="127"/>
        <v>88</v>
      </c>
      <c r="J503" s="32">
        <f t="shared" si="127"/>
        <v>80</v>
      </c>
      <c r="K503" s="32">
        <f t="shared" si="127"/>
        <v>0</v>
      </c>
      <c r="L503" s="32">
        <f t="shared" si="127"/>
        <v>409</v>
      </c>
      <c r="M503" s="32">
        <f>ROUND((L503/$E$1),0)</f>
        <v>102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3</v>
      </c>
      <c r="H504" s="40">
        <v>3</v>
      </c>
      <c r="I504" s="40">
        <v>3</v>
      </c>
      <c r="J504" s="40">
        <v>3</v>
      </c>
      <c r="K504" s="40"/>
      <c r="L504" s="35">
        <f>SUM(G504:K504)</f>
        <v>12</v>
      </c>
      <c r="M504" s="35">
        <f t="shared" ref="M504:M512" si="128">ROUND((L504/$E$1),0)</f>
        <v>3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14</v>
      </c>
      <c r="H505" s="40">
        <v>10</v>
      </c>
      <c r="I505" s="40">
        <v>7</v>
      </c>
      <c r="J505" s="40">
        <v>8</v>
      </c>
      <c r="K505" s="40"/>
      <c r="L505" s="35">
        <f t="shared" ref="L505:L512" si="129">SUM(G505:K505)</f>
        <v>39</v>
      </c>
      <c r="M505" s="35">
        <f t="shared" si="128"/>
        <v>10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24</v>
      </c>
      <c r="H506" s="40">
        <v>19</v>
      </c>
      <c r="I506" s="40">
        <v>16</v>
      </c>
      <c r="J506" s="40">
        <v>13</v>
      </c>
      <c r="K506" s="40"/>
      <c r="L506" s="35">
        <f t="shared" si="129"/>
        <v>72</v>
      </c>
      <c r="M506" s="35">
        <f t="shared" si="128"/>
        <v>18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90</v>
      </c>
      <c r="H507" s="41">
        <v>78</v>
      </c>
      <c r="I507" s="41">
        <v>62</v>
      </c>
      <c r="J507" s="41">
        <v>56</v>
      </c>
      <c r="K507" s="41"/>
      <c r="L507" s="32">
        <f t="shared" si="129"/>
        <v>286</v>
      </c>
      <c r="M507" s="32">
        <f t="shared" si="128"/>
        <v>72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1</v>
      </c>
      <c r="H510" s="40">
        <v>3</v>
      </c>
      <c r="I510" s="40">
        <v>1</v>
      </c>
      <c r="J510" s="40">
        <v>2</v>
      </c>
      <c r="K510" s="40"/>
      <c r="L510" s="35">
        <f t="shared" si="129"/>
        <v>7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>
        <v>144</v>
      </c>
      <c r="H511" s="40">
        <v>360</v>
      </c>
      <c r="I511" s="40">
        <v>144</v>
      </c>
      <c r="J511" s="40">
        <v>36</v>
      </c>
      <c r="K511" s="40"/>
      <c r="L511" s="35">
        <f t="shared" si="129"/>
        <v>684</v>
      </c>
      <c r="M511" s="35">
        <f t="shared" si="128"/>
        <v>171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>
        <v>40</v>
      </c>
      <c r="H512" s="40">
        <v>40</v>
      </c>
      <c r="I512" s="40"/>
      <c r="J512" s="40"/>
      <c r="K512" s="40"/>
      <c r="L512" s="35">
        <f t="shared" si="129"/>
        <v>80</v>
      </c>
      <c r="M512" s="35">
        <f t="shared" si="128"/>
        <v>20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  <c r="S514" s="117" t="s">
        <v>234</v>
      </c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156</v>
      </c>
      <c r="U515" s="46">
        <f>+L520+L521</f>
        <v>49</v>
      </c>
      <c r="V515" s="46">
        <f>+L522+L523</f>
        <v>107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 t="str">
        <f>+$C500</f>
        <v>July 2024</v>
      </c>
      <c r="D516" s="24"/>
      <c r="E516" s="24"/>
      <c r="F516" s="24"/>
      <c r="G516" s="10" t="str">
        <f>+$G$4</f>
        <v>July</v>
      </c>
      <c r="H516" s="10" t="str">
        <f>+G516</f>
        <v>July</v>
      </c>
      <c r="I516" s="10" t="str">
        <f t="shared" si="130"/>
        <v>July</v>
      </c>
      <c r="J516" s="10" t="str">
        <f t="shared" si="130"/>
        <v>July</v>
      </c>
      <c r="K516" s="10" t="str">
        <f t="shared" si="130"/>
        <v>July</v>
      </c>
      <c r="L516" s="10" t="str">
        <f t="shared" si="130"/>
        <v>July</v>
      </c>
      <c r="M516" s="10" t="str">
        <f t="shared" si="130"/>
        <v>July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7</v>
      </c>
      <c r="H517" s="7">
        <f>+$H$5</f>
        <v>14</v>
      </c>
      <c r="I517" s="7">
        <f>+$I$5</f>
        <v>21</v>
      </c>
      <c r="J517" s="7">
        <f>+$J$5</f>
        <v>28</v>
      </c>
      <c r="K517" s="7" t="str">
        <f>+$K$5</f>
        <v>-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33</v>
      </c>
      <c r="H519" s="32">
        <f t="shared" ref="H519:L519" si="131">SUM(H520:H523)</f>
        <v>39</v>
      </c>
      <c r="I519" s="32">
        <f t="shared" si="131"/>
        <v>45</v>
      </c>
      <c r="J519" s="32">
        <f t="shared" si="131"/>
        <v>39</v>
      </c>
      <c r="K519" s="32">
        <f t="shared" si="131"/>
        <v>0</v>
      </c>
      <c r="L519" s="32">
        <f t="shared" si="131"/>
        <v>156</v>
      </c>
      <c r="M519" s="32">
        <f>ROUND((L519/$E$1),0)</f>
        <v>39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5</v>
      </c>
      <c r="H520" s="40">
        <v>5</v>
      </c>
      <c r="I520" s="40">
        <v>5</v>
      </c>
      <c r="J520" s="40">
        <v>4</v>
      </c>
      <c r="K520" s="40"/>
      <c r="L520" s="35">
        <f>SUM(G520:K520)</f>
        <v>19</v>
      </c>
      <c r="M520" s="35">
        <f t="shared" ref="M520:M528" si="132">ROUND((L520/$E$1),0)</f>
        <v>5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7</v>
      </c>
      <c r="H521" s="40">
        <v>8</v>
      </c>
      <c r="I521" s="40">
        <v>9</v>
      </c>
      <c r="J521" s="40">
        <v>6</v>
      </c>
      <c r="K521" s="40"/>
      <c r="L521" s="35">
        <f t="shared" ref="L521:L528" si="133">SUM(G521:K521)</f>
        <v>30</v>
      </c>
      <c r="M521" s="35">
        <f t="shared" si="132"/>
        <v>8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6</v>
      </c>
      <c r="H522" s="40">
        <v>8</v>
      </c>
      <c r="I522" s="40">
        <v>11</v>
      </c>
      <c r="J522" s="40">
        <v>9</v>
      </c>
      <c r="K522" s="40"/>
      <c r="L522" s="35">
        <f t="shared" si="133"/>
        <v>34</v>
      </c>
      <c r="M522" s="35">
        <f t="shared" si="132"/>
        <v>9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15</v>
      </c>
      <c r="H523" s="41">
        <v>18</v>
      </c>
      <c r="I523" s="41">
        <v>20</v>
      </c>
      <c r="J523" s="41">
        <v>20</v>
      </c>
      <c r="K523" s="41"/>
      <c r="L523" s="32">
        <f t="shared" si="133"/>
        <v>73</v>
      </c>
      <c r="M523" s="32">
        <f t="shared" si="132"/>
        <v>18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>
        <f t="shared" si="132"/>
        <v>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273</v>
      </c>
      <c r="U531" s="46">
        <f>+L536+L537</f>
        <v>67</v>
      </c>
      <c r="V531" s="46">
        <f>+L538+L539</f>
        <v>206</v>
      </c>
      <c r="W531" s="46">
        <f>+L542</f>
        <v>8</v>
      </c>
      <c r="X531" s="46">
        <f>+L540</f>
        <v>0</v>
      </c>
    </row>
    <row r="532" spans="1:24" x14ac:dyDescent="0.25">
      <c r="A532" s="21"/>
      <c r="B532" s="22"/>
      <c r="C532" s="8" t="str">
        <f>+$C516</f>
        <v>July 2024</v>
      </c>
      <c r="D532" s="24"/>
      <c r="E532" s="24"/>
      <c r="F532" s="24"/>
      <c r="G532" s="10" t="str">
        <f>+$G$4</f>
        <v>July</v>
      </c>
      <c r="H532" s="10" t="str">
        <f>+G532</f>
        <v>July</v>
      </c>
      <c r="I532" s="10" t="str">
        <f t="shared" si="134"/>
        <v>July</v>
      </c>
      <c r="J532" s="10" t="str">
        <f t="shared" si="134"/>
        <v>July</v>
      </c>
      <c r="K532" s="10" t="str">
        <f t="shared" si="134"/>
        <v>July</v>
      </c>
      <c r="L532" s="10" t="str">
        <f t="shared" si="134"/>
        <v>July</v>
      </c>
      <c r="M532" s="10" t="str">
        <f t="shared" si="134"/>
        <v>July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7</v>
      </c>
      <c r="H533" s="7">
        <f>+$H$5</f>
        <v>14</v>
      </c>
      <c r="I533" s="7">
        <f>+$I$5</f>
        <v>21</v>
      </c>
      <c r="J533" s="7">
        <f>+$J$5</f>
        <v>28</v>
      </c>
      <c r="K533" s="7" t="str">
        <f>+$K$5</f>
        <v>-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82</v>
      </c>
      <c r="H535" s="32">
        <f t="shared" ref="H535:L535" si="135">SUM(H536:H539)</f>
        <v>59</v>
      </c>
      <c r="I535" s="32">
        <f t="shared" si="135"/>
        <v>82</v>
      </c>
      <c r="J535" s="32">
        <f t="shared" si="135"/>
        <v>50</v>
      </c>
      <c r="K535" s="32">
        <f t="shared" si="135"/>
        <v>0</v>
      </c>
      <c r="L535" s="32">
        <f t="shared" si="135"/>
        <v>273</v>
      </c>
      <c r="M535" s="32">
        <f>ROUND((L535/$E$1),0)</f>
        <v>68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4</v>
      </c>
      <c r="H536" s="40">
        <v>5</v>
      </c>
      <c r="I536" s="40">
        <v>5</v>
      </c>
      <c r="J536" s="40">
        <v>1</v>
      </c>
      <c r="K536" s="40"/>
      <c r="L536" s="35">
        <f>SUM(G536:K536)</f>
        <v>15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18</v>
      </c>
      <c r="H537" s="40">
        <v>12</v>
      </c>
      <c r="I537" s="40">
        <v>16</v>
      </c>
      <c r="J537" s="40">
        <v>6</v>
      </c>
      <c r="K537" s="40"/>
      <c r="L537" s="35">
        <f t="shared" ref="L537:L544" si="137">SUM(G537:K537)</f>
        <v>52</v>
      </c>
      <c r="M537" s="35">
        <f t="shared" si="136"/>
        <v>13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22</v>
      </c>
      <c r="H538" s="40">
        <v>16</v>
      </c>
      <c r="I538" s="40">
        <v>23</v>
      </c>
      <c r="J538" s="40">
        <v>16</v>
      </c>
      <c r="K538" s="40"/>
      <c r="L538" s="35">
        <f t="shared" si="137"/>
        <v>77</v>
      </c>
      <c r="M538" s="35">
        <f t="shared" si="136"/>
        <v>19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38</v>
      </c>
      <c r="H539" s="41">
        <v>26</v>
      </c>
      <c r="I539" s="41">
        <v>38</v>
      </c>
      <c r="J539" s="41">
        <v>27</v>
      </c>
      <c r="K539" s="41"/>
      <c r="L539" s="32">
        <f t="shared" si="137"/>
        <v>129</v>
      </c>
      <c r="M539" s="32">
        <f t="shared" si="136"/>
        <v>32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3</v>
      </c>
      <c r="H542" s="40">
        <v>3</v>
      </c>
      <c r="I542" s="40"/>
      <c r="J542" s="40">
        <v>2</v>
      </c>
      <c r="K542" s="40"/>
      <c r="L542" s="35">
        <f t="shared" si="137"/>
        <v>8</v>
      </c>
      <c r="M542" s="35">
        <f t="shared" si="136"/>
        <v>2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66</v>
      </c>
      <c r="H543" s="40">
        <v>216</v>
      </c>
      <c r="I543" s="40"/>
      <c r="J543" s="40">
        <v>72</v>
      </c>
      <c r="K543" s="40"/>
      <c r="L543" s="35">
        <f t="shared" si="137"/>
        <v>354</v>
      </c>
      <c r="M543" s="35">
        <f t="shared" si="136"/>
        <v>89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472</v>
      </c>
      <c r="U547" s="46">
        <f>+L552+L553</f>
        <v>90</v>
      </c>
      <c r="V547" s="46">
        <f>+L554+L555</f>
        <v>382</v>
      </c>
      <c r="W547" s="46">
        <f>+L558</f>
        <v>13</v>
      </c>
      <c r="X547" s="46">
        <f>+L556</f>
        <v>4</v>
      </c>
    </row>
    <row r="548" spans="1:24" x14ac:dyDescent="0.25">
      <c r="A548" s="21"/>
      <c r="B548" s="22"/>
      <c r="C548" s="8" t="str">
        <f>+$C532</f>
        <v>July 2024</v>
      </c>
      <c r="D548" s="24"/>
      <c r="E548" s="24"/>
      <c r="F548" s="24"/>
      <c r="G548" s="10" t="str">
        <f>+$G$4</f>
        <v>July</v>
      </c>
      <c r="H548" s="10" t="str">
        <f>+G548</f>
        <v>July</v>
      </c>
      <c r="I548" s="10" t="str">
        <f t="shared" si="138"/>
        <v>July</v>
      </c>
      <c r="J548" s="10" t="str">
        <f t="shared" si="138"/>
        <v>July</v>
      </c>
      <c r="K548" s="10" t="str">
        <f t="shared" si="138"/>
        <v>July</v>
      </c>
      <c r="L548" s="10" t="str">
        <f t="shared" si="138"/>
        <v>July</v>
      </c>
      <c r="M548" s="10" t="str">
        <f t="shared" si="138"/>
        <v>July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7</v>
      </c>
      <c r="H549" s="7">
        <f>+$H$5</f>
        <v>14</v>
      </c>
      <c r="I549" s="7">
        <f>+$I$5</f>
        <v>21</v>
      </c>
      <c r="J549" s="7">
        <f>+$J$5</f>
        <v>28</v>
      </c>
      <c r="K549" s="7" t="str">
        <f>+$K$5</f>
        <v>-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149</v>
      </c>
      <c r="H551" s="32">
        <f t="shared" ref="H551:L551" si="139">SUM(H552:H555)</f>
        <v>106</v>
      </c>
      <c r="I551" s="32">
        <f t="shared" si="139"/>
        <v>121</v>
      </c>
      <c r="J551" s="32">
        <f t="shared" si="139"/>
        <v>96</v>
      </c>
      <c r="K551" s="32">
        <f t="shared" si="139"/>
        <v>0</v>
      </c>
      <c r="L551" s="32">
        <f t="shared" si="139"/>
        <v>472</v>
      </c>
      <c r="M551" s="32">
        <f>ROUND((L551/$E$1),0)</f>
        <v>118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9</v>
      </c>
      <c r="H552" s="40">
        <v>5</v>
      </c>
      <c r="I552" s="40">
        <v>5</v>
      </c>
      <c r="J552" s="40">
        <v>5</v>
      </c>
      <c r="K552" s="40"/>
      <c r="L552" s="35">
        <f>SUM(G552:K552)</f>
        <v>24</v>
      </c>
      <c r="M552" s="35">
        <f t="shared" ref="M552:M560" si="140">ROUND((L552/$E$1),0)</f>
        <v>6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23</v>
      </c>
      <c r="H553" s="40">
        <v>16</v>
      </c>
      <c r="I553" s="40">
        <v>15</v>
      </c>
      <c r="J553" s="40">
        <v>12</v>
      </c>
      <c r="K553" s="40"/>
      <c r="L553" s="35">
        <f t="shared" ref="L553:L560" si="141">SUM(G553:K553)</f>
        <v>66</v>
      </c>
      <c r="M553" s="35">
        <f t="shared" si="140"/>
        <v>17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19</v>
      </c>
      <c r="H554" s="40">
        <v>20</v>
      </c>
      <c r="I554" s="40">
        <v>26</v>
      </c>
      <c r="J554" s="40">
        <v>21</v>
      </c>
      <c r="K554" s="40"/>
      <c r="L554" s="35">
        <f t="shared" si="141"/>
        <v>86</v>
      </c>
      <c r="M554" s="35">
        <f t="shared" si="140"/>
        <v>22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98</v>
      </c>
      <c r="H555" s="41">
        <v>65</v>
      </c>
      <c r="I555" s="41">
        <v>75</v>
      </c>
      <c r="J555" s="41">
        <v>58</v>
      </c>
      <c r="K555" s="41"/>
      <c r="L555" s="32">
        <f t="shared" si="141"/>
        <v>296</v>
      </c>
      <c r="M555" s="32">
        <f t="shared" si="140"/>
        <v>74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>
        <v>4</v>
      </c>
      <c r="H556" s="40"/>
      <c r="I556" s="40"/>
      <c r="J556" s="40"/>
      <c r="K556" s="40"/>
      <c r="L556" s="35">
        <f t="shared" si="141"/>
        <v>4</v>
      </c>
      <c r="M556" s="35">
        <f t="shared" si="140"/>
        <v>1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>
        <v>3</v>
      </c>
      <c r="H558" s="40">
        <v>2</v>
      </c>
      <c r="I558" s="40">
        <v>3</v>
      </c>
      <c r="J558" s="40">
        <v>5</v>
      </c>
      <c r="K558" s="40"/>
      <c r="L558" s="35">
        <f t="shared" si="141"/>
        <v>13</v>
      </c>
      <c r="M558" s="35">
        <f t="shared" si="140"/>
        <v>3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165</v>
      </c>
      <c r="U563" s="46">
        <f>+L568+L569</f>
        <v>46</v>
      </c>
      <c r="V563" s="46">
        <f>+L570+L571</f>
        <v>119</v>
      </c>
      <c r="W563" s="46">
        <f>+L574</f>
        <v>12</v>
      </c>
      <c r="X563" s="46">
        <f>+L572</f>
        <v>7</v>
      </c>
    </row>
    <row r="564" spans="1:24" x14ac:dyDescent="0.25">
      <c r="A564" s="21"/>
      <c r="B564" s="22"/>
      <c r="C564" s="8" t="str">
        <f>+$C548</f>
        <v>July 2024</v>
      </c>
      <c r="D564" s="24"/>
      <c r="E564" s="24"/>
      <c r="F564" s="24"/>
      <c r="G564" s="10" t="str">
        <f>+$G$4</f>
        <v>July</v>
      </c>
      <c r="H564" s="10" t="str">
        <f>+G564</f>
        <v>July</v>
      </c>
      <c r="I564" s="10" t="str">
        <f t="shared" si="142"/>
        <v>July</v>
      </c>
      <c r="J564" s="10" t="str">
        <f t="shared" si="142"/>
        <v>July</v>
      </c>
      <c r="K564" s="10" t="str">
        <f t="shared" si="142"/>
        <v>July</v>
      </c>
      <c r="L564" s="10" t="str">
        <f t="shared" si="142"/>
        <v>July</v>
      </c>
      <c r="M564" s="10" t="str">
        <f t="shared" si="142"/>
        <v>July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7</v>
      </c>
      <c r="H565" s="7">
        <f>+$H$5</f>
        <v>14</v>
      </c>
      <c r="I565" s="7">
        <f>+$I$5</f>
        <v>21</v>
      </c>
      <c r="J565" s="7">
        <f>+$J$5</f>
        <v>28</v>
      </c>
      <c r="K565" s="7" t="str">
        <f>+$K$5</f>
        <v>-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16</v>
      </c>
      <c r="H567" s="32">
        <f t="shared" ref="H567:L567" si="143">SUM(H568:H571)</f>
        <v>40</v>
      </c>
      <c r="I567" s="32">
        <f t="shared" si="143"/>
        <v>51</v>
      </c>
      <c r="J567" s="32">
        <f t="shared" si="143"/>
        <v>58</v>
      </c>
      <c r="K567" s="32">
        <f t="shared" si="143"/>
        <v>0</v>
      </c>
      <c r="L567" s="32">
        <f t="shared" si="143"/>
        <v>165</v>
      </c>
      <c r="M567" s="32">
        <f>ROUND((L567/$E$1),0)</f>
        <v>41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3</v>
      </c>
      <c r="H568" s="40">
        <v>4</v>
      </c>
      <c r="I568" s="40">
        <v>4</v>
      </c>
      <c r="J568" s="40">
        <v>5</v>
      </c>
      <c r="K568" s="40"/>
      <c r="L568" s="35">
        <f>SUM(G568:K568)</f>
        <v>16</v>
      </c>
      <c r="M568" s="35">
        <f t="shared" ref="M568:M576" si="144">ROUND((L568/$E$1),0)</f>
        <v>4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5</v>
      </c>
      <c r="H569" s="40">
        <v>7</v>
      </c>
      <c r="I569" s="40">
        <v>6</v>
      </c>
      <c r="J569" s="40">
        <v>12</v>
      </c>
      <c r="K569" s="40"/>
      <c r="L569" s="35">
        <f t="shared" ref="L569:L576" si="145">SUM(G569:K569)</f>
        <v>30</v>
      </c>
      <c r="M569" s="35">
        <f t="shared" si="144"/>
        <v>8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3</v>
      </c>
      <c r="H570" s="40">
        <v>9</v>
      </c>
      <c r="I570" s="40">
        <v>9</v>
      </c>
      <c r="J570" s="40">
        <v>9</v>
      </c>
      <c r="K570" s="40"/>
      <c r="L570" s="35">
        <f t="shared" si="145"/>
        <v>30</v>
      </c>
      <c r="M570" s="35">
        <f t="shared" si="144"/>
        <v>8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5</v>
      </c>
      <c r="H571" s="41">
        <v>20</v>
      </c>
      <c r="I571" s="41">
        <v>32</v>
      </c>
      <c r="J571" s="41">
        <v>32</v>
      </c>
      <c r="K571" s="41"/>
      <c r="L571" s="32">
        <f t="shared" si="145"/>
        <v>89</v>
      </c>
      <c r="M571" s="32">
        <f t="shared" si="144"/>
        <v>22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>
        <v>7</v>
      </c>
      <c r="I572" s="40"/>
      <c r="J572" s="40"/>
      <c r="K572" s="40"/>
      <c r="L572" s="35">
        <f t="shared" si="145"/>
        <v>7</v>
      </c>
      <c r="M572" s="35">
        <f t="shared" si="144"/>
        <v>2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>
        <v>3</v>
      </c>
      <c r="I574" s="40">
        <v>6</v>
      </c>
      <c r="J574" s="40">
        <v>3</v>
      </c>
      <c r="K574" s="40"/>
      <c r="L574" s="35">
        <f t="shared" si="145"/>
        <v>12</v>
      </c>
      <c r="M574" s="35">
        <f t="shared" si="144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216</v>
      </c>
      <c r="H575" s="40">
        <v>70</v>
      </c>
      <c r="I575" s="40">
        <v>100</v>
      </c>
      <c r="J575" s="40">
        <v>46</v>
      </c>
      <c r="K575" s="40"/>
      <c r="L575" s="35">
        <f t="shared" si="145"/>
        <v>432</v>
      </c>
      <c r="M575" s="35">
        <f t="shared" si="144"/>
        <v>108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90</v>
      </c>
      <c r="U579" s="46">
        <f>+L584+L585</f>
        <v>25</v>
      </c>
      <c r="V579" s="46">
        <f>+L586+L587</f>
        <v>65</v>
      </c>
      <c r="W579" s="46">
        <f>+L590</f>
        <v>11</v>
      </c>
      <c r="X579" s="46">
        <f>+L588</f>
        <v>0</v>
      </c>
    </row>
    <row r="580" spans="1:24" x14ac:dyDescent="0.25">
      <c r="A580" s="21"/>
      <c r="B580" s="22"/>
      <c r="C580" s="8" t="str">
        <f>+$C564</f>
        <v>July 2024</v>
      </c>
      <c r="D580" s="24"/>
      <c r="E580" s="24"/>
      <c r="F580" s="24"/>
      <c r="G580" s="10" t="str">
        <f>+$G$4</f>
        <v>July</v>
      </c>
      <c r="H580" s="10" t="str">
        <f>+G580</f>
        <v>July</v>
      </c>
      <c r="I580" s="10" t="str">
        <f t="shared" si="146"/>
        <v>July</v>
      </c>
      <c r="J580" s="10" t="str">
        <f t="shared" si="146"/>
        <v>July</v>
      </c>
      <c r="K580" s="10" t="str">
        <f t="shared" si="146"/>
        <v>July</v>
      </c>
      <c r="L580" s="10" t="str">
        <f t="shared" si="146"/>
        <v>July</v>
      </c>
      <c r="M580" s="10" t="str">
        <f t="shared" si="146"/>
        <v>July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7</v>
      </c>
      <c r="H581" s="7">
        <f>+$H$5</f>
        <v>14</v>
      </c>
      <c r="I581" s="7">
        <f>+$I$5</f>
        <v>21</v>
      </c>
      <c r="J581" s="7">
        <f>+$J$5</f>
        <v>28</v>
      </c>
      <c r="K581" s="7" t="str">
        <f>+$K$5</f>
        <v>-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17</v>
      </c>
      <c r="H583" s="32">
        <f t="shared" ref="H583:L583" si="147">SUM(H584:H587)</f>
        <v>41</v>
      </c>
      <c r="I583" s="32">
        <f t="shared" si="147"/>
        <v>17</v>
      </c>
      <c r="J583" s="32">
        <f t="shared" si="147"/>
        <v>15</v>
      </c>
      <c r="K583" s="32">
        <f t="shared" si="147"/>
        <v>0</v>
      </c>
      <c r="L583" s="32">
        <f t="shared" si="147"/>
        <v>90</v>
      </c>
      <c r="M583" s="32">
        <f>ROUND((L583/$E$1),0)</f>
        <v>23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2</v>
      </c>
      <c r="H584" s="40">
        <v>3</v>
      </c>
      <c r="I584" s="40">
        <v>2</v>
      </c>
      <c r="J584" s="40">
        <v>2</v>
      </c>
      <c r="K584" s="40"/>
      <c r="L584" s="35">
        <f>SUM(G584:K584)</f>
        <v>9</v>
      </c>
      <c r="M584" s="35">
        <f t="shared" ref="M584:M592" si="148">ROUND((L584/$E$1),0)</f>
        <v>2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3</v>
      </c>
      <c r="H585" s="40">
        <v>8</v>
      </c>
      <c r="I585" s="40">
        <v>3</v>
      </c>
      <c r="J585" s="40">
        <v>2</v>
      </c>
      <c r="K585" s="40"/>
      <c r="L585" s="35">
        <f t="shared" ref="L585:L592" si="149">SUM(G585:K585)</f>
        <v>16</v>
      </c>
      <c r="M585" s="35">
        <f t="shared" si="148"/>
        <v>4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4</v>
      </c>
      <c r="H586" s="40">
        <v>5</v>
      </c>
      <c r="I586" s="40">
        <v>2</v>
      </c>
      <c r="J586" s="40">
        <v>2</v>
      </c>
      <c r="K586" s="40"/>
      <c r="L586" s="35">
        <f t="shared" si="149"/>
        <v>13</v>
      </c>
      <c r="M586" s="35">
        <f t="shared" si="148"/>
        <v>3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8</v>
      </c>
      <c r="H587" s="41">
        <v>25</v>
      </c>
      <c r="I587" s="41">
        <v>10</v>
      </c>
      <c r="J587" s="41">
        <v>9</v>
      </c>
      <c r="K587" s="41"/>
      <c r="L587" s="32">
        <f t="shared" si="149"/>
        <v>52</v>
      </c>
      <c r="M587" s="32">
        <f t="shared" si="148"/>
        <v>13</v>
      </c>
      <c r="N587" s="33"/>
      <c r="O587" s="1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>
        <v>4</v>
      </c>
      <c r="H590" s="40">
        <v>1</v>
      </c>
      <c r="I590" s="40">
        <v>2</v>
      </c>
      <c r="J590" s="40">
        <v>4</v>
      </c>
      <c r="K590" s="40"/>
      <c r="L590" s="35">
        <f t="shared" si="149"/>
        <v>11</v>
      </c>
      <c r="M590" s="35">
        <f t="shared" si="148"/>
        <v>3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>
        <v>72</v>
      </c>
      <c r="H591" s="40">
        <v>50</v>
      </c>
      <c r="I591" s="40">
        <v>10</v>
      </c>
      <c r="J591" s="40"/>
      <c r="K591" s="40"/>
      <c r="L591" s="35">
        <f t="shared" si="149"/>
        <v>132</v>
      </c>
      <c r="M591" s="35">
        <f t="shared" si="148"/>
        <v>33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285</v>
      </c>
      <c r="U595" s="46">
        <f>+L600+L601</f>
        <v>50</v>
      </c>
      <c r="V595" s="46">
        <f>+L602+L603</f>
        <v>235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July 2024</v>
      </c>
      <c r="D596" s="24"/>
      <c r="E596" s="24"/>
      <c r="F596" s="24"/>
      <c r="G596" s="10" t="str">
        <f>+$G$4</f>
        <v>July</v>
      </c>
      <c r="H596" s="10" t="str">
        <f>+G596</f>
        <v>July</v>
      </c>
      <c r="I596" s="10" t="str">
        <f t="shared" si="150"/>
        <v>July</v>
      </c>
      <c r="J596" s="10" t="str">
        <f t="shared" si="150"/>
        <v>July</v>
      </c>
      <c r="K596" s="10" t="str">
        <f t="shared" si="150"/>
        <v>July</v>
      </c>
      <c r="L596" s="10" t="str">
        <f t="shared" si="150"/>
        <v>July</v>
      </c>
      <c r="M596" s="10" t="str">
        <f t="shared" si="150"/>
        <v>July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7</v>
      </c>
      <c r="H597" s="7">
        <f>+$H$5</f>
        <v>14</v>
      </c>
      <c r="I597" s="7">
        <f>+$I$5</f>
        <v>21</v>
      </c>
      <c r="J597" s="7">
        <f>+$J$5</f>
        <v>28</v>
      </c>
      <c r="K597" s="7" t="str">
        <f>+$K$5</f>
        <v>-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91</v>
      </c>
      <c r="H599" s="32">
        <f t="shared" ref="H599:L599" si="151">SUM(H600:H603)</f>
        <v>58</v>
      </c>
      <c r="I599" s="32">
        <f t="shared" si="151"/>
        <v>58</v>
      </c>
      <c r="J599" s="32">
        <f t="shared" si="151"/>
        <v>78</v>
      </c>
      <c r="K599" s="32">
        <f t="shared" si="151"/>
        <v>0</v>
      </c>
      <c r="L599" s="32">
        <f t="shared" si="151"/>
        <v>285</v>
      </c>
      <c r="M599" s="32">
        <f>ROUND((L599/$E$1),0)</f>
        <v>71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>
        <v>6</v>
      </c>
      <c r="H600" s="40">
        <v>3</v>
      </c>
      <c r="I600" s="40">
        <v>5</v>
      </c>
      <c r="J600" s="40">
        <v>9</v>
      </c>
      <c r="K600" s="40"/>
      <c r="L600" s="35">
        <f>SUM(G600:K600)</f>
        <v>23</v>
      </c>
      <c r="M600" s="35">
        <f t="shared" ref="M600:M608" si="152">ROUND((L600/$E$1),0)</f>
        <v>6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>
        <v>7</v>
      </c>
      <c r="H601" s="40">
        <v>5</v>
      </c>
      <c r="I601" s="40">
        <v>6</v>
      </c>
      <c r="J601" s="40">
        <v>9</v>
      </c>
      <c r="K601" s="40"/>
      <c r="L601" s="35">
        <f t="shared" ref="L601:L608" si="153">SUM(G601:K601)</f>
        <v>27</v>
      </c>
      <c r="M601" s="35">
        <f t="shared" si="152"/>
        <v>7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>
        <v>18</v>
      </c>
      <c r="H602" s="40">
        <v>8</v>
      </c>
      <c r="I602" s="40">
        <v>17</v>
      </c>
      <c r="J602" s="40">
        <v>10</v>
      </c>
      <c r="K602" s="40"/>
      <c r="L602" s="35">
        <f t="shared" si="153"/>
        <v>53</v>
      </c>
      <c r="M602" s="35">
        <f t="shared" si="152"/>
        <v>13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>
        <v>60</v>
      </c>
      <c r="H603" s="41">
        <v>42</v>
      </c>
      <c r="I603" s="41">
        <v>30</v>
      </c>
      <c r="J603" s="41">
        <v>50</v>
      </c>
      <c r="K603" s="41"/>
      <c r="L603" s="32">
        <f t="shared" si="153"/>
        <v>182</v>
      </c>
      <c r="M603" s="32">
        <f t="shared" si="152"/>
        <v>46</v>
      </c>
      <c r="N603" s="33"/>
      <c r="O603" s="1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239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Moneni</v>
      </c>
      <c r="T611" s="46">
        <f>+L615</f>
        <v>265</v>
      </c>
      <c r="U611" s="46">
        <f>+L616+L617</f>
        <v>61</v>
      </c>
      <c r="V611" s="46">
        <f>+L618+L619</f>
        <v>204</v>
      </c>
      <c r="W611" s="46">
        <f>+L622</f>
        <v>1</v>
      </c>
      <c r="X611" s="46">
        <f>+L620</f>
        <v>3</v>
      </c>
    </row>
    <row r="612" spans="1:24" x14ac:dyDescent="0.25">
      <c r="A612" s="21"/>
      <c r="B612" s="22"/>
      <c r="C612" s="8" t="str">
        <f>+$C596</f>
        <v>July 2024</v>
      </c>
      <c r="D612" s="24"/>
      <c r="E612" s="24"/>
      <c r="F612" s="24"/>
      <c r="G612" s="10" t="str">
        <f>+$G$4</f>
        <v>July</v>
      </c>
      <c r="H612" s="10" t="str">
        <f>+G612</f>
        <v>July</v>
      </c>
      <c r="I612" s="10" t="str">
        <f t="shared" si="154"/>
        <v>July</v>
      </c>
      <c r="J612" s="10" t="str">
        <f t="shared" si="154"/>
        <v>July</v>
      </c>
      <c r="K612" s="10" t="str">
        <f t="shared" si="154"/>
        <v>July</v>
      </c>
      <c r="L612" s="10" t="str">
        <f t="shared" si="154"/>
        <v>July</v>
      </c>
      <c r="M612" s="10" t="str">
        <f t="shared" si="154"/>
        <v>July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7</v>
      </c>
      <c r="H613" s="7">
        <f>+$H$5</f>
        <v>14</v>
      </c>
      <c r="I613" s="7">
        <f>+$I$5</f>
        <v>21</v>
      </c>
      <c r="J613" s="7">
        <f>+$J$5</f>
        <v>28</v>
      </c>
      <c r="K613" s="7" t="str">
        <f>+$K$5</f>
        <v>-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135</v>
      </c>
      <c r="J615" s="32">
        <f t="shared" si="155"/>
        <v>130</v>
      </c>
      <c r="K615" s="32">
        <f t="shared" si="155"/>
        <v>0</v>
      </c>
      <c r="L615" s="32">
        <f t="shared" si="155"/>
        <v>265</v>
      </c>
      <c r="M615" s="32">
        <f>ROUND((L615/$E$1),0)</f>
        <v>66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>
        <v>5</v>
      </c>
      <c r="J616" s="40">
        <v>6</v>
      </c>
      <c r="K616" s="40"/>
      <c r="L616" s="35">
        <f>SUM(G616:K616)</f>
        <v>11</v>
      </c>
      <c r="M616" s="35">
        <f t="shared" ref="M616:M624" si="156">ROUND((L616/$E$1),0)</f>
        <v>3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>
        <v>28</v>
      </c>
      <c r="J617" s="40">
        <v>22</v>
      </c>
      <c r="K617" s="40"/>
      <c r="L617" s="35">
        <f t="shared" ref="L617:L624" si="157">SUM(G617:K617)</f>
        <v>50</v>
      </c>
      <c r="M617" s="35">
        <f t="shared" si="156"/>
        <v>13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>
        <v>43</v>
      </c>
      <c r="J618" s="40">
        <v>47</v>
      </c>
      <c r="K618" s="40"/>
      <c r="L618" s="35">
        <f t="shared" si="157"/>
        <v>90</v>
      </c>
      <c r="M618" s="35">
        <f t="shared" si="156"/>
        <v>23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>
        <v>59</v>
      </c>
      <c r="J619" s="41">
        <v>55</v>
      </c>
      <c r="K619" s="41"/>
      <c r="L619" s="32">
        <f t="shared" si="157"/>
        <v>114</v>
      </c>
      <c r="M619" s="32">
        <f t="shared" si="156"/>
        <v>29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>
        <v>3</v>
      </c>
      <c r="K620" s="40"/>
      <c r="L620" s="35">
        <f t="shared" si="157"/>
        <v>3</v>
      </c>
      <c r="M620" s="35">
        <f t="shared" si="156"/>
        <v>1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>
        <v>1</v>
      </c>
      <c r="K622" s="40"/>
      <c r="L622" s="35">
        <f t="shared" si="157"/>
        <v>1</v>
      </c>
      <c r="M622" s="35">
        <f t="shared" si="156"/>
        <v>0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240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Mabhukwini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July 2024</v>
      </c>
      <c r="D628" s="24"/>
      <c r="E628" s="24"/>
      <c r="F628" s="24"/>
      <c r="G628" s="10" t="str">
        <f>+$G$4</f>
        <v>July</v>
      </c>
      <c r="H628" s="10" t="str">
        <f>+G628</f>
        <v>July</v>
      </c>
      <c r="I628" s="10" t="str">
        <f t="shared" si="158"/>
        <v>July</v>
      </c>
      <c r="J628" s="10" t="str">
        <f t="shared" si="158"/>
        <v>July</v>
      </c>
      <c r="K628" s="10" t="str">
        <f t="shared" si="158"/>
        <v>July</v>
      </c>
      <c r="L628" s="10" t="str">
        <f t="shared" si="158"/>
        <v>July</v>
      </c>
      <c r="M628" s="10" t="str">
        <f t="shared" si="158"/>
        <v>July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7</v>
      </c>
      <c r="H629" s="7">
        <f>+$H$5</f>
        <v>14</v>
      </c>
      <c r="I629" s="7">
        <f>+$I$5</f>
        <v>21</v>
      </c>
      <c r="J629" s="7">
        <f>+$J$5</f>
        <v>28</v>
      </c>
      <c r="K629" s="7" t="str">
        <f>+$K$5</f>
        <v>-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>
        <f>ROUND((L631/$E$1),0)</f>
        <v>0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>
        <f t="shared" ref="M632:M640" si="160">ROUND((L632/$E$1),0)</f>
        <v>0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>
        <f t="shared" si="160"/>
        <v>0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>
        <f t="shared" si="160"/>
        <v>0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>
        <f t="shared" si="160"/>
        <v>0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July 2024</v>
      </c>
      <c r="D644" s="24"/>
      <c r="E644" s="24"/>
      <c r="F644" s="24"/>
      <c r="G644" s="10" t="str">
        <f>+$G$4</f>
        <v>July</v>
      </c>
      <c r="H644" s="10" t="str">
        <f>+G644</f>
        <v>July</v>
      </c>
      <c r="I644" s="10" t="str">
        <f t="shared" si="162"/>
        <v>July</v>
      </c>
      <c r="J644" s="10" t="str">
        <f t="shared" si="162"/>
        <v>July</v>
      </c>
      <c r="K644" s="10" t="str">
        <f t="shared" si="162"/>
        <v>July</v>
      </c>
      <c r="L644" s="10" t="str">
        <f t="shared" si="162"/>
        <v>July</v>
      </c>
      <c r="M644" s="10" t="str">
        <f t="shared" si="162"/>
        <v>July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7</v>
      </c>
      <c r="H645" s="7">
        <f>+$H$5</f>
        <v>14</v>
      </c>
      <c r="I645" s="7">
        <f>+$I$5</f>
        <v>21</v>
      </c>
      <c r="J645" s="7">
        <f>+$J$5</f>
        <v>28</v>
      </c>
      <c r="K645" s="7" t="str">
        <f>+$K$5</f>
        <v>-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O657"/>
  <sheetViews>
    <sheetView zoomScale="80" zoomScaleNormal="80" workbookViewId="0">
      <selection activeCell="H9" sqref="H9"/>
    </sheetView>
  </sheetViews>
  <sheetFormatPr defaultRowHeight="15" x14ac:dyDescent="0.25"/>
  <cols>
    <col min="1" max="1" width="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19" width="15.85546875" style="16" customWidth="1"/>
    <col min="20" max="20" width="17.42578125" style="16" customWidth="1"/>
    <col min="21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10298</v>
      </c>
      <c r="U3" s="46">
        <f>+L8+L9</f>
        <v>2499</v>
      </c>
      <c r="V3" s="46">
        <f>+L10+L11</f>
        <v>7799</v>
      </c>
      <c r="W3" s="46">
        <f>+L14</f>
        <v>587</v>
      </c>
      <c r="X3" s="46">
        <f>+L12</f>
        <v>122</v>
      </c>
    </row>
    <row r="4" spans="1:41" x14ac:dyDescent="0.25">
      <c r="A4" s="21"/>
      <c r="B4" s="22"/>
      <c r="C4" s="13" t="s">
        <v>241</v>
      </c>
      <c r="D4" s="23"/>
      <c r="E4" s="24"/>
      <c r="F4" s="24"/>
      <c r="G4" s="49" t="s">
        <v>242</v>
      </c>
      <c r="H4" s="10" t="str">
        <f>+G4</f>
        <v>August</v>
      </c>
      <c r="I4" s="10" t="str">
        <f t="shared" si="0"/>
        <v>August</v>
      </c>
      <c r="J4" s="10" t="str">
        <f t="shared" si="0"/>
        <v>August</v>
      </c>
      <c r="K4" s="10" t="str">
        <f t="shared" si="0"/>
        <v>August</v>
      </c>
      <c r="L4" s="10" t="str">
        <f t="shared" si="0"/>
        <v>August</v>
      </c>
      <c r="M4" s="10" t="str">
        <f t="shared" si="0"/>
        <v>August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4</v>
      </c>
      <c r="H5" s="4">
        <v>11</v>
      </c>
      <c r="I5" s="4">
        <v>18</v>
      </c>
      <c r="J5" s="4">
        <v>25</v>
      </c>
      <c r="K5" s="4" t="s">
        <v>237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2369</v>
      </c>
      <c r="H7" s="32">
        <f t="shared" ref="H7:L7" si="1">SUM(H8:H11)</f>
        <v>2663</v>
      </c>
      <c r="I7" s="32">
        <f t="shared" si="1"/>
        <v>2681</v>
      </c>
      <c r="J7" s="32">
        <f t="shared" si="1"/>
        <v>2585</v>
      </c>
      <c r="K7" s="32">
        <f t="shared" si="1"/>
        <v>0</v>
      </c>
      <c r="L7" s="32">
        <f t="shared" si="1"/>
        <v>10298</v>
      </c>
      <c r="M7" s="32">
        <f>ROUND((L7/$E$1),0)</f>
        <v>2575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156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180</v>
      </c>
      <c r="I8" s="35">
        <f t="shared" si="2"/>
        <v>173</v>
      </c>
      <c r="J8" s="35">
        <f t="shared" si="2"/>
        <v>158</v>
      </c>
      <c r="K8" s="35">
        <f t="shared" si="2"/>
        <v>0</v>
      </c>
      <c r="L8" s="35">
        <f>SUM(G8:K8)</f>
        <v>667</v>
      </c>
      <c r="M8" s="35">
        <f t="shared" ref="M8:M16" si="3">ROUND((L8/$E$1),0)</f>
        <v>167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448</v>
      </c>
      <c r="H9" s="35">
        <f t="shared" si="4"/>
        <v>487</v>
      </c>
      <c r="I9" s="35">
        <f t="shared" si="4"/>
        <v>479</v>
      </c>
      <c r="J9" s="35">
        <f t="shared" si="4"/>
        <v>418</v>
      </c>
      <c r="K9" s="35">
        <f t="shared" si="4"/>
        <v>0</v>
      </c>
      <c r="L9" s="35">
        <f t="shared" ref="L9:L16" si="5">SUM(G9:K9)</f>
        <v>1832</v>
      </c>
      <c r="M9" s="35">
        <f t="shared" si="3"/>
        <v>458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653</v>
      </c>
      <c r="H10" s="35">
        <f t="shared" si="4"/>
        <v>687</v>
      </c>
      <c r="I10" s="35">
        <f t="shared" si="4"/>
        <v>657</v>
      </c>
      <c r="J10" s="35">
        <f t="shared" si="4"/>
        <v>608</v>
      </c>
      <c r="K10" s="35">
        <f t="shared" si="4"/>
        <v>0</v>
      </c>
      <c r="L10" s="35">
        <f t="shared" si="5"/>
        <v>2605</v>
      </c>
      <c r="M10" s="35">
        <f t="shared" si="3"/>
        <v>651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1112</v>
      </c>
      <c r="H11" s="32">
        <f t="shared" si="4"/>
        <v>1309</v>
      </c>
      <c r="I11" s="32">
        <f t="shared" si="4"/>
        <v>1372</v>
      </c>
      <c r="J11" s="32">
        <f t="shared" si="4"/>
        <v>1401</v>
      </c>
      <c r="K11" s="32">
        <f t="shared" si="4"/>
        <v>0</v>
      </c>
      <c r="L11" s="32">
        <f t="shared" si="5"/>
        <v>5194</v>
      </c>
      <c r="M11" s="32">
        <f t="shared" si="3"/>
        <v>1299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27</v>
      </c>
      <c r="H12" s="35">
        <f t="shared" si="4"/>
        <v>28</v>
      </c>
      <c r="I12" s="35">
        <f t="shared" si="4"/>
        <v>34</v>
      </c>
      <c r="J12" s="35">
        <f t="shared" si="4"/>
        <v>33</v>
      </c>
      <c r="K12" s="35">
        <f t="shared" si="4"/>
        <v>0</v>
      </c>
      <c r="L12" s="35">
        <f t="shared" si="5"/>
        <v>122</v>
      </c>
      <c r="M12" s="35">
        <f t="shared" si="3"/>
        <v>31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137</v>
      </c>
      <c r="H14" s="35">
        <f t="shared" si="4"/>
        <v>154</v>
      </c>
      <c r="I14" s="35">
        <f t="shared" si="4"/>
        <v>177</v>
      </c>
      <c r="J14" s="35">
        <f t="shared" si="4"/>
        <v>119</v>
      </c>
      <c r="K14" s="35">
        <f t="shared" si="4"/>
        <v>0</v>
      </c>
      <c r="L14" s="35">
        <f t="shared" si="5"/>
        <v>587</v>
      </c>
      <c r="M14" s="35">
        <f t="shared" si="3"/>
        <v>147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2054</v>
      </c>
      <c r="H15" s="35">
        <f t="shared" si="4"/>
        <v>2112</v>
      </c>
      <c r="I15" s="35">
        <f t="shared" si="4"/>
        <v>3046</v>
      </c>
      <c r="J15" s="35">
        <f t="shared" si="4"/>
        <v>3238</v>
      </c>
      <c r="K15" s="35">
        <f t="shared" si="4"/>
        <v>0</v>
      </c>
      <c r="L15" s="35">
        <f t="shared" si="5"/>
        <v>10450</v>
      </c>
      <c r="M15" s="35">
        <f t="shared" si="3"/>
        <v>2613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902</v>
      </c>
      <c r="U19" s="46">
        <f>+L24+L25</f>
        <v>274</v>
      </c>
      <c r="V19" s="46">
        <f>+L26+L27</f>
        <v>628</v>
      </c>
      <c r="W19" s="46">
        <f>+L30</f>
        <v>28</v>
      </c>
      <c r="X19" s="46">
        <f>+L28</f>
        <v>0</v>
      </c>
    </row>
    <row r="20" spans="1:24" x14ac:dyDescent="0.25">
      <c r="A20" s="21"/>
      <c r="B20" s="22"/>
      <c r="C20" s="8" t="str">
        <f>+$C4</f>
        <v>August 2024</v>
      </c>
      <c r="D20" s="24"/>
      <c r="E20" s="24"/>
      <c r="F20" s="24"/>
      <c r="G20" s="10" t="str">
        <f>+$G$4</f>
        <v>August</v>
      </c>
      <c r="H20" s="10" t="str">
        <f>+G20</f>
        <v>August</v>
      </c>
      <c r="I20" s="10" t="str">
        <f t="shared" si="6"/>
        <v>August</v>
      </c>
      <c r="J20" s="10" t="str">
        <f t="shared" si="6"/>
        <v>August</v>
      </c>
      <c r="K20" s="10" t="str">
        <f t="shared" si="6"/>
        <v>August</v>
      </c>
      <c r="L20" s="10" t="str">
        <f t="shared" si="6"/>
        <v>August</v>
      </c>
      <c r="M20" s="10" t="str">
        <f t="shared" si="6"/>
        <v>August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4</v>
      </c>
      <c r="H21" s="7">
        <f>+$H$5</f>
        <v>11</v>
      </c>
      <c r="I21" s="7">
        <f>+$I$5</f>
        <v>18</v>
      </c>
      <c r="J21" s="7">
        <f>+$J$5</f>
        <v>25</v>
      </c>
      <c r="K21" s="7" t="str">
        <f>+$K$5</f>
        <v>-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204</v>
      </c>
      <c r="H23" s="32">
        <f t="shared" ref="H23:L23" si="7">SUM(H24:H27)</f>
        <v>226</v>
      </c>
      <c r="I23" s="32">
        <f t="shared" si="7"/>
        <v>248</v>
      </c>
      <c r="J23" s="32">
        <f t="shared" si="7"/>
        <v>224</v>
      </c>
      <c r="K23" s="32">
        <f t="shared" si="7"/>
        <v>0</v>
      </c>
      <c r="L23" s="32">
        <f t="shared" si="7"/>
        <v>902</v>
      </c>
      <c r="M23" s="32">
        <f>ROUND((L23/$E$1),0)</f>
        <v>226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14</v>
      </c>
      <c r="H24" s="40">
        <v>18</v>
      </c>
      <c r="I24" s="40">
        <v>23</v>
      </c>
      <c r="J24" s="40">
        <v>20</v>
      </c>
      <c r="K24" s="40"/>
      <c r="L24" s="35">
        <f>SUM(G24:K24)</f>
        <v>75</v>
      </c>
      <c r="M24" s="35">
        <f t="shared" ref="M24:M32" si="8">ROUND((L24/$E$1),0)</f>
        <v>19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39</v>
      </c>
      <c r="H25" s="40">
        <v>45</v>
      </c>
      <c r="I25" s="40">
        <v>60</v>
      </c>
      <c r="J25" s="40">
        <v>55</v>
      </c>
      <c r="K25" s="40"/>
      <c r="L25" s="35">
        <f t="shared" ref="L25:L32" si="9">SUM(G25:K25)</f>
        <v>199</v>
      </c>
      <c r="M25" s="35">
        <f t="shared" si="8"/>
        <v>50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74</v>
      </c>
      <c r="H26" s="40">
        <v>100</v>
      </c>
      <c r="I26" s="40">
        <v>85</v>
      </c>
      <c r="J26" s="40">
        <v>75</v>
      </c>
      <c r="K26" s="40"/>
      <c r="L26" s="35">
        <f t="shared" si="9"/>
        <v>334</v>
      </c>
      <c r="M26" s="35">
        <f t="shared" si="8"/>
        <v>84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77</v>
      </c>
      <c r="H27" s="41">
        <v>63</v>
      </c>
      <c r="I27" s="41">
        <v>80</v>
      </c>
      <c r="J27" s="41">
        <v>74</v>
      </c>
      <c r="K27" s="41"/>
      <c r="L27" s="32">
        <f t="shared" si="9"/>
        <v>294</v>
      </c>
      <c r="M27" s="32">
        <f t="shared" si="8"/>
        <v>74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6</v>
      </c>
      <c r="H30" s="40">
        <v>7</v>
      </c>
      <c r="I30" s="40">
        <v>8</v>
      </c>
      <c r="J30" s="40">
        <v>7</v>
      </c>
      <c r="K30" s="40"/>
      <c r="L30" s="35">
        <f t="shared" si="9"/>
        <v>28</v>
      </c>
      <c r="M30" s="35">
        <f t="shared" si="8"/>
        <v>7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295</v>
      </c>
      <c r="U35" s="46">
        <f>+L40+L41</f>
        <v>79</v>
      </c>
      <c r="V35" s="46">
        <f>+L42+L43</f>
        <v>216</v>
      </c>
      <c r="W35" s="46">
        <f>+L46</f>
        <v>40</v>
      </c>
      <c r="X35" s="46">
        <f>+L44</f>
        <v>4</v>
      </c>
    </row>
    <row r="36" spans="1:24" x14ac:dyDescent="0.25">
      <c r="A36" s="21"/>
      <c r="B36" s="22"/>
      <c r="C36" s="8" t="str">
        <f>+$C20</f>
        <v>August 2024</v>
      </c>
      <c r="D36" s="24"/>
      <c r="E36" s="24"/>
      <c r="F36" s="24"/>
      <c r="G36" s="10" t="str">
        <f>+$G$4</f>
        <v>August</v>
      </c>
      <c r="H36" s="10" t="str">
        <f>+G36</f>
        <v>August</v>
      </c>
      <c r="I36" s="10" t="str">
        <f t="shared" si="10"/>
        <v>August</v>
      </c>
      <c r="J36" s="10" t="str">
        <f t="shared" si="10"/>
        <v>August</v>
      </c>
      <c r="K36" s="10" t="str">
        <f t="shared" si="10"/>
        <v>August</v>
      </c>
      <c r="L36" s="10" t="str">
        <f t="shared" si="10"/>
        <v>August</v>
      </c>
      <c r="M36" s="10" t="str">
        <f t="shared" si="10"/>
        <v>August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4</v>
      </c>
      <c r="H37" s="7">
        <f>+$H$5</f>
        <v>11</v>
      </c>
      <c r="I37" s="7">
        <f>+$I$5</f>
        <v>18</v>
      </c>
      <c r="J37" s="7">
        <f>+$J$5</f>
        <v>25</v>
      </c>
      <c r="K37" s="7" t="str">
        <f>+$K$5</f>
        <v>-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63</v>
      </c>
      <c r="H39" s="32">
        <f t="shared" ref="H39:L39" si="11">SUM(H40:H43)</f>
        <v>72</v>
      </c>
      <c r="I39" s="32">
        <f t="shared" si="11"/>
        <v>75</v>
      </c>
      <c r="J39" s="32">
        <f t="shared" si="11"/>
        <v>85</v>
      </c>
      <c r="K39" s="32">
        <f t="shared" si="11"/>
        <v>0</v>
      </c>
      <c r="L39" s="32">
        <f t="shared" si="11"/>
        <v>295</v>
      </c>
      <c r="M39" s="32">
        <f>ROUND((L39/$E$1),0)</f>
        <v>74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5</v>
      </c>
      <c r="I40" s="40">
        <v>5</v>
      </c>
      <c r="J40" s="40">
        <v>6</v>
      </c>
      <c r="K40" s="40"/>
      <c r="L40" s="35">
        <f>SUM(G40:K40)</f>
        <v>22</v>
      </c>
      <c r="M40" s="35">
        <f t="shared" ref="M40:M48" si="12">ROUND((L40/$E$1),0)</f>
        <v>6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12</v>
      </c>
      <c r="H41" s="40">
        <v>14</v>
      </c>
      <c r="I41" s="40">
        <v>16</v>
      </c>
      <c r="J41" s="40">
        <v>15</v>
      </c>
      <c r="K41" s="40"/>
      <c r="L41" s="35">
        <f t="shared" ref="L41:L48" si="13">SUM(G41:K41)</f>
        <v>57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15</v>
      </c>
      <c r="H42" s="40">
        <v>18</v>
      </c>
      <c r="I42" s="40">
        <v>22</v>
      </c>
      <c r="J42" s="40">
        <v>24</v>
      </c>
      <c r="K42" s="40"/>
      <c r="L42" s="35">
        <f t="shared" si="13"/>
        <v>79</v>
      </c>
      <c r="M42" s="35">
        <f t="shared" si="12"/>
        <v>20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30</v>
      </c>
      <c r="H43" s="41">
        <v>35</v>
      </c>
      <c r="I43" s="41">
        <v>32</v>
      </c>
      <c r="J43" s="41">
        <v>40</v>
      </c>
      <c r="K43" s="41"/>
      <c r="L43" s="32">
        <f t="shared" si="13"/>
        <v>137</v>
      </c>
      <c r="M43" s="32">
        <f t="shared" si="12"/>
        <v>34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>
        <v>1</v>
      </c>
      <c r="I44" s="40">
        <v>2</v>
      </c>
      <c r="J44" s="40">
        <v>1</v>
      </c>
      <c r="K44" s="40"/>
      <c r="L44" s="35">
        <f t="shared" si="13"/>
        <v>4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10</v>
      </c>
      <c r="H46" s="40">
        <v>11</v>
      </c>
      <c r="I46" s="40">
        <v>10</v>
      </c>
      <c r="J46" s="40">
        <v>9</v>
      </c>
      <c r="K46" s="40"/>
      <c r="L46" s="35">
        <f t="shared" si="13"/>
        <v>40</v>
      </c>
      <c r="M46" s="35">
        <f t="shared" si="12"/>
        <v>10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72</v>
      </c>
      <c r="H47" s="40">
        <v>144</v>
      </c>
      <c r="I47" s="40">
        <v>72</v>
      </c>
      <c r="J47" s="40">
        <v>144</v>
      </c>
      <c r="K47" s="40"/>
      <c r="L47" s="35">
        <f t="shared" si="13"/>
        <v>432</v>
      </c>
      <c r="M47" s="35">
        <f t="shared" si="12"/>
        <v>108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256</v>
      </c>
      <c r="U51" s="46">
        <f>+L56+L57</f>
        <v>68</v>
      </c>
      <c r="V51" s="46">
        <f>+L58+L59</f>
        <v>188</v>
      </c>
      <c r="W51" s="46">
        <f>+L62</f>
        <v>29</v>
      </c>
      <c r="X51" s="46">
        <f>+L60</f>
        <v>0</v>
      </c>
    </row>
    <row r="52" spans="1:24" x14ac:dyDescent="0.25">
      <c r="A52" s="21"/>
      <c r="B52" s="22"/>
      <c r="C52" s="8" t="str">
        <f>+$C36</f>
        <v>August 2024</v>
      </c>
      <c r="D52" s="24"/>
      <c r="E52" s="24"/>
      <c r="F52" s="24"/>
      <c r="G52" s="10" t="str">
        <f>+$G$4</f>
        <v>August</v>
      </c>
      <c r="H52" s="10" t="str">
        <f>+G52</f>
        <v>August</v>
      </c>
      <c r="I52" s="10" t="str">
        <f t="shared" si="14"/>
        <v>August</v>
      </c>
      <c r="J52" s="10" t="str">
        <f t="shared" si="14"/>
        <v>August</v>
      </c>
      <c r="K52" s="10" t="str">
        <f t="shared" si="14"/>
        <v>August</v>
      </c>
      <c r="L52" s="10" t="str">
        <f t="shared" si="14"/>
        <v>August</v>
      </c>
      <c r="M52" s="10" t="str">
        <f t="shared" si="14"/>
        <v>August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4</v>
      </c>
      <c r="H53" s="7">
        <f>+$H$5</f>
        <v>11</v>
      </c>
      <c r="I53" s="7">
        <f>+$I$5</f>
        <v>18</v>
      </c>
      <c r="J53" s="7">
        <f>+$J$5</f>
        <v>25</v>
      </c>
      <c r="K53" s="7" t="str">
        <f>+$K$5</f>
        <v>-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54</v>
      </c>
      <c r="H55" s="32">
        <f t="shared" ref="H55:L55" si="15">SUM(H56:H59)</f>
        <v>78</v>
      </c>
      <c r="I55" s="32">
        <f t="shared" si="15"/>
        <v>62</v>
      </c>
      <c r="J55" s="32">
        <f t="shared" si="15"/>
        <v>62</v>
      </c>
      <c r="K55" s="32">
        <f t="shared" si="15"/>
        <v>0</v>
      </c>
      <c r="L55" s="32">
        <f t="shared" si="15"/>
        <v>256</v>
      </c>
      <c r="M55" s="32">
        <f>ROUND((L55/$E$1),0)</f>
        <v>64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3</v>
      </c>
      <c r="I56" s="40">
        <v>2</v>
      </c>
      <c r="J56" s="40">
        <v>4</v>
      </c>
      <c r="K56" s="40"/>
      <c r="L56" s="35">
        <f>SUM(G56:K56)</f>
        <v>13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16</v>
      </c>
      <c r="I57" s="40">
        <v>12</v>
      </c>
      <c r="J57" s="40">
        <v>13</v>
      </c>
      <c r="K57" s="40"/>
      <c r="L57" s="35">
        <f t="shared" ref="L57:L64" si="17">SUM(G57:K57)</f>
        <v>55</v>
      </c>
      <c r="M57" s="35">
        <f t="shared" si="16"/>
        <v>14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13</v>
      </c>
      <c r="H58" s="40">
        <v>18</v>
      </c>
      <c r="I58" s="40">
        <v>14</v>
      </c>
      <c r="J58" s="40">
        <v>14</v>
      </c>
      <c r="K58" s="40"/>
      <c r="L58" s="35">
        <f t="shared" si="17"/>
        <v>59</v>
      </c>
      <c r="M58" s="35">
        <f t="shared" si="16"/>
        <v>15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23</v>
      </c>
      <c r="H59" s="41">
        <v>41</v>
      </c>
      <c r="I59" s="41">
        <v>34</v>
      </c>
      <c r="J59" s="41">
        <v>31</v>
      </c>
      <c r="K59" s="41"/>
      <c r="L59" s="32">
        <f t="shared" si="17"/>
        <v>129</v>
      </c>
      <c r="M59" s="32">
        <f t="shared" si="16"/>
        <v>32</v>
      </c>
      <c r="N59" s="33"/>
      <c r="O59" s="115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5</v>
      </c>
      <c r="H62" s="40">
        <v>9</v>
      </c>
      <c r="I62" s="40">
        <v>7</v>
      </c>
      <c r="J62" s="40">
        <v>8</v>
      </c>
      <c r="K62" s="40"/>
      <c r="L62" s="35">
        <f t="shared" si="17"/>
        <v>29</v>
      </c>
      <c r="M62" s="35">
        <f t="shared" si="16"/>
        <v>7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341</v>
      </c>
      <c r="U67" s="46">
        <f>+L72+L73</f>
        <v>62</v>
      </c>
      <c r="V67" s="46">
        <f>+L74+L75</f>
        <v>279</v>
      </c>
      <c r="W67" s="46">
        <f>+L78</f>
        <v>3</v>
      </c>
      <c r="X67" s="46">
        <f>+L76</f>
        <v>27</v>
      </c>
    </row>
    <row r="68" spans="1:24" x14ac:dyDescent="0.25">
      <c r="A68" s="21"/>
      <c r="B68" s="22"/>
      <c r="C68" s="8" t="str">
        <f>+$C52</f>
        <v>August 2024</v>
      </c>
      <c r="D68" s="24"/>
      <c r="E68" s="24"/>
      <c r="F68" s="24"/>
      <c r="G68" s="10" t="str">
        <f>+$G$4</f>
        <v>August</v>
      </c>
      <c r="H68" s="10" t="str">
        <f>+G68</f>
        <v>August</v>
      </c>
      <c r="I68" s="10" t="str">
        <f t="shared" si="18"/>
        <v>August</v>
      </c>
      <c r="J68" s="10" t="str">
        <f t="shared" si="18"/>
        <v>August</v>
      </c>
      <c r="K68" s="10" t="str">
        <f t="shared" si="18"/>
        <v>August</v>
      </c>
      <c r="L68" s="10" t="str">
        <f t="shared" si="18"/>
        <v>August</v>
      </c>
      <c r="M68" s="10" t="str">
        <f t="shared" si="18"/>
        <v>August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4</v>
      </c>
      <c r="H69" s="7">
        <f>+$H$5</f>
        <v>11</v>
      </c>
      <c r="I69" s="7">
        <f>+$I$5</f>
        <v>18</v>
      </c>
      <c r="J69" s="7">
        <f>+$J$5</f>
        <v>25</v>
      </c>
      <c r="K69" s="7" t="str">
        <f>+$K$5</f>
        <v>-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55</v>
      </c>
      <c r="H71" s="32">
        <f t="shared" ref="H71:L71" si="19">SUM(H72:H75)</f>
        <v>79</v>
      </c>
      <c r="I71" s="32">
        <f t="shared" si="19"/>
        <v>100</v>
      </c>
      <c r="J71" s="32">
        <f t="shared" si="19"/>
        <v>107</v>
      </c>
      <c r="K71" s="32">
        <f t="shared" si="19"/>
        <v>0</v>
      </c>
      <c r="L71" s="32">
        <f t="shared" si="19"/>
        <v>341</v>
      </c>
      <c r="M71" s="32">
        <f>ROUND((L71/$E$1),0)</f>
        <v>85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4</v>
      </c>
      <c r="H72" s="40">
        <v>3</v>
      </c>
      <c r="I72" s="40">
        <v>6</v>
      </c>
      <c r="J72" s="40">
        <v>3</v>
      </c>
      <c r="K72" s="40"/>
      <c r="L72" s="35">
        <f>SUM(G72:K72)</f>
        <v>16</v>
      </c>
      <c r="M72" s="35">
        <f t="shared" ref="M72:M80" si="20">ROUND((L72/$E$1),0)</f>
        <v>4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7</v>
      </c>
      <c r="H73" s="40">
        <v>14</v>
      </c>
      <c r="I73" s="40">
        <v>11</v>
      </c>
      <c r="J73" s="40">
        <v>14</v>
      </c>
      <c r="K73" s="40"/>
      <c r="L73" s="35">
        <f t="shared" ref="L73:L80" si="21">SUM(G73:K73)</f>
        <v>46</v>
      </c>
      <c r="M73" s="35">
        <f t="shared" si="20"/>
        <v>12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7</v>
      </c>
      <c r="H74" s="40">
        <v>7</v>
      </c>
      <c r="I74" s="40">
        <v>15</v>
      </c>
      <c r="J74" s="40">
        <v>15</v>
      </c>
      <c r="K74" s="40"/>
      <c r="L74" s="35">
        <f t="shared" si="21"/>
        <v>44</v>
      </c>
      <c r="M74" s="35">
        <f t="shared" si="20"/>
        <v>11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37</v>
      </c>
      <c r="H75" s="41">
        <v>55</v>
      </c>
      <c r="I75" s="41">
        <v>68</v>
      </c>
      <c r="J75" s="41">
        <v>75</v>
      </c>
      <c r="K75" s="41"/>
      <c r="L75" s="32">
        <f t="shared" si="21"/>
        <v>235</v>
      </c>
      <c r="M75" s="32">
        <f t="shared" si="20"/>
        <v>59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5</v>
      </c>
      <c r="H76" s="40">
        <v>6</v>
      </c>
      <c r="I76" s="40">
        <v>5</v>
      </c>
      <c r="J76" s="40">
        <v>11</v>
      </c>
      <c r="K76" s="40"/>
      <c r="L76" s="35">
        <f t="shared" si="21"/>
        <v>27</v>
      </c>
      <c r="M76" s="35">
        <f t="shared" si="20"/>
        <v>7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>
        <v>1</v>
      </c>
      <c r="I78" s="40">
        <v>2</v>
      </c>
      <c r="J78" s="40"/>
      <c r="K78" s="40"/>
      <c r="L78" s="35">
        <f t="shared" si="21"/>
        <v>3</v>
      </c>
      <c r="M78" s="35">
        <f t="shared" si="20"/>
        <v>1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180</v>
      </c>
      <c r="H79" s="40">
        <v>90</v>
      </c>
      <c r="I79" s="40">
        <v>125</v>
      </c>
      <c r="J79" s="40">
        <v>288</v>
      </c>
      <c r="K79" s="40"/>
      <c r="L79" s="35">
        <f t="shared" si="21"/>
        <v>683</v>
      </c>
      <c r="M79" s="35">
        <f t="shared" si="20"/>
        <v>171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August 2024</v>
      </c>
      <c r="D84" s="24"/>
      <c r="E84" s="24"/>
      <c r="F84" s="24"/>
      <c r="G84" s="10" t="str">
        <f>+$G$4</f>
        <v>August</v>
      </c>
      <c r="H84" s="10" t="str">
        <f>+G84</f>
        <v>August</v>
      </c>
      <c r="I84" s="10" t="str">
        <f t="shared" si="22"/>
        <v>August</v>
      </c>
      <c r="J84" s="10" t="str">
        <f t="shared" si="22"/>
        <v>August</v>
      </c>
      <c r="K84" s="10" t="str">
        <f t="shared" si="22"/>
        <v>August</v>
      </c>
      <c r="L84" s="10" t="str">
        <f t="shared" si="22"/>
        <v>August</v>
      </c>
      <c r="M84" s="10" t="str">
        <f t="shared" si="22"/>
        <v>August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4</v>
      </c>
      <c r="H85" s="7">
        <f>+$H$5</f>
        <v>11</v>
      </c>
      <c r="I85" s="7">
        <f>+$I$5</f>
        <v>18</v>
      </c>
      <c r="J85" s="7">
        <f>+$J$5</f>
        <v>25</v>
      </c>
      <c r="K85" s="7" t="str">
        <f>+$K$5</f>
        <v>-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145</v>
      </c>
      <c r="U99" s="46">
        <f>+L104+L105</f>
        <v>45</v>
      </c>
      <c r="V99" s="46">
        <f>+L106+L107</f>
        <v>100</v>
      </c>
      <c r="W99" s="46">
        <f>+L110</f>
        <v>11</v>
      </c>
      <c r="X99" s="46">
        <f>+L108</f>
        <v>0</v>
      </c>
    </row>
    <row r="100" spans="1:24" x14ac:dyDescent="0.25">
      <c r="A100" s="21"/>
      <c r="B100" s="22"/>
      <c r="C100" s="8" t="str">
        <f>+$C84</f>
        <v>August 2024</v>
      </c>
      <c r="D100" s="24"/>
      <c r="E100" s="24"/>
      <c r="F100" s="24"/>
      <c r="G100" s="10" t="str">
        <f>+$G$4</f>
        <v>August</v>
      </c>
      <c r="H100" s="10" t="str">
        <f>+G100</f>
        <v>August</v>
      </c>
      <c r="I100" s="10" t="str">
        <f t="shared" si="26"/>
        <v>August</v>
      </c>
      <c r="J100" s="10" t="str">
        <f t="shared" si="26"/>
        <v>August</v>
      </c>
      <c r="K100" s="10" t="str">
        <f t="shared" si="26"/>
        <v>August</v>
      </c>
      <c r="L100" s="10" t="str">
        <f t="shared" si="26"/>
        <v>August</v>
      </c>
      <c r="M100" s="10" t="str">
        <f t="shared" si="26"/>
        <v>August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4</v>
      </c>
      <c r="H101" s="7">
        <f>+$H$5</f>
        <v>11</v>
      </c>
      <c r="I101" s="7">
        <f>+$I$5</f>
        <v>18</v>
      </c>
      <c r="J101" s="7">
        <f>+$J$5</f>
        <v>25</v>
      </c>
      <c r="K101" s="7" t="str">
        <f>+$K$5</f>
        <v>-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73</v>
      </c>
      <c r="H103" s="32">
        <f t="shared" ref="H103:L103" si="27">SUM(H104:H107)</f>
        <v>0</v>
      </c>
      <c r="I103" s="32">
        <f t="shared" si="27"/>
        <v>72</v>
      </c>
      <c r="J103" s="32">
        <f t="shared" si="27"/>
        <v>0</v>
      </c>
      <c r="K103" s="32">
        <f t="shared" si="27"/>
        <v>0</v>
      </c>
      <c r="L103" s="32">
        <f t="shared" si="27"/>
        <v>145</v>
      </c>
      <c r="M103" s="32">
        <f>ROUND((L103/$E$1),0)</f>
        <v>36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/>
      <c r="I104" s="40">
        <v>5</v>
      </c>
      <c r="J104" s="40"/>
      <c r="K104" s="40"/>
      <c r="L104" s="35">
        <f>SUM(G104:K104)</f>
        <v>8</v>
      </c>
      <c r="M104" s="35">
        <f t="shared" ref="M104:M112" si="28">ROUND((L104/$E$1),0)</f>
        <v>2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18</v>
      </c>
      <c r="H105" s="40"/>
      <c r="I105" s="40">
        <v>19</v>
      </c>
      <c r="J105" s="40"/>
      <c r="K105" s="40"/>
      <c r="L105" s="35">
        <f t="shared" ref="L105:L112" si="29">SUM(G105:K105)</f>
        <v>37</v>
      </c>
      <c r="M105" s="35">
        <f t="shared" si="28"/>
        <v>9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/>
      <c r="I106" s="40">
        <v>14</v>
      </c>
      <c r="J106" s="40"/>
      <c r="K106" s="40"/>
      <c r="L106" s="35">
        <f t="shared" si="29"/>
        <v>30</v>
      </c>
      <c r="M106" s="35">
        <f t="shared" si="28"/>
        <v>8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/>
      <c r="I107" s="41">
        <v>34</v>
      </c>
      <c r="J107" s="41"/>
      <c r="K107" s="41"/>
      <c r="L107" s="32">
        <f t="shared" si="29"/>
        <v>70</v>
      </c>
      <c r="M107" s="32">
        <f t="shared" si="28"/>
        <v>18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115" t="s">
        <v>244</v>
      </c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6</v>
      </c>
      <c r="H110" s="40"/>
      <c r="I110" s="40">
        <v>5</v>
      </c>
      <c r="J110" s="40"/>
      <c r="K110" s="40"/>
      <c r="L110" s="35">
        <f t="shared" si="29"/>
        <v>11</v>
      </c>
      <c r="M110" s="35">
        <f t="shared" si="28"/>
        <v>3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226</v>
      </c>
      <c r="U115" s="46">
        <f>+L120+L121</f>
        <v>59</v>
      </c>
      <c r="V115" s="46">
        <f>+L122+L123</f>
        <v>167</v>
      </c>
      <c r="W115" s="46">
        <f>+L126</f>
        <v>16</v>
      </c>
      <c r="X115" s="46">
        <f>+L124</f>
        <v>6</v>
      </c>
    </row>
    <row r="116" spans="1:24" x14ac:dyDescent="0.25">
      <c r="A116" s="21"/>
      <c r="B116" s="22"/>
      <c r="C116" s="8" t="str">
        <f>+$C100</f>
        <v>August 2024</v>
      </c>
      <c r="D116" s="24"/>
      <c r="E116" s="24"/>
      <c r="F116" s="24"/>
      <c r="G116" s="10" t="str">
        <f>+$G$4</f>
        <v>August</v>
      </c>
      <c r="H116" s="10" t="str">
        <f>+G116</f>
        <v>August</v>
      </c>
      <c r="I116" s="10" t="str">
        <f t="shared" si="30"/>
        <v>August</v>
      </c>
      <c r="J116" s="10" t="str">
        <f t="shared" si="30"/>
        <v>August</v>
      </c>
      <c r="K116" s="10" t="str">
        <f t="shared" si="30"/>
        <v>August</v>
      </c>
      <c r="L116" s="10" t="str">
        <f t="shared" si="30"/>
        <v>August</v>
      </c>
      <c r="M116" s="10" t="str">
        <f t="shared" si="30"/>
        <v>August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4</v>
      </c>
      <c r="H117" s="7">
        <f>+$H$5</f>
        <v>11</v>
      </c>
      <c r="I117" s="7">
        <f>+$I$5</f>
        <v>18</v>
      </c>
      <c r="J117" s="7">
        <f>+$J$5</f>
        <v>25</v>
      </c>
      <c r="K117" s="7" t="str">
        <f>+$K$5</f>
        <v>-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47</v>
      </c>
      <c r="H119" s="32">
        <f t="shared" ref="H119:L119" si="31">SUM(H120:H123)</f>
        <v>49</v>
      </c>
      <c r="I119" s="32">
        <f t="shared" si="31"/>
        <v>72</v>
      </c>
      <c r="J119" s="32">
        <f t="shared" si="31"/>
        <v>58</v>
      </c>
      <c r="K119" s="32">
        <f t="shared" si="31"/>
        <v>0</v>
      </c>
      <c r="L119" s="32">
        <f t="shared" si="31"/>
        <v>226</v>
      </c>
      <c r="M119" s="32">
        <f>ROUND((L119/$E$1),0)</f>
        <v>57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5</v>
      </c>
      <c r="H120" s="40">
        <v>6</v>
      </c>
      <c r="I120" s="40">
        <v>3</v>
      </c>
      <c r="J120" s="40">
        <v>4</v>
      </c>
      <c r="K120" s="40"/>
      <c r="L120" s="35">
        <f>SUM(G120:K120)</f>
        <v>18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6</v>
      </c>
      <c r="H121" s="40">
        <v>12</v>
      </c>
      <c r="I121" s="40">
        <v>13</v>
      </c>
      <c r="J121" s="40">
        <v>10</v>
      </c>
      <c r="K121" s="40"/>
      <c r="L121" s="35">
        <f t="shared" ref="L121:L128" si="33">SUM(G121:K121)</f>
        <v>41</v>
      </c>
      <c r="M121" s="35">
        <f t="shared" si="32"/>
        <v>10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15</v>
      </c>
      <c r="H122" s="40">
        <v>10</v>
      </c>
      <c r="I122" s="40">
        <v>18</v>
      </c>
      <c r="J122" s="40">
        <v>19</v>
      </c>
      <c r="K122" s="40"/>
      <c r="L122" s="35">
        <f t="shared" si="33"/>
        <v>62</v>
      </c>
      <c r="M122" s="35">
        <f t="shared" si="32"/>
        <v>16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21</v>
      </c>
      <c r="H123" s="41">
        <v>21</v>
      </c>
      <c r="I123" s="41">
        <v>38</v>
      </c>
      <c r="J123" s="41">
        <v>25</v>
      </c>
      <c r="K123" s="41"/>
      <c r="L123" s="32">
        <f t="shared" si="33"/>
        <v>105</v>
      </c>
      <c r="M123" s="32">
        <f t="shared" si="32"/>
        <v>26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3</v>
      </c>
      <c r="H124" s="40"/>
      <c r="I124" s="40">
        <v>3</v>
      </c>
      <c r="J124" s="40"/>
      <c r="K124" s="40"/>
      <c r="L124" s="35">
        <f t="shared" si="33"/>
        <v>6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9</v>
      </c>
      <c r="H126" s="40"/>
      <c r="I126" s="40">
        <v>7</v>
      </c>
      <c r="J126" s="40"/>
      <c r="K126" s="40"/>
      <c r="L126" s="35">
        <f t="shared" si="33"/>
        <v>16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144</v>
      </c>
      <c r="H127" s="40"/>
      <c r="I127" s="40">
        <v>15</v>
      </c>
      <c r="J127" s="40"/>
      <c r="K127" s="40"/>
      <c r="L127" s="35">
        <f t="shared" si="33"/>
        <v>159</v>
      </c>
      <c r="M127" s="35">
        <f t="shared" si="32"/>
        <v>40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237</v>
      </c>
      <c r="U131" s="46">
        <f>+L136+L137</f>
        <v>80</v>
      </c>
      <c r="V131" s="46">
        <f>+L138+L139</f>
        <v>157</v>
      </c>
      <c r="W131" s="46">
        <f>+L142</f>
        <v>2</v>
      </c>
      <c r="X131" s="46">
        <f>+L140</f>
        <v>0</v>
      </c>
    </row>
    <row r="132" spans="1:24" x14ac:dyDescent="0.25">
      <c r="A132" s="21"/>
      <c r="B132" s="22"/>
      <c r="C132" s="8" t="str">
        <f>+$C116</f>
        <v>August 2024</v>
      </c>
      <c r="D132" s="24"/>
      <c r="E132" s="24"/>
      <c r="F132" s="24"/>
      <c r="G132" s="10" t="str">
        <f>+$G$4</f>
        <v>August</v>
      </c>
      <c r="H132" s="10" t="str">
        <f>+G132</f>
        <v>August</v>
      </c>
      <c r="I132" s="10" t="str">
        <f t="shared" si="34"/>
        <v>August</v>
      </c>
      <c r="J132" s="10" t="str">
        <f t="shared" si="34"/>
        <v>August</v>
      </c>
      <c r="K132" s="10" t="str">
        <f t="shared" si="34"/>
        <v>August</v>
      </c>
      <c r="L132" s="10" t="str">
        <f t="shared" si="34"/>
        <v>August</v>
      </c>
      <c r="M132" s="10" t="str">
        <f t="shared" si="34"/>
        <v>August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4</v>
      </c>
      <c r="H133" s="7">
        <f>+$H$5</f>
        <v>11</v>
      </c>
      <c r="I133" s="7">
        <f>+$I$5</f>
        <v>18</v>
      </c>
      <c r="J133" s="7">
        <f>+$J$5</f>
        <v>25</v>
      </c>
      <c r="K133" s="7" t="str">
        <f>+$K$5</f>
        <v>-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59</v>
      </c>
      <c r="H135" s="32">
        <f t="shared" ref="H135:L135" si="35">SUM(H136:H139)</f>
        <v>60</v>
      </c>
      <c r="I135" s="32">
        <f t="shared" si="35"/>
        <v>57</v>
      </c>
      <c r="J135" s="32">
        <f t="shared" si="35"/>
        <v>61</v>
      </c>
      <c r="K135" s="32">
        <f t="shared" si="35"/>
        <v>0</v>
      </c>
      <c r="L135" s="32">
        <f t="shared" si="35"/>
        <v>237</v>
      </c>
      <c r="M135" s="32">
        <f>ROUND((L135/$E$1),0)</f>
        <v>59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5</v>
      </c>
      <c r="I136" s="40">
        <v>5</v>
      </c>
      <c r="J136" s="40">
        <v>4</v>
      </c>
      <c r="K136" s="40"/>
      <c r="L136" s="35">
        <f>SUM(G136:K136)</f>
        <v>19</v>
      </c>
      <c r="M136" s="35">
        <f t="shared" ref="M136:M144" si="36">ROUND((L136/$E$1),0)</f>
        <v>5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>
        <v>15</v>
      </c>
      <c r="I137" s="40">
        <v>15</v>
      </c>
      <c r="J137" s="40">
        <v>15</v>
      </c>
      <c r="K137" s="40"/>
      <c r="L137" s="35">
        <f t="shared" ref="L137:L144" si="37">SUM(G137:K137)</f>
        <v>61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12</v>
      </c>
      <c r="H138" s="40">
        <v>14</v>
      </c>
      <c r="I138" s="40">
        <v>13</v>
      </c>
      <c r="J138" s="40">
        <v>15</v>
      </c>
      <c r="K138" s="40"/>
      <c r="L138" s="35">
        <f t="shared" si="37"/>
        <v>54</v>
      </c>
      <c r="M138" s="35">
        <f t="shared" si="36"/>
        <v>14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26</v>
      </c>
      <c r="H139" s="41">
        <v>26</v>
      </c>
      <c r="I139" s="41">
        <v>24</v>
      </c>
      <c r="J139" s="41">
        <v>27</v>
      </c>
      <c r="K139" s="41"/>
      <c r="L139" s="32">
        <f t="shared" si="37"/>
        <v>103</v>
      </c>
      <c r="M139" s="32">
        <f t="shared" si="36"/>
        <v>26</v>
      </c>
      <c r="N139" s="33"/>
      <c r="O139" s="115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>
        <v>1</v>
      </c>
      <c r="I142" s="40">
        <v>1</v>
      </c>
      <c r="J142" s="40"/>
      <c r="K142" s="40"/>
      <c r="L142" s="35">
        <f t="shared" si="37"/>
        <v>2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>
        <v>144</v>
      </c>
      <c r="I143" s="40">
        <v>144</v>
      </c>
      <c r="J143" s="40">
        <v>180</v>
      </c>
      <c r="K143" s="40"/>
      <c r="L143" s="35">
        <f t="shared" si="37"/>
        <v>468</v>
      </c>
      <c r="M143" s="35">
        <f t="shared" si="36"/>
        <v>117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331</v>
      </c>
      <c r="U147" s="46">
        <f>+L152+L153</f>
        <v>114</v>
      </c>
      <c r="V147" s="46">
        <f>+L154+L155</f>
        <v>217</v>
      </c>
      <c r="W147" s="46">
        <f>+L158</f>
        <v>4</v>
      </c>
      <c r="X147" s="46">
        <f>+L156</f>
        <v>0</v>
      </c>
    </row>
    <row r="148" spans="1:24" x14ac:dyDescent="0.25">
      <c r="A148" s="21"/>
      <c r="B148" s="22"/>
      <c r="C148" s="8" t="str">
        <f>+$C132</f>
        <v>August 2024</v>
      </c>
      <c r="D148" s="24"/>
      <c r="E148" s="24"/>
      <c r="F148" s="24"/>
      <c r="G148" s="10" t="str">
        <f>+$G$4</f>
        <v>August</v>
      </c>
      <c r="H148" s="10" t="str">
        <f>+G148</f>
        <v>August</v>
      </c>
      <c r="I148" s="10" t="str">
        <f t="shared" si="38"/>
        <v>August</v>
      </c>
      <c r="J148" s="10" t="str">
        <f t="shared" si="38"/>
        <v>August</v>
      </c>
      <c r="K148" s="10" t="str">
        <f t="shared" si="38"/>
        <v>August</v>
      </c>
      <c r="L148" s="10" t="str">
        <f t="shared" si="38"/>
        <v>August</v>
      </c>
      <c r="M148" s="10" t="str">
        <f t="shared" si="38"/>
        <v>August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4</v>
      </c>
      <c r="H149" s="7">
        <f>+$H$5</f>
        <v>11</v>
      </c>
      <c r="I149" s="7">
        <f>+$I$5</f>
        <v>18</v>
      </c>
      <c r="J149" s="7">
        <f>+$J$5</f>
        <v>25</v>
      </c>
      <c r="K149" s="7" t="str">
        <f>+$K$5</f>
        <v>-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92</v>
      </c>
      <c r="H151" s="32">
        <f t="shared" ref="H151:L151" si="39">SUM(H152:H155)</f>
        <v>86</v>
      </c>
      <c r="I151" s="32">
        <f t="shared" si="39"/>
        <v>102</v>
      </c>
      <c r="J151" s="32">
        <f t="shared" si="39"/>
        <v>51</v>
      </c>
      <c r="K151" s="32">
        <f t="shared" si="39"/>
        <v>0</v>
      </c>
      <c r="L151" s="32">
        <f t="shared" si="39"/>
        <v>331</v>
      </c>
      <c r="M151" s="32">
        <f>ROUND((L151/$E$1),0)</f>
        <v>83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4</v>
      </c>
      <c r="H152" s="40">
        <v>3</v>
      </c>
      <c r="I152" s="40">
        <v>4</v>
      </c>
      <c r="J152" s="40">
        <v>3</v>
      </c>
      <c r="K152" s="40"/>
      <c r="L152" s="35">
        <f>SUM(G152:K152)</f>
        <v>14</v>
      </c>
      <c r="M152" s="35">
        <f t="shared" ref="M152:M160" si="40">ROUND((L152/$E$1),0)</f>
        <v>4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27</v>
      </c>
      <c r="H153" s="40">
        <v>30</v>
      </c>
      <c r="I153" s="40">
        <v>27</v>
      </c>
      <c r="J153" s="40">
        <v>16</v>
      </c>
      <c r="K153" s="40"/>
      <c r="L153" s="35">
        <f t="shared" ref="L153:L160" si="41">SUM(G153:K153)</f>
        <v>100</v>
      </c>
      <c r="M153" s="35">
        <f t="shared" si="40"/>
        <v>25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31</v>
      </c>
      <c r="H154" s="40">
        <v>28</v>
      </c>
      <c r="I154" s="40">
        <v>41</v>
      </c>
      <c r="J154" s="40">
        <v>12</v>
      </c>
      <c r="K154" s="40"/>
      <c r="L154" s="35">
        <f t="shared" si="41"/>
        <v>112</v>
      </c>
      <c r="M154" s="35">
        <f t="shared" si="40"/>
        <v>28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30</v>
      </c>
      <c r="H155" s="41">
        <v>25</v>
      </c>
      <c r="I155" s="41">
        <v>30</v>
      </c>
      <c r="J155" s="41">
        <v>20</v>
      </c>
      <c r="K155" s="41"/>
      <c r="L155" s="32">
        <f t="shared" si="41"/>
        <v>105</v>
      </c>
      <c r="M155" s="32">
        <f t="shared" si="40"/>
        <v>26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1</v>
      </c>
      <c r="H158" s="40">
        <v>3</v>
      </c>
      <c r="I158" s="40"/>
      <c r="J158" s="40"/>
      <c r="K158" s="40"/>
      <c r="L158" s="35">
        <f t="shared" si="41"/>
        <v>4</v>
      </c>
      <c r="M158" s="35">
        <f t="shared" si="40"/>
        <v>1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>
        <v>15</v>
      </c>
      <c r="I159" s="40"/>
      <c r="J159" s="40">
        <v>36</v>
      </c>
      <c r="K159" s="40"/>
      <c r="L159" s="35">
        <f t="shared" si="41"/>
        <v>51</v>
      </c>
      <c r="M159" s="35">
        <f t="shared" si="40"/>
        <v>13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173</v>
      </c>
      <c r="U163" s="46">
        <f>+L168+L169</f>
        <v>48</v>
      </c>
      <c r="V163" s="46">
        <f>+L170+L171</f>
        <v>125</v>
      </c>
      <c r="W163" s="46">
        <f>+L174</f>
        <v>10</v>
      </c>
      <c r="X163" s="46">
        <f>+L172</f>
        <v>0</v>
      </c>
    </row>
    <row r="164" spans="1:24" x14ac:dyDescent="0.25">
      <c r="A164" s="21"/>
      <c r="B164" s="22"/>
      <c r="C164" s="8" t="str">
        <f>+$C148</f>
        <v>August 2024</v>
      </c>
      <c r="D164" s="24"/>
      <c r="E164" s="24"/>
      <c r="F164" s="24"/>
      <c r="G164" s="10" t="str">
        <f>+$G$4</f>
        <v>August</v>
      </c>
      <c r="H164" s="10" t="str">
        <f>+G164</f>
        <v>August</v>
      </c>
      <c r="I164" s="10" t="str">
        <f t="shared" si="42"/>
        <v>August</v>
      </c>
      <c r="J164" s="10" t="str">
        <f t="shared" si="42"/>
        <v>August</v>
      </c>
      <c r="K164" s="10" t="str">
        <f t="shared" si="42"/>
        <v>August</v>
      </c>
      <c r="L164" s="10" t="str">
        <f t="shared" si="42"/>
        <v>August</v>
      </c>
      <c r="M164" s="10" t="str">
        <f t="shared" si="42"/>
        <v>August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4</v>
      </c>
      <c r="H165" s="7">
        <f>+$H$5</f>
        <v>11</v>
      </c>
      <c r="I165" s="7">
        <f>+$I$5</f>
        <v>18</v>
      </c>
      <c r="J165" s="7">
        <f>+$J$5</f>
        <v>25</v>
      </c>
      <c r="K165" s="7" t="str">
        <f>+$K$5</f>
        <v>-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41</v>
      </c>
      <c r="H167" s="32">
        <f t="shared" ref="H167:L167" si="43">SUM(H168:H171)</f>
        <v>33</v>
      </c>
      <c r="I167" s="32">
        <f t="shared" si="43"/>
        <v>34</v>
      </c>
      <c r="J167" s="32">
        <f t="shared" si="43"/>
        <v>65</v>
      </c>
      <c r="K167" s="32">
        <f t="shared" si="43"/>
        <v>0</v>
      </c>
      <c r="L167" s="32">
        <f t="shared" si="43"/>
        <v>173</v>
      </c>
      <c r="M167" s="32">
        <f>ROUND((L167/$E$1),0)</f>
        <v>43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3</v>
      </c>
      <c r="J168" s="40">
        <v>4</v>
      </c>
      <c r="K168" s="40"/>
      <c r="L168" s="35">
        <f>SUM(G168:K168)</f>
        <v>10</v>
      </c>
      <c r="M168" s="35">
        <f t="shared" ref="M168:M176" si="44">ROUND((L168/$E$1),0)</f>
        <v>3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10</v>
      </c>
      <c r="H169" s="40">
        <v>14</v>
      </c>
      <c r="I169" s="40">
        <v>5</v>
      </c>
      <c r="J169" s="40">
        <v>9</v>
      </c>
      <c r="K169" s="40"/>
      <c r="L169" s="35">
        <f t="shared" ref="L169:L176" si="45">SUM(G169:K169)</f>
        <v>38</v>
      </c>
      <c r="M169" s="35">
        <f t="shared" si="44"/>
        <v>10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7</v>
      </c>
      <c r="H170" s="40">
        <v>7</v>
      </c>
      <c r="I170" s="40">
        <v>6</v>
      </c>
      <c r="J170" s="40">
        <v>17</v>
      </c>
      <c r="K170" s="40"/>
      <c r="L170" s="35">
        <f t="shared" si="45"/>
        <v>37</v>
      </c>
      <c r="M170" s="35">
        <f t="shared" si="44"/>
        <v>9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22</v>
      </c>
      <c r="H171" s="41">
        <v>11</v>
      </c>
      <c r="I171" s="41">
        <v>20</v>
      </c>
      <c r="J171" s="41">
        <v>35</v>
      </c>
      <c r="K171" s="41"/>
      <c r="L171" s="32">
        <f t="shared" si="45"/>
        <v>88</v>
      </c>
      <c r="M171" s="32">
        <f t="shared" si="44"/>
        <v>22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3</v>
      </c>
      <c r="H174" s="40">
        <v>2</v>
      </c>
      <c r="I174" s="40">
        <v>2</v>
      </c>
      <c r="J174" s="40">
        <v>3</v>
      </c>
      <c r="K174" s="40"/>
      <c r="L174" s="35">
        <f t="shared" si="45"/>
        <v>10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72</v>
      </c>
      <c r="H175" s="40">
        <v>108</v>
      </c>
      <c r="I175" s="40">
        <v>144</v>
      </c>
      <c r="J175" s="40">
        <v>60</v>
      </c>
      <c r="K175" s="40"/>
      <c r="L175" s="35">
        <f t="shared" si="45"/>
        <v>384</v>
      </c>
      <c r="M175" s="35">
        <f t="shared" si="44"/>
        <v>96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273</v>
      </c>
      <c r="U179" s="46">
        <f>+L184+L185</f>
        <v>50</v>
      </c>
      <c r="V179" s="46">
        <f>+L186+L187</f>
        <v>223</v>
      </c>
      <c r="W179" s="46">
        <f>+L190</f>
        <v>48</v>
      </c>
      <c r="X179" s="46">
        <f>+L188</f>
        <v>4</v>
      </c>
    </row>
    <row r="180" spans="1:24" x14ac:dyDescent="0.25">
      <c r="A180" s="21"/>
      <c r="B180" s="22"/>
      <c r="C180" s="8" t="str">
        <f>+$C164</f>
        <v>August 2024</v>
      </c>
      <c r="D180" s="24"/>
      <c r="E180" s="24"/>
      <c r="F180" s="24"/>
      <c r="G180" s="10" t="str">
        <f>+$G$4</f>
        <v>August</v>
      </c>
      <c r="H180" s="10" t="str">
        <f>+G180</f>
        <v>August</v>
      </c>
      <c r="I180" s="10" t="str">
        <f t="shared" si="46"/>
        <v>August</v>
      </c>
      <c r="J180" s="10" t="str">
        <f t="shared" si="46"/>
        <v>August</v>
      </c>
      <c r="K180" s="10" t="str">
        <f t="shared" si="46"/>
        <v>August</v>
      </c>
      <c r="L180" s="10" t="str">
        <f t="shared" si="46"/>
        <v>August</v>
      </c>
      <c r="M180" s="10" t="str">
        <f t="shared" si="46"/>
        <v>August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4</v>
      </c>
      <c r="H181" s="7">
        <f>+$H$5</f>
        <v>11</v>
      </c>
      <c r="I181" s="7">
        <f>+$I$5</f>
        <v>18</v>
      </c>
      <c r="J181" s="7">
        <f>+$J$5</f>
        <v>25</v>
      </c>
      <c r="K181" s="7" t="str">
        <f>+$K$5</f>
        <v>-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63</v>
      </c>
      <c r="H183" s="32">
        <f t="shared" ref="H183:L183" si="47">SUM(H184:H187)</f>
        <v>65</v>
      </c>
      <c r="I183" s="32">
        <f t="shared" si="47"/>
        <v>68</v>
      </c>
      <c r="J183" s="32">
        <f t="shared" si="47"/>
        <v>77</v>
      </c>
      <c r="K183" s="32">
        <f t="shared" si="47"/>
        <v>0</v>
      </c>
      <c r="L183" s="32">
        <f t="shared" si="47"/>
        <v>273</v>
      </c>
      <c r="M183" s="32">
        <f>ROUND((L183/$E$1),0)</f>
        <v>68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1</v>
      </c>
      <c r="I184" s="40">
        <v>2</v>
      </c>
      <c r="J184" s="40">
        <v>4</v>
      </c>
      <c r="K184" s="40"/>
      <c r="L184" s="35">
        <f>SUM(G184:K184)</f>
        <v>9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10</v>
      </c>
      <c r="H185" s="40">
        <v>9</v>
      </c>
      <c r="I185" s="40">
        <v>10</v>
      </c>
      <c r="J185" s="40">
        <v>12</v>
      </c>
      <c r="K185" s="40"/>
      <c r="L185" s="35">
        <f t="shared" ref="L185:L192" si="49">SUM(G185:K185)</f>
        <v>41</v>
      </c>
      <c r="M185" s="35">
        <f t="shared" si="48"/>
        <v>10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16</v>
      </c>
      <c r="H186" s="40">
        <v>15</v>
      </c>
      <c r="I186" s="40">
        <v>15</v>
      </c>
      <c r="J186" s="40">
        <v>16</v>
      </c>
      <c r="K186" s="40"/>
      <c r="L186" s="35">
        <f t="shared" si="49"/>
        <v>62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35</v>
      </c>
      <c r="H187" s="41">
        <v>40</v>
      </c>
      <c r="I187" s="41">
        <v>41</v>
      </c>
      <c r="J187" s="41">
        <v>45</v>
      </c>
      <c r="K187" s="41"/>
      <c r="L187" s="32">
        <f t="shared" si="49"/>
        <v>161</v>
      </c>
      <c r="M187" s="32">
        <f t="shared" si="48"/>
        <v>40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>
        <v>4</v>
      </c>
      <c r="K188" s="40"/>
      <c r="L188" s="35">
        <f t="shared" si="49"/>
        <v>4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12</v>
      </c>
      <c r="H190" s="40">
        <v>14</v>
      </c>
      <c r="I190" s="40">
        <v>12</v>
      </c>
      <c r="J190" s="40">
        <v>10</v>
      </c>
      <c r="K190" s="40"/>
      <c r="L190" s="35">
        <f t="shared" si="49"/>
        <v>48</v>
      </c>
      <c r="M190" s="35">
        <f t="shared" si="48"/>
        <v>12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144</v>
      </c>
      <c r="H191" s="40">
        <v>144</v>
      </c>
      <c r="I191" s="40">
        <v>144</v>
      </c>
      <c r="J191" s="40">
        <v>144</v>
      </c>
      <c r="K191" s="40"/>
      <c r="L191" s="35">
        <f t="shared" si="49"/>
        <v>576</v>
      </c>
      <c r="M191" s="35">
        <f t="shared" si="48"/>
        <v>144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243</v>
      </c>
      <c r="U195" s="46">
        <f>+L200+L201</f>
        <v>49</v>
      </c>
      <c r="V195" s="46">
        <f>+L202+L203</f>
        <v>194</v>
      </c>
      <c r="W195" s="46">
        <f>+L206</f>
        <v>17</v>
      </c>
      <c r="X195" s="46">
        <f>+L204</f>
        <v>0</v>
      </c>
    </row>
    <row r="196" spans="1:24" x14ac:dyDescent="0.25">
      <c r="A196" s="21"/>
      <c r="B196" s="22"/>
      <c r="C196" s="8" t="str">
        <f>+$C180</f>
        <v>August 2024</v>
      </c>
      <c r="D196" s="24"/>
      <c r="E196" s="24"/>
      <c r="F196" s="24"/>
      <c r="G196" s="10" t="str">
        <f>+$G$4</f>
        <v>August</v>
      </c>
      <c r="H196" s="10" t="str">
        <f>+G196</f>
        <v>August</v>
      </c>
      <c r="I196" s="10" t="str">
        <f t="shared" si="50"/>
        <v>August</v>
      </c>
      <c r="J196" s="10" t="str">
        <f t="shared" si="50"/>
        <v>August</v>
      </c>
      <c r="K196" s="10" t="str">
        <f t="shared" si="50"/>
        <v>August</v>
      </c>
      <c r="L196" s="10" t="str">
        <f t="shared" si="50"/>
        <v>August</v>
      </c>
      <c r="M196" s="10" t="str">
        <f t="shared" si="50"/>
        <v>August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4</v>
      </c>
      <c r="H197" s="7">
        <f>+$H$5</f>
        <v>11</v>
      </c>
      <c r="I197" s="7">
        <f>+$I$5</f>
        <v>18</v>
      </c>
      <c r="J197" s="7">
        <f>+$J$5</f>
        <v>25</v>
      </c>
      <c r="K197" s="7" t="str">
        <f>+$K$5</f>
        <v>-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65</v>
      </c>
      <c r="H199" s="32">
        <f t="shared" ref="H199:L199" si="51">SUM(H200:H203)</f>
        <v>58</v>
      </c>
      <c r="I199" s="32">
        <f t="shared" si="51"/>
        <v>56</v>
      </c>
      <c r="J199" s="32">
        <f t="shared" si="51"/>
        <v>64</v>
      </c>
      <c r="K199" s="32">
        <f t="shared" si="51"/>
        <v>0</v>
      </c>
      <c r="L199" s="32">
        <f t="shared" si="51"/>
        <v>243</v>
      </c>
      <c r="M199" s="32">
        <f>ROUND((L199/$E$1),0)</f>
        <v>61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4</v>
      </c>
      <c r="I200" s="40">
        <v>4</v>
      </c>
      <c r="J200" s="40">
        <v>4</v>
      </c>
      <c r="K200" s="40"/>
      <c r="L200" s="35">
        <f>SUM(G200:K200)</f>
        <v>16</v>
      </c>
      <c r="M200" s="35">
        <f t="shared" ref="M200:M208" si="52">ROUND((L200/$E$1),0)</f>
        <v>4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9</v>
      </c>
      <c r="H201" s="40">
        <v>7</v>
      </c>
      <c r="I201" s="40">
        <v>8</v>
      </c>
      <c r="J201" s="40">
        <v>9</v>
      </c>
      <c r="K201" s="40"/>
      <c r="L201" s="35">
        <f t="shared" ref="L201:L208" si="53">SUM(G201:K201)</f>
        <v>33</v>
      </c>
      <c r="M201" s="35">
        <f t="shared" si="52"/>
        <v>8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20</v>
      </c>
      <c r="H202" s="40">
        <v>23</v>
      </c>
      <c r="I202" s="40">
        <v>17</v>
      </c>
      <c r="J202" s="40">
        <v>22</v>
      </c>
      <c r="K202" s="40"/>
      <c r="L202" s="35">
        <f t="shared" si="53"/>
        <v>82</v>
      </c>
      <c r="M202" s="35">
        <f t="shared" si="52"/>
        <v>21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32</v>
      </c>
      <c r="H203" s="41">
        <v>24</v>
      </c>
      <c r="I203" s="41">
        <v>27</v>
      </c>
      <c r="J203" s="41">
        <v>29</v>
      </c>
      <c r="K203" s="41"/>
      <c r="L203" s="32">
        <f t="shared" si="53"/>
        <v>112</v>
      </c>
      <c r="M203" s="32">
        <f t="shared" si="52"/>
        <v>28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4</v>
      </c>
      <c r="H206" s="40">
        <v>6</v>
      </c>
      <c r="I206" s="40">
        <v>4</v>
      </c>
      <c r="J206" s="40">
        <v>3</v>
      </c>
      <c r="K206" s="40"/>
      <c r="L206" s="35">
        <f t="shared" si="53"/>
        <v>17</v>
      </c>
      <c r="M206" s="35">
        <f t="shared" si="52"/>
        <v>4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72</v>
      </c>
      <c r="H207" s="40">
        <v>180</v>
      </c>
      <c r="I207" s="40">
        <v>144</v>
      </c>
      <c r="J207" s="40">
        <v>144</v>
      </c>
      <c r="K207" s="40"/>
      <c r="L207" s="35">
        <f t="shared" si="53"/>
        <v>540</v>
      </c>
      <c r="M207" s="35">
        <f t="shared" si="52"/>
        <v>135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325</v>
      </c>
      <c r="U211" s="46">
        <f>+L216+L217</f>
        <v>42</v>
      </c>
      <c r="V211" s="46">
        <f>+L218+L219</f>
        <v>283</v>
      </c>
      <c r="W211" s="46">
        <f>+L222</f>
        <v>11</v>
      </c>
      <c r="X211" s="46">
        <f>+L220</f>
        <v>0</v>
      </c>
    </row>
    <row r="212" spans="1:24" x14ac:dyDescent="0.25">
      <c r="A212" s="21"/>
      <c r="B212" s="22"/>
      <c r="C212" s="8" t="str">
        <f>+$C196</f>
        <v>August 2024</v>
      </c>
      <c r="D212" s="24"/>
      <c r="E212" s="24"/>
      <c r="F212" s="24"/>
      <c r="G212" s="10" t="str">
        <f>+$G$4</f>
        <v>August</v>
      </c>
      <c r="H212" s="10" t="str">
        <f>+G212</f>
        <v>August</v>
      </c>
      <c r="I212" s="10" t="str">
        <f t="shared" si="54"/>
        <v>August</v>
      </c>
      <c r="J212" s="10" t="str">
        <f t="shared" si="54"/>
        <v>August</v>
      </c>
      <c r="K212" s="10" t="str">
        <f t="shared" si="54"/>
        <v>August</v>
      </c>
      <c r="L212" s="10" t="str">
        <f t="shared" si="54"/>
        <v>August</v>
      </c>
      <c r="M212" s="10" t="str">
        <f t="shared" si="54"/>
        <v>August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4</v>
      </c>
      <c r="H213" s="7">
        <f>+$H$5</f>
        <v>11</v>
      </c>
      <c r="I213" s="7">
        <f>+$I$5</f>
        <v>18</v>
      </c>
      <c r="J213" s="7">
        <f>+$J$5</f>
        <v>25</v>
      </c>
      <c r="K213" s="7" t="str">
        <f>+$K$5</f>
        <v>-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80</v>
      </c>
      <c r="H215" s="32">
        <f t="shared" ref="H215:L215" si="55">SUM(H216:H219)</f>
        <v>94</v>
      </c>
      <c r="I215" s="32">
        <f t="shared" si="55"/>
        <v>63</v>
      </c>
      <c r="J215" s="32">
        <f t="shared" si="55"/>
        <v>88</v>
      </c>
      <c r="K215" s="32">
        <f t="shared" si="55"/>
        <v>0</v>
      </c>
      <c r="L215" s="32">
        <f t="shared" si="55"/>
        <v>325</v>
      </c>
      <c r="M215" s="32">
        <f>ROUND((L215/$E$1),0)</f>
        <v>81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3</v>
      </c>
      <c r="H216" s="40">
        <v>1</v>
      </c>
      <c r="I216" s="40">
        <v>1</v>
      </c>
      <c r="J216" s="40">
        <v>2</v>
      </c>
      <c r="K216" s="40"/>
      <c r="L216" s="35">
        <f>SUM(G216:K216)</f>
        <v>7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10</v>
      </c>
      <c r="H217" s="40">
        <v>10</v>
      </c>
      <c r="I217" s="40">
        <v>5</v>
      </c>
      <c r="J217" s="40">
        <v>10</v>
      </c>
      <c r="K217" s="40"/>
      <c r="L217" s="35">
        <f t="shared" ref="L217:L224" si="57">SUM(G217:K217)</f>
        <v>35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23</v>
      </c>
      <c r="H218" s="40">
        <v>32</v>
      </c>
      <c r="I218" s="40">
        <v>16</v>
      </c>
      <c r="J218" s="40">
        <v>23</v>
      </c>
      <c r="K218" s="40"/>
      <c r="L218" s="35">
        <f t="shared" si="57"/>
        <v>94</v>
      </c>
      <c r="M218" s="35">
        <f t="shared" si="56"/>
        <v>24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44</v>
      </c>
      <c r="H219" s="41">
        <v>51</v>
      </c>
      <c r="I219" s="41">
        <v>41</v>
      </c>
      <c r="J219" s="41">
        <v>53</v>
      </c>
      <c r="K219" s="41"/>
      <c r="L219" s="32">
        <f t="shared" si="57"/>
        <v>189</v>
      </c>
      <c r="M219" s="32">
        <f t="shared" si="56"/>
        <v>47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2</v>
      </c>
      <c r="H222" s="40">
        <v>6</v>
      </c>
      <c r="I222" s="40"/>
      <c r="J222" s="40">
        <v>3</v>
      </c>
      <c r="K222" s="40"/>
      <c r="L222" s="35">
        <f t="shared" si="57"/>
        <v>11</v>
      </c>
      <c r="M222" s="35">
        <f t="shared" si="56"/>
        <v>3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72</v>
      </c>
      <c r="H223" s="40">
        <v>72</v>
      </c>
      <c r="I223" s="40">
        <v>144</v>
      </c>
      <c r="J223" s="40"/>
      <c r="K223" s="40"/>
      <c r="L223" s="35">
        <f t="shared" si="57"/>
        <v>288</v>
      </c>
      <c r="M223" s="35">
        <f t="shared" si="56"/>
        <v>72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218</v>
      </c>
      <c r="U227" s="46">
        <f>+L232+L233</f>
        <v>90</v>
      </c>
      <c r="V227" s="46">
        <f>+L234+L235</f>
        <v>128</v>
      </c>
      <c r="W227" s="46">
        <f>+L238</f>
        <v>14</v>
      </c>
      <c r="X227" s="46">
        <f>+L236</f>
        <v>0</v>
      </c>
    </row>
    <row r="228" spans="1:24" x14ac:dyDescent="0.25">
      <c r="A228" s="21"/>
      <c r="B228" s="22"/>
      <c r="C228" s="8" t="str">
        <f>+$C212</f>
        <v>August 2024</v>
      </c>
      <c r="D228" s="24"/>
      <c r="E228" s="24"/>
      <c r="F228" s="24"/>
      <c r="G228" s="10" t="str">
        <f>+$G$4</f>
        <v>August</v>
      </c>
      <c r="H228" s="10" t="str">
        <f>+G228</f>
        <v>August</v>
      </c>
      <c r="I228" s="10" t="str">
        <f t="shared" si="58"/>
        <v>August</v>
      </c>
      <c r="J228" s="10" t="str">
        <f t="shared" si="58"/>
        <v>August</v>
      </c>
      <c r="K228" s="10" t="str">
        <f t="shared" si="58"/>
        <v>August</v>
      </c>
      <c r="L228" s="10" t="str">
        <f t="shared" si="58"/>
        <v>August</v>
      </c>
      <c r="M228" s="10" t="str">
        <f t="shared" si="58"/>
        <v>August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4</v>
      </c>
      <c r="H229" s="7">
        <f>+$H$5</f>
        <v>11</v>
      </c>
      <c r="I229" s="7">
        <f>+$I$5</f>
        <v>18</v>
      </c>
      <c r="J229" s="7">
        <f>+$J$5</f>
        <v>25</v>
      </c>
      <c r="K229" s="7" t="str">
        <f>+$K$5</f>
        <v>-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56</v>
      </c>
      <c r="H231" s="32">
        <f t="shared" ref="H231:L231" si="59">SUM(H232:H235)</f>
        <v>56</v>
      </c>
      <c r="I231" s="32">
        <f t="shared" si="59"/>
        <v>53</v>
      </c>
      <c r="J231" s="32">
        <f t="shared" si="59"/>
        <v>53</v>
      </c>
      <c r="K231" s="32">
        <f t="shared" si="59"/>
        <v>0</v>
      </c>
      <c r="L231" s="32">
        <f t="shared" si="59"/>
        <v>218</v>
      </c>
      <c r="M231" s="32">
        <f>ROUND((L231/$E$1),0)</f>
        <v>55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8</v>
      </c>
      <c r="H232" s="40">
        <v>8</v>
      </c>
      <c r="I232" s="40">
        <v>9</v>
      </c>
      <c r="J232" s="40">
        <v>7</v>
      </c>
      <c r="K232" s="40"/>
      <c r="L232" s="35">
        <f>SUM(G232:K232)</f>
        <v>32</v>
      </c>
      <c r="M232" s="35">
        <f t="shared" ref="M232:M240" si="60">ROUND((L232/$E$1),0)</f>
        <v>8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15</v>
      </c>
      <c r="H233" s="40">
        <v>15</v>
      </c>
      <c r="I233" s="40">
        <v>13</v>
      </c>
      <c r="J233" s="40">
        <v>15</v>
      </c>
      <c r="K233" s="40"/>
      <c r="L233" s="35">
        <f t="shared" ref="L233:L240" si="61">SUM(G233:K233)</f>
        <v>58</v>
      </c>
      <c r="M233" s="35">
        <f t="shared" si="60"/>
        <v>15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10</v>
      </c>
      <c r="I234" s="40">
        <v>5</v>
      </c>
      <c r="J234" s="40">
        <v>11</v>
      </c>
      <c r="K234" s="40"/>
      <c r="L234" s="35">
        <f t="shared" si="61"/>
        <v>36</v>
      </c>
      <c r="M234" s="35">
        <f t="shared" si="60"/>
        <v>9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23</v>
      </c>
      <c r="H235" s="41">
        <v>23</v>
      </c>
      <c r="I235" s="41">
        <v>26</v>
      </c>
      <c r="J235" s="41">
        <v>20</v>
      </c>
      <c r="K235" s="41"/>
      <c r="L235" s="32">
        <f t="shared" si="61"/>
        <v>92</v>
      </c>
      <c r="M235" s="32">
        <f t="shared" si="60"/>
        <v>23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116">
        <v>3</v>
      </c>
      <c r="H238" s="40">
        <v>3</v>
      </c>
      <c r="I238" s="40">
        <v>3</v>
      </c>
      <c r="J238" s="40">
        <v>5</v>
      </c>
      <c r="K238" s="40"/>
      <c r="L238" s="35">
        <f t="shared" si="61"/>
        <v>14</v>
      </c>
      <c r="M238" s="35">
        <f t="shared" si="60"/>
        <v>4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>
        <v>360</v>
      </c>
      <c r="K239" s="40"/>
      <c r="L239" s="35">
        <f t="shared" si="61"/>
        <v>360</v>
      </c>
      <c r="M239" s="35">
        <f t="shared" si="60"/>
        <v>90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344</v>
      </c>
      <c r="U243" s="46">
        <f>+L248+L249</f>
        <v>46</v>
      </c>
      <c r="V243" s="46">
        <f>+L250+L251</f>
        <v>298</v>
      </c>
      <c r="W243" s="46">
        <f>+L254</f>
        <v>35</v>
      </c>
      <c r="X243" s="46">
        <f>+L252</f>
        <v>0</v>
      </c>
    </row>
    <row r="244" spans="1:24" x14ac:dyDescent="0.25">
      <c r="A244" s="21"/>
      <c r="B244" s="22"/>
      <c r="C244" s="8" t="str">
        <f>+$C228</f>
        <v>August 2024</v>
      </c>
      <c r="D244" s="24"/>
      <c r="E244" s="24"/>
      <c r="F244" s="24"/>
      <c r="G244" s="10" t="str">
        <f>+$G$4</f>
        <v>August</v>
      </c>
      <c r="H244" s="10" t="str">
        <f>+G244</f>
        <v>August</v>
      </c>
      <c r="I244" s="10" t="str">
        <f t="shared" si="62"/>
        <v>August</v>
      </c>
      <c r="J244" s="10" t="str">
        <f t="shared" si="62"/>
        <v>August</v>
      </c>
      <c r="K244" s="10" t="str">
        <f t="shared" si="62"/>
        <v>August</v>
      </c>
      <c r="L244" s="10" t="str">
        <f t="shared" si="62"/>
        <v>August</v>
      </c>
      <c r="M244" s="10" t="str">
        <f t="shared" si="62"/>
        <v>August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4</v>
      </c>
      <c r="H245" s="7">
        <f>+$H$5</f>
        <v>11</v>
      </c>
      <c r="I245" s="7">
        <f>+$I$5</f>
        <v>18</v>
      </c>
      <c r="J245" s="7">
        <f>+$J$5</f>
        <v>25</v>
      </c>
      <c r="K245" s="7" t="str">
        <f>+$K$5</f>
        <v>-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60</v>
      </c>
      <c r="H247" s="32">
        <f t="shared" ref="H247:L247" si="63">SUM(H248:H251)</f>
        <v>89</v>
      </c>
      <c r="I247" s="32">
        <f t="shared" si="63"/>
        <v>90</v>
      </c>
      <c r="J247" s="32">
        <f t="shared" si="63"/>
        <v>105</v>
      </c>
      <c r="K247" s="32">
        <f t="shared" si="63"/>
        <v>0</v>
      </c>
      <c r="L247" s="32">
        <f t="shared" si="63"/>
        <v>344</v>
      </c>
      <c r="M247" s="32">
        <f>ROUND((L247/$E$1),0)</f>
        <v>86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4</v>
      </c>
      <c r="H248" s="40">
        <v>5</v>
      </c>
      <c r="I248" s="40">
        <v>5</v>
      </c>
      <c r="J248" s="40">
        <v>5</v>
      </c>
      <c r="K248" s="40"/>
      <c r="L248" s="35">
        <f>SUM(G248:K248)</f>
        <v>19</v>
      </c>
      <c r="M248" s="35">
        <f t="shared" ref="M248:M256" si="64">ROUND((L248/$E$1),0)</f>
        <v>5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5</v>
      </c>
      <c r="H249" s="40">
        <v>8</v>
      </c>
      <c r="I249" s="40">
        <v>7</v>
      </c>
      <c r="J249" s="40">
        <v>7</v>
      </c>
      <c r="K249" s="40"/>
      <c r="L249" s="35">
        <f t="shared" ref="L249:L256" si="65">SUM(G249:K249)</f>
        <v>27</v>
      </c>
      <c r="M249" s="35">
        <f t="shared" si="64"/>
        <v>7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16</v>
      </c>
      <c r="H250" s="40">
        <v>20</v>
      </c>
      <c r="I250" s="40">
        <v>24</v>
      </c>
      <c r="J250" s="40">
        <v>26</v>
      </c>
      <c r="K250" s="40"/>
      <c r="L250" s="35">
        <f t="shared" si="65"/>
        <v>86</v>
      </c>
      <c r="M250" s="35">
        <f t="shared" si="64"/>
        <v>22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35</v>
      </c>
      <c r="H251" s="41">
        <v>56</v>
      </c>
      <c r="I251" s="41">
        <v>54</v>
      </c>
      <c r="J251" s="41">
        <v>67</v>
      </c>
      <c r="K251" s="41"/>
      <c r="L251" s="32">
        <f t="shared" si="65"/>
        <v>212</v>
      </c>
      <c r="M251" s="32">
        <f t="shared" si="64"/>
        <v>53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6</v>
      </c>
      <c r="H254" s="40">
        <v>6</v>
      </c>
      <c r="I254" s="40">
        <v>15</v>
      </c>
      <c r="J254" s="40">
        <v>8</v>
      </c>
      <c r="K254" s="40"/>
      <c r="L254" s="35">
        <f t="shared" si="65"/>
        <v>35</v>
      </c>
      <c r="M254" s="35">
        <f t="shared" si="64"/>
        <v>9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168</v>
      </c>
      <c r="U259" s="46">
        <f>+L264+L265</f>
        <v>18</v>
      </c>
      <c r="V259" s="46">
        <f>+L266+L267</f>
        <v>150</v>
      </c>
      <c r="W259" s="46">
        <f>+L270</f>
        <v>3</v>
      </c>
      <c r="X259" s="46">
        <f>+L268</f>
        <v>2</v>
      </c>
    </row>
    <row r="260" spans="1:24" x14ac:dyDescent="0.25">
      <c r="A260" s="21"/>
      <c r="B260" s="22"/>
      <c r="C260" s="8" t="str">
        <f>+$C244</f>
        <v>August 2024</v>
      </c>
      <c r="D260" s="24"/>
      <c r="E260" s="24"/>
      <c r="F260" s="24"/>
      <c r="G260" s="10" t="str">
        <f>+$G$4</f>
        <v>August</v>
      </c>
      <c r="H260" s="10" t="str">
        <f>+G260</f>
        <v>August</v>
      </c>
      <c r="I260" s="10" t="str">
        <f t="shared" si="66"/>
        <v>August</v>
      </c>
      <c r="J260" s="10" t="str">
        <f t="shared" si="66"/>
        <v>August</v>
      </c>
      <c r="K260" s="10" t="str">
        <f t="shared" si="66"/>
        <v>August</v>
      </c>
      <c r="L260" s="10" t="str">
        <f t="shared" si="66"/>
        <v>August</v>
      </c>
      <c r="M260" s="10" t="str">
        <f t="shared" si="66"/>
        <v>August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4</v>
      </c>
      <c r="H261" s="7">
        <f>+$H$5</f>
        <v>11</v>
      </c>
      <c r="I261" s="7">
        <f>+$I$5</f>
        <v>18</v>
      </c>
      <c r="J261" s="7">
        <f>+$J$5</f>
        <v>25</v>
      </c>
      <c r="K261" s="7" t="str">
        <f>+$K$5</f>
        <v>-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46</v>
      </c>
      <c r="H263" s="32">
        <f t="shared" ref="H263:L263" si="67">SUM(H264:H267)</f>
        <v>31</v>
      </c>
      <c r="I263" s="32">
        <f t="shared" si="67"/>
        <v>46</v>
      </c>
      <c r="J263" s="32">
        <f t="shared" si="67"/>
        <v>45</v>
      </c>
      <c r="K263" s="32">
        <f t="shared" si="67"/>
        <v>0</v>
      </c>
      <c r="L263" s="32">
        <f t="shared" si="67"/>
        <v>168</v>
      </c>
      <c r="M263" s="32">
        <f>ROUND((L263/$E$1),0)</f>
        <v>42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1</v>
      </c>
      <c r="J264" s="40">
        <v>2</v>
      </c>
      <c r="K264" s="40"/>
      <c r="L264" s="35">
        <f>SUM(G264:K264)</f>
        <v>5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5</v>
      </c>
      <c r="H265" s="40">
        <v>1</v>
      </c>
      <c r="I265" s="40">
        <v>4</v>
      </c>
      <c r="J265" s="40">
        <v>3</v>
      </c>
      <c r="K265" s="40"/>
      <c r="L265" s="35">
        <f t="shared" ref="L265:L272" si="69">SUM(G265:K265)</f>
        <v>13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5</v>
      </c>
      <c r="H266" s="40">
        <v>5</v>
      </c>
      <c r="I266" s="40">
        <v>5</v>
      </c>
      <c r="J266" s="40">
        <v>8</v>
      </c>
      <c r="K266" s="40"/>
      <c r="L266" s="35">
        <f t="shared" si="69"/>
        <v>23</v>
      </c>
      <c r="M266" s="35">
        <f t="shared" si="68"/>
        <v>6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35</v>
      </c>
      <c r="H267" s="41">
        <v>24</v>
      </c>
      <c r="I267" s="41">
        <v>36</v>
      </c>
      <c r="J267" s="41">
        <v>32</v>
      </c>
      <c r="K267" s="41"/>
      <c r="L267" s="32">
        <f t="shared" si="69"/>
        <v>127</v>
      </c>
      <c r="M267" s="32">
        <f t="shared" si="68"/>
        <v>32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>
        <v>2</v>
      </c>
      <c r="H268" s="40"/>
      <c r="I268" s="40"/>
      <c r="J268" s="40"/>
      <c r="K268" s="40"/>
      <c r="L268" s="35">
        <f t="shared" si="69"/>
        <v>2</v>
      </c>
      <c r="M268" s="35">
        <f t="shared" si="68"/>
        <v>1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>
        <v>2</v>
      </c>
      <c r="H270" s="40">
        <v>1</v>
      </c>
      <c r="I270" s="40"/>
      <c r="J270" s="40"/>
      <c r="K270" s="40"/>
      <c r="L270" s="35">
        <f t="shared" si="69"/>
        <v>3</v>
      </c>
      <c r="M270" s="35">
        <f t="shared" si="68"/>
        <v>1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72</v>
      </c>
      <c r="H271" s="40">
        <v>36</v>
      </c>
      <c r="I271" s="40"/>
      <c r="J271" s="40">
        <v>72</v>
      </c>
      <c r="K271" s="40"/>
      <c r="L271" s="35">
        <f t="shared" si="69"/>
        <v>180</v>
      </c>
      <c r="M271" s="35">
        <f t="shared" si="68"/>
        <v>45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272</v>
      </c>
      <c r="U275" s="46">
        <f>+L280+L281</f>
        <v>30</v>
      </c>
      <c r="V275" s="46">
        <f>+L282+L283</f>
        <v>242</v>
      </c>
      <c r="W275" s="46">
        <f>+L286</f>
        <v>2</v>
      </c>
      <c r="X275" s="46">
        <f>+L284</f>
        <v>0</v>
      </c>
    </row>
    <row r="276" spans="1:24" x14ac:dyDescent="0.25">
      <c r="A276" s="21"/>
      <c r="B276" s="22"/>
      <c r="C276" s="8" t="str">
        <f>+$C260</f>
        <v>August 2024</v>
      </c>
      <c r="D276" s="24"/>
      <c r="E276" s="24"/>
      <c r="F276" s="24"/>
      <c r="G276" s="10" t="str">
        <f>+$G$4</f>
        <v>August</v>
      </c>
      <c r="H276" s="10" t="str">
        <f>+G276</f>
        <v>August</v>
      </c>
      <c r="I276" s="10" t="str">
        <f t="shared" si="70"/>
        <v>August</v>
      </c>
      <c r="J276" s="10" t="str">
        <f t="shared" si="70"/>
        <v>August</v>
      </c>
      <c r="K276" s="10" t="str">
        <f t="shared" si="70"/>
        <v>August</v>
      </c>
      <c r="L276" s="10" t="str">
        <f t="shared" si="70"/>
        <v>August</v>
      </c>
      <c r="M276" s="10" t="str">
        <f t="shared" si="70"/>
        <v>August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4</v>
      </c>
      <c r="H277" s="7">
        <f>+$H$5</f>
        <v>11</v>
      </c>
      <c r="I277" s="7">
        <f>+$I$5</f>
        <v>18</v>
      </c>
      <c r="J277" s="7">
        <f>+$J$5</f>
        <v>25</v>
      </c>
      <c r="K277" s="7" t="str">
        <f>+$K$5</f>
        <v>-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51</v>
      </c>
      <c r="H279" s="32">
        <f t="shared" ref="H279:L279" si="71">SUM(H280:H283)</f>
        <v>71</v>
      </c>
      <c r="I279" s="32">
        <f t="shared" si="71"/>
        <v>80</v>
      </c>
      <c r="J279" s="32">
        <f t="shared" si="71"/>
        <v>70</v>
      </c>
      <c r="K279" s="32">
        <f t="shared" si="71"/>
        <v>0</v>
      </c>
      <c r="L279" s="32">
        <f t="shared" si="71"/>
        <v>272</v>
      </c>
      <c r="M279" s="32">
        <f>ROUND((L279/$E$1),0)</f>
        <v>68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2</v>
      </c>
      <c r="I280" s="40">
        <v>2</v>
      </c>
      <c r="J280" s="40">
        <v>1</v>
      </c>
      <c r="K280" s="40"/>
      <c r="L280" s="35">
        <f>SUM(G280:K280)</f>
        <v>7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8</v>
      </c>
      <c r="H281" s="40">
        <v>5</v>
      </c>
      <c r="I281" s="40">
        <v>5</v>
      </c>
      <c r="J281" s="40">
        <v>5</v>
      </c>
      <c r="K281" s="40"/>
      <c r="L281" s="35">
        <f t="shared" ref="L281:L288" si="73">SUM(G281:K281)</f>
        <v>23</v>
      </c>
      <c r="M281" s="35">
        <f t="shared" si="72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11</v>
      </c>
      <c r="H282" s="40">
        <v>13</v>
      </c>
      <c r="I282" s="40">
        <v>15</v>
      </c>
      <c r="J282" s="40">
        <v>16</v>
      </c>
      <c r="K282" s="40"/>
      <c r="L282" s="35">
        <f t="shared" si="73"/>
        <v>55</v>
      </c>
      <c r="M282" s="35">
        <f t="shared" si="72"/>
        <v>14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30</v>
      </c>
      <c r="H283" s="41">
        <v>51</v>
      </c>
      <c r="I283" s="41">
        <v>58</v>
      </c>
      <c r="J283" s="41">
        <v>48</v>
      </c>
      <c r="K283" s="41"/>
      <c r="L283" s="32">
        <f t="shared" si="73"/>
        <v>187</v>
      </c>
      <c r="M283" s="32">
        <f t="shared" si="72"/>
        <v>47</v>
      </c>
      <c r="N283" s="33"/>
      <c r="O283" s="1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>
        <v>2</v>
      </c>
      <c r="J286" s="40"/>
      <c r="K286" s="40"/>
      <c r="L286" s="35">
        <f t="shared" si="73"/>
        <v>2</v>
      </c>
      <c r="M286" s="35">
        <f t="shared" si="72"/>
        <v>1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>
        <f t="shared" si="72"/>
        <v>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>
        <f t="shared" si="72"/>
        <v>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256</v>
      </c>
      <c r="U291" s="46">
        <f>+L296+L297</f>
        <v>34</v>
      </c>
      <c r="V291" s="46">
        <f>+L298+L299</f>
        <v>222</v>
      </c>
      <c r="W291" s="46">
        <f>+L302</f>
        <v>10</v>
      </c>
      <c r="X291" s="46">
        <f>+L300</f>
        <v>0</v>
      </c>
    </row>
    <row r="292" spans="1:24" x14ac:dyDescent="0.25">
      <c r="A292" s="21"/>
      <c r="B292" s="22"/>
      <c r="C292" s="8" t="str">
        <f>+$C276</f>
        <v>August 2024</v>
      </c>
      <c r="D292" s="24"/>
      <c r="E292" s="24"/>
      <c r="F292" s="24"/>
      <c r="G292" s="10" t="str">
        <f>+$G$4</f>
        <v>August</v>
      </c>
      <c r="H292" s="10" t="str">
        <f>+G292</f>
        <v>August</v>
      </c>
      <c r="I292" s="10" t="str">
        <f t="shared" si="74"/>
        <v>August</v>
      </c>
      <c r="J292" s="10" t="str">
        <f t="shared" si="74"/>
        <v>August</v>
      </c>
      <c r="K292" s="10" t="str">
        <f t="shared" si="74"/>
        <v>August</v>
      </c>
      <c r="L292" s="10" t="str">
        <f t="shared" si="74"/>
        <v>August</v>
      </c>
      <c r="M292" s="10" t="str">
        <f t="shared" si="74"/>
        <v>August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4</v>
      </c>
      <c r="H293" s="7">
        <f>+$H$5</f>
        <v>11</v>
      </c>
      <c r="I293" s="7">
        <f>+$I$5</f>
        <v>18</v>
      </c>
      <c r="J293" s="7">
        <f>+$J$5</f>
        <v>25</v>
      </c>
      <c r="K293" s="7" t="str">
        <f>+$K$5</f>
        <v>-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65</v>
      </c>
      <c r="H295" s="32">
        <f t="shared" ref="H295:L295" si="75">SUM(H296:H299)</f>
        <v>64</v>
      </c>
      <c r="I295" s="32">
        <f t="shared" si="75"/>
        <v>65</v>
      </c>
      <c r="J295" s="32">
        <f t="shared" si="75"/>
        <v>62</v>
      </c>
      <c r="K295" s="32">
        <f t="shared" si="75"/>
        <v>0</v>
      </c>
      <c r="L295" s="32">
        <f t="shared" si="75"/>
        <v>256</v>
      </c>
      <c r="M295" s="32">
        <f>ROUND((L295/$E$1),0)</f>
        <v>64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2</v>
      </c>
      <c r="J296" s="40">
        <v>2</v>
      </c>
      <c r="K296" s="40"/>
      <c r="L296" s="35">
        <f>SUM(G296:K296)</f>
        <v>8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8</v>
      </c>
      <c r="H297" s="40">
        <v>5</v>
      </c>
      <c r="I297" s="40">
        <v>6</v>
      </c>
      <c r="J297" s="40">
        <v>7</v>
      </c>
      <c r="K297" s="40"/>
      <c r="L297" s="35">
        <f t="shared" ref="L297:L304" si="77">SUM(G297:K297)</f>
        <v>26</v>
      </c>
      <c r="M297" s="35">
        <f t="shared" si="76"/>
        <v>7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18</v>
      </c>
      <c r="H298" s="40">
        <v>24</v>
      </c>
      <c r="I298" s="40">
        <v>25</v>
      </c>
      <c r="J298" s="40">
        <v>23</v>
      </c>
      <c r="K298" s="40"/>
      <c r="L298" s="35">
        <f t="shared" si="77"/>
        <v>90</v>
      </c>
      <c r="M298" s="35">
        <f t="shared" si="76"/>
        <v>23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37</v>
      </c>
      <c r="H299" s="41">
        <v>33</v>
      </c>
      <c r="I299" s="41">
        <v>32</v>
      </c>
      <c r="J299" s="41">
        <v>30</v>
      </c>
      <c r="K299" s="41"/>
      <c r="L299" s="32">
        <f t="shared" si="77"/>
        <v>132</v>
      </c>
      <c r="M299" s="32">
        <f t="shared" si="76"/>
        <v>33</v>
      </c>
      <c r="N299" s="33"/>
      <c r="O299" s="1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2</v>
      </c>
      <c r="H302" s="40">
        <v>3</v>
      </c>
      <c r="I302" s="40">
        <v>2</v>
      </c>
      <c r="J302" s="40">
        <v>3</v>
      </c>
      <c r="K302" s="40"/>
      <c r="L302" s="35">
        <f t="shared" si="77"/>
        <v>10</v>
      </c>
      <c r="M302" s="35">
        <f t="shared" si="76"/>
        <v>3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339</v>
      </c>
      <c r="U307" s="46">
        <f>+L312+L313</f>
        <v>66</v>
      </c>
      <c r="V307" s="46">
        <f>+L314+L315</f>
        <v>273</v>
      </c>
      <c r="W307" s="46">
        <f>+L318</f>
        <v>6</v>
      </c>
      <c r="X307" s="46">
        <f>+L316</f>
        <v>5</v>
      </c>
    </row>
    <row r="308" spans="1:24" x14ac:dyDescent="0.25">
      <c r="A308" s="21"/>
      <c r="B308" s="22"/>
      <c r="C308" s="8" t="str">
        <f>+$C292</f>
        <v>August 2024</v>
      </c>
      <c r="D308" s="24"/>
      <c r="E308" s="24"/>
      <c r="F308" s="24"/>
      <c r="G308" s="10" t="str">
        <f>+$G$4</f>
        <v>August</v>
      </c>
      <c r="H308" s="10" t="str">
        <f>+G308</f>
        <v>August</v>
      </c>
      <c r="I308" s="10" t="str">
        <f t="shared" si="78"/>
        <v>August</v>
      </c>
      <c r="J308" s="10" t="str">
        <f t="shared" si="78"/>
        <v>August</v>
      </c>
      <c r="K308" s="10" t="str">
        <f t="shared" si="78"/>
        <v>August</v>
      </c>
      <c r="L308" s="10" t="str">
        <f t="shared" si="78"/>
        <v>August</v>
      </c>
      <c r="M308" s="10" t="str">
        <f t="shared" si="78"/>
        <v>August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4</v>
      </c>
      <c r="H309" s="7">
        <f>+$H$5</f>
        <v>11</v>
      </c>
      <c r="I309" s="7">
        <f>+$I$5</f>
        <v>18</v>
      </c>
      <c r="J309" s="7">
        <f>+$J$5</f>
        <v>25</v>
      </c>
      <c r="K309" s="7" t="str">
        <f>+$K$5</f>
        <v>-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86</v>
      </c>
      <c r="H311" s="32">
        <f t="shared" ref="H311:L311" si="79">SUM(H312:H315)</f>
        <v>83</v>
      </c>
      <c r="I311" s="32">
        <f t="shared" si="79"/>
        <v>88</v>
      </c>
      <c r="J311" s="32">
        <f t="shared" si="79"/>
        <v>82</v>
      </c>
      <c r="K311" s="32">
        <f t="shared" si="79"/>
        <v>0</v>
      </c>
      <c r="L311" s="32">
        <f t="shared" si="79"/>
        <v>339</v>
      </c>
      <c r="M311" s="32">
        <f>ROUND((L311/$E$1),0)</f>
        <v>85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4</v>
      </c>
      <c r="H312" s="40">
        <v>3</v>
      </c>
      <c r="I312" s="40">
        <v>4</v>
      </c>
      <c r="J312" s="40">
        <v>6</v>
      </c>
      <c r="K312" s="40"/>
      <c r="L312" s="35">
        <f>SUM(G312:K312)</f>
        <v>17</v>
      </c>
      <c r="M312" s="35">
        <f t="shared" ref="M312:M320" si="80">ROUND((L312/$E$1),0)</f>
        <v>4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12</v>
      </c>
      <c r="H313" s="40">
        <v>12</v>
      </c>
      <c r="I313" s="40">
        <v>12</v>
      </c>
      <c r="J313" s="40">
        <v>13</v>
      </c>
      <c r="K313" s="118"/>
      <c r="L313" s="35">
        <f t="shared" ref="L313:L320" si="81">SUM(G313:K313)</f>
        <v>49</v>
      </c>
      <c r="M313" s="35">
        <f t="shared" si="80"/>
        <v>12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26</v>
      </c>
      <c r="H314" s="40">
        <v>29</v>
      </c>
      <c r="I314" s="40">
        <v>34</v>
      </c>
      <c r="J314" s="40">
        <v>24</v>
      </c>
      <c r="K314" s="40"/>
      <c r="L314" s="35">
        <f t="shared" si="81"/>
        <v>113</v>
      </c>
      <c r="M314" s="35">
        <f t="shared" si="80"/>
        <v>28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44</v>
      </c>
      <c r="H315" s="41">
        <v>39</v>
      </c>
      <c r="I315" s="41">
        <v>38</v>
      </c>
      <c r="J315" s="41">
        <v>39</v>
      </c>
      <c r="K315" s="41"/>
      <c r="L315" s="32">
        <f t="shared" si="81"/>
        <v>160</v>
      </c>
      <c r="M315" s="32">
        <f t="shared" si="80"/>
        <v>40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>
        <v>2</v>
      </c>
      <c r="H316" s="40"/>
      <c r="I316" s="40">
        <v>3</v>
      </c>
      <c r="J316" s="40"/>
      <c r="K316" s="40"/>
      <c r="L316" s="35">
        <f t="shared" si="81"/>
        <v>5</v>
      </c>
      <c r="M316" s="35">
        <f t="shared" si="80"/>
        <v>1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>
        <v>6</v>
      </c>
      <c r="I318" s="40"/>
      <c r="J318" s="40"/>
      <c r="K318" s="40"/>
      <c r="L318" s="35">
        <f t="shared" si="81"/>
        <v>6</v>
      </c>
      <c r="M318" s="35">
        <f t="shared" si="80"/>
        <v>2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136</v>
      </c>
      <c r="H319" s="40">
        <v>144</v>
      </c>
      <c r="I319" s="40">
        <v>234</v>
      </c>
      <c r="J319" s="40">
        <v>144</v>
      </c>
      <c r="K319" s="40"/>
      <c r="L319" s="35">
        <f t="shared" si="81"/>
        <v>658</v>
      </c>
      <c r="M319" s="35">
        <f t="shared" si="80"/>
        <v>165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249</v>
      </c>
      <c r="U323" s="46">
        <f>+L328+L329</f>
        <v>77</v>
      </c>
      <c r="V323" s="46">
        <f>+L330+L331</f>
        <v>172</v>
      </c>
      <c r="W323" s="46">
        <f>+L334</f>
        <v>43</v>
      </c>
      <c r="X323" s="46">
        <f>+L332</f>
        <v>9</v>
      </c>
    </row>
    <row r="324" spans="1:24" x14ac:dyDescent="0.25">
      <c r="A324" s="21"/>
      <c r="B324" s="22"/>
      <c r="C324" s="8" t="str">
        <f>+$C308</f>
        <v>August 2024</v>
      </c>
      <c r="D324" s="24"/>
      <c r="E324" s="24"/>
      <c r="F324" s="24"/>
      <c r="G324" s="10" t="str">
        <f>+$G$4</f>
        <v>August</v>
      </c>
      <c r="H324" s="10" t="str">
        <f>+G324</f>
        <v>August</v>
      </c>
      <c r="I324" s="10" t="str">
        <f t="shared" si="82"/>
        <v>August</v>
      </c>
      <c r="J324" s="10" t="str">
        <f t="shared" si="82"/>
        <v>August</v>
      </c>
      <c r="K324" s="10" t="str">
        <f t="shared" si="82"/>
        <v>August</v>
      </c>
      <c r="L324" s="10" t="str">
        <f t="shared" si="82"/>
        <v>August</v>
      </c>
      <c r="M324" s="10" t="str">
        <f t="shared" si="82"/>
        <v>August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4</v>
      </c>
      <c r="H325" s="7">
        <f>+$H$5</f>
        <v>11</v>
      </c>
      <c r="I325" s="7">
        <f>+$I$5</f>
        <v>18</v>
      </c>
      <c r="J325" s="7">
        <f>+$J$5</f>
        <v>25</v>
      </c>
      <c r="K325" s="7" t="str">
        <f>+$K$5</f>
        <v>-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57</v>
      </c>
      <c r="H327" s="32">
        <f t="shared" ref="H327:L327" si="83">SUM(H328:H331)</f>
        <v>67</v>
      </c>
      <c r="I327" s="32">
        <f t="shared" si="83"/>
        <v>61</v>
      </c>
      <c r="J327" s="32">
        <f t="shared" si="83"/>
        <v>64</v>
      </c>
      <c r="K327" s="32">
        <f t="shared" si="83"/>
        <v>0</v>
      </c>
      <c r="L327" s="32">
        <f t="shared" si="83"/>
        <v>249</v>
      </c>
      <c r="M327" s="32">
        <f>ROUND((L327/$E$1),0)</f>
        <v>62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6</v>
      </c>
      <c r="H328" s="40">
        <v>6</v>
      </c>
      <c r="I328" s="40">
        <v>5</v>
      </c>
      <c r="J328" s="40">
        <v>5</v>
      </c>
      <c r="K328" s="40"/>
      <c r="L328" s="35">
        <f>SUM(G328:K328)</f>
        <v>22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15</v>
      </c>
      <c r="H329" s="40">
        <v>11</v>
      </c>
      <c r="I329" s="40">
        <v>17</v>
      </c>
      <c r="J329" s="40">
        <v>12</v>
      </c>
      <c r="K329" s="40"/>
      <c r="L329" s="35">
        <f t="shared" ref="L329:L336" si="85">SUM(G329:K329)</f>
        <v>55</v>
      </c>
      <c r="M329" s="35">
        <f t="shared" si="84"/>
        <v>14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12</v>
      </c>
      <c r="H330" s="40">
        <v>17</v>
      </c>
      <c r="I330" s="40">
        <v>21</v>
      </c>
      <c r="J330" s="40">
        <v>17</v>
      </c>
      <c r="K330" s="40"/>
      <c r="L330" s="35">
        <f t="shared" si="85"/>
        <v>67</v>
      </c>
      <c r="M330" s="35">
        <f t="shared" si="84"/>
        <v>17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24</v>
      </c>
      <c r="H331" s="41">
        <v>33</v>
      </c>
      <c r="I331" s="41">
        <v>18</v>
      </c>
      <c r="J331" s="41">
        <v>30</v>
      </c>
      <c r="K331" s="41"/>
      <c r="L331" s="32">
        <f t="shared" si="85"/>
        <v>105</v>
      </c>
      <c r="M331" s="32">
        <f t="shared" si="84"/>
        <v>26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>
        <v>2</v>
      </c>
      <c r="I332" s="40">
        <v>7</v>
      </c>
      <c r="J332" s="40"/>
      <c r="K332" s="40"/>
      <c r="L332" s="35">
        <f t="shared" si="85"/>
        <v>9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10</v>
      </c>
      <c r="H334" s="40">
        <v>11</v>
      </c>
      <c r="I334" s="40">
        <v>13</v>
      </c>
      <c r="J334" s="40">
        <v>9</v>
      </c>
      <c r="K334" s="40"/>
      <c r="L334" s="35">
        <f t="shared" si="85"/>
        <v>43</v>
      </c>
      <c r="M334" s="35">
        <f t="shared" si="84"/>
        <v>11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144</v>
      </c>
      <c r="H335" s="40">
        <v>144</v>
      </c>
      <c r="I335" s="40"/>
      <c r="J335" s="40">
        <v>72</v>
      </c>
      <c r="K335" s="40"/>
      <c r="L335" s="35">
        <f t="shared" si="85"/>
        <v>360</v>
      </c>
      <c r="M335" s="35">
        <f t="shared" si="84"/>
        <v>90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485</v>
      </c>
      <c r="U339" s="46">
        <f>+L344+L345</f>
        <v>191</v>
      </c>
      <c r="V339" s="46">
        <f>+L346+L347</f>
        <v>294</v>
      </c>
      <c r="W339" s="46">
        <f>+L350</f>
        <v>17</v>
      </c>
      <c r="X339" s="46">
        <f>+L348</f>
        <v>23</v>
      </c>
    </row>
    <row r="340" spans="1:24" x14ac:dyDescent="0.25">
      <c r="A340" s="21"/>
      <c r="B340" s="22"/>
      <c r="C340" s="8" t="str">
        <f>+$C324</f>
        <v>August 2024</v>
      </c>
      <c r="D340" s="24"/>
      <c r="E340" s="24"/>
      <c r="F340" s="24"/>
      <c r="G340" s="10" t="str">
        <f>+$G$4</f>
        <v>August</v>
      </c>
      <c r="H340" s="10" t="str">
        <f>+G340</f>
        <v>August</v>
      </c>
      <c r="I340" s="10" t="str">
        <f t="shared" si="86"/>
        <v>August</v>
      </c>
      <c r="J340" s="10" t="str">
        <f t="shared" si="86"/>
        <v>August</v>
      </c>
      <c r="K340" s="10" t="str">
        <f t="shared" si="86"/>
        <v>August</v>
      </c>
      <c r="L340" s="10" t="str">
        <f t="shared" si="86"/>
        <v>August</v>
      </c>
      <c r="M340" s="10" t="str">
        <f t="shared" si="86"/>
        <v>August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4</v>
      </c>
      <c r="H341" s="7">
        <f>+$H$5</f>
        <v>11</v>
      </c>
      <c r="I341" s="7">
        <f>+$I$5</f>
        <v>18</v>
      </c>
      <c r="J341" s="7">
        <f>+$J$5</f>
        <v>25</v>
      </c>
      <c r="K341" s="7" t="str">
        <f>+$K$5</f>
        <v>-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129</v>
      </c>
      <c r="H343" s="32">
        <f t="shared" ref="H343:L343" si="87">SUM(H344:H347)</f>
        <v>145</v>
      </c>
      <c r="I343" s="32">
        <f t="shared" si="87"/>
        <v>101</v>
      </c>
      <c r="J343" s="32">
        <f t="shared" si="87"/>
        <v>110</v>
      </c>
      <c r="K343" s="32">
        <f t="shared" si="87"/>
        <v>0</v>
      </c>
      <c r="L343" s="32">
        <f t="shared" si="87"/>
        <v>485</v>
      </c>
      <c r="M343" s="32">
        <f>ROUND((L343/$E$1),0)</f>
        <v>121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16</v>
      </c>
      <c r="H344" s="40">
        <v>14</v>
      </c>
      <c r="I344" s="40">
        <v>9</v>
      </c>
      <c r="J344" s="40">
        <v>10</v>
      </c>
      <c r="K344" s="40"/>
      <c r="L344" s="35">
        <f>SUM(G344:K344)</f>
        <v>49</v>
      </c>
      <c r="M344" s="35">
        <f t="shared" ref="M344:M352" si="88">ROUND((L344/$E$1),0)</f>
        <v>12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41</v>
      </c>
      <c r="H345" s="40">
        <v>37</v>
      </c>
      <c r="I345" s="40">
        <v>36</v>
      </c>
      <c r="J345" s="40">
        <v>28</v>
      </c>
      <c r="K345" s="40"/>
      <c r="L345" s="35">
        <f t="shared" ref="L345:L352" si="89">SUM(G345:K345)</f>
        <v>142</v>
      </c>
      <c r="M345" s="35">
        <f t="shared" si="88"/>
        <v>36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66</v>
      </c>
      <c r="H346" s="40">
        <v>24</v>
      </c>
      <c r="I346" s="40">
        <v>8</v>
      </c>
      <c r="J346" s="40">
        <v>18</v>
      </c>
      <c r="K346" s="40"/>
      <c r="L346" s="35">
        <f t="shared" si="89"/>
        <v>116</v>
      </c>
      <c r="M346" s="35">
        <f t="shared" si="88"/>
        <v>29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</v>
      </c>
      <c r="H347" s="41">
        <v>70</v>
      </c>
      <c r="I347" s="41">
        <v>48</v>
      </c>
      <c r="J347" s="41">
        <v>54</v>
      </c>
      <c r="K347" s="41"/>
      <c r="L347" s="32">
        <f t="shared" si="89"/>
        <v>178</v>
      </c>
      <c r="M347" s="32">
        <f t="shared" si="88"/>
        <v>45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11</v>
      </c>
      <c r="H348" s="40">
        <v>6</v>
      </c>
      <c r="I348" s="40">
        <v>2</v>
      </c>
      <c r="J348" s="40">
        <v>4</v>
      </c>
      <c r="K348" s="40"/>
      <c r="L348" s="35">
        <f t="shared" si="89"/>
        <v>23</v>
      </c>
      <c r="M348" s="35">
        <f t="shared" si="88"/>
        <v>6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6</v>
      </c>
      <c r="H350" s="40">
        <v>4</v>
      </c>
      <c r="I350" s="40">
        <v>4</v>
      </c>
      <c r="J350" s="40">
        <v>3</v>
      </c>
      <c r="K350" s="40"/>
      <c r="L350" s="35">
        <f t="shared" si="89"/>
        <v>17</v>
      </c>
      <c r="M350" s="35">
        <f t="shared" si="88"/>
        <v>4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>
        <v>108</v>
      </c>
      <c r="H351" s="40">
        <v>144</v>
      </c>
      <c r="I351" s="40">
        <v>72</v>
      </c>
      <c r="J351" s="40">
        <v>72</v>
      </c>
      <c r="K351" s="40"/>
      <c r="L351" s="35">
        <f t="shared" si="89"/>
        <v>396</v>
      </c>
      <c r="M351" s="35">
        <f t="shared" si="88"/>
        <v>99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>
        <f t="shared" si="88"/>
        <v>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142</v>
      </c>
      <c r="U355" s="46">
        <f>+L360+L361</f>
        <v>15</v>
      </c>
      <c r="V355" s="46">
        <f>+L362+L363</f>
        <v>127</v>
      </c>
      <c r="W355" s="46">
        <f>+L366</f>
        <v>27</v>
      </c>
      <c r="X355" s="46">
        <f>+L364</f>
        <v>6</v>
      </c>
    </row>
    <row r="356" spans="1:24" x14ac:dyDescent="0.25">
      <c r="A356" s="21"/>
      <c r="B356" s="22"/>
      <c r="C356" s="8" t="str">
        <f>+$C340</f>
        <v>August 2024</v>
      </c>
      <c r="D356" s="24"/>
      <c r="E356" s="24"/>
      <c r="F356" s="24"/>
      <c r="G356" s="10" t="str">
        <f>+$G$4</f>
        <v>August</v>
      </c>
      <c r="H356" s="10" t="str">
        <f>+G356</f>
        <v>August</v>
      </c>
      <c r="I356" s="10" t="str">
        <f t="shared" si="90"/>
        <v>August</v>
      </c>
      <c r="J356" s="10" t="str">
        <f t="shared" si="90"/>
        <v>August</v>
      </c>
      <c r="K356" s="10" t="str">
        <f t="shared" si="90"/>
        <v>August</v>
      </c>
      <c r="L356" s="10" t="str">
        <f t="shared" si="90"/>
        <v>August</v>
      </c>
      <c r="M356" s="10" t="str">
        <f t="shared" si="90"/>
        <v>August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4</v>
      </c>
      <c r="H357" s="7">
        <f>+$H$5</f>
        <v>11</v>
      </c>
      <c r="I357" s="7">
        <f>+$I$5</f>
        <v>18</v>
      </c>
      <c r="J357" s="7">
        <f>+$J$5</f>
        <v>25</v>
      </c>
      <c r="K357" s="7" t="str">
        <f>+$K$5</f>
        <v>-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38</v>
      </c>
      <c r="H359" s="32">
        <f t="shared" ref="H359:L359" si="91">SUM(H360:H363)</f>
        <v>33</v>
      </c>
      <c r="I359" s="32">
        <f t="shared" si="91"/>
        <v>33</v>
      </c>
      <c r="J359" s="32">
        <f t="shared" si="91"/>
        <v>38</v>
      </c>
      <c r="K359" s="32">
        <f t="shared" si="91"/>
        <v>0</v>
      </c>
      <c r="L359" s="32">
        <f t="shared" si="91"/>
        <v>142</v>
      </c>
      <c r="M359" s="32">
        <f>ROUND((L359/$E$1),0)</f>
        <v>36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1</v>
      </c>
      <c r="I360" s="40">
        <v>2</v>
      </c>
      <c r="J360" s="40">
        <v>2</v>
      </c>
      <c r="K360" s="40"/>
      <c r="L360" s="35">
        <f>SUM(G360:K360)</f>
        <v>7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1</v>
      </c>
      <c r="I361" s="40">
        <v>3</v>
      </c>
      <c r="J361" s="40">
        <v>2</v>
      </c>
      <c r="K361" s="40"/>
      <c r="L361" s="35">
        <f t="shared" ref="L361:L368" si="93">SUM(G361:K361)</f>
        <v>8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19</v>
      </c>
      <c r="H362" s="40">
        <v>17</v>
      </c>
      <c r="I362" s="40">
        <v>10</v>
      </c>
      <c r="J362" s="40">
        <v>19</v>
      </c>
      <c r="K362" s="40"/>
      <c r="L362" s="35">
        <f t="shared" si="93"/>
        <v>65</v>
      </c>
      <c r="M362" s="35">
        <f t="shared" si="92"/>
        <v>16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15</v>
      </c>
      <c r="H363" s="41">
        <v>14</v>
      </c>
      <c r="I363" s="41">
        <v>18</v>
      </c>
      <c r="J363" s="41">
        <v>15</v>
      </c>
      <c r="K363" s="41"/>
      <c r="L363" s="32">
        <f t="shared" si="93"/>
        <v>62</v>
      </c>
      <c r="M363" s="32">
        <f t="shared" si="92"/>
        <v>16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>
        <v>6</v>
      </c>
      <c r="K364" s="40"/>
      <c r="L364" s="35">
        <f t="shared" si="93"/>
        <v>6</v>
      </c>
      <c r="M364" s="35">
        <f t="shared" si="92"/>
        <v>2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4</v>
      </c>
      <c r="H366" s="40">
        <v>6</v>
      </c>
      <c r="I366" s="40">
        <v>10</v>
      </c>
      <c r="J366" s="40">
        <v>7</v>
      </c>
      <c r="K366" s="40"/>
      <c r="L366" s="35">
        <f t="shared" si="93"/>
        <v>27</v>
      </c>
      <c r="M366" s="35">
        <f t="shared" si="92"/>
        <v>7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>
        <v>288</v>
      </c>
      <c r="J367" s="40">
        <v>432</v>
      </c>
      <c r="K367" s="40"/>
      <c r="L367" s="35">
        <f t="shared" si="93"/>
        <v>720</v>
      </c>
      <c r="M367" s="35">
        <f t="shared" si="92"/>
        <v>180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83</v>
      </c>
      <c r="U371" s="46">
        <f>+L376+L377</f>
        <v>15</v>
      </c>
      <c r="V371" s="46">
        <f>+L378+L379</f>
        <v>68</v>
      </c>
      <c r="W371" s="46">
        <f>+L382</f>
        <v>18</v>
      </c>
      <c r="X371" s="46">
        <f>+L380</f>
        <v>3</v>
      </c>
    </row>
    <row r="372" spans="1:24" x14ac:dyDescent="0.25">
      <c r="A372" s="21"/>
      <c r="B372" s="22"/>
      <c r="C372" s="8" t="str">
        <f>+$C356</f>
        <v>August 2024</v>
      </c>
      <c r="D372" s="24"/>
      <c r="E372" s="24"/>
      <c r="F372" s="24"/>
      <c r="G372" s="10" t="str">
        <f>+$G$4</f>
        <v>August</v>
      </c>
      <c r="H372" s="10" t="str">
        <f>+G372</f>
        <v>August</v>
      </c>
      <c r="I372" s="10" t="str">
        <f t="shared" si="94"/>
        <v>August</v>
      </c>
      <c r="J372" s="10" t="str">
        <f t="shared" si="94"/>
        <v>August</v>
      </c>
      <c r="K372" s="10" t="str">
        <f t="shared" si="94"/>
        <v>August</v>
      </c>
      <c r="L372" s="10" t="str">
        <f t="shared" si="94"/>
        <v>August</v>
      </c>
      <c r="M372" s="10" t="str">
        <f t="shared" si="94"/>
        <v>August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4</v>
      </c>
      <c r="H373" s="7">
        <f>+$H$5</f>
        <v>11</v>
      </c>
      <c r="I373" s="7">
        <f>+$I$5</f>
        <v>18</v>
      </c>
      <c r="J373" s="7">
        <f>+$J$5</f>
        <v>25</v>
      </c>
      <c r="K373" s="7" t="str">
        <f>+$K$5</f>
        <v>-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17</v>
      </c>
      <c r="H375" s="32">
        <f t="shared" ref="H375:L375" si="95">SUM(H376:H379)</f>
        <v>23</v>
      </c>
      <c r="I375" s="32">
        <f t="shared" si="95"/>
        <v>23</v>
      </c>
      <c r="J375" s="32">
        <f t="shared" si="95"/>
        <v>20</v>
      </c>
      <c r="K375" s="32">
        <f t="shared" si="95"/>
        <v>0</v>
      </c>
      <c r="L375" s="32">
        <f t="shared" si="95"/>
        <v>83</v>
      </c>
      <c r="M375" s="32">
        <f>ROUND((L375/$E$1),0)</f>
        <v>21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/>
      <c r="L376" s="35">
        <f>SUM(G376:K376)</f>
        <v>4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3</v>
      </c>
      <c r="H377" s="40">
        <v>3</v>
      </c>
      <c r="I377" s="40">
        <v>2</v>
      </c>
      <c r="J377" s="40">
        <v>3</v>
      </c>
      <c r="K377" s="40"/>
      <c r="L377" s="35">
        <f t="shared" ref="L377:L384" si="97">SUM(G377:K377)</f>
        <v>11</v>
      </c>
      <c r="M377" s="35">
        <f t="shared" si="96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5</v>
      </c>
      <c r="H378" s="40">
        <v>6</v>
      </c>
      <c r="I378" s="40">
        <v>8</v>
      </c>
      <c r="J378" s="40">
        <v>6</v>
      </c>
      <c r="K378" s="40"/>
      <c r="L378" s="35">
        <f t="shared" si="97"/>
        <v>25</v>
      </c>
      <c r="M378" s="35">
        <f t="shared" si="96"/>
        <v>6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8</v>
      </c>
      <c r="H379" s="41">
        <v>13</v>
      </c>
      <c r="I379" s="41">
        <v>12</v>
      </c>
      <c r="J379" s="41">
        <v>10</v>
      </c>
      <c r="K379" s="41"/>
      <c r="L379" s="32">
        <f t="shared" si="97"/>
        <v>43</v>
      </c>
      <c r="M379" s="32">
        <f t="shared" si="96"/>
        <v>11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>
        <v>1</v>
      </c>
      <c r="I380" s="40"/>
      <c r="J380" s="40">
        <v>2</v>
      </c>
      <c r="K380" s="40"/>
      <c r="L380" s="35">
        <f t="shared" si="97"/>
        <v>3</v>
      </c>
      <c r="M380" s="35">
        <f t="shared" si="96"/>
        <v>1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4</v>
      </c>
      <c r="H382" s="40">
        <v>6</v>
      </c>
      <c r="I382" s="40">
        <v>2</v>
      </c>
      <c r="J382" s="40">
        <v>6</v>
      </c>
      <c r="K382" s="40"/>
      <c r="L382" s="35">
        <f t="shared" si="97"/>
        <v>18</v>
      </c>
      <c r="M382" s="35">
        <f t="shared" si="96"/>
        <v>5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108</v>
      </c>
      <c r="H383" s="40">
        <v>72</v>
      </c>
      <c r="I383" s="40">
        <v>144</v>
      </c>
      <c r="J383" s="40">
        <v>108</v>
      </c>
      <c r="K383" s="40"/>
      <c r="L383" s="35">
        <f t="shared" si="97"/>
        <v>432</v>
      </c>
      <c r="M383" s="35">
        <f t="shared" si="96"/>
        <v>108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211</v>
      </c>
      <c r="U387" s="46">
        <f>+L392+L393</f>
        <v>55</v>
      </c>
      <c r="V387" s="46">
        <f>+L394+L395</f>
        <v>156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August 2024</v>
      </c>
      <c r="D388" s="24"/>
      <c r="E388" s="24"/>
      <c r="F388" s="24"/>
      <c r="G388" s="10" t="str">
        <f>+$G$4</f>
        <v>August</v>
      </c>
      <c r="H388" s="10" t="str">
        <f>+G388</f>
        <v>August</v>
      </c>
      <c r="I388" s="10" t="str">
        <f t="shared" si="98"/>
        <v>August</v>
      </c>
      <c r="J388" s="10" t="str">
        <f t="shared" si="98"/>
        <v>August</v>
      </c>
      <c r="K388" s="10" t="str">
        <f t="shared" si="98"/>
        <v>August</v>
      </c>
      <c r="L388" s="10" t="str">
        <f t="shared" si="98"/>
        <v>August</v>
      </c>
      <c r="M388" s="10" t="str">
        <f t="shared" si="98"/>
        <v>August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4</v>
      </c>
      <c r="H389" s="7">
        <f>+$H$5</f>
        <v>11</v>
      </c>
      <c r="I389" s="7">
        <f>+$I$5</f>
        <v>18</v>
      </c>
      <c r="J389" s="7">
        <f>+$J$5</f>
        <v>25</v>
      </c>
      <c r="K389" s="7" t="str">
        <f>+$K$5</f>
        <v>-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56</v>
      </c>
      <c r="H391" s="32">
        <f t="shared" ref="H391:L391" si="99">SUM(H392:H395)</f>
        <v>44</v>
      </c>
      <c r="I391" s="32">
        <f t="shared" si="99"/>
        <v>60</v>
      </c>
      <c r="J391" s="32">
        <f t="shared" si="99"/>
        <v>51</v>
      </c>
      <c r="K391" s="32">
        <f t="shared" si="99"/>
        <v>0</v>
      </c>
      <c r="L391" s="32">
        <f t="shared" si="99"/>
        <v>211</v>
      </c>
      <c r="M391" s="32">
        <f>ROUND((L391/$E$1),0)</f>
        <v>53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3</v>
      </c>
      <c r="H392" s="40">
        <v>3</v>
      </c>
      <c r="I392" s="40">
        <v>3</v>
      </c>
      <c r="J392" s="40">
        <v>3</v>
      </c>
      <c r="K392" s="40"/>
      <c r="L392" s="35">
        <f>SUM(G392:K392)</f>
        <v>12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12</v>
      </c>
      <c r="H393" s="40">
        <v>8</v>
      </c>
      <c r="I393" s="40">
        <v>10</v>
      </c>
      <c r="J393" s="40">
        <v>13</v>
      </c>
      <c r="K393" s="40"/>
      <c r="L393" s="35">
        <f t="shared" ref="L393:L400" si="101">SUM(G393:K393)</f>
        <v>43</v>
      </c>
      <c r="M393" s="35">
        <f t="shared" si="100"/>
        <v>11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15</v>
      </c>
      <c r="H394" s="40">
        <v>12</v>
      </c>
      <c r="I394" s="40">
        <v>12</v>
      </c>
      <c r="J394" s="40">
        <v>12</v>
      </c>
      <c r="K394" s="40"/>
      <c r="L394" s="35">
        <f t="shared" si="101"/>
        <v>51</v>
      </c>
      <c r="M394" s="35">
        <f t="shared" si="100"/>
        <v>13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26</v>
      </c>
      <c r="H395" s="41">
        <v>21</v>
      </c>
      <c r="I395" s="41">
        <v>35</v>
      </c>
      <c r="J395" s="41">
        <v>23</v>
      </c>
      <c r="K395" s="41"/>
      <c r="L395" s="32">
        <f>SUM(G395:K395)</f>
        <v>105</v>
      </c>
      <c r="M395" s="32">
        <f t="shared" si="100"/>
        <v>26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260</v>
      </c>
      <c r="U403" s="46">
        <f>+L408+L409</f>
        <v>68</v>
      </c>
      <c r="V403" s="46">
        <f>+L410+L411</f>
        <v>192</v>
      </c>
      <c r="W403" s="46">
        <f>+L414</f>
        <v>41</v>
      </c>
      <c r="X403" s="46">
        <f>+L412</f>
        <v>0</v>
      </c>
    </row>
    <row r="404" spans="1:24" x14ac:dyDescent="0.25">
      <c r="A404" s="21"/>
      <c r="B404" s="22"/>
      <c r="C404" s="8" t="str">
        <f>+$C388</f>
        <v>August 2024</v>
      </c>
      <c r="D404" s="24"/>
      <c r="E404" s="24"/>
      <c r="F404" s="24"/>
      <c r="G404" s="10" t="str">
        <f>+$G$4</f>
        <v>August</v>
      </c>
      <c r="H404" s="10" t="str">
        <f>+G404</f>
        <v>August</v>
      </c>
      <c r="I404" s="10" t="str">
        <f t="shared" si="102"/>
        <v>August</v>
      </c>
      <c r="J404" s="10" t="str">
        <f t="shared" si="102"/>
        <v>August</v>
      </c>
      <c r="K404" s="10" t="str">
        <f t="shared" si="102"/>
        <v>August</v>
      </c>
      <c r="L404" s="10" t="str">
        <f t="shared" si="102"/>
        <v>August</v>
      </c>
      <c r="M404" s="10" t="str">
        <f t="shared" si="102"/>
        <v>August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4</v>
      </c>
      <c r="H405" s="7">
        <f>+$H$5</f>
        <v>11</v>
      </c>
      <c r="I405" s="7">
        <f>+$I$5</f>
        <v>18</v>
      </c>
      <c r="J405" s="7">
        <f>+$J$5</f>
        <v>25</v>
      </c>
      <c r="K405" s="7" t="str">
        <f>+$K$5</f>
        <v>-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71</v>
      </c>
      <c r="H407" s="32">
        <f t="shared" ref="H407:L407" si="103">SUM(H408:H411)</f>
        <v>48</v>
      </c>
      <c r="I407" s="32">
        <f t="shared" si="103"/>
        <v>72</v>
      </c>
      <c r="J407" s="32">
        <f t="shared" si="103"/>
        <v>69</v>
      </c>
      <c r="K407" s="32">
        <f t="shared" si="103"/>
        <v>0</v>
      </c>
      <c r="L407" s="32">
        <f t="shared" si="103"/>
        <v>260</v>
      </c>
      <c r="M407" s="32">
        <f>ROUND((L407/$E$1),0)</f>
        <v>65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3</v>
      </c>
      <c r="I408" s="40">
        <v>4</v>
      </c>
      <c r="J408" s="40">
        <v>4</v>
      </c>
      <c r="K408" s="40"/>
      <c r="L408" s="35">
        <f>SUM(G408:K408)</f>
        <v>15</v>
      </c>
      <c r="M408" s="35">
        <f t="shared" ref="M408:M416" si="104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15</v>
      </c>
      <c r="H409" s="40">
        <v>15</v>
      </c>
      <c r="I409" s="40">
        <v>12</v>
      </c>
      <c r="J409" s="40">
        <v>11</v>
      </c>
      <c r="K409" s="40"/>
      <c r="L409" s="35">
        <f t="shared" ref="L409:L416" si="105">SUM(G409:K409)</f>
        <v>53</v>
      </c>
      <c r="M409" s="35">
        <f t="shared" si="104"/>
        <v>13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12</v>
      </c>
      <c r="H410" s="40">
        <v>9</v>
      </c>
      <c r="I410" s="40">
        <v>16</v>
      </c>
      <c r="J410" s="40">
        <v>19</v>
      </c>
      <c r="K410" s="40"/>
      <c r="L410" s="35">
        <f t="shared" si="105"/>
        <v>56</v>
      </c>
      <c r="M410" s="35">
        <f t="shared" si="104"/>
        <v>14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40</v>
      </c>
      <c r="H411" s="41">
        <v>21</v>
      </c>
      <c r="I411" s="41">
        <v>40</v>
      </c>
      <c r="J411" s="41">
        <v>35</v>
      </c>
      <c r="K411" s="41"/>
      <c r="L411" s="32">
        <f t="shared" si="105"/>
        <v>136</v>
      </c>
      <c r="M411" s="32">
        <f t="shared" si="104"/>
        <v>34</v>
      </c>
      <c r="N411" s="33"/>
      <c r="O411" s="1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10</v>
      </c>
      <c r="H414" s="40">
        <v>10</v>
      </c>
      <c r="I414" s="40">
        <v>10</v>
      </c>
      <c r="J414" s="40">
        <v>11</v>
      </c>
      <c r="K414" s="40"/>
      <c r="L414" s="35">
        <f t="shared" si="105"/>
        <v>41</v>
      </c>
      <c r="M414" s="35">
        <f t="shared" si="104"/>
        <v>10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72</v>
      </c>
      <c r="H415" s="40">
        <v>72</v>
      </c>
      <c r="I415" s="40">
        <v>108</v>
      </c>
      <c r="J415" s="40">
        <v>108</v>
      </c>
      <c r="K415" s="40"/>
      <c r="L415" s="35">
        <f t="shared" si="105"/>
        <v>360</v>
      </c>
      <c r="M415" s="35">
        <f t="shared" si="104"/>
        <v>90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218</v>
      </c>
      <c r="U419" s="46">
        <f>+L424+L425</f>
        <v>44</v>
      </c>
      <c r="V419" s="46">
        <f>+L426+L427</f>
        <v>174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August 2024</v>
      </c>
      <c r="D420" s="24"/>
      <c r="E420" s="24"/>
      <c r="F420" s="24"/>
      <c r="G420" s="10" t="str">
        <f>+$G$4</f>
        <v>August</v>
      </c>
      <c r="H420" s="10" t="str">
        <f>+G420</f>
        <v>August</v>
      </c>
      <c r="I420" s="10" t="str">
        <f t="shared" si="106"/>
        <v>August</v>
      </c>
      <c r="J420" s="10" t="str">
        <f t="shared" si="106"/>
        <v>August</v>
      </c>
      <c r="K420" s="10" t="str">
        <f t="shared" si="106"/>
        <v>August</v>
      </c>
      <c r="L420" s="10" t="str">
        <f t="shared" si="106"/>
        <v>August</v>
      </c>
      <c r="M420" s="10" t="str">
        <f t="shared" si="106"/>
        <v>August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4</v>
      </c>
      <c r="H421" s="7">
        <f>+$H$5</f>
        <v>11</v>
      </c>
      <c r="I421" s="7">
        <f>+$I$5</f>
        <v>18</v>
      </c>
      <c r="J421" s="7">
        <f>+$J$5</f>
        <v>25</v>
      </c>
      <c r="K421" s="7" t="str">
        <f>+$K$5</f>
        <v>-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45</v>
      </c>
      <c r="H423" s="32">
        <f t="shared" ref="H423:L423" si="107">SUM(H424:H427)</f>
        <v>86</v>
      </c>
      <c r="I423" s="32">
        <f t="shared" si="107"/>
        <v>43</v>
      </c>
      <c r="J423" s="32">
        <f t="shared" si="107"/>
        <v>44</v>
      </c>
      <c r="K423" s="32">
        <f t="shared" si="107"/>
        <v>0</v>
      </c>
      <c r="L423" s="32">
        <f t="shared" si="107"/>
        <v>218</v>
      </c>
      <c r="M423" s="32">
        <f>ROUND((L423/$E$1),0)</f>
        <v>55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2</v>
      </c>
      <c r="H424" s="40">
        <v>3</v>
      </c>
      <c r="I424" s="40">
        <v>2</v>
      </c>
      <c r="J424" s="40">
        <v>1</v>
      </c>
      <c r="K424" s="40"/>
      <c r="L424" s="35">
        <f>SUM(G424:K424)</f>
        <v>8</v>
      </c>
      <c r="M424" s="35">
        <f t="shared" ref="M424:M432" si="108">ROUND((L424/$E$1),0)</f>
        <v>2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8</v>
      </c>
      <c r="H425" s="40">
        <v>14</v>
      </c>
      <c r="I425" s="40">
        <v>7</v>
      </c>
      <c r="J425" s="40">
        <v>7</v>
      </c>
      <c r="K425" s="40"/>
      <c r="L425" s="35">
        <f t="shared" ref="L425:L432" si="109">SUM(G425:K425)</f>
        <v>36</v>
      </c>
      <c r="M425" s="35">
        <f t="shared" si="108"/>
        <v>9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21</v>
      </c>
      <c r="H426" s="40">
        <v>22</v>
      </c>
      <c r="I426" s="40">
        <v>12</v>
      </c>
      <c r="J426" s="40">
        <v>12</v>
      </c>
      <c r="K426" s="40"/>
      <c r="L426" s="35">
        <f t="shared" si="109"/>
        <v>67</v>
      </c>
      <c r="M426" s="35">
        <f t="shared" si="108"/>
        <v>17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14</v>
      </c>
      <c r="H427" s="41">
        <v>47</v>
      </c>
      <c r="I427" s="41">
        <v>22</v>
      </c>
      <c r="J427" s="41">
        <v>24</v>
      </c>
      <c r="K427" s="41"/>
      <c r="L427" s="32">
        <f t="shared" si="109"/>
        <v>107</v>
      </c>
      <c r="M427" s="32">
        <f t="shared" si="108"/>
        <v>27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91</v>
      </c>
      <c r="U435" s="46">
        <f>+L440+L441</f>
        <v>19</v>
      </c>
      <c r="V435" s="46">
        <f>+L442+L443</f>
        <v>72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August 2024</v>
      </c>
      <c r="D436" s="24"/>
      <c r="E436" s="24"/>
      <c r="F436" s="24"/>
      <c r="G436" s="10" t="str">
        <f>+$G$4</f>
        <v>August</v>
      </c>
      <c r="H436" s="10" t="str">
        <f>+G436</f>
        <v>August</v>
      </c>
      <c r="I436" s="10" t="str">
        <f t="shared" si="110"/>
        <v>August</v>
      </c>
      <c r="J436" s="10" t="str">
        <f t="shared" si="110"/>
        <v>August</v>
      </c>
      <c r="K436" s="10" t="str">
        <f t="shared" si="110"/>
        <v>August</v>
      </c>
      <c r="L436" s="10" t="str">
        <f t="shared" si="110"/>
        <v>August</v>
      </c>
      <c r="M436" s="10" t="str">
        <f t="shared" si="110"/>
        <v>August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4</v>
      </c>
      <c r="H437" s="7">
        <f>+$H$5</f>
        <v>11</v>
      </c>
      <c r="I437" s="7">
        <f>+$I$5</f>
        <v>18</v>
      </c>
      <c r="J437" s="7">
        <f>+$J$5</f>
        <v>25</v>
      </c>
      <c r="K437" s="7" t="str">
        <f>+$K$5</f>
        <v>-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23</v>
      </c>
      <c r="H439" s="32">
        <f t="shared" ref="H439:L439" si="111">SUM(H440:H443)</f>
        <v>28</v>
      </c>
      <c r="I439" s="32">
        <f t="shared" si="111"/>
        <v>18</v>
      </c>
      <c r="J439" s="32">
        <f t="shared" si="111"/>
        <v>22</v>
      </c>
      <c r="K439" s="32">
        <f t="shared" si="111"/>
        <v>0</v>
      </c>
      <c r="L439" s="32">
        <f t="shared" si="111"/>
        <v>91</v>
      </c>
      <c r="M439" s="32">
        <f>ROUND((L439/$E$1),0)</f>
        <v>23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2</v>
      </c>
      <c r="I440" s="40">
        <v>2</v>
      </c>
      <c r="J440" s="40">
        <v>2</v>
      </c>
      <c r="K440" s="40"/>
      <c r="L440" s="35">
        <f>SUM(G440:K440)</f>
        <v>8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</v>
      </c>
      <c r="H441" s="40">
        <v>4</v>
      </c>
      <c r="I441" s="40">
        <v>2</v>
      </c>
      <c r="J441" s="40">
        <v>4</v>
      </c>
      <c r="K441" s="40"/>
      <c r="L441" s="35">
        <f t="shared" ref="L441:L448" si="113">SUM(G441:K441)</f>
        <v>11</v>
      </c>
      <c r="M441" s="35">
        <f t="shared" si="112"/>
        <v>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10</v>
      </c>
      <c r="H442" s="40">
        <v>12</v>
      </c>
      <c r="I442" s="40">
        <v>4</v>
      </c>
      <c r="J442" s="40">
        <v>1</v>
      </c>
      <c r="K442" s="40"/>
      <c r="L442" s="35">
        <f t="shared" si="113"/>
        <v>27</v>
      </c>
      <c r="M442" s="35">
        <f t="shared" si="112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10</v>
      </c>
      <c r="J443" s="41">
        <v>15</v>
      </c>
      <c r="K443" s="41"/>
      <c r="L443" s="32">
        <f t="shared" si="113"/>
        <v>45</v>
      </c>
      <c r="M443" s="32">
        <f t="shared" si="112"/>
        <v>11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  <c r="O444" s="1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>
        <v>180</v>
      </c>
      <c r="J447" s="40">
        <v>180</v>
      </c>
      <c r="K447" s="40"/>
      <c r="L447" s="35">
        <f t="shared" si="113"/>
        <v>360</v>
      </c>
      <c r="M447" s="35">
        <f t="shared" si="112"/>
        <v>90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234</v>
      </c>
      <c r="U451" s="46">
        <f>+L456+L457</f>
        <v>51</v>
      </c>
      <c r="V451" s="46">
        <f>+L458+L459</f>
        <v>183</v>
      </c>
      <c r="W451" s="46">
        <f>+L462</f>
        <v>23</v>
      </c>
      <c r="X451" s="46">
        <f>+L460</f>
        <v>0</v>
      </c>
    </row>
    <row r="452" spans="1:24" x14ac:dyDescent="0.25">
      <c r="A452" s="21"/>
      <c r="B452" s="22"/>
      <c r="C452" s="8" t="str">
        <f>+$C436</f>
        <v>August 2024</v>
      </c>
      <c r="D452" s="24"/>
      <c r="E452" s="24"/>
      <c r="F452" s="24"/>
      <c r="G452" s="10" t="str">
        <f>+$G$4</f>
        <v>August</v>
      </c>
      <c r="H452" s="10" t="str">
        <f>+G452</f>
        <v>August</v>
      </c>
      <c r="I452" s="10" t="str">
        <f t="shared" si="114"/>
        <v>August</v>
      </c>
      <c r="J452" s="10" t="str">
        <f t="shared" si="114"/>
        <v>August</v>
      </c>
      <c r="K452" s="10" t="str">
        <f t="shared" si="114"/>
        <v>August</v>
      </c>
      <c r="L452" s="10" t="str">
        <f t="shared" si="114"/>
        <v>August</v>
      </c>
      <c r="M452" s="10" t="str">
        <f t="shared" si="114"/>
        <v>August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4</v>
      </c>
      <c r="H453" s="7">
        <f>+$H$5</f>
        <v>11</v>
      </c>
      <c r="I453" s="7">
        <f>+$I$5</f>
        <v>18</v>
      </c>
      <c r="J453" s="7">
        <f>+$J$5</f>
        <v>25</v>
      </c>
      <c r="K453" s="7" t="str">
        <f>+$K$5</f>
        <v>-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52</v>
      </c>
      <c r="H455" s="32">
        <f t="shared" ref="H455:L455" si="115">SUM(H456:H459)</f>
        <v>48</v>
      </c>
      <c r="I455" s="32">
        <f t="shared" si="115"/>
        <v>60</v>
      </c>
      <c r="J455" s="32">
        <f t="shared" si="115"/>
        <v>74</v>
      </c>
      <c r="K455" s="32">
        <f t="shared" si="115"/>
        <v>0</v>
      </c>
      <c r="L455" s="32">
        <f t="shared" si="115"/>
        <v>234</v>
      </c>
      <c r="M455" s="32">
        <f>ROUND((L455/$E$1),0)</f>
        <v>59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6</v>
      </c>
      <c r="H456" s="40">
        <v>7</v>
      </c>
      <c r="I456" s="40">
        <v>7</v>
      </c>
      <c r="J456" s="40">
        <v>7</v>
      </c>
      <c r="K456" s="40"/>
      <c r="L456" s="35">
        <f>SUM(G456:K456)</f>
        <v>27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5</v>
      </c>
      <c r="I457" s="40">
        <v>9</v>
      </c>
      <c r="J457" s="40">
        <v>5</v>
      </c>
      <c r="K457" s="40"/>
      <c r="L457" s="35">
        <f t="shared" ref="L457:L464" si="117">SUM(G457:K457)</f>
        <v>24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9</v>
      </c>
      <c r="H458" s="40">
        <v>13</v>
      </c>
      <c r="I458" s="40">
        <v>17</v>
      </c>
      <c r="J458" s="40">
        <v>14</v>
      </c>
      <c r="K458" s="40"/>
      <c r="L458" s="35">
        <f t="shared" si="117"/>
        <v>53</v>
      </c>
      <c r="M458" s="35">
        <f t="shared" si="116"/>
        <v>13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32</v>
      </c>
      <c r="H459" s="41">
        <v>23</v>
      </c>
      <c r="I459" s="41">
        <v>27</v>
      </c>
      <c r="J459" s="41">
        <v>48</v>
      </c>
      <c r="K459" s="41"/>
      <c r="L459" s="32">
        <f t="shared" si="117"/>
        <v>130</v>
      </c>
      <c r="M459" s="32">
        <f t="shared" si="116"/>
        <v>33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5</v>
      </c>
      <c r="H462" s="40">
        <v>7</v>
      </c>
      <c r="I462" s="40">
        <v>8</v>
      </c>
      <c r="J462" s="40">
        <v>3</v>
      </c>
      <c r="K462" s="40"/>
      <c r="L462" s="35">
        <f t="shared" si="117"/>
        <v>23</v>
      </c>
      <c r="M462" s="35">
        <f t="shared" si="116"/>
        <v>6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320</v>
      </c>
      <c r="U467" s="46">
        <f>+L472+L473</f>
        <v>77</v>
      </c>
      <c r="V467" s="46">
        <f>+L474+L475</f>
        <v>243</v>
      </c>
      <c r="W467" s="46">
        <f>+L478</f>
        <v>19</v>
      </c>
      <c r="X467" s="46">
        <f>+L476</f>
        <v>0</v>
      </c>
    </row>
    <row r="468" spans="1:24" x14ac:dyDescent="0.25">
      <c r="A468" s="21"/>
      <c r="B468" s="22"/>
      <c r="C468" s="8" t="str">
        <f>+$C452</f>
        <v>August 2024</v>
      </c>
      <c r="D468" s="24"/>
      <c r="E468" s="24"/>
      <c r="F468" s="24"/>
      <c r="G468" s="10" t="str">
        <f>+$G$4</f>
        <v>August</v>
      </c>
      <c r="H468" s="10" t="str">
        <f>+G468</f>
        <v>August</v>
      </c>
      <c r="I468" s="10" t="str">
        <f t="shared" si="118"/>
        <v>August</v>
      </c>
      <c r="J468" s="10" t="str">
        <f t="shared" si="118"/>
        <v>August</v>
      </c>
      <c r="K468" s="10" t="str">
        <f t="shared" si="118"/>
        <v>August</v>
      </c>
      <c r="L468" s="10" t="str">
        <f t="shared" si="118"/>
        <v>August</v>
      </c>
      <c r="M468" s="10" t="str">
        <f t="shared" si="118"/>
        <v>August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4</v>
      </c>
      <c r="H469" s="7">
        <f>+$H$5</f>
        <v>11</v>
      </c>
      <c r="I469" s="7">
        <f>+$I$5</f>
        <v>18</v>
      </c>
      <c r="J469" s="7">
        <f>+$J$5</f>
        <v>25</v>
      </c>
      <c r="K469" s="7" t="str">
        <f>+$K$5</f>
        <v>-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86</v>
      </c>
      <c r="H471" s="32">
        <f t="shared" ref="H471:L471" si="119">SUM(H472:H475)</f>
        <v>75</v>
      </c>
      <c r="I471" s="32">
        <f t="shared" si="119"/>
        <v>73</v>
      </c>
      <c r="J471" s="32">
        <f t="shared" si="119"/>
        <v>86</v>
      </c>
      <c r="K471" s="32">
        <f t="shared" si="119"/>
        <v>0</v>
      </c>
      <c r="L471" s="32">
        <f t="shared" si="119"/>
        <v>320</v>
      </c>
      <c r="M471" s="32">
        <f>ROUND((L471/$E$1),0)</f>
        <v>80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10</v>
      </c>
      <c r="H472" s="40">
        <v>2</v>
      </c>
      <c r="I472" s="40">
        <v>6</v>
      </c>
      <c r="J472" s="40">
        <v>9</v>
      </c>
      <c r="K472" s="40"/>
      <c r="L472" s="35">
        <f>SUM(G472:K472)</f>
        <v>27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13</v>
      </c>
      <c r="H473" s="40">
        <v>8</v>
      </c>
      <c r="I473" s="40">
        <v>13</v>
      </c>
      <c r="J473" s="40">
        <v>16</v>
      </c>
      <c r="K473" s="40"/>
      <c r="L473" s="35">
        <f t="shared" ref="L473:L480" si="121">SUM(G473:K473)</f>
        <v>50</v>
      </c>
      <c r="M473" s="35">
        <f t="shared" si="120"/>
        <v>13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24</v>
      </c>
      <c r="H474" s="40">
        <v>22</v>
      </c>
      <c r="I474" s="40">
        <v>22</v>
      </c>
      <c r="J474" s="40">
        <v>20</v>
      </c>
      <c r="K474" s="40"/>
      <c r="L474" s="35">
        <f t="shared" si="121"/>
        <v>88</v>
      </c>
      <c r="M474" s="35">
        <f t="shared" si="120"/>
        <v>22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39</v>
      </c>
      <c r="H475" s="41">
        <v>43</v>
      </c>
      <c r="I475" s="41">
        <v>32</v>
      </c>
      <c r="J475" s="41">
        <v>41</v>
      </c>
      <c r="K475" s="41"/>
      <c r="L475" s="32">
        <f t="shared" si="121"/>
        <v>155</v>
      </c>
      <c r="M475" s="32">
        <f t="shared" si="120"/>
        <v>39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5</v>
      </c>
      <c r="H478" s="40">
        <v>3</v>
      </c>
      <c r="I478" s="40">
        <v>5</v>
      </c>
      <c r="J478" s="40">
        <v>6</v>
      </c>
      <c r="K478" s="40"/>
      <c r="L478" s="35">
        <f t="shared" si="121"/>
        <v>19</v>
      </c>
      <c r="M478" s="35">
        <f t="shared" si="120"/>
        <v>5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40</v>
      </c>
      <c r="H479" s="40"/>
      <c r="I479" s="40">
        <v>35</v>
      </c>
      <c r="J479" s="40">
        <v>45</v>
      </c>
      <c r="K479" s="40"/>
      <c r="L479" s="35">
        <f t="shared" si="121"/>
        <v>120</v>
      </c>
      <c r="M479" s="35">
        <f t="shared" si="120"/>
        <v>30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208</v>
      </c>
      <c r="U483" s="46">
        <f>+L488+L489</f>
        <v>96</v>
      </c>
      <c r="V483" s="46">
        <f>+L490+L491</f>
        <v>112</v>
      </c>
      <c r="W483" s="46">
        <f>+L494</f>
        <v>6</v>
      </c>
      <c r="X483" s="46">
        <f>+L492</f>
        <v>2</v>
      </c>
    </row>
    <row r="484" spans="1:24" x14ac:dyDescent="0.25">
      <c r="A484" s="21"/>
      <c r="B484" s="22"/>
      <c r="C484" s="8" t="str">
        <f>+$C468</f>
        <v>August 2024</v>
      </c>
      <c r="D484" s="24"/>
      <c r="E484" s="24"/>
      <c r="F484" s="24"/>
      <c r="G484" s="10" t="str">
        <f>+$G$4</f>
        <v>August</v>
      </c>
      <c r="H484" s="10" t="str">
        <f>+G484</f>
        <v>August</v>
      </c>
      <c r="I484" s="10" t="str">
        <f t="shared" si="122"/>
        <v>August</v>
      </c>
      <c r="J484" s="10" t="str">
        <f t="shared" si="122"/>
        <v>August</v>
      </c>
      <c r="K484" s="10" t="str">
        <f t="shared" si="122"/>
        <v>August</v>
      </c>
      <c r="L484" s="10" t="str">
        <f t="shared" si="122"/>
        <v>August</v>
      </c>
      <c r="M484" s="10" t="str">
        <f t="shared" si="122"/>
        <v>August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4</v>
      </c>
      <c r="H485" s="7">
        <f>+$H$5</f>
        <v>11</v>
      </c>
      <c r="I485" s="7">
        <f>+$I$5</f>
        <v>18</v>
      </c>
      <c r="J485" s="7">
        <f>+$J$5</f>
        <v>25</v>
      </c>
      <c r="K485" s="7" t="str">
        <f>+$K$5</f>
        <v>-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42</v>
      </c>
      <c r="H487" s="32">
        <f t="shared" ref="H487:L487" si="123">SUM(H488:H491)</f>
        <v>98</v>
      </c>
      <c r="I487" s="32">
        <f t="shared" si="123"/>
        <v>68</v>
      </c>
      <c r="J487" s="32">
        <f t="shared" si="123"/>
        <v>0</v>
      </c>
      <c r="K487" s="32">
        <f t="shared" si="123"/>
        <v>0</v>
      </c>
      <c r="L487" s="32">
        <f t="shared" si="123"/>
        <v>208</v>
      </c>
      <c r="M487" s="32">
        <f>ROUND((L487/$E$1),0)</f>
        <v>52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1</v>
      </c>
      <c r="H488" s="40">
        <v>24</v>
      </c>
      <c r="I488" s="40">
        <v>4</v>
      </c>
      <c r="J488" s="40"/>
      <c r="K488" s="40"/>
      <c r="L488" s="35">
        <f>SUM(G488:K488)</f>
        <v>29</v>
      </c>
      <c r="M488" s="35">
        <f t="shared" ref="M488:M496" si="124">ROUND((L488/$E$1),0)</f>
        <v>7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19</v>
      </c>
      <c r="H489" s="40">
        <v>33</v>
      </c>
      <c r="I489" s="40">
        <v>15</v>
      </c>
      <c r="J489" s="40"/>
      <c r="K489" s="40"/>
      <c r="L489" s="35">
        <f t="shared" ref="L489:L496" si="125">SUM(G489:K489)</f>
        <v>67</v>
      </c>
      <c r="M489" s="35">
        <f t="shared" si="124"/>
        <v>17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10</v>
      </c>
      <c r="H490" s="40">
        <v>13</v>
      </c>
      <c r="I490" s="40">
        <v>15</v>
      </c>
      <c r="J490" s="40"/>
      <c r="K490" s="40"/>
      <c r="L490" s="35">
        <f t="shared" si="125"/>
        <v>38</v>
      </c>
      <c r="M490" s="35">
        <f t="shared" si="124"/>
        <v>10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12</v>
      </c>
      <c r="H491" s="41">
        <v>28</v>
      </c>
      <c r="I491" s="41">
        <v>34</v>
      </c>
      <c r="J491" s="41"/>
      <c r="K491" s="41"/>
      <c r="L491" s="32">
        <f t="shared" si="125"/>
        <v>74</v>
      </c>
      <c r="M491" s="32">
        <f t="shared" si="124"/>
        <v>19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>
        <v>2</v>
      </c>
      <c r="J492" s="40"/>
      <c r="K492" s="40"/>
      <c r="L492" s="35">
        <f t="shared" si="125"/>
        <v>2</v>
      </c>
      <c r="M492" s="35">
        <f t="shared" si="124"/>
        <v>1</v>
      </c>
      <c r="N492" s="33"/>
      <c r="O492" s="1" t="s">
        <v>245</v>
      </c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>
        <v>6</v>
      </c>
      <c r="I494" s="40"/>
      <c r="J494" s="40"/>
      <c r="K494" s="40"/>
      <c r="L494" s="35">
        <f t="shared" si="125"/>
        <v>6</v>
      </c>
      <c r="M494" s="35">
        <f t="shared" si="124"/>
        <v>2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36</v>
      </c>
      <c r="I495" s="40">
        <v>504</v>
      </c>
      <c r="J495" s="40"/>
      <c r="K495" s="40"/>
      <c r="L495" s="35">
        <f t="shared" si="125"/>
        <v>540</v>
      </c>
      <c r="M495" s="35">
        <f t="shared" si="124"/>
        <v>135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432</v>
      </c>
      <c r="U499" s="46">
        <f>+L504+L505</f>
        <v>80</v>
      </c>
      <c r="V499" s="46">
        <f>+L506+L507</f>
        <v>352</v>
      </c>
      <c r="W499" s="46">
        <f>+L510</f>
        <v>18</v>
      </c>
      <c r="X499" s="46">
        <f>+L508</f>
        <v>13</v>
      </c>
    </row>
    <row r="500" spans="1:24" x14ac:dyDescent="0.25">
      <c r="A500" s="21"/>
      <c r="B500" s="22"/>
      <c r="C500" s="8" t="str">
        <f>+$C484</f>
        <v>August 2024</v>
      </c>
      <c r="D500" s="24"/>
      <c r="E500" s="24"/>
      <c r="F500" s="24"/>
      <c r="G500" s="10" t="str">
        <f>+$G$4</f>
        <v>August</v>
      </c>
      <c r="H500" s="10" t="str">
        <f>+G500</f>
        <v>August</v>
      </c>
      <c r="I500" s="10" t="str">
        <f t="shared" si="126"/>
        <v>August</v>
      </c>
      <c r="J500" s="10" t="str">
        <f t="shared" si="126"/>
        <v>August</v>
      </c>
      <c r="K500" s="10" t="str">
        <f t="shared" si="126"/>
        <v>August</v>
      </c>
      <c r="L500" s="10" t="str">
        <f t="shared" si="126"/>
        <v>August</v>
      </c>
      <c r="M500" s="10" t="str">
        <f t="shared" si="126"/>
        <v>August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4</v>
      </c>
      <c r="H501" s="7">
        <f>+$H$5</f>
        <v>11</v>
      </c>
      <c r="I501" s="7">
        <f>+$I$5</f>
        <v>18</v>
      </c>
      <c r="J501" s="7">
        <f>+$J$5</f>
        <v>25</v>
      </c>
      <c r="K501" s="7" t="str">
        <f>+$K$5</f>
        <v>-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96</v>
      </c>
      <c r="H503" s="32">
        <f t="shared" ref="H503:L503" si="127">SUM(H504:H507)</f>
        <v>155</v>
      </c>
      <c r="I503" s="32">
        <f t="shared" si="127"/>
        <v>98</v>
      </c>
      <c r="J503" s="32">
        <f t="shared" si="127"/>
        <v>83</v>
      </c>
      <c r="K503" s="32">
        <f t="shared" si="127"/>
        <v>0</v>
      </c>
      <c r="L503" s="32">
        <f t="shared" si="127"/>
        <v>432</v>
      </c>
      <c r="M503" s="32">
        <f>ROUND((L503/$E$1),0)</f>
        <v>108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3</v>
      </c>
      <c r="H504" s="40">
        <v>12</v>
      </c>
      <c r="I504" s="40">
        <v>5</v>
      </c>
      <c r="J504" s="40">
        <v>3</v>
      </c>
      <c r="K504" s="40"/>
      <c r="L504" s="35">
        <f>SUM(G504:K504)</f>
        <v>23</v>
      </c>
      <c r="M504" s="35">
        <f t="shared" ref="M504:M512" si="128">ROUND((L504/$E$1),0)</f>
        <v>6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13</v>
      </c>
      <c r="H505" s="40">
        <v>21</v>
      </c>
      <c r="I505" s="40">
        <v>13</v>
      </c>
      <c r="J505" s="40">
        <v>10</v>
      </c>
      <c r="K505" s="40"/>
      <c r="L505" s="35">
        <f t="shared" ref="L505:L512" si="129">SUM(G505:K505)</f>
        <v>57</v>
      </c>
      <c r="M505" s="35">
        <f t="shared" si="128"/>
        <v>14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16</v>
      </c>
      <c r="H506" s="40">
        <v>26</v>
      </c>
      <c r="I506" s="40">
        <v>16</v>
      </c>
      <c r="J506" s="40">
        <v>14</v>
      </c>
      <c r="K506" s="40"/>
      <c r="L506" s="35">
        <f t="shared" si="129"/>
        <v>72</v>
      </c>
      <c r="M506" s="35">
        <f t="shared" si="128"/>
        <v>18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64</v>
      </c>
      <c r="H507" s="41">
        <v>96</v>
      </c>
      <c r="I507" s="41">
        <v>64</v>
      </c>
      <c r="J507" s="41">
        <v>56</v>
      </c>
      <c r="K507" s="41"/>
      <c r="L507" s="32">
        <f t="shared" si="129"/>
        <v>280</v>
      </c>
      <c r="M507" s="32">
        <f t="shared" si="128"/>
        <v>70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>
        <v>7</v>
      </c>
      <c r="I508" s="40">
        <v>3</v>
      </c>
      <c r="J508" s="40">
        <v>3</v>
      </c>
      <c r="K508" s="40"/>
      <c r="L508" s="35">
        <f t="shared" si="129"/>
        <v>13</v>
      </c>
      <c r="M508" s="35">
        <f t="shared" si="128"/>
        <v>3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3</v>
      </c>
      <c r="H510" s="40">
        <v>10</v>
      </c>
      <c r="I510" s="40">
        <v>3</v>
      </c>
      <c r="J510" s="40">
        <v>2</v>
      </c>
      <c r="K510" s="40"/>
      <c r="L510" s="35">
        <f t="shared" si="129"/>
        <v>18</v>
      </c>
      <c r="M510" s="35">
        <f t="shared" si="128"/>
        <v>5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>
        <v>360</v>
      </c>
      <c r="H511" s="40">
        <v>360</v>
      </c>
      <c r="I511" s="40">
        <v>72</v>
      </c>
      <c r="J511" s="40">
        <v>144</v>
      </c>
      <c r="K511" s="40"/>
      <c r="L511" s="35">
        <f t="shared" si="129"/>
        <v>936</v>
      </c>
      <c r="M511" s="35">
        <f t="shared" si="128"/>
        <v>234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  <c r="S514" s="117" t="s">
        <v>234</v>
      </c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171</v>
      </c>
      <c r="U515" s="46">
        <f>+L520+L521</f>
        <v>46</v>
      </c>
      <c r="V515" s="46">
        <f>+L522+L523</f>
        <v>125</v>
      </c>
      <c r="W515" s="46">
        <f>+L526</f>
        <v>39</v>
      </c>
      <c r="X515" s="46">
        <f>+L524</f>
        <v>1</v>
      </c>
    </row>
    <row r="516" spans="1:24" x14ac:dyDescent="0.25">
      <c r="A516" s="21"/>
      <c r="B516" s="22"/>
      <c r="C516" s="8" t="str">
        <f>+$C500</f>
        <v>August 2024</v>
      </c>
      <c r="D516" s="24"/>
      <c r="E516" s="24"/>
      <c r="F516" s="24"/>
      <c r="G516" s="10" t="str">
        <f>+$G$4</f>
        <v>August</v>
      </c>
      <c r="H516" s="10" t="str">
        <f>+G516</f>
        <v>August</v>
      </c>
      <c r="I516" s="10" t="str">
        <f t="shared" si="130"/>
        <v>August</v>
      </c>
      <c r="J516" s="10" t="str">
        <f t="shared" si="130"/>
        <v>August</v>
      </c>
      <c r="K516" s="10" t="str">
        <f t="shared" si="130"/>
        <v>August</v>
      </c>
      <c r="L516" s="10" t="str">
        <f t="shared" si="130"/>
        <v>August</v>
      </c>
      <c r="M516" s="10" t="str">
        <f t="shared" si="130"/>
        <v>August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4</v>
      </c>
      <c r="H517" s="7">
        <f>+$H$5</f>
        <v>11</v>
      </c>
      <c r="I517" s="7">
        <f>+$I$5</f>
        <v>18</v>
      </c>
      <c r="J517" s="7">
        <f>+$J$5</f>
        <v>25</v>
      </c>
      <c r="K517" s="7" t="str">
        <f>+$K$5</f>
        <v>-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47</v>
      </c>
      <c r="H519" s="32">
        <f t="shared" ref="H519:L519" si="131">SUM(H520:H523)</f>
        <v>35</v>
      </c>
      <c r="I519" s="32">
        <f t="shared" si="131"/>
        <v>50</v>
      </c>
      <c r="J519" s="32">
        <f t="shared" si="131"/>
        <v>39</v>
      </c>
      <c r="K519" s="32">
        <f t="shared" si="131"/>
        <v>0</v>
      </c>
      <c r="L519" s="32">
        <f t="shared" si="131"/>
        <v>171</v>
      </c>
      <c r="M519" s="32">
        <f>ROUND((L519/$E$1),0)</f>
        <v>43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5</v>
      </c>
      <c r="H520" s="40">
        <v>4</v>
      </c>
      <c r="I520" s="40">
        <v>6</v>
      </c>
      <c r="J520" s="40">
        <v>4</v>
      </c>
      <c r="K520" s="40"/>
      <c r="L520" s="35">
        <f>SUM(G520:K520)</f>
        <v>19</v>
      </c>
      <c r="M520" s="35">
        <f t="shared" ref="M520:M528" si="132">ROUND((L520/$E$1),0)</f>
        <v>5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8</v>
      </c>
      <c r="H521" s="40">
        <v>5</v>
      </c>
      <c r="I521" s="40">
        <v>10</v>
      </c>
      <c r="J521" s="40">
        <v>4</v>
      </c>
      <c r="K521" s="40"/>
      <c r="L521" s="35">
        <f t="shared" ref="L521:L528" si="133">SUM(G521:K521)</f>
        <v>27</v>
      </c>
      <c r="M521" s="35">
        <f t="shared" si="132"/>
        <v>7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8</v>
      </c>
      <c r="H522" s="40">
        <v>6</v>
      </c>
      <c r="I522" s="40">
        <v>7</v>
      </c>
      <c r="J522" s="40">
        <v>6</v>
      </c>
      <c r="K522" s="40"/>
      <c r="L522" s="35">
        <f t="shared" si="133"/>
        <v>27</v>
      </c>
      <c r="M522" s="35">
        <f t="shared" si="132"/>
        <v>7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26</v>
      </c>
      <c r="H523" s="41">
        <v>20</v>
      </c>
      <c r="I523" s="41">
        <v>27</v>
      </c>
      <c r="J523" s="41">
        <v>25</v>
      </c>
      <c r="K523" s="41"/>
      <c r="L523" s="32">
        <f t="shared" si="133"/>
        <v>98</v>
      </c>
      <c r="M523" s="32">
        <f t="shared" si="132"/>
        <v>25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>
        <v>1</v>
      </c>
      <c r="J524" s="40"/>
      <c r="K524" s="40"/>
      <c r="L524" s="35">
        <f t="shared" si="133"/>
        <v>1</v>
      </c>
      <c r="M524" s="35">
        <f t="shared" si="132"/>
        <v>0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>
        <v>1</v>
      </c>
      <c r="H526" s="40"/>
      <c r="I526" s="40">
        <v>36</v>
      </c>
      <c r="J526" s="40">
        <v>2</v>
      </c>
      <c r="K526" s="40"/>
      <c r="L526" s="35">
        <f t="shared" si="133"/>
        <v>39</v>
      </c>
      <c r="M526" s="35">
        <f t="shared" si="132"/>
        <v>10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304</v>
      </c>
      <c r="U531" s="46">
        <f>+L536+L537</f>
        <v>75</v>
      </c>
      <c r="V531" s="46">
        <f>+L538+L539</f>
        <v>229</v>
      </c>
      <c r="W531" s="46">
        <f>+L542</f>
        <v>4</v>
      </c>
      <c r="X531" s="46">
        <f>+L540</f>
        <v>0</v>
      </c>
    </row>
    <row r="532" spans="1:24" x14ac:dyDescent="0.25">
      <c r="A532" s="21"/>
      <c r="B532" s="22"/>
      <c r="C532" s="8" t="str">
        <f>+$C516</f>
        <v>August 2024</v>
      </c>
      <c r="D532" s="24"/>
      <c r="E532" s="24"/>
      <c r="F532" s="24"/>
      <c r="G532" s="10" t="str">
        <f>+$G$4</f>
        <v>August</v>
      </c>
      <c r="H532" s="10" t="str">
        <f>+G532</f>
        <v>August</v>
      </c>
      <c r="I532" s="10" t="str">
        <f t="shared" si="134"/>
        <v>August</v>
      </c>
      <c r="J532" s="10" t="str">
        <f t="shared" si="134"/>
        <v>August</v>
      </c>
      <c r="K532" s="10" t="str">
        <f t="shared" si="134"/>
        <v>August</v>
      </c>
      <c r="L532" s="10" t="str">
        <f t="shared" si="134"/>
        <v>August</v>
      </c>
      <c r="M532" s="10" t="str">
        <f t="shared" si="134"/>
        <v>August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4</v>
      </c>
      <c r="H533" s="7">
        <f>+$H$5</f>
        <v>11</v>
      </c>
      <c r="I533" s="7">
        <f>+$I$5</f>
        <v>18</v>
      </c>
      <c r="J533" s="7">
        <f>+$J$5</f>
        <v>25</v>
      </c>
      <c r="K533" s="7" t="str">
        <f>+$K$5</f>
        <v>-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63</v>
      </c>
      <c r="H535" s="32">
        <f t="shared" ref="H535:L535" si="135">SUM(H536:H539)</f>
        <v>80</v>
      </c>
      <c r="I535" s="32">
        <f t="shared" si="135"/>
        <v>94</v>
      </c>
      <c r="J535" s="32">
        <f t="shared" si="135"/>
        <v>67</v>
      </c>
      <c r="K535" s="32">
        <f t="shared" si="135"/>
        <v>0</v>
      </c>
      <c r="L535" s="32">
        <f t="shared" si="135"/>
        <v>304</v>
      </c>
      <c r="M535" s="32">
        <f>ROUND((L535/$E$1),0)</f>
        <v>76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3</v>
      </c>
      <c r="H536" s="40">
        <v>4</v>
      </c>
      <c r="I536" s="40">
        <v>7</v>
      </c>
      <c r="J536" s="40">
        <v>3</v>
      </c>
      <c r="K536" s="40"/>
      <c r="L536" s="35">
        <f>SUM(G536:K536)</f>
        <v>17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10</v>
      </c>
      <c r="H537" s="40">
        <v>16</v>
      </c>
      <c r="I537" s="40">
        <v>24</v>
      </c>
      <c r="J537" s="40">
        <v>8</v>
      </c>
      <c r="K537" s="40"/>
      <c r="L537" s="35">
        <f t="shared" ref="L537:L544" si="137">SUM(G537:K537)</f>
        <v>58</v>
      </c>
      <c r="M537" s="35">
        <f t="shared" si="136"/>
        <v>15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15</v>
      </c>
      <c r="H538" s="40">
        <v>22</v>
      </c>
      <c r="I538" s="40">
        <v>21</v>
      </c>
      <c r="J538" s="40">
        <v>11</v>
      </c>
      <c r="K538" s="40"/>
      <c r="L538" s="35">
        <f t="shared" si="137"/>
        <v>69</v>
      </c>
      <c r="M538" s="35">
        <f t="shared" si="136"/>
        <v>17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35</v>
      </c>
      <c r="H539" s="41">
        <v>38</v>
      </c>
      <c r="I539" s="41">
        <v>42</v>
      </c>
      <c r="J539" s="41">
        <v>45</v>
      </c>
      <c r="K539" s="41"/>
      <c r="L539" s="32">
        <f t="shared" si="137"/>
        <v>160</v>
      </c>
      <c r="M539" s="32">
        <f t="shared" si="136"/>
        <v>40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2</v>
      </c>
      <c r="H542" s="40">
        <v>2</v>
      </c>
      <c r="I542" s="40"/>
      <c r="J542" s="40"/>
      <c r="K542" s="40"/>
      <c r="L542" s="35">
        <f t="shared" si="137"/>
        <v>4</v>
      </c>
      <c r="M542" s="35">
        <f t="shared" si="136"/>
        <v>1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108</v>
      </c>
      <c r="H543" s="40">
        <v>72</v>
      </c>
      <c r="I543" s="40">
        <v>180</v>
      </c>
      <c r="J543" s="40">
        <v>72</v>
      </c>
      <c r="K543" s="40"/>
      <c r="L543" s="35">
        <f t="shared" si="137"/>
        <v>432</v>
      </c>
      <c r="M543" s="35">
        <f t="shared" si="136"/>
        <v>108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405</v>
      </c>
      <c r="U547" s="46">
        <f>+L552+L553</f>
        <v>79</v>
      </c>
      <c r="V547" s="46">
        <f>+L554+L555</f>
        <v>326</v>
      </c>
      <c r="W547" s="46">
        <f>+L558</f>
        <v>10</v>
      </c>
      <c r="X547" s="46">
        <f>+L556</f>
        <v>4</v>
      </c>
    </row>
    <row r="548" spans="1:24" x14ac:dyDescent="0.25">
      <c r="A548" s="21"/>
      <c r="B548" s="22"/>
      <c r="C548" s="8" t="str">
        <f>+$C532</f>
        <v>August 2024</v>
      </c>
      <c r="D548" s="24"/>
      <c r="E548" s="24"/>
      <c r="F548" s="24"/>
      <c r="G548" s="10" t="str">
        <f>+$G$4</f>
        <v>August</v>
      </c>
      <c r="H548" s="10" t="str">
        <f>+G548</f>
        <v>August</v>
      </c>
      <c r="I548" s="10" t="str">
        <f t="shared" si="138"/>
        <v>August</v>
      </c>
      <c r="J548" s="10" t="str">
        <f t="shared" si="138"/>
        <v>August</v>
      </c>
      <c r="K548" s="10" t="str">
        <f t="shared" si="138"/>
        <v>August</v>
      </c>
      <c r="L548" s="10" t="str">
        <f t="shared" si="138"/>
        <v>August</v>
      </c>
      <c r="M548" s="10" t="str">
        <f t="shared" si="138"/>
        <v>August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4</v>
      </c>
      <c r="H549" s="7">
        <f>+$H$5</f>
        <v>11</v>
      </c>
      <c r="I549" s="7">
        <f>+$I$5</f>
        <v>18</v>
      </c>
      <c r="J549" s="7">
        <f>+$J$5</f>
        <v>25</v>
      </c>
      <c r="K549" s="7" t="str">
        <f>+$K$5</f>
        <v>-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103</v>
      </c>
      <c r="H551" s="32">
        <f t="shared" ref="H551:L551" si="139">SUM(H552:H555)</f>
        <v>122</v>
      </c>
      <c r="I551" s="32">
        <f t="shared" si="139"/>
        <v>68</v>
      </c>
      <c r="J551" s="32">
        <f t="shared" si="139"/>
        <v>112</v>
      </c>
      <c r="K551" s="32">
        <f t="shared" si="139"/>
        <v>0</v>
      </c>
      <c r="L551" s="32">
        <f t="shared" si="139"/>
        <v>405</v>
      </c>
      <c r="M551" s="32">
        <f>ROUND((L551/$E$1),0)</f>
        <v>101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5</v>
      </c>
      <c r="H552" s="40">
        <v>5</v>
      </c>
      <c r="I552" s="40">
        <v>4</v>
      </c>
      <c r="J552" s="40">
        <v>2</v>
      </c>
      <c r="K552" s="40"/>
      <c r="L552" s="35">
        <f>SUM(G552:K552)</f>
        <v>16</v>
      </c>
      <c r="M552" s="35">
        <f t="shared" ref="M552:M560" si="140">ROUND((L552/$E$1),0)</f>
        <v>4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16</v>
      </c>
      <c r="H553" s="40">
        <v>24</v>
      </c>
      <c r="I553" s="40">
        <v>7</v>
      </c>
      <c r="J553" s="40">
        <v>16</v>
      </c>
      <c r="K553" s="40"/>
      <c r="L553" s="35">
        <f t="shared" ref="L553:L560" si="141">SUM(G553:K553)</f>
        <v>63</v>
      </c>
      <c r="M553" s="35">
        <f t="shared" si="140"/>
        <v>16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22</v>
      </c>
      <c r="H554" s="40">
        <v>21</v>
      </c>
      <c r="I554" s="40">
        <v>12</v>
      </c>
      <c r="J554" s="40">
        <v>24</v>
      </c>
      <c r="K554" s="40"/>
      <c r="L554" s="35">
        <f t="shared" si="141"/>
        <v>79</v>
      </c>
      <c r="M554" s="35">
        <f t="shared" si="140"/>
        <v>20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60</v>
      </c>
      <c r="H555" s="41">
        <v>72</v>
      </c>
      <c r="I555" s="41">
        <v>45</v>
      </c>
      <c r="J555" s="41">
        <v>70</v>
      </c>
      <c r="K555" s="41"/>
      <c r="L555" s="32">
        <f t="shared" si="141"/>
        <v>247</v>
      </c>
      <c r="M555" s="32">
        <f t="shared" si="140"/>
        <v>62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>
        <v>4</v>
      </c>
      <c r="J556" s="40"/>
      <c r="K556" s="40"/>
      <c r="L556" s="35">
        <f t="shared" si="141"/>
        <v>4</v>
      </c>
      <c r="M556" s="35">
        <f t="shared" si="140"/>
        <v>1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>
        <v>3</v>
      </c>
      <c r="H558" s="40"/>
      <c r="I558" s="40">
        <v>3</v>
      </c>
      <c r="J558" s="40">
        <v>4</v>
      </c>
      <c r="K558" s="40"/>
      <c r="L558" s="35">
        <f t="shared" si="141"/>
        <v>10</v>
      </c>
      <c r="M558" s="35">
        <f t="shared" si="140"/>
        <v>3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220</v>
      </c>
      <c r="U563" s="46">
        <f>+L568+L569</f>
        <v>57</v>
      </c>
      <c r="V563" s="46">
        <f>+L570+L571</f>
        <v>163</v>
      </c>
      <c r="W563" s="46">
        <f>+L574</f>
        <v>14</v>
      </c>
      <c r="X563" s="46">
        <f>+L572</f>
        <v>10</v>
      </c>
    </row>
    <row r="564" spans="1:24" x14ac:dyDescent="0.25">
      <c r="A564" s="21"/>
      <c r="B564" s="22"/>
      <c r="C564" s="8" t="str">
        <f>+$C548</f>
        <v>August 2024</v>
      </c>
      <c r="D564" s="24"/>
      <c r="E564" s="24"/>
      <c r="F564" s="24"/>
      <c r="G564" s="10" t="str">
        <f>+$G$4</f>
        <v>August</v>
      </c>
      <c r="H564" s="10" t="str">
        <f>+G564</f>
        <v>August</v>
      </c>
      <c r="I564" s="10" t="str">
        <f t="shared" si="142"/>
        <v>August</v>
      </c>
      <c r="J564" s="10" t="str">
        <f t="shared" si="142"/>
        <v>August</v>
      </c>
      <c r="K564" s="10" t="str">
        <f t="shared" si="142"/>
        <v>August</v>
      </c>
      <c r="L564" s="10" t="str">
        <f t="shared" si="142"/>
        <v>August</v>
      </c>
      <c r="M564" s="10" t="str">
        <f t="shared" si="142"/>
        <v>August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4</v>
      </c>
      <c r="H565" s="7">
        <f>+$H$5</f>
        <v>11</v>
      </c>
      <c r="I565" s="7">
        <f>+$I$5</f>
        <v>18</v>
      </c>
      <c r="J565" s="7">
        <f>+$J$5</f>
        <v>25</v>
      </c>
      <c r="K565" s="7" t="str">
        <f>+$K$5</f>
        <v>-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25</v>
      </c>
      <c r="H567" s="32">
        <f t="shared" ref="H567:L567" si="143">SUM(H568:H571)</f>
        <v>30</v>
      </c>
      <c r="I567" s="32">
        <f t="shared" si="143"/>
        <v>66</v>
      </c>
      <c r="J567" s="32">
        <f t="shared" si="143"/>
        <v>99</v>
      </c>
      <c r="K567" s="32">
        <f t="shared" si="143"/>
        <v>0</v>
      </c>
      <c r="L567" s="32">
        <f t="shared" si="143"/>
        <v>220</v>
      </c>
      <c r="M567" s="32">
        <f>ROUND((L567/$E$1),0)</f>
        <v>55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1</v>
      </c>
      <c r="H568" s="40">
        <v>3</v>
      </c>
      <c r="I568" s="40">
        <v>5</v>
      </c>
      <c r="J568" s="40">
        <v>6</v>
      </c>
      <c r="K568" s="40"/>
      <c r="L568" s="35">
        <f>SUM(G568:K568)</f>
        <v>15</v>
      </c>
      <c r="M568" s="35">
        <f t="shared" ref="M568:M576" si="144">ROUND((L568/$E$1),0)</f>
        <v>4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8</v>
      </c>
      <c r="H569" s="40">
        <v>9</v>
      </c>
      <c r="I569" s="40">
        <v>10</v>
      </c>
      <c r="J569" s="40">
        <v>15</v>
      </c>
      <c r="K569" s="40"/>
      <c r="L569" s="35">
        <f t="shared" ref="L569:L576" si="145">SUM(G569:K569)</f>
        <v>42</v>
      </c>
      <c r="M569" s="35">
        <f t="shared" si="144"/>
        <v>11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2</v>
      </c>
      <c r="H570" s="40">
        <v>3</v>
      </c>
      <c r="I570" s="40">
        <v>8</v>
      </c>
      <c r="J570" s="40">
        <v>19</v>
      </c>
      <c r="K570" s="40"/>
      <c r="L570" s="35">
        <f t="shared" si="145"/>
        <v>32</v>
      </c>
      <c r="M570" s="35">
        <f t="shared" si="144"/>
        <v>8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14</v>
      </c>
      <c r="H571" s="41">
        <v>15</v>
      </c>
      <c r="I571" s="41">
        <v>43</v>
      </c>
      <c r="J571" s="41">
        <v>59</v>
      </c>
      <c r="K571" s="41"/>
      <c r="L571" s="32">
        <f t="shared" si="145"/>
        <v>131</v>
      </c>
      <c r="M571" s="32">
        <f t="shared" si="144"/>
        <v>33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>
        <v>1</v>
      </c>
      <c r="H572" s="40">
        <v>5</v>
      </c>
      <c r="I572" s="40">
        <v>2</v>
      </c>
      <c r="J572" s="40">
        <v>2</v>
      </c>
      <c r="K572" s="40"/>
      <c r="L572" s="35">
        <f t="shared" si="145"/>
        <v>10</v>
      </c>
      <c r="M572" s="35">
        <f t="shared" si="144"/>
        <v>3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6</v>
      </c>
      <c r="H574" s="40">
        <v>4</v>
      </c>
      <c r="I574" s="40">
        <v>1</v>
      </c>
      <c r="J574" s="40">
        <v>3</v>
      </c>
      <c r="K574" s="40"/>
      <c r="L574" s="35">
        <f t="shared" si="145"/>
        <v>14</v>
      </c>
      <c r="M574" s="35">
        <f t="shared" si="144"/>
        <v>4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110</v>
      </c>
      <c r="H575" s="40">
        <v>85</v>
      </c>
      <c r="I575" s="40">
        <v>247</v>
      </c>
      <c r="J575" s="40">
        <v>289</v>
      </c>
      <c r="K575" s="40"/>
      <c r="L575" s="35">
        <f t="shared" si="145"/>
        <v>731</v>
      </c>
      <c r="M575" s="35">
        <f t="shared" si="144"/>
        <v>183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131</v>
      </c>
      <c r="U579" s="46">
        <f>+L584+L585</f>
        <v>31</v>
      </c>
      <c r="V579" s="46">
        <f>+L586+L587</f>
        <v>100</v>
      </c>
      <c r="W579" s="46">
        <f>+L590</f>
        <v>15</v>
      </c>
      <c r="X579" s="46">
        <f>+L588</f>
        <v>0</v>
      </c>
    </row>
    <row r="580" spans="1:24" x14ac:dyDescent="0.25">
      <c r="A580" s="21"/>
      <c r="B580" s="22"/>
      <c r="C580" s="8" t="str">
        <f>+$C564</f>
        <v>August 2024</v>
      </c>
      <c r="D580" s="24"/>
      <c r="E580" s="24"/>
      <c r="F580" s="24"/>
      <c r="G580" s="10" t="str">
        <f>+$G$4</f>
        <v>August</v>
      </c>
      <c r="H580" s="10" t="str">
        <f>+G580</f>
        <v>August</v>
      </c>
      <c r="I580" s="10" t="str">
        <f t="shared" si="146"/>
        <v>August</v>
      </c>
      <c r="J580" s="10" t="str">
        <f t="shared" si="146"/>
        <v>August</v>
      </c>
      <c r="K580" s="10" t="str">
        <f t="shared" si="146"/>
        <v>August</v>
      </c>
      <c r="L580" s="10" t="str">
        <f t="shared" si="146"/>
        <v>August</v>
      </c>
      <c r="M580" s="10" t="str">
        <f t="shared" si="146"/>
        <v>August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4</v>
      </c>
      <c r="H581" s="7">
        <f>+$H$5</f>
        <v>11</v>
      </c>
      <c r="I581" s="7">
        <f>+$I$5</f>
        <v>18</v>
      </c>
      <c r="J581" s="7">
        <f>+$J$5</f>
        <v>25</v>
      </c>
      <c r="K581" s="7" t="str">
        <f>+$K$5</f>
        <v>-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22</v>
      </c>
      <c r="H583" s="32">
        <f t="shared" ref="H583:L583" si="147">SUM(H584:H587)</f>
        <v>33</v>
      </c>
      <c r="I583" s="32">
        <f t="shared" si="147"/>
        <v>34</v>
      </c>
      <c r="J583" s="32">
        <f t="shared" si="147"/>
        <v>42</v>
      </c>
      <c r="K583" s="32">
        <f t="shared" si="147"/>
        <v>0</v>
      </c>
      <c r="L583" s="32">
        <f t="shared" si="147"/>
        <v>131</v>
      </c>
      <c r="M583" s="32">
        <f>ROUND((L583/$E$1),0)</f>
        <v>33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2</v>
      </c>
      <c r="H584" s="40">
        <v>2</v>
      </c>
      <c r="I584" s="40">
        <v>2</v>
      </c>
      <c r="J584" s="40">
        <v>2</v>
      </c>
      <c r="K584" s="40"/>
      <c r="L584" s="35">
        <f>SUM(G584:K584)</f>
        <v>8</v>
      </c>
      <c r="M584" s="35">
        <f t="shared" ref="M584:M592" si="148">ROUND((L584/$E$1),0)</f>
        <v>2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3</v>
      </c>
      <c r="H585" s="40">
        <v>6</v>
      </c>
      <c r="I585" s="40">
        <v>5</v>
      </c>
      <c r="J585" s="40">
        <v>9</v>
      </c>
      <c r="K585" s="40"/>
      <c r="L585" s="35">
        <f t="shared" ref="L585:L592" si="149">SUM(G585:K585)</f>
        <v>23</v>
      </c>
      <c r="M585" s="35">
        <f t="shared" si="148"/>
        <v>6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2</v>
      </c>
      <c r="H586" s="40">
        <v>2</v>
      </c>
      <c r="I586" s="40">
        <v>4</v>
      </c>
      <c r="J586" s="40">
        <v>4</v>
      </c>
      <c r="K586" s="40"/>
      <c r="L586" s="35">
        <f t="shared" si="149"/>
        <v>12</v>
      </c>
      <c r="M586" s="35">
        <f t="shared" si="148"/>
        <v>3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15</v>
      </c>
      <c r="H587" s="41">
        <v>23</v>
      </c>
      <c r="I587" s="41">
        <v>23</v>
      </c>
      <c r="J587" s="41">
        <v>27</v>
      </c>
      <c r="K587" s="41"/>
      <c r="L587" s="32">
        <f t="shared" si="149"/>
        <v>88</v>
      </c>
      <c r="M587" s="32">
        <f t="shared" si="148"/>
        <v>22</v>
      </c>
      <c r="N587" s="33"/>
      <c r="O587" s="1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>
        <v>4</v>
      </c>
      <c r="H590" s="40">
        <v>5</v>
      </c>
      <c r="I590" s="40">
        <v>2</v>
      </c>
      <c r="J590" s="40">
        <v>4</v>
      </c>
      <c r="K590" s="40"/>
      <c r="L590" s="35">
        <f t="shared" si="149"/>
        <v>15</v>
      </c>
      <c r="M590" s="35">
        <f t="shared" si="148"/>
        <v>4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>
        <v>40</v>
      </c>
      <c r="H591" s="40">
        <v>50</v>
      </c>
      <c r="I591" s="40">
        <v>50</v>
      </c>
      <c r="J591" s="40">
        <v>144</v>
      </c>
      <c r="K591" s="40"/>
      <c r="L591" s="35">
        <f t="shared" si="149"/>
        <v>284</v>
      </c>
      <c r="M591" s="35">
        <f t="shared" si="148"/>
        <v>71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254</v>
      </c>
      <c r="U595" s="46">
        <f>+L600+L601</f>
        <v>44</v>
      </c>
      <c r="V595" s="46">
        <f>+L602+L603</f>
        <v>210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August 2024</v>
      </c>
      <c r="D596" s="24"/>
      <c r="E596" s="24"/>
      <c r="F596" s="24"/>
      <c r="G596" s="10" t="str">
        <f>+$G$4</f>
        <v>August</v>
      </c>
      <c r="H596" s="10" t="str">
        <f>+G596</f>
        <v>August</v>
      </c>
      <c r="I596" s="10" t="str">
        <f t="shared" si="150"/>
        <v>August</v>
      </c>
      <c r="J596" s="10" t="str">
        <f t="shared" si="150"/>
        <v>August</v>
      </c>
      <c r="K596" s="10" t="str">
        <f t="shared" si="150"/>
        <v>August</v>
      </c>
      <c r="L596" s="10" t="str">
        <f t="shared" si="150"/>
        <v>August</v>
      </c>
      <c r="M596" s="10" t="str">
        <f t="shared" si="150"/>
        <v>August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4</v>
      </c>
      <c r="H597" s="7">
        <f>+$H$5</f>
        <v>11</v>
      </c>
      <c r="I597" s="7">
        <f>+$I$5</f>
        <v>18</v>
      </c>
      <c r="J597" s="7">
        <f>+$J$5</f>
        <v>25</v>
      </c>
      <c r="K597" s="7" t="str">
        <f>+$K$5</f>
        <v>-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84</v>
      </c>
      <c r="I599" s="32">
        <f t="shared" si="151"/>
        <v>84</v>
      </c>
      <c r="J599" s="32">
        <f t="shared" si="151"/>
        <v>86</v>
      </c>
      <c r="K599" s="32">
        <f t="shared" si="151"/>
        <v>0</v>
      </c>
      <c r="L599" s="32">
        <f t="shared" si="151"/>
        <v>254</v>
      </c>
      <c r="M599" s="32">
        <f>ROUND((L599/$E$1),0)</f>
        <v>64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>
        <v>6</v>
      </c>
      <c r="I600" s="40">
        <v>6</v>
      </c>
      <c r="J600" s="40">
        <v>7</v>
      </c>
      <c r="K600" s="40"/>
      <c r="L600" s="35">
        <f>SUM(G600:K600)</f>
        <v>19</v>
      </c>
      <c r="M600" s="35">
        <f t="shared" ref="M600:M608" si="152">ROUND((L600/$E$1),0)</f>
        <v>5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>
        <v>9</v>
      </c>
      <c r="I601" s="40">
        <v>10</v>
      </c>
      <c r="J601" s="40">
        <v>6</v>
      </c>
      <c r="K601" s="40"/>
      <c r="L601" s="35">
        <f t="shared" ref="L601:L608" si="153">SUM(G601:K601)</f>
        <v>25</v>
      </c>
      <c r="M601" s="35">
        <f t="shared" si="152"/>
        <v>6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>
        <v>17</v>
      </c>
      <c r="I602" s="40">
        <v>16</v>
      </c>
      <c r="J602" s="40">
        <v>23</v>
      </c>
      <c r="K602" s="40"/>
      <c r="L602" s="35">
        <f t="shared" si="153"/>
        <v>56</v>
      </c>
      <c r="M602" s="35">
        <f t="shared" si="152"/>
        <v>14</v>
      </c>
      <c r="N602" s="33"/>
      <c r="O602" s="1" t="s">
        <v>243</v>
      </c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>
        <v>52</v>
      </c>
      <c r="I603" s="41">
        <v>52</v>
      </c>
      <c r="J603" s="41">
        <v>50</v>
      </c>
      <c r="K603" s="41"/>
      <c r="L603" s="32">
        <f t="shared" si="153"/>
        <v>154</v>
      </c>
      <c r="M603" s="32">
        <f t="shared" si="152"/>
        <v>39</v>
      </c>
      <c r="N603" s="33"/>
      <c r="O603" s="1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239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Moneni</v>
      </c>
      <c r="T611" s="46">
        <f>+L615</f>
        <v>463</v>
      </c>
      <c r="U611" s="46">
        <f>+L616+L617</f>
        <v>98</v>
      </c>
      <c r="V611" s="46">
        <f>+L618+L619</f>
        <v>365</v>
      </c>
      <c r="W611" s="46">
        <f>+L622</f>
        <v>2</v>
      </c>
      <c r="X611" s="46">
        <f>+L620</f>
        <v>3</v>
      </c>
    </row>
    <row r="612" spans="1:24" x14ac:dyDescent="0.25">
      <c r="A612" s="21"/>
      <c r="B612" s="22"/>
      <c r="C612" s="8" t="str">
        <f>+$C596</f>
        <v>August 2024</v>
      </c>
      <c r="D612" s="24"/>
      <c r="E612" s="24"/>
      <c r="F612" s="24"/>
      <c r="G612" s="10" t="str">
        <f>+$G$4</f>
        <v>August</v>
      </c>
      <c r="H612" s="10" t="str">
        <f>+G612</f>
        <v>August</v>
      </c>
      <c r="I612" s="10" t="str">
        <f t="shared" si="154"/>
        <v>August</v>
      </c>
      <c r="J612" s="10" t="str">
        <f t="shared" si="154"/>
        <v>August</v>
      </c>
      <c r="K612" s="10" t="str">
        <f t="shared" si="154"/>
        <v>August</v>
      </c>
      <c r="L612" s="10" t="str">
        <f t="shared" si="154"/>
        <v>August</v>
      </c>
      <c r="M612" s="10" t="str">
        <f t="shared" si="154"/>
        <v>August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4</v>
      </c>
      <c r="H613" s="7">
        <f>+$H$5</f>
        <v>11</v>
      </c>
      <c r="I613" s="7">
        <f>+$I$5</f>
        <v>18</v>
      </c>
      <c r="J613" s="7">
        <f>+$J$5</f>
        <v>25</v>
      </c>
      <c r="K613" s="7" t="str">
        <f>+$K$5</f>
        <v>-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130</v>
      </c>
      <c r="H615" s="32">
        <f t="shared" ref="H615:L615" si="155">SUM(H616:H619)</f>
        <v>120</v>
      </c>
      <c r="I615" s="32">
        <f t="shared" si="155"/>
        <v>124</v>
      </c>
      <c r="J615" s="32">
        <f t="shared" si="155"/>
        <v>89</v>
      </c>
      <c r="K615" s="32">
        <f t="shared" si="155"/>
        <v>0</v>
      </c>
      <c r="L615" s="32">
        <f t="shared" si="155"/>
        <v>463</v>
      </c>
      <c r="M615" s="32">
        <f>ROUND((L615/$E$1),0)</f>
        <v>116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>
        <v>6</v>
      </c>
      <c r="H616" s="40">
        <v>5</v>
      </c>
      <c r="I616" s="40">
        <v>5</v>
      </c>
      <c r="J616" s="40">
        <v>4</v>
      </c>
      <c r="K616" s="40"/>
      <c r="L616" s="35">
        <f>SUM(G616:K616)</f>
        <v>20</v>
      </c>
      <c r="M616" s="35">
        <f t="shared" ref="M616:M624" si="156">ROUND((L616/$E$1),0)</f>
        <v>5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>
        <v>22</v>
      </c>
      <c r="H617" s="40">
        <v>22</v>
      </c>
      <c r="I617" s="40">
        <v>21</v>
      </c>
      <c r="J617" s="40">
        <v>13</v>
      </c>
      <c r="K617" s="40"/>
      <c r="L617" s="35">
        <f t="shared" ref="L617:L624" si="157">SUM(G617:K617)</f>
        <v>78</v>
      </c>
      <c r="M617" s="35">
        <f t="shared" si="156"/>
        <v>20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>
        <v>47</v>
      </c>
      <c r="H618" s="40">
        <v>47</v>
      </c>
      <c r="I618" s="40">
        <v>39</v>
      </c>
      <c r="J618" s="40">
        <v>4</v>
      </c>
      <c r="K618" s="40"/>
      <c r="L618" s="35">
        <f t="shared" si="157"/>
        <v>137</v>
      </c>
      <c r="M618" s="35">
        <f t="shared" si="156"/>
        <v>34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>
        <v>55</v>
      </c>
      <c r="H619" s="41">
        <v>46</v>
      </c>
      <c r="I619" s="41">
        <v>59</v>
      </c>
      <c r="J619" s="41">
        <v>68</v>
      </c>
      <c r="K619" s="41"/>
      <c r="L619" s="32">
        <f t="shared" si="157"/>
        <v>228</v>
      </c>
      <c r="M619" s="32">
        <f t="shared" si="156"/>
        <v>57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>
        <v>3</v>
      </c>
      <c r="H620" s="40"/>
      <c r="I620" s="40"/>
      <c r="J620" s="40"/>
      <c r="K620" s="40"/>
      <c r="L620" s="35">
        <f t="shared" si="157"/>
        <v>3</v>
      </c>
      <c r="M620" s="35">
        <f t="shared" si="156"/>
        <v>1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>
        <v>1</v>
      </c>
      <c r="H622" s="40">
        <v>1</v>
      </c>
      <c r="I622" s="40"/>
      <c r="J622" s="40"/>
      <c r="K622" s="40"/>
      <c r="L622" s="35">
        <f t="shared" si="157"/>
        <v>2</v>
      </c>
      <c r="M622" s="35">
        <f t="shared" si="156"/>
        <v>1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240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Mabhukwini</v>
      </c>
      <c r="T627" s="46">
        <f>+L631</f>
        <v>73</v>
      </c>
      <c r="U627" s="46">
        <f>+L632+L633</f>
        <v>27</v>
      </c>
      <c r="V627" s="46">
        <f>+L634+L635</f>
        <v>46</v>
      </c>
      <c r="W627" s="46">
        <f>+L638</f>
        <v>2</v>
      </c>
      <c r="X627" s="46">
        <f>+L636</f>
        <v>0</v>
      </c>
    </row>
    <row r="628" spans="1:24" x14ac:dyDescent="0.25">
      <c r="A628" s="21"/>
      <c r="B628" s="22"/>
      <c r="C628" s="8" t="str">
        <f>+$C612</f>
        <v>August 2024</v>
      </c>
      <c r="D628" s="24"/>
      <c r="E628" s="24"/>
      <c r="F628" s="24"/>
      <c r="G628" s="10" t="str">
        <f>+$G$4</f>
        <v>August</v>
      </c>
      <c r="H628" s="10" t="str">
        <f>+G628</f>
        <v>August</v>
      </c>
      <c r="I628" s="10" t="str">
        <f t="shared" si="158"/>
        <v>August</v>
      </c>
      <c r="J628" s="10" t="str">
        <f t="shared" si="158"/>
        <v>August</v>
      </c>
      <c r="K628" s="10" t="str">
        <f t="shared" si="158"/>
        <v>August</v>
      </c>
      <c r="L628" s="10" t="str">
        <f t="shared" si="158"/>
        <v>August</v>
      </c>
      <c r="M628" s="10" t="str">
        <f t="shared" si="158"/>
        <v>August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4</v>
      </c>
      <c r="H629" s="7">
        <f>+$H$5</f>
        <v>11</v>
      </c>
      <c r="I629" s="7">
        <f>+$I$5</f>
        <v>18</v>
      </c>
      <c r="J629" s="7">
        <f>+$J$5</f>
        <v>25</v>
      </c>
      <c r="K629" s="7" t="str">
        <f>+$K$5</f>
        <v>-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7</v>
      </c>
      <c r="H631" s="32">
        <f t="shared" ref="H631:L631" si="159">SUM(H632:H635)</f>
        <v>15</v>
      </c>
      <c r="I631" s="32">
        <f t="shared" si="159"/>
        <v>20</v>
      </c>
      <c r="J631" s="32">
        <f t="shared" si="159"/>
        <v>31</v>
      </c>
      <c r="K631" s="32">
        <f t="shared" si="159"/>
        <v>0</v>
      </c>
      <c r="L631" s="32">
        <f t="shared" si="159"/>
        <v>73</v>
      </c>
      <c r="M631" s="32">
        <f>ROUND((L631/$E$1),0)</f>
        <v>18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>
        <v>1</v>
      </c>
      <c r="H632" s="40">
        <v>2</v>
      </c>
      <c r="I632" s="40">
        <v>2</v>
      </c>
      <c r="J632" s="40">
        <v>2</v>
      </c>
      <c r="K632" s="40"/>
      <c r="L632" s="35">
        <f>SUM(G632:K632)</f>
        <v>7</v>
      </c>
      <c r="M632" s="35">
        <f t="shared" ref="M632:M640" si="160">ROUND((L632/$E$1),0)</f>
        <v>2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>
        <v>3</v>
      </c>
      <c r="H633" s="40">
        <v>4</v>
      </c>
      <c r="I633" s="40">
        <v>5</v>
      </c>
      <c r="J633" s="40">
        <v>8</v>
      </c>
      <c r="K633" s="40"/>
      <c r="L633" s="35">
        <f t="shared" ref="L633:L640" si="161">SUM(G633:K633)</f>
        <v>20</v>
      </c>
      <c r="M633" s="35">
        <f t="shared" si="160"/>
        <v>5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>
        <v>3</v>
      </c>
      <c r="H634" s="40">
        <v>3</v>
      </c>
      <c r="I634" s="40">
        <v>5</v>
      </c>
      <c r="J634" s="40">
        <v>5</v>
      </c>
      <c r="K634" s="40"/>
      <c r="L634" s="35">
        <f t="shared" si="161"/>
        <v>16</v>
      </c>
      <c r="M634" s="35">
        <f t="shared" si="160"/>
        <v>4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>
        <v>6</v>
      </c>
      <c r="I635" s="41">
        <v>8</v>
      </c>
      <c r="J635" s="41">
        <v>16</v>
      </c>
      <c r="K635" s="41"/>
      <c r="L635" s="32">
        <f t="shared" si="161"/>
        <v>30</v>
      </c>
      <c r="M635" s="32">
        <f t="shared" si="160"/>
        <v>8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>
        <v>2</v>
      </c>
      <c r="H638" s="40"/>
      <c r="I638" s="40"/>
      <c r="J638" s="40"/>
      <c r="K638" s="40"/>
      <c r="L638" s="35">
        <f t="shared" si="161"/>
        <v>2</v>
      </c>
      <c r="M638" s="35">
        <f t="shared" si="160"/>
        <v>1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August 2024</v>
      </c>
      <c r="D644" s="24"/>
      <c r="E644" s="24"/>
      <c r="F644" s="24"/>
      <c r="G644" s="10" t="str">
        <f>+$G$4</f>
        <v>August</v>
      </c>
      <c r="H644" s="10" t="str">
        <f>+G644</f>
        <v>August</v>
      </c>
      <c r="I644" s="10" t="str">
        <f t="shared" si="162"/>
        <v>August</v>
      </c>
      <c r="J644" s="10" t="str">
        <f t="shared" si="162"/>
        <v>August</v>
      </c>
      <c r="K644" s="10" t="str">
        <f t="shared" si="162"/>
        <v>August</v>
      </c>
      <c r="L644" s="10" t="str">
        <f t="shared" si="162"/>
        <v>August</v>
      </c>
      <c r="M644" s="10" t="str">
        <f t="shared" si="162"/>
        <v>August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4</v>
      </c>
      <c r="H645" s="7">
        <f>+$H$5</f>
        <v>11</v>
      </c>
      <c r="I645" s="7">
        <f>+$I$5</f>
        <v>18</v>
      </c>
      <c r="J645" s="7">
        <f>+$J$5</f>
        <v>25</v>
      </c>
      <c r="K645" s="7" t="str">
        <f>+$K$5</f>
        <v>-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O657"/>
  <sheetViews>
    <sheetView zoomScale="80" zoomScaleNormal="80" workbookViewId="0">
      <selection activeCell="L7" sqref="L7"/>
    </sheetView>
  </sheetViews>
  <sheetFormatPr defaultRowHeight="15" x14ac:dyDescent="0.25"/>
  <cols>
    <col min="1" max="1" width="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8" width="10.5703125" style="16" customWidth="1"/>
    <col min="9" max="9" width="11.5703125" style="16" customWidth="1"/>
    <col min="10" max="10" width="11.140625" style="16" customWidth="1"/>
    <col min="11" max="11" width="10.42578125" style="16" customWidth="1"/>
    <col min="12" max="12" width="10.85546875" style="16" customWidth="1"/>
    <col min="13" max="13" width="11.28515625" style="16" bestFit="1" customWidth="1"/>
    <col min="14" max="14" width="1.42578125" style="16" customWidth="1"/>
    <col min="15" max="18" width="9.140625" style="16"/>
    <col min="19" max="19" width="15.85546875" style="16" customWidth="1"/>
    <col min="20" max="20" width="17.42578125" style="16" customWidth="1"/>
    <col min="21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5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13012</v>
      </c>
      <c r="U3" s="46">
        <f>+L8+L9</f>
        <v>3311</v>
      </c>
      <c r="V3" s="46">
        <f>+L10+L11</f>
        <v>9701</v>
      </c>
      <c r="W3" s="46">
        <f>+L14</f>
        <v>1252</v>
      </c>
      <c r="X3" s="46">
        <f>+L12</f>
        <v>150</v>
      </c>
    </row>
    <row r="4" spans="1:41" x14ac:dyDescent="0.25">
      <c r="A4" s="21"/>
      <c r="B4" s="22"/>
      <c r="C4" s="13" t="s">
        <v>246</v>
      </c>
      <c r="D4" s="23"/>
      <c r="E4" s="24"/>
      <c r="F4" s="24"/>
      <c r="G4" s="49" t="s">
        <v>247</v>
      </c>
      <c r="H4" s="10" t="str">
        <f>+G4</f>
        <v>September</v>
      </c>
      <c r="I4" s="10" t="str">
        <f t="shared" si="0"/>
        <v>September</v>
      </c>
      <c r="J4" s="10" t="str">
        <f t="shared" si="0"/>
        <v>September</v>
      </c>
      <c r="K4" s="10" t="str">
        <f t="shared" si="0"/>
        <v>September</v>
      </c>
      <c r="L4" s="10" t="str">
        <f t="shared" si="0"/>
        <v>September</v>
      </c>
      <c r="M4" s="10" t="str">
        <f t="shared" si="0"/>
        <v>September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1</v>
      </c>
      <c r="H5" s="4">
        <v>8</v>
      </c>
      <c r="I5" s="4">
        <v>15</v>
      </c>
      <c r="J5" s="4">
        <v>22</v>
      </c>
      <c r="K5" s="4">
        <v>29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2569</v>
      </c>
      <c r="H7" s="32">
        <f t="shared" ref="H7:L7" si="1">SUM(H8:H11)</f>
        <v>2918</v>
      </c>
      <c r="I7" s="32">
        <f t="shared" si="1"/>
        <v>2513</v>
      </c>
      <c r="J7" s="32">
        <f t="shared" si="1"/>
        <v>1956</v>
      </c>
      <c r="K7" s="32">
        <f t="shared" si="1"/>
        <v>3056</v>
      </c>
      <c r="L7" s="32">
        <f t="shared" si="1"/>
        <v>13012</v>
      </c>
      <c r="M7" s="32">
        <f>ROUND((L7/$E$1),0)</f>
        <v>2602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168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202</v>
      </c>
      <c r="I8" s="35">
        <f t="shared" si="2"/>
        <v>161</v>
      </c>
      <c r="J8" s="35">
        <f t="shared" si="2"/>
        <v>154</v>
      </c>
      <c r="K8" s="35">
        <f t="shared" si="2"/>
        <v>237</v>
      </c>
      <c r="L8" s="35">
        <f>SUM(G8:K8)</f>
        <v>922</v>
      </c>
      <c r="M8" s="35">
        <f t="shared" ref="M8:M16" si="3">ROUND((L8/$E$1),0)</f>
        <v>184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459</v>
      </c>
      <c r="H9" s="35">
        <f t="shared" si="4"/>
        <v>533</v>
      </c>
      <c r="I9" s="35">
        <f t="shared" si="4"/>
        <v>457</v>
      </c>
      <c r="J9" s="35">
        <f t="shared" si="4"/>
        <v>384</v>
      </c>
      <c r="K9" s="35">
        <f t="shared" si="4"/>
        <v>556</v>
      </c>
      <c r="L9" s="35">
        <f t="shared" ref="L9:L16" si="5">SUM(G9:K9)</f>
        <v>2389</v>
      </c>
      <c r="M9" s="35">
        <f t="shared" si="3"/>
        <v>478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638</v>
      </c>
      <c r="H10" s="35">
        <f t="shared" si="4"/>
        <v>768</v>
      </c>
      <c r="I10" s="35">
        <f t="shared" si="4"/>
        <v>678</v>
      </c>
      <c r="J10" s="35">
        <f t="shared" si="4"/>
        <v>499</v>
      </c>
      <c r="K10" s="35">
        <f t="shared" si="4"/>
        <v>766</v>
      </c>
      <c r="L10" s="35">
        <f t="shared" si="5"/>
        <v>3349</v>
      </c>
      <c r="M10" s="35">
        <f t="shared" si="3"/>
        <v>670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1304</v>
      </c>
      <c r="H11" s="32">
        <f t="shared" si="4"/>
        <v>1415</v>
      </c>
      <c r="I11" s="32">
        <f t="shared" si="4"/>
        <v>1217</v>
      </c>
      <c r="J11" s="32">
        <f t="shared" si="4"/>
        <v>919</v>
      </c>
      <c r="K11" s="32">
        <f t="shared" si="4"/>
        <v>1497</v>
      </c>
      <c r="L11" s="32">
        <f t="shared" si="5"/>
        <v>6352</v>
      </c>
      <c r="M11" s="32">
        <f t="shared" si="3"/>
        <v>1270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31</v>
      </c>
      <c r="H12" s="35">
        <f t="shared" si="4"/>
        <v>29</v>
      </c>
      <c r="I12" s="35">
        <f t="shared" si="4"/>
        <v>19</v>
      </c>
      <c r="J12" s="35">
        <f t="shared" si="4"/>
        <v>26</v>
      </c>
      <c r="K12" s="35">
        <f t="shared" si="4"/>
        <v>45</v>
      </c>
      <c r="L12" s="35">
        <f t="shared" si="5"/>
        <v>150</v>
      </c>
      <c r="M12" s="35">
        <f t="shared" si="3"/>
        <v>30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285</v>
      </c>
      <c r="H14" s="35">
        <f t="shared" si="4"/>
        <v>293</v>
      </c>
      <c r="I14" s="35">
        <f t="shared" si="4"/>
        <v>224</v>
      </c>
      <c r="J14" s="35">
        <f t="shared" si="4"/>
        <v>167</v>
      </c>
      <c r="K14" s="35">
        <f t="shared" si="4"/>
        <v>283</v>
      </c>
      <c r="L14" s="35">
        <f t="shared" si="5"/>
        <v>1252</v>
      </c>
      <c r="M14" s="35">
        <f t="shared" si="3"/>
        <v>250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1246</v>
      </c>
      <c r="H15" s="35">
        <f t="shared" si="4"/>
        <v>1685</v>
      </c>
      <c r="I15" s="35">
        <f t="shared" si="4"/>
        <v>2188</v>
      </c>
      <c r="J15" s="35">
        <f t="shared" si="4"/>
        <v>1434</v>
      </c>
      <c r="K15" s="35">
        <f t="shared" si="4"/>
        <v>1039</v>
      </c>
      <c r="L15" s="35">
        <f t="shared" si="5"/>
        <v>7592</v>
      </c>
      <c r="M15" s="35">
        <f t="shared" si="3"/>
        <v>1518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>
        <f t="shared" si="3"/>
        <v>0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1046</v>
      </c>
      <c r="U19" s="46">
        <f>+L24+L25</f>
        <v>343</v>
      </c>
      <c r="V19" s="46">
        <f>+L26+L27</f>
        <v>703</v>
      </c>
      <c r="W19" s="46">
        <f>+L30</f>
        <v>27</v>
      </c>
      <c r="X19" s="46">
        <f>+L28</f>
        <v>0</v>
      </c>
    </row>
    <row r="20" spans="1:24" x14ac:dyDescent="0.25">
      <c r="A20" s="21"/>
      <c r="B20" s="22"/>
      <c r="C20" s="8" t="str">
        <f>+$C4</f>
        <v>September 2024</v>
      </c>
      <c r="D20" s="24"/>
      <c r="E20" s="24"/>
      <c r="F20" s="24"/>
      <c r="G20" s="10" t="str">
        <f>+$G$4</f>
        <v>September</v>
      </c>
      <c r="H20" s="10" t="str">
        <f>+G20</f>
        <v>September</v>
      </c>
      <c r="I20" s="10" t="str">
        <f t="shared" si="6"/>
        <v>September</v>
      </c>
      <c r="J20" s="10" t="str">
        <f t="shared" si="6"/>
        <v>September</v>
      </c>
      <c r="K20" s="10" t="str">
        <f t="shared" si="6"/>
        <v>September</v>
      </c>
      <c r="L20" s="10" t="str">
        <f t="shared" si="6"/>
        <v>September</v>
      </c>
      <c r="M20" s="10" t="str">
        <f t="shared" si="6"/>
        <v>September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1</v>
      </c>
      <c r="H21" s="7">
        <f>+$H$5</f>
        <v>8</v>
      </c>
      <c r="I21" s="7">
        <f>+$I$5</f>
        <v>15</v>
      </c>
      <c r="J21" s="7">
        <f>+$J$5</f>
        <v>22</v>
      </c>
      <c r="K21" s="7">
        <f>+$K$5</f>
        <v>29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190</v>
      </c>
      <c r="H23" s="32">
        <f t="shared" ref="H23:L23" si="7">SUM(H24:H27)</f>
        <v>235</v>
      </c>
      <c r="I23" s="32">
        <f t="shared" si="7"/>
        <v>247</v>
      </c>
      <c r="J23" s="32">
        <f t="shared" si="7"/>
        <v>161</v>
      </c>
      <c r="K23" s="32">
        <f t="shared" si="7"/>
        <v>213</v>
      </c>
      <c r="L23" s="32">
        <f t="shared" si="7"/>
        <v>1046</v>
      </c>
      <c r="M23" s="32">
        <f>ROUND((L23/$E$1),0)</f>
        <v>209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26</v>
      </c>
      <c r="H24" s="40">
        <v>18</v>
      </c>
      <c r="I24" s="40">
        <v>21</v>
      </c>
      <c r="J24" s="40">
        <v>28</v>
      </c>
      <c r="K24" s="40">
        <v>18</v>
      </c>
      <c r="L24" s="35">
        <f>SUM(G24:K24)</f>
        <v>111</v>
      </c>
      <c r="M24" s="35">
        <f t="shared" ref="M24:M32" si="8">ROUND((L24/$E$1),0)</f>
        <v>22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44</v>
      </c>
      <c r="H25" s="40">
        <v>47</v>
      </c>
      <c r="I25" s="40">
        <v>59</v>
      </c>
      <c r="J25" s="40">
        <v>34</v>
      </c>
      <c r="K25" s="40">
        <v>48</v>
      </c>
      <c r="L25" s="35">
        <f t="shared" ref="L25:L32" si="9">SUM(G25:K25)</f>
        <v>232</v>
      </c>
      <c r="M25" s="35">
        <f t="shared" si="8"/>
        <v>46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66</v>
      </c>
      <c r="H26" s="40">
        <v>98</v>
      </c>
      <c r="I26" s="40">
        <v>86</v>
      </c>
      <c r="J26" s="40">
        <v>63</v>
      </c>
      <c r="K26" s="40">
        <v>88</v>
      </c>
      <c r="L26" s="35">
        <f t="shared" si="9"/>
        <v>401</v>
      </c>
      <c r="M26" s="35">
        <f t="shared" si="8"/>
        <v>80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54</v>
      </c>
      <c r="H27" s="41">
        <v>72</v>
      </c>
      <c r="I27" s="41">
        <v>81</v>
      </c>
      <c r="J27" s="41">
        <v>36</v>
      </c>
      <c r="K27" s="41">
        <v>59</v>
      </c>
      <c r="L27" s="32">
        <f t="shared" si="9"/>
        <v>302</v>
      </c>
      <c r="M27" s="32">
        <f t="shared" si="8"/>
        <v>60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5</v>
      </c>
      <c r="H30" s="40">
        <v>6</v>
      </c>
      <c r="I30" s="40">
        <v>9</v>
      </c>
      <c r="J30" s="40">
        <v>1</v>
      </c>
      <c r="K30" s="40">
        <v>6</v>
      </c>
      <c r="L30" s="35">
        <f t="shared" si="9"/>
        <v>27</v>
      </c>
      <c r="M30" s="35">
        <f t="shared" si="8"/>
        <v>5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405</v>
      </c>
      <c r="U35" s="46">
        <f>+L40+L41</f>
        <v>99</v>
      </c>
      <c r="V35" s="46">
        <f>+L42+L43</f>
        <v>306</v>
      </c>
      <c r="W35" s="46">
        <f>+L46</f>
        <v>62</v>
      </c>
      <c r="X35" s="46">
        <f>+L44</f>
        <v>7</v>
      </c>
    </row>
    <row r="36" spans="1:24" x14ac:dyDescent="0.25">
      <c r="A36" s="21"/>
      <c r="B36" s="22"/>
      <c r="C36" s="8" t="str">
        <f>+$C20</f>
        <v>September 2024</v>
      </c>
      <c r="D36" s="24"/>
      <c r="E36" s="24"/>
      <c r="F36" s="24"/>
      <c r="G36" s="10" t="str">
        <f>+$G$4</f>
        <v>September</v>
      </c>
      <c r="H36" s="10" t="str">
        <f>+G36</f>
        <v>September</v>
      </c>
      <c r="I36" s="10" t="str">
        <f t="shared" si="10"/>
        <v>September</v>
      </c>
      <c r="J36" s="10" t="str">
        <f t="shared" si="10"/>
        <v>September</v>
      </c>
      <c r="K36" s="10" t="str">
        <f t="shared" si="10"/>
        <v>September</v>
      </c>
      <c r="L36" s="10" t="str">
        <f t="shared" si="10"/>
        <v>September</v>
      </c>
      <c r="M36" s="10" t="str">
        <f t="shared" si="10"/>
        <v>September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1</v>
      </c>
      <c r="H37" s="7">
        <f>+$H$5</f>
        <v>8</v>
      </c>
      <c r="I37" s="7">
        <f>+$I$5</f>
        <v>15</v>
      </c>
      <c r="J37" s="7">
        <f>+$J$5</f>
        <v>22</v>
      </c>
      <c r="K37" s="7">
        <f>+$K$5</f>
        <v>29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82</v>
      </c>
      <c r="H39" s="32">
        <f t="shared" ref="H39:L39" si="11">SUM(H40:H43)</f>
        <v>81</v>
      </c>
      <c r="I39" s="32">
        <f t="shared" si="11"/>
        <v>86</v>
      </c>
      <c r="J39" s="32">
        <f t="shared" si="11"/>
        <v>56</v>
      </c>
      <c r="K39" s="32">
        <f t="shared" si="11"/>
        <v>100</v>
      </c>
      <c r="L39" s="32">
        <f t="shared" si="11"/>
        <v>405</v>
      </c>
      <c r="M39" s="32">
        <f>ROUND((L39/$E$1),0)</f>
        <v>81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6</v>
      </c>
      <c r="H40" s="40">
        <v>4</v>
      </c>
      <c r="I40" s="40">
        <v>6</v>
      </c>
      <c r="J40" s="40">
        <v>3</v>
      </c>
      <c r="K40" s="40">
        <v>5</v>
      </c>
      <c r="L40" s="35">
        <f>SUM(G40:K40)</f>
        <v>24</v>
      </c>
      <c r="M40" s="35">
        <f t="shared" ref="M40:M48" si="12">ROUND((L40/$E$1),0)</f>
        <v>5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16</v>
      </c>
      <c r="H41" s="40">
        <v>15</v>
      </c>
      <c r="I41" s="40">
        <v>16</v>
      </c>
      <c r="J41" s="40">
        <v>10</v>
      </c>
      <c r="K41" s="40">
        <v>18</v>
      </c>
      <c r="L41" s="35">
        <f t="shared" ref="L41:L48" si="13">SUM(G41:K41)</f>
        <v>75</v>
      </c>
      <c r="M41" s="35">
        <f t="shared" si="12"/>
        <v>15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20</v>
      </c>
      <c r="H42" s="40">
        <v>22</v>
      </c>
      <c r="I42" s="40">
        <v>20</v>
      </c>
      <c r="J42" s="40">
        <v>13</v>
      </c>
      <c r="K42" s="40">
        <v>35</v>
      </c>
      <c r="L42" s="35">
        <f t="shared" si="13"/>
        <v>110</v>
      </c>
      <c r="M42" s="35">
        <f t="shared" si="12"/>
        <v>22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40</v>
      </c>
      <c r="H43" s="41">
        <v>40</v>
      </c>
      <c r="I43" s="41">
        <v>44</v>
      </c>
      <c r="J43" s="41">
        <v>30</v>
      </c>
      <c r="K43" s="41">
        <v>42</v>
      </c>
      <c r="L43" s="32">
        <f t="shared" si="13"/>
        <v>196</v>
      </c>
      <c r="M43" s="32">
        <f t="shared" si="12"/>
        <v>39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>
        <v>2</v>
      </c>
      <c r="J44" s="40"/>
      <c r="K44" s="40">
        <v>5</v>
      </c>
      <c r="L44" s="35">
        <f t="shared" si="13"/>
        <v>7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12</v>
      </c>
      <c r="H46" s="40">
        <v>11</v>
      </c>
      <c r="I46" s="40">
        <v>12</v>
      </c>
      <c r="J46" s="40">
        <v>13</v>
      </c>
      <c r="K46" s="40">
        <v>14</v>
      </c>
      <c r="L46" s="35">
        <f t="shared" si="13"/>
        <v>62</v>
      </c>
      <c r="M46" s="35">
        <f t="shared" si="12"/>
        <v>12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108</v>
      </c>
      <c r="H47" s="40">
        <v>72</v>
      </c>
      <c r="I47" s="40">
        <v>144</v>
      </c>
      <c r="J47" s="40">
        <v>96</v>
      </c>
      <c r="K47" s="40">
        <v>128</v>
      </c>
      <c r="L47" s="35">
        <f t="shared" si="13"/>
        <v>548</v>
      </c>
      <c r="M47" s="35">
        <f t="shared" si="12"/>
        <v>110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348</v>
      </c>
      <c r="U51" s="46">
        <f>+L56+L57</f>
        <v>90</v>
      </c>
      <c r="V51" s="46">
        <f>+L58+L59</f>
        <v>258</v>
      </c>
      <c r="W51" s="46">
        <f>+L62</f>
        <v>32</v>
      </c>
      <c r="X51" s="46">
        <f>+L60</f>
        <v>0</v>
      </c>
    </row>
    <row r="52" spans="1:24" x14ac:dyDescent="0.25">
      <c r="A52" s="21"/>
      <c r="B52" s="22"/>
      <c r="C52" s="8" t="str">
        <f>+$C36</f>
        <v>September 2024</v>
      </c>
      <c r="D52" s="24"/>
      <c r="E52" s="24"/>
      <c r="F52" s="24"/>
      <c r="G52" s="10" t="str">
        <f>+$G$4</f>
        <v>September</v>
      </c>
      <c r="H52" s="10" t="str">
        <f>+G52</f>
        <v>September</v>
      </c>
      <c r="I52" s="10" t="str">
        <f t="shared" si="14"/>
        <v>September</v>
      </c>
      <c r="J52" s="10" t="str">
        <f t="shared" si="14"/>
        <v>September</v>
      </c>
      <c r="K52" s="10" t="str">
        <f t="shared" si="14"/>
        <v>September</v>
      </c>
      <c r="L52" s="10" t="str">
        <f t="shared" si="14"/>
        <v>September</v>
      </c>
      <c r="M52" s="10" t="str">
        <f t="shared" si="14"/>
        <v>September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1</v>
      </c>
      <c r="H53" s="7">
        <f>+$H$5</f>
        <v>8</v>
      </c>
      <c r="I53" s="7">
        <f>+$I$5</f>
        <v>15</v>
      </c>
      <c r="J53" s="7">
        <f>+$J$5</f>
        <v>22</v>
      </c>
      <c r="K53" s="7">
        <f>+$K$5</f>
        <v>29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80</v>
      </c>
      <c r="H55" s="32">
        <f t="shared" ref="H55:L55" si="15">SUM(H56:H59)</f>
        <v>88</v>
      </c>
      <c r="I55" s="32">
        <f t="shared" si="15"/>
        <v>76</v>
      </c>
      <c r="J55" s="32">
        <f t="shared" si="15"/>
        <v>30</v>
      </c>
      <c r="K55" s="32">
        <f t="shared" si="15"/>
        <v>74</v>
      </c>
      <c r="L55" s="32">
        <f t="shared" si="15"/>
        <v>348</v>
      </c>
      <c r="M55" s="32">
        <f>ROUND((L55/$E$1),0)</f>
        <v>70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4</v>
      </c>
      <c r="I56" s="40">
        <v>2</v>
      </c>
      <c r="J56" s="40">
        <v>3</v>
      </c>
      <c r="K56" s="40">
        <v>3</v>
      </c>
      <c r="L56" s="35">
        <f>SUM(G56:K56)</f>
        <v>16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16</v>
      </c>
      <c r="H57" s="40">
        <v>17</v>
      </c>
      <c r="I57" s="40">
        <v>15</v>
      </c>
      <c r="J57" s="40">
        <v>9</v>
      </c>
      <c r="K57" s="40">
        <v>17</v>
      </c>
      <c r="L57" s="35">
        <f t="shared" ref="L57:L64" si="17">SUM(G57:K57)</f>
        <v>74</v>
      </c>
      <c r="M57" s="35">
        <f t="shared" si="16"/>
        <v>15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18</v>
      </c>
      <c r="H58" s="40">
        <v>48</v>
      </c>
      <c r="I58" s="40">
        <v>26</v>
      </c>
      <c r="J58" s="40">
        <v>12</v>
      </c>
      <c r="K58" s="40">
        <v>21</v>
      </c>
      <c r="L58" s="35">
        <f t="shared" si="17"/>
        <v>125</v>
      </c>
      <c r="M58" s="35">
        <f t="shared" si="16"/>
        <v>25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42</v>
      </c>
      <c r="H59" s="41">
        <v>19</v>
      </c>
      <c r="I59" s="41">
        <v>33</v>
      </c>
      <c r="J59" s="41">
        <v>6</v>
      </c>
      <c r="K59" s="41">
        <v>33</v>
      </c>
      <c r="L59" s="32">
        <f t="shared" si="17"/>
        <v>133</v>
      </c>
      <c r="M59" s="32">
        <f t="shared" si="16"/>
        <v>27</v>
      </c>
      <c r="N59" s="33"/>
      <c r="O59" s="115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4</v>
      </c>
      <c r="H62" s="40">
        <v>8</v>
      </c>
      <c r="I62" s="40">
        <v>6</v>
      </c>
      <c r="J62" s="40">
        <v>6</v>
      </c>
      <c r="K62" s="40">
        <v>8</v>
      </c>
      <c r="L62" s="35">
        <f t="shared" si="17"/>
        <v>32</v>
      </c>
      <c r="M62" s="35">
        <f t="shared" si="16"/>
        <v>6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471</v>
      </c>
      <c r="U67" s="46">
        <f>+L72+L73</f>
        <v>75</v>
      </c>
      <c r="V67" s="46">
        <f>+L74+L75</f>
        <v>396</v>
      </c>
      <c r="W67" s="46">
        <f>+L78</f>
        <v>6</v>
      </c>
      <c r="X67" s="46">
        <f>+L76</f>
        <v>29</v>
      </c>
    </row>
    <row r="68" spans="1:24" x14ac:dyDescent="0.25">
      <c r="A68" s="21"/>
      <c r="B68" s="22"/>
      <c r="C68" s="8" t="str">
        <f>+$C52</f>
        <v>September 2024</v>
      </c>
      <c r="D68" s="24"/>
      <c r="E68" s="24"/>
      <c r="F68" s="24"/>
      <c r="G68" s="10" t="str">
        <f>+$G$4</f>
        <v>September</v>
      </c>
      <c r="H68" s="10" t="str">
        <f>+G68</f>
        <v>September</v>
      </c>
      <c r="I68" s="10" t="str">
        <f t="shared" si="18"/>
        <v>September</v>
      </c>
      <c r="J68" s="10" t="str">
        <f t="shared" si="18"/>
        <v>September</v>
      </c>
      <c r="K68" s="10" t="str">
        <f t="shared" si="18"/>
        <v>September</v>
      </c>
      <c r="L68" s="10" t="str">
        <f t="shared" si="18"/>
        <v>September</v>
      </c>
      <c r="M68" s="10" t="str">
        <f t="shared" si="18"/>
        <v>September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1</v>
      </c>
      <c r="H69" s="7">
        <f>+$H$5</f>
        <v>8</v>
      </c>
      <c r="I69" s="7">
        <f>+$I$5</f>
        <v>15</v>
      </c>
      <c r="J69" s="7">
        <f>+$J$5</f>
        <v>22</v>
      </c>
      <c r="K69" s="7">
        <f>+$K$5</f>
        <v>29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95</v>
      </c>
      <c r="H71" s="32">
        <f t="shared" ref="H71:L71" si="19">SUM(H72:H75)</f>
        <v>103</v>
      </c>
      <c r="I71" s="32">
        <f t="shared" si="19"/>
        <v>89</v>
      </c>
      <c r="J71" s="32">
        <f t="shared" si="19"/>
        <v>79</v>
      </c>
      <c r="K71" s="32">
        <f t="shared" si="19"/>
        <v>105</v>
      </c>
      <c r="L71" s="32">
        <f t="shared" si="19"/>
        <v>471</v>
      </c>
      <c r="M71" s="32">
        <f>ROUND((L71/$E$1),0)</f>
        <v>94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3</v>
      </c>
      <c r="H72" s="40">
        <v>3</v>
      </c>
      <c r="I72" s="40">
        <v>4</v>
      </c>
      <c r="J72" s="40">
        <v>3</v>
      </c>
      <c r="K72" s="40">
        <v>3</v>
      </c>
      <c r="L72" s="35">
        <f>SUM(G72:K72)</f>
        <v>16</v>
      </c>
      <c r="M72" s="35">
        <f t="shared" ref="M72:M80" si="20">ROUND((L72/$E$1),0)</f>
        <v>3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15</v>
      </c>
      <c r="H73" s="40">
        <v>13</v>
      </c>
      <c r="I73" s="40">
        <v>9</v>
      </c>
      <c r="J73" s="40">
        <v>10</v>
      </c>
      <c r="K73" s="40">
        <v>12</v>
      </c>
      <c r="L73" s="35">
        <f t="shared" ref="L73:L80" si="21">SUM(G73:K73)</f>
        <v>59</v>
      </c>
      <c r="M73" s="35">
        <f t="shared" si="20"/>
        <v>12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9</v>
      </c>
      <c r="H74" s="40">
        <v>10</v>
      </c>
      <c r="I74" s="40">
        <v>14</v>
      </c>
      <c r="J74" s="40">
        <v>4</v>
      </c>
      <c r="K74" s="40">
        <v>11</v>
      </c>
      <c r="L74" s="35">
        <f t="shared" si="21"/>
        <v>48</v>
      </c>
      <c r="M74" s="35">
        <f t="shared" si="20"/>
        <v>10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68</v>
      </c>
      <c r="H75" s="41">
        <v>77</v>
      </c>
      <c r="I75" s="41">
        <v>62</v>
      </c>
      <c r="J75" s="41">
        <v>62</v>
      </c>
      <c r="K75" s="41">
        <v>79</v>
      </c>
      <c r="L75" s="32">
        <f t="shared" si="21"/>
        <v>348</v>
      </c>
      <c r="M75" s="32">
        <f t="shared" si="20"/>
        <v>70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>
        <v>6</v>
      </c>
      <c r="I76" s="40"/>
      <c r="J76" s="40">
        <v>15</v>
      </c>
      <c r="K76" s="40">
        <v>8</v>
      </c>
      <c r="L76" s="35">
        <f t="shared" si="21"/>
        <v>29</v>
      </c>
      <c r="M76" s="35">
        <f t="shared" si="20"/>
        <v>6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>
        <v>2</v>
      </c>
      <c r="I78" s="40">
        <v>2</v>
      </c>
      <c r="J78" s="40"/>
      <c r="K78" s="40">
        <v>2</v>
      </c>
      <c r="L78" s="35">
        <f t="shared" si="21"/>
        <v>6</v>
      </c>
      <c r="M78" s="35">
        <f t="shared" si="20"/>
        <v>1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>
        <v>120</v>
      </c>
      <c r="I79" s="40">
        <v>320</v>
      </c>
      <c r="J79" s="40"/>
      <c r="K79" s="40"/>
      <c r="L79" s="35">
        <f t="shared" si="21"/>
        <v>440</v>
      </c>
      <c r="M79" s="35">
        <f t="shared" si="20"/>
        <v>88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September 2024</v>
      </c>
      <c r="D84" s="24"/>
      <c r="E84" s="24"/>
      <c r="F84" s="24"/>
      <c r="G84" s="10" t="str">
        <f>+$G$4</f>
        <v>September</v>
      </c>
      <c r="H84" s="10" t="str">
        <f>+G84</f>
        <v>September</v>
      </c>
      <c r="I84" s="10" t="str">
        <f t="shared" si="22"/>
        <v>September</v>
      </c>
      <c r="J84" s="10" t="str">
        <f t="shared" si="22"/>
        <v>September</v>
      </c>
      <c r="K84" s="10" t="str">
        <f t="shared" si="22"/>
        <v>September</v>
      </c>
      <c r="L84" s="10" t="str">
        <f t="shared" si="22"/>
        <v>September</v>
      </c>
      <c r="M84" s="10" t="str">
        <f t="shared" si="22"/>
        <v>September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1</v>
      </c>
      <c r="H85" s="7">
        <f>+$H$5</f>
        <v>8</v>
      </c>
      <c r="I85" s="7">
        <f>+$I$5</f>
        <v>15</v>
      </c>
      <c r="J85" s="7">
        <f>+$J$5</f>
        <v>22</v>
      </c>
      <c r="K85" s="7">
        <f>+$K$5</f>
        <v>29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369</v>
      </c>
      <c r="U99" s="46">
        <f>+L104+L105</f>
        <v>127</v>
      </c>
      <c r="V99" s="46">
        <f>+L106+L107</f>
        <v>242</v>
      </c>
      <c r="W99" s="46">
        <f>+L110</f>
        <v>25</v>
      </c>
      <c r="X99" s="46">
        <f>+L108</f>
        <v>0</v>
      </c>
    </row>
    <row r="100" spans="1:24" x14ac:dyDescent="0.25">
      <c r="A100" s="21"/>
      <c r="B100" s="22"/>
      <c r="C100" s="8" t="str">
        <f>+$C84</f>
        <v>September 2024</v>
      </c>
      <c r="D100" s="24"/>
      <c r="E100" s="24"/>
      <c r="F100" s="24"/>
      <c r="G100" s="10" t="str">
        <f>+$G$4</f>
        <v>September</v>
      </c>
      <c r="H100" s="10" t="str">
        <f>+G100</f>
        <v>September</v>
      </c>
      <c r="I100" s="10" t="str">
        <f t="shared" si="26"/>
        <v>September</v>
      </c>
      <c r="J100" s="10" t="str">
        <f t="shared" si="26"/>
        <v>September</v>
      </c>
      <c r="K100" s="10" t="str">
        <f t="shared" si="26"/>
        <v>September</v>
      </c>
      <c r="L100" s="10" t="str">
        <f t="shared" si="26"/>
        <v>September</v>
      </c>
      <c r="M100" s="10" t="str">
        <f t="shared" si="26"/>
        <v>September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1</v>
      </c>
      <c r="H101" s="7">
        <f>+$H$5</f>
        <v>8</v>
      </c>
      <c r="I101" s="7">
        <f>+$I$5</f>
        <v>15</v>
      </c>
      <c r="J101" s="7">
        <f>+$J$5</f>
        <v>22</v>
      </c>
      <c r="K101" s="7">
        <f>+$K$5</f>
        <v>29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79</v>
      </c>
      <c r="H103" s="32">
        <f t="shared" ref="H103:L103" si="27">SUM(H104:H107)</f>
        <v>70</v>
      </c>
      <c r="I103" s="32">
        <f t="shared" si="27"/>
        <v>67</v>
      </c>
      <c r="J103" s="32">
        <f t="shared" si="27"/>
        <v>74</v>
      </c>
      <c r="K103" s="32">
        <f t="shared" si="27"/>
        <v>79</v>
      </c>
      <c r="L103" s="32">
        <f t="shared" si="27"/>
        <v>369</v>
      </c>
      <c r="M103" s="32">
        <f>ROUND((L103/$E$1),0)</f>
        <v>74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4</v>
      </c>
      <c r="H104" s="40">
        <v>2</v>
      </c>
      <c r="I104" s="40">
        <v>4</v>
      </c>
      <c r="J104" s="40">
        <v>3</v>
      </c>
      <c r="K104" s="40">
        <v>4</v>
      </c>
      <c r="L104" s="35">
        <f>SUM(G104:K104)</f>
        <v>17</v>
      </c>
      <c r="M104" s="35">
        <f t="shared" ref="M104:M112" si="28">ROUND((L104/$E$1),0)</f>
        <v>3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23</v>
      </c>
      <c r="H105" s="40">
        <v>23</v>
      </c>
      <c r="I105" s="40">
        <v>18</v>
      </c>
      <c r="J105" s="40">
        <v>23</v>
      </c>
      <c r="K105" s="40">
        <v>23</v>
      </c>
      <c r="L105" s="35">
        <f t="shared" ref="L105:L112" si="29">SUM(G105:K105)</f>
        <v>110</v>
      </c>
      <c r="M105" s="35">
        <f t="shared" si="28"/>
        <v>22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12</v>
      </c>
      <c r="I106" s="40">
        <v>16</v>
      </c>
      <c r="J106" s="40">
        <v>16</v>
      </c>
      <c r="K106" s="40">
        <v>16</v>
      </c>
      <c r="L106" s="35">
        <f t="shared" si="29"/>
        <v>76</v>
      </c>
      <c r="M106" s="35">
        <f t="shared" si="28"/>
        <v>15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>
        <v>33</v>
      </c>
      <c r="I107" s="41">
        <v>29</v>
      </c>
      <c r="J107" s="41">
        <v>32</v>
      </c>
      <c r="K107" s="41">
        <v>36</v>
      </c>
      <c r="L107" s="32">
        <f t="shared" si="29"/>
        <v>166</v>
      </c>
      <c r="M107" s="32">
        <f t="shared" si="28"/>
        <v>33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115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>
        <v>6</v>
      </c>
      <c r="I110" s="40"/>
      <c r="J110" s="40">
        <v>7</v>
      </c>
      <c r="K110" s="40">
        <v>12</v>
      </c>
      <c r="L110" s="35">
        <f t="shared" si="29"/>
        <v>25</v>
      </c>
      <c r="M110" s="35">
        <f t="shared" si="28"/>
        <v>5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319</v>
      </c>
      <c r="U115" s="46">
        <f>+L120+L121</f>
        <v>86</v>
      </c>
      <c r="V115" s="46">
        <f>+L122+L123</f>
        <v>233</v>
      </c>
      <c r="W115" s="46">
        <f>+L126</f>
        <v>23</v>
      </c>
      <c r="X115" s="46">
        <f>+L124</f>
        <v>12</v>
      </c>
    </row>
    <row r="116" spans="1:24" x14ac:dyDescent="0.25">
      <c r="A116" s="21"/>
      <c r="B116" s="22"/>
      <c r="C116" s="8" t="str">
        <f>+$C100</f>
        <v>September 2024</v>
      </c>
      <c r="D116" s="24"/>
      <c r="E116" s="24"/>
      <c r="F116" s="24"/>
      <c r="G116" s="10" t="str">
        <f>+$G$4</f>
        <v>September</v>
      </c>
      <c r="H116" s="10" t="str">
        <f>+G116</f>
        <v>September</v>
      </c>
      <c r="I116" s="10" t="str">
        <f t="shared" si="30"/>
        <v>September</v>
      </c>
      <c r="J116" s="10" t="str">
        <f t="shared" si="30"/>
        <v>September</v>
      </c>
      <c r="K116" s="10" t="str">
        <f t="shared" si="30"/>
        <v>September</v>
      </c>
      <c r="L116" s="10" t="str">
        <f t="shared" si="30"/>
        <v>September</v>
      </c>
      <c r="M116" s="10" t="str">
        <f t="shared" si="30"/>
        <v>September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1</v>
      </c>
      <c r="H117" s="7">
        <f>+$H$5</f>
        <v>8</v>
      </c>
      <c r="I117" s="7">
        <f>+$I$5</f>
        <v>15</v>
      </c>
      <c r="J117" s="7">
        <f>+$J$5</f>
        <v>22</v>
      </c>
      <c r="K117" s="7">
        <f>+$K$5</f>
        <v>29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67</v>
      </c>
      <c r="H119" s="32">
        <f t="shared" ref="H119:L119" si="31">SUM(H120:H123)</f>
        <v>59</v>
      </c>
      <c r="I119" s="32">
        <f t="shared" si="31"/>
        <v>66</v>
      </c>
      <c r="J119" s="32">
        <f t="shared" si="31"/>
        <v>57</v>
      </c>
      <c r="K119" s="32">
        <f t="shared" si="31"/>
        <v>70</v>
      </c>
      <c r="L119" s="32">
        <f t="shared" si="31"/>
        <v>319</v>
      </c>
      <c r="M119" s="32">
        <f>ROUND((L119/$E$1),0)</f>
        <v>64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4</v>
      </c>
      <c r="H120" s="40">
        <v>5</v>
      </c>
      <c r="I120" s="40">
        <v>5</v>
      </c>
      <c r="J120" s="40">
        <v>4</v>
      </c>
      <c r="K120" s="40">
        <v>6</v>
      </c>
      <c r="L120" s="35">
        <f>SUM(G120:K120)</f>
        <v>24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14</v>
      </c>
      <c r="I121" s="40">
        <v>15</v>
      </c>
      <c r="J121" s="40">
        <v>8</v>
      </c>
      <c r="K121" s="40">
        <v>15</v>
      </c>
      <c r="L121" s="35">
        <f t="shared" ref="L121:L128" si="33">SUM(G121:K121)</f>
        <v>62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23</v>
      </c>
      <c r="H122" s="40">
        <v>27</v>
      </c>
      <c r="I122" s="40">
        <v>18</v>
      </c>
      <c r="J122" s="40">
        <v>17</v>
      </c>
      <c r="K122" s="40">
        <v>20</v>
      </c>
      <c r="L122" s="35">
        <f t="shared" si="33"/>
        <v>105</v>
      </c>
      <c r="M122" s="35">
        <f t="shared" si="32"/>
        <v>21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30</v>
      </c>
      <c r="H123" s="41">
        <v>13</v>
      </c>
      <c r="I123" s="41">
        <v>28</v>
      </c>
      <c r="J123" s="41">
        <v>28</v>
      </c>
      <c r="K123" s="41">
        <v>29</v>
      </c>
      <c r="L123" s="32">
        <f t="shared" si="33"/>
        <v>128</v>
      </c>
      <c r="M123" s="32">
        <f t="shared" si="32"/>
        <v>26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3</v>
      </c>
      <c r="H124" s="40">
        <v>5</v>
      </c>
      <c r="I124" s="40">
        <v>3</v>
      </c>
      <c r="J124" s="40"/>
      <c r="K124" s="40">
        <v>1</v>
      </c>
      <c r="L124" s="35">
        <f t="shared" si="33"/>
        <v>12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8</v>
      </c>
      <c r="H126" s="40"/>
      <c r="I126" s="40">
        <v>8</v>
      </c>
      <c r="J126" s="40"/>
      <c r="K126" s="40">
        <v>7</v>
      </c>
      <c r="L126" s="35">
        <f t="shared" si="33"/>
        <v>23</v>
      </c>
      <c r="M126" s="35">
        <f t="shared" si="32"/>
        <v>5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15</v>
      </c>
      <c r="H127" s="40">
        <v>180</v>
      </c>
      <c r="I127" s="40">
        <v>20</v>
      </c>
      <c r="J127" s="40"/>
      <c r="K127" s="40"/>
      <c r="L127" s="35">
        <f t="shared" si="33"/>
        <v>215</v>
      </c>
      <c r="M127" s="35">
        <f t="shared" si="32"/>
        <v>43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273</v>
      </c>
      <c r="U131" s="46">
        <f>+L136+L137</f>
        <v>94</v>
      </c>
      <c r="V131" s="46">
        <f>+L138+L139</f>
        <v>179</v>
      </c>
      <c r="W131" s="46">
        <f>+L142</f>
        <v>5</v>
      </c>
      <c r="X131" s="46">
        <f>+L140</f>
        <v>0</v>
      </c>
    </row>
    <row r="132" spans="1:24" x14ac:dyDescent="0.25">
      <c r="A132" s="21"/>
      <c r="B132" s="22"/>
      <c r="C132" s="8" t="str">
        <f>+$C116</f>
        <v>September 2024</v>
      </c>
      <c r="D132" s="24"/>
      <c r="E132" s="24"/>
      <c r="F132" s="24"/>
      <c r="G132" s="10" t="str">
        <f>+$G$4</f>
        <v>September</v>
      </c>
      <c r="H132" s="10" t="str">
        <f>+G132</f>
        <v>September</v>
      </c>
      <c r="I132" s="10" t="str">
        <f t="shared" si="34"/>
        <v>September</v>
      </c>
      <c r="J132" s="10" t="str">
        <f t="shared" si="34"/>
        <v>September</v>
      </c>
      <c r="K132" s="10" t="str">
        <f t="shared" si="34"/>
        <v>September</v>
      </c>
      <c r="L132" s="10" t="str">
        <f t="shared" si="34"/>
        <v>September</v>
      </c>
      <c r="M132" s="10" t="str">
        <f t="shared" si="34"/>
        <v>September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1</v>
      </c>
      <c r="H133" s="7">
        <f>+$H$5</f>
        <v>8</v>
      </c>
      <c r="I133" s="7">
        <f>+$I$5</f>
        <v>15</v>
      </c>
      <c r="J133" s="7">
        <f>+$J$5</f>
        <v>22</v>
      </c>
      <c r="K133" s="7">
        <f>+$K$5</f>
        <v>29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64</v>
      </c>
      <c r="H135" s="32">
        <f t="shared" ref="H135:L135" si="35">SUM(H136:H139)</f>
        <v>63</v>
      </c>
      <c r="I135" s="32">
        <f t="shared" si="35"/>
        <v>61</v>
      </c>
      <c r="J135" s="32">
        <f t="shared" si="35"/>
        <v>33</v>
      </c>
      <c r="K135" s="32">
        <f t="shared" si="35"/>
        <v>52</v>
      </c>
      <c r="L135" s="32">
        <f t="shared" si="35"/>
        <v>273</v>
      </c>
      <c r="M135" s="32">
        <f>ROUND((L135/$E$1),0)</f>
        <v>55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5</v>
      </c>
      <c r="H136" s="40">
        <v>5</v>
      </c>
      <c r="I136" s="40">
        <v>4</v>
      </c>
      <c r="J136" s="40">
        <v>3</v>
      </c>
      <c r="K136" s="40">
        <v>4</v>
      </c>
      <c r="L136" s="35">
        <f>SUM(G136:K136)</f>
        <v>21</v>
      </c>
      <c r="M136" s="35">
        <f t="shared" ref="M136:M144" si="36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16</v>
      </c>
      <c r="H137" s="40">
        <v>15</v>
      </c>
      <c r="I137" s="40">
        <v>16</v>
      </c>
      <c r="J137" s="40">
        <v>12</v>
      </c>
      <c r="K137" s="40">
        <v>14</v>
      </c>
      <c r="L137" s="35">
        <f t="shared" ref="L137:L144" si="37">SUM(G137:K137)</f>
        <v>73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15</v>
      </c>
      <c r="I138" s="40">
        <v>12</v>
      </c>
      <c r="J138" s="40">
        <v>8</v>
      </c>
      <c r="K138" s="40">
        <v>13</v>
      </c>
      <c r="L138" s="35">
        <f t="shared" si="37"/>
        <v>62</v>
      </c>
      <c r="M138" s="35">
        <f t="shared" si="36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29</v>
      </c>
      <c r="H139" s="41">
        <v>28</v>
      </c>
      <c r="I139" s="41">
        <v>29</v>
      </c>
      <c r="J139" s="41">
        <v>10</v>
      </c>
      <c r="K139" s="41">
        <v>21</v>
      </c>
      <c r="L139" s="32">
        <f t="shared" si="37"/>
        <v>117</v>
      </c>
      <c r="M139" s="32">
        <f t="shared" si="36"/>
        <v>23</v>
      </c>
      <c r="N139" s="33"/>
      <c r="O139" s="115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1</v>
      </c>
      <c r="H142" s="40">
        <v>2</v>
      </c>
      <c r="I142" s="40">
        <v>1</v>
      </c>
      <c r="J142" s="40"/>
      <c r="K142" s="40">
        <v>1</v>
      </c>
      <c r="L142" s="35">
        <f t="shared" si="37"/>
        <v>5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>
        <v>180</v>
      </c>
      <c r="I143" s="40">
        <v>128</v>
      </c>
      <c r="J143" s="40">
        <v>128</v>
      </c>
      <c r="K143" s="40">
        <v>128</v>
      </c>
      <c r="L143" s="35">
        <f t="shared" si="37"/>
        <v>564</v>
      </c>
      <c r="M143" s="35">
        <f t="shared" si="36"/>
        <v>113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529</v>
      </c>
      <c r="U147" s="46">
        <f>+L152+L153</f>
        <v>196</v>
      </c>
      <c r="V147" s="46">
        <f>+L154+L155</f>
        <v>333</v>
      </c>
      <c r="W147" s="46">
        <f>+L158</f>
        <v>8</v>
      </c>
      <c r="X147" s="46">
        <f>+L156</f>
        <v>0</v>
      </c>
    </row>
    <row r="148" spans="1:24" x14ac:dyDescent="0.25">
      <c r="A148" s="21"/>
      <c r="B148" s="22"/>
      <c r="C148" s="8" t="str">
        <f>+$C132</f>
        <v>September 2024</v>
      </c>
      <c r="D148" s="24"/>
      <c r="E148" s="24"/>
      <c r="F148" s="24"/>
      <c r="G148" s="10" t="str">
        <f>+$G$4</f>
        <v>September</v>
      </c>
      <c r="H148" s="10" t="str">
        <f>+G148</f>
        <v>September</v>
      </c>
      <c r="I148" s="10" t="str">
        <f t="shared" si="38"/>
        <v>September</v>
      </c>
      <c r="J148" s="10" t="str">
        <f t="shared" si="38"/>
        <v>September</v>
      </c>
      <c r="K148" s="10" t="str">
        <f t="shared" si="38"/>
        <v>September</v>
      </c>
      <c r="L148" s="10" t="str">
        <f t="shared" si="38"/>
        <v>September</v>
      </c>
      <c r="M148" s="10" t="str">
        <f t="shared" si="38"/>
        <v>September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1</v>
      </c>
      <c r="H149" s="7">
        <f>+$H$5</f>
        <v>8</v>
      </c>
      <c r="I149" s="7">
        <f>+$I$5</f>
        <v>15</v>
      </c>
      <c r="J149" s="7">
        <f>+$J$5</f>
        <v>22</v>
      </c>
      <c r="K149" s="7">
        <f>+$K$5</f>
        <v>29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105</v>
      </c>
      <c r="H151" s="32">
        <f t="shared" ref="H151:L151" si="39">SUM(H152:H155)</f>
        <v>92</v>
      </c>
      <c r="I151" s="32">
        <f t="shared" si="39"/>
        <v>124</v>
      </c>
      <c r="J151" s="32">
        <f t="shared" si="39"/>
        <v>99</v>
      </c>
      <c r="K151" s="32">
        <f t="shared" si="39"/>
        <v>109</v>
      </c>
      <c r="L151" s="32">
        <f t="shared" si="39"/>
        <v>529</v>
      </c>
      <c r="M151" s="32">
        <f>ROUND((L151/$E$1),0)</f>
        <v>106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5</v>
      </c>
      <c r="H152" s="40">
        <v>8</v>
      </c>
      <c r="I152" s="40">
        <v>8</v>
      </c>
      <c r="J152" s="40">
        <v>8</v>
      </c>
      <c r="K152" s="40">
        <v>9</v>
      </c>
      <c r="L152" s="35">
        <f>SUM(G152:K152)</f>
        <v>38</v>
      </c>
      <c r="M152" s="35">
        <f t="shared" ref="M152:M160" si="40">ROUND((L152/$E$1),0)</f>
        <v>8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29</v>
      </c>
      <c r="H153" s="40">
        <v>30</v>
      </c>
      <c r="I153" s="40">
        <v>31</v>
      </c>
      <c r="J153" s="40">
        <v>32</v>
      </c>
      <c r="K153" s="40">
        <v>36</v>
      </c>
      <c r="L153" s="35">
        <f t="shared" ref="L153:L160" si="41">SUM(G153:K153)</f>
        <v>158</v>
      </c>
      <c r="M153" s="35">
        <f t="shared" si="40"/>
        <v>32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38</v>
      </c>
      <c r="H154" s="40">
        <v>15</v>
      </c>
      <c r="I154" s="40">
        <v>45</v>
      </c>
      <c r="J154" s="40">
        <v>19</v>
      </c>
      <c r="K154" s="40">
        <v>25</v>
      </c>
      <c r="L154" s="35">
        <f t="shared" si="41"/>
        <v>142</v>
      </c>
      <c r="M154" s="35">
        <f t="shared" si="40"/>
        <v>28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33</v>
      </c>
      <c r="H155" s="41">
        <v>39</v>
      </c>
      <c r="I155" s="41">
        <v>40</v>
      </c>
      <c r="J155" s="41">
        <v>40</v>
      </c>
      <c r="K155" s="41">
        <v>39</v>
      </c>
      <c r="L155" s="32">
        <f t="shared" si="41"/>
        <v>191</v>
      </c>
      <c r="M155" s="32">
        <f t="shared" si="40"/>
        <v>38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>
        <f t="shared" si="40"/>
        <v>0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>
        <v>2</v>
      </c>
      <c r="I158" s="40">
        <v>1</v>
      </c>
      <c r="J158" s="40">
        <v>2</v>
      </c>
      <c r="K158" s="40">
        <v>1</v>
      </c>
      <c r="L158" s="35">
        <f t="shared" si="41"/>
        <v>8</v>
      </c>
      <c r="M158" s="35">
        <f t="shared" si="40"/>
        <v>2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23</v>
      </c>
      <c r="H159" s="40">
        <v>13</v>
      </c>
      <c r="I159" s="40">
        <v>12</v>
      </c>
      <c r="J159" s="40">
        <v>12</v>
      </c>
      <c r="K159" s="40">
        <v>8</v>
      </c>
      <c r="L159" s="35">
        <f t="shared" si="41"/>
        <v>68</v>
      </c>
      <c r="M159" s="35">
        <f t="shared" si="40"/>
        <v>14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175</v>
      </c>
      <c r="U163" s="46">
        <f>+L168+L169</f>
        <v>49</v>
      </c>
      <c r="V163" s="46">
        <f>+L170+L171</f>
        <v>126</v>
      </c>
      <c r="W163" s="46">
        <f>+L174</f>
        <v>11</v>
      </c>
      <c r="X163" s="46">
        <f>+L172</f>
        <v>0</v>
      </c>
    </row>
    <row r="164" spans="1:24" x14ac:dyDescent="0.25">
      <c r="A164" s="21"/>
      <c r="B164" s="22"/>
      <c r="C164" s="8" t="str">
        <f>+$C148</f>
        <v>September 2024</v>
      </c>
      <c r="D164" s="24"/>
      <c r="E164" s="24"/>
      <c r="F164" s="24"/>
      <c r="G164" s="10" t="str">
        <f>+$G$4</f>
        <v>September</v>
      </c>
      <c r="H164" s="10" t="str">
        <f>+G164</f>
        <v>September</v>
      </c>
      <c r="I164" s="10" t="str">
        <f t="shared" si="42"/>
        <v>September</v>
      </c>
      <c r="J164" s="10" t="str">
        <f t="shared" si="42"/>
        <v>September</v>
      </c>
      <c r="K164" s="10" t="str">
        <f t="shared" si="42"/>
        <v>September</v>
      </c>
      <c r="L164" s="10" t="str">
        <f t="shared" si="42"/>
        <v>September</v>
      </c>
      <c r="M164" s="10" t="str">
        <f t="shared" si="42"/>
        <v>September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1</v>
      </c>
      <c r="H165" s="7">
        <f>+$H$5</f>
        <v>8</v>
      </c>
      <c r="I165" s="7">
        <f>+$I$5</f>
        <v>15</v>
      </c>
      <c r="J165" s="7">
        <f>+$J$5</f>
        <v>22</v>
      </c>
      <c r="K165" s="7">
        <f>+$K$5</f>
        <v>29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36</v>
      </c>
      <c r="H167" s="32">
        <f t="shared" ref="H167:L167" si="43">SUM(H168:H171)</f>
        <v>42</v>
      </c>
      <c r="I167" s="32">
        <f t="shared" si="43"/>
        <v>42</v>
      </c>
      <c r="J167" s="32">
        <f t="shared" si="43"/>
        <v>23</v>
      </c>
      <c r="K167" s="32">
        <f t="shared" si="43"/>
        <v>32</v>
      </c>
      <c r="L167" s="32">
        <f t="shared" si="43"/>
        <v>175</v>
      </c>
      <c r="M167" s="32">
        <f>ROUND((L167/$E$1),0)</f>
        <v>35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1</v>
      </c>
      <c r="H168" s="40">
        <v>2</v>
      </c>
      <c r="I168" s="40">
        <v>3</v>
      </c>
      <c r="J168" s="40">
        <v>2</v>
      </c>
      <c r="K168" s="40">
        <v>2</v>
      </c>
      <c r="L168" s="35">
        <f>SUM(G168:K168)</f>
        <v>10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10</v>
      </c>
      <c r="H169" s="40">
        <v>8</v>
      </c>
      <c r="I169" s="40">
        <v>10</v>
      </c>
      <c r="J169" s="40">
        <v>4</v>
      </c>
      <c r="K169" s="40">
        <v>7</v>
      </c>
      <c r="L169" s="35">
        <f t="shared" ref="L169:L176" si="45">SUM(G169:K169)</f>
        <v>39</v>
      </c>
      <c r="M169" s="35">
        <f t="shared" si="44"/>
        <v>8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5</v>
      </c>
      <c r="H170" s="40">
        <v>4</v>
      </c>
      <c r="I170" s="40">
        <v>8</v>
      </c>
      <c r="J170" s="40">
        <v>3</v>
      </c>
      <c r="K170" s="40">
        <v>6</v>
      </c>
      <c r="L170" s="35">
        <f t="shared" si="45"/>
        <v>26</v>
      </c>
      <c r="M170" s="35">
        <f t="shared" si="44"/>
        <v>5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20</v>
      </c>
      <c r="H171" s="41">
        <v>28</v>
      </c>
      <c r="I171" s="41">
        <v>21</v>
      </c>
      <c r="J171" s="41">
        <v>14</v>
      </c>
      <c r="K171" s="41">
        <v>17</v>
      </c>
      <c r="L171" s="32">
        <f t="shared" si="45"/>
        <v>100</v>
      </c>
      <c r="M171" s="32">
        <f t="shared" si="44"/>
        <v>20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2</v>
      </c>
      <c r="I174" s="40">
        <v>1</v>
      </c>
      <c r="J174" s="40">
        <v>4</v>
      </c>
      <c r="K174" s="40">
        <v>2</v>
      </c>
      <c r="L174" s="35">
        <f t="shared" si="45"/>
        <v>11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79</v>
      </c>
      <c r="H175" s="40">
        <v>180</v>
      </c>
      <c r="I175" s="40">
        <v>144</v>
      </c>
      <c r="J175" s="40">
        <v>100</v>
      </c>
      <c r="K175" s="40">
        <v>145</v>
      </c>
      <c r="L175" s="35">
        <f t="shared" si="45"/>
        <v>648</v>
      </c>
      <c r="M175" s="35">
        <f t="shared" si="44"/>
        <v>130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369</v>
      </c>
      <c r="U179" s="46">
        <f>+L184+L185</f>
        <v>76</v>
      </c>
      <c r="V179" s="46">
        <f>+L186+L187</f>
        <v>293</v>
      </c>
      <c r="W179" s="46">
        <f>+L190</f>
        <v>54</v>
      </c>
      <c r="X179" s="46">
        <f>+L188</f>
        <v>7</v>
      </c>
    </row>
    <row r="180" spans="1:24" x14ac:dyDescent="0.25">
      <c r="A180" s="21"/>
      <c r="B180" s="22"/>
      <c r="C180" s="8" t="str">
        <f>+$C164</f>
        <v>September 2024</v>
      </c>
      <c r="D180" s="24"/>
      <c r="E180" s="24"/>
      <c r="F180" s="24"/>
      <c r="G180" s="10" t="str">
        <f>+$G$4</f>
        <v>September</v>
      </c>
      <c r="H180" s="10" t="str">
        <f>+G180</f>
        <v>September</v>
      </c>
      <c r="I180" s="10" t="str">
        <f t="shared" si="46"/>
        <v>September</v>
      </c>
      <c r="J180" s="10" t="str">
        <f t="shared" si="46"/>
        <v>September</v>
      </c>
      <c r="K180" s="10" t="str">
        <f t="shared" si="46"/>
        <v>September</v>
      </c>
      <c r="L180" s="10" t="str">
        <f t="shared" si="46"/>
        <v>September</v>
      </c>
      <c r="M180" s="10" t="str">
        <f t="shared" si="46"/>
        <v>September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1</v>
      </c>
      <c r="H181" s="7">
        <f>+$H$5</f>
        <v>8</v>
      </c>
      <c r="I181" s="7">
        <f>+$I$5</f>
        <v>15</v>
      </c>
      <c r="J181" s="7">
        <f>+$J$5</f>
        <v>22</v>
      </c>
      <c r="K181" s="7">
        <f>+$K$5</f>
        <v>29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83</v>
      </c>
      <c r="H183" s="32">
        <f t="shared" ref="H183:L183" si="47">SUM(H184:H187)</f>
        <v>67</v>
      </c>
      <c r="I183" s="32">
        <f t="shared" si="47"/>
        <v>73</v>
      </c>
      <c r="J183" s="32">
        <f t="shared" si="47"/>
        <v>72</v>
      </c>
      <c r="K183" s="32">
        <f t="shared" si="47"/>
        <v>74</v>
      </c>
      <c r="L183" s="32">
        <f t="shared" si="47"/>
        <v>369</v>
      </c>
      <c r="M183" s="32">
        <f>ROUND((L183/$E$1),0)</f>
        <v>74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3</v>
      </c>
      <c r="H184" s="40">
        <v>2</v>
      </c>
      <c r="I184" s="40">
        <v>2</v>
      </c>
      <c r="J184" s="40">
        <v>2</v>
      </c>
      <c r="K184" s="40">
        <v>2</v>
      </c>
      <c r="L184" s="35">
        <f>SUM(G184:K184)</f>
        <v>11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12</v>
      </c>
      <c r="I185" s="40">
        <v>14</v>
      </c>
      <c r="J185" s="40">
        <v>13</v>
      </c>
      <c r="K185" s="40">
        <v>12</v>
      </c>
      <c r="L185" s="35">
        <f t="shared" ref="L185:L192" si="49">SUM(G185:K185)</f>
        <v>65</v>
      </c>
      <c r="M185" s="35">
        <f t="shared" si="48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18</v>
      </c>
      <c r="I186" s="40">
        <v>19</v>
      </c>
      <c r="J186" s="40">
        <v>18</v>
      </c>
      <c r="K186" s="40">
        <v>20</v>
      </c>
      <c r="L186" s="35">
        <f t="shared" si="49"/>
        <v>93</v>
      </c>
      <c r="M186" s="35">
        <f t="shared" si="48"/>
        <v>19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48</v>
      </c>
      <c r="H187" s="41">
        <v>35</v>
      </c>
      <c r="I187" s="41">
        <v>38</v>
      </c>
      <c r="J187" s="41">
        <v>39</v>
      </c>
      <c r="K187" s="41">
        <v>40</v>
      </c>
      <c r="L187" s="32">
        <f t="shared" si="49"/>
        <v>200</v>
      </c>
      <c r="M187" s="32">
        <f t="shared" si="48"/>
        <v>40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2</v>
      </c>
      <c r="H188" s="40">
        <v>1</v>
      </c>
      <c r="I188" s="40">
        <v>1</v>
      </c>
      <c r="J188" s="40">
        <v>1</v>
      </c>
      <c r="K188" s="40">
        <v>2</v>
      </c>
      <c r="L188" s="35">
        <f t="shared" si="49"/>
        <v>7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16</v>
      </c>
      <c r="H190" s="40">
        <v>14</v>
      </c>
      <c r="I190" s="40">
        <v>8</v>
      </c>
      <c r="J190" s="40">
        <v>11</v>
      </c>
      <c r="K190" s="40">
        <v>5</v>
      </c>
      <c r="L190" s="35">
        <f t="shared" si="49"/>
        <v>54</v>
      </c>
      <c r="M190" s="35">
        <f t="shared" si="48"/>
        <v>11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108</v>
      </c>
      <c r="H191" s="40">
        <v>108</v>
      </c>
      <c r="I191" s="40">
        <v>96</v>
      </c>
      <c r="J191" s="40">
        <v>96</v>
      </c>
      <c r="K191" s="40">
        <v>64</v>
      </c>
      <c r="L191" s="35">
        <f t="shared" si="49"/>
        <v>472</v>
      </c>
      <c r="M191" s="35">
        <f t="shared" si="48"/>
        <v>94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282</v>
      </c>
      <c r="U195" s="46">
        <f>+L200+L201</f>
        <v>60</v>
      </c>
      <c r="V195" s="46">
        <f>+L202+L203</f>
        <v>222</v>
      </c>
      <c r="W195" s="46">
        <f>+L206</f>
        <v>14</v>
      </c>
      <c r="X195" s="46">
        <f>+L204</f>
        <v>1</v>
      </c>
    </row>
    <row r="196" spans="1:24" x14ac:dyDescent="0.25">
      <c r="A196" s="21"/>
      <c r="B196" s="22"/>
      <c r="C196" s="8" t="str">
        <f>+$C180</f>
        <v>September 2024</v>
      </c>
      <c r="D196" s="24"/>
      <c r="E196" s="24"/>
      <c r="F196" s="24"/>
      <c r="G196" s="10" t="str">
        <f>+$G$4</f>
        <v>September</v>
      </c>
      <c r="H196" s="10" t="str">
        <f>+G196</f>
        <v>September</v>
      </c>
      <c r="I196" s="10" t="str">
        <f t="shared" si="50"/>
        <v>September</v>
      </c>
      <c r="J196" s="10" t="str">
        <f t="shared" si="50"/>
        <v>September</v>
      </c>
      <c r="K196" s="10" t="str">
        <f t="shared" si="50"/>
        <v>September</v>
      </c>
      <c r="L196" s="10" t="str">
        <f t="shared" si="50"/>
        <v>September</v>
      </c>
      <c r="M196" s="10" t="str">
        <f t="shared" si="50"/>
        <v>September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1</v>
      </c>
      <c r="H197" s="7">
        <f>+$H$5</f>
        <v>8</v>
      </c>
      <c r="I197" s="7">
        <f>+$I$5</f>
        <v>15</v>
      </c>
      <c r="J197" s="7">
        <f>+$J$5</f>
        <v>22</v>
      </c>
      <c r="K197" s="7">
        <f>+$K$5</f>
        <v>29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67</v>
      </c>
      <c r="H199" s="32">
        <f t="shared" ref="H199:L199" si="51">SUM(H200:H203)</f>
        <v>54</v>
      </c>
      <c r="I199" s="32">
        <f t="shared" si="51"/>
        <v>64</v>
      </c>
      <c r="J199" s="32">
        <f t="shared" si="51"/>
        <v>40</v>
      </c>
      <c r="K199" s="32">
        <f t="shared" si="51"/>
        <v>57</v>
      </c>
      <c r="L199" s="32">
        <f t="shared" si="51"/>
        <v>282</v>
      </c>
      <c r="M199" s="32">
        <f>ROUND((L199/$E$1),0)</f>
        <v>56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3</v>
      </c>
      <c r="H200" s="40">
        <v>3</v>
      </c>
      <c r="I200" s="40">
        <v>4</v>
      </c>
      <c r="J200" s="40">
        <v>3</v>
      </c>
      <c r="K200" s="40">
        <v>3</v>
      </c>
      <c r="L200" s="35">
        <f>SUM(G200:K200)</f>
        <v>16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12</v>
      </c>
      <c r="H201" s="40">
        <v>8</v>
      </c>
      <c r="I201" s="40">
        <v>9</v>
      </c>
      <c r="J201" s="40">
        <v>7</v>
      </c>
      <c r="K201" s="40">
        <v>8</v>
      </c>
      <c r="L201" s="35">
        <f t="shared" ref="L201:L208" si="53">SUM(G201:K201)</f>
        <v>44</v>
      </c>
      <c r="M201" s="35">
        <f t="shared" si="52"/>
        <v>9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23</v>
      </c>
      <c r="H202" s="40">
        <v>19</v>
      </c>
      <c r="I202" s="40">
        <v>22</v>
      </c>
      <c r="J202" s="40">
        <v>17</v>
      </c>
      <c r="K202" s="40">
        <v>19</v>
      </c>
      <c r="L202" s="35">
        <f t="shared" si="53"/>
        <v>100</v>
      </c>
      <c r="M202" s="35">
        <f t="shared" si="52"/>
        <v>20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29</v>
      </c>
      <c r="H203" s="41">
        <v>24</v>
      </c>
      <c r="I203" s="41">
        <v>29</v>
      </c>
      <c r="J203" s="41">
        <v>13</v>
      </c>
      <c r="K203" s="41">
        <v>27</v>
      </c>
      <c r="L203" s="32">
        <f t="shared" si="53"/>
        <v>122</v>
      </c>
      <c r="M203" s="32">
        <f t="shared" si="52"/>
        <v>24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>
        <v>1</v>
      </c>
      <c r="H204" s="40"/>
      <c r="I204" s="40"/>
      <c r="J204" s="40"/>
      <c r="K204" s="40"/>
      <c r="L204" s="35">
        <f t="shared" si="53"/>
        <v>1</v>
      </c>
      <c r="M204" s="35">
        <f t="shared" si="52"/>
        <v>0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4</v>
      </c>
      <c r="H206" s="40">
        <v>3</v>
      </c>
      <c r="I206" s="40">
        <v>3</v>
      </c>
      <c r="J206" s="40">
        <v>1</v>
      </c>
      <c r="K206" s="40">
        <v>3</v>
      </c>
      <c r="L206" s="35">
        <f t="shared" si="53"/>
        <v>14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108</v>
      </c>
      <c r="H207" s="40">
        <v>108</v>
      </c>
      <c r="I207" s="40">
        <v>108</v>
      </c>
      <c r="J207" s="40">
        <v>96</v>
      </c>
      <c r="K207" s="40">
        <v>64</v>
      </c>
      <c r="L207" s="35">
        <f t="shared" si="53"/>
        <v>484</v>
      </c>
      <c r="M207" s="35">
        <f t="shared" si="52"/>
        <v>97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296</v>
      </c>
      <c r="U211" s="46">
        <f>+L216+L217</f>
        <v>42</v>
      </c>
      <c r="V211" s="46">
        <f>+L218+L219</f>
        <v>254</v>
      </c>
      <c r="W211" s="46">
        <f>+L222</f>
        <v>12</v>
      </c>
      <c r="X211" s="46">
        <f>+L220</f>
        <v>0</v>
      </c>
    </row>
    <row r="212" spans="1:24" x14ac:dyDescent="0.25">
      <c r="A212" s="21"/>
      <c r="B212" s="22"/>
      <c r="C212" s="8" t="str">
        <f>+$C196</f>
        <v>September 2024</v>
      </c>
      <c r="D212" s="24"/>
      <c r="E212" s="24"/>
      <c r="F212" s="24"/>
      <c r="G212" s="10" t="str">
        <f>+$G$4</f>
        <v>September</v>
      </c>
      <c r="H212" s="10" t="str">
        <f>+G212</f>
        <v>September</v>
      </c>
      <c r="I212" s="10" t="str">
        <f t="shared" si="54"/>
        <v>September</v>
      </c>
      <c r="J212" s="10" t="str">
        <f t="shared" si="54"/>
        <v>September</v>
      </c>
      <c r="K212" s="10" t="str">
        <f t="shared" si="54"/>
        <v>September</v>
      </c>
      <c r="L212" s="10" t="str">
        <f t="shared" si="54"/>
        <v>September</v>
      </c>
      <c r="M212" s="10" t="str">
        <f t="shared" si="54"/>
        <v>September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1</v>
      </c>
      <c r="H213" s="7">
        <f>+$H$5</f>
        <v>8</v>
      </c>
      <c r="I213" s="7">
        <f>+$I$5</f>
        <v>15</v>
      </c>
      <c r="J213" s="7">
        <f>+$J$5</f>
        <v>22</v>
      </c>
      <c r="K213" s="7">
        <f>+$K$5</f>
        <v>29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56</v>
      </c>
      <c r="H215" s="32">
        <f t="shared" ref="H215:L215" si="55">SUM(H216:H219)</f>
        <v>60</v>
      </c>
      <c r="I215" s="32">
        <f t="shared" si="55"/>
        <v>71</v>
      </c>
      <c r="J215" s="32">
        <f t="shared" si="55"/>
        <v>42</v>
      </c>
      <c r="K215" s="32">
        <f t="shared" si="55"/>
        <v>67</v>
      </c>
      <c r="L215" s="32">
        <f t="shared" si="55"/>
        <v>296</v>
      </c>
      <c r="M215" s="32">
        <f>ROUND((L215/$E$1),0)</f>
        <v>59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0</v>
      </c>
      <c r="H216" s="40">
        <v>0</v>
      </c>
      <c r="I216" s="40">
        <v>4</v>
      </c>
      <c r="J216" s="40">
        <v>2</v>
      </c>
      <c r="K216" s="40">
        <v>2</v>
      </c>
      <c r="L216" s="35">
        <f>SUM(G216:K216)</f>
        <v>8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6</v>
      </c>
      <c r="H217" s="40">
        <v>10</v>
      </c>
      <c r="I217" s="40">
        <v>8</v>
      </c>
      <c r="J217" s="40">
        <v>6</v>
      </c>
      <c r="K217" s="40">
        <v>4</v>
      </c>
      <c r="L217" s="35">
        <f t="shared" ref="L217:L224" si="57">SUM(G217:K217)</f>
        <v>34</v>
      </c>
      <c r="M217" s="35">
        <f t="shared" si="56"/>
        <v>7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15</v>
      </c>
      <c r="H218" s="40">
        <v>14</v>
      </c>
      <c r="I218" s="40">
        <v>18</v>
      </c>
      <c r="J218" s="40">
        <v>13</v>
      </c>
      <c r="K218" s="40">
        <v>15</v>
      </c>
      <c r="L218" s="35">
        <f t="shared" si="57"/>
        <v>75</v>
      </c>
      <c r="M218" s="35">
        <f t="shared" si="56"/>
        <v>15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35</v>
      </c>
      <c r="H219" s="41">
        <v>36</v>
      </c>
      <c r="I219" s="41">
        <v>41</v>
      </c>
      <c r="J219" s="41">
        <v>21</v>
      </c>
      <c r="K219" s="41">
        <v>46</v>
      </c>
      <c r="L219" s="32">
        <f t="shared" si="57"/>
        <v>179</v>
      </c>
      <c r="M219" s="32">
        <f t="shared" si="56"/>
        <v>36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2</v>
      </c>
      <c r="H222" s="40">
        <v>3</v>
      </c>
      <c r="I222" s="40"/>
      <c r="J222" s="40">
        <v>3</v>
      </c>
      <c r="K222" s="40">
        <v>4</v>
      </c>
      <c r="L222" s="35">
        <f t="shared" si="57"/>
        <v>12</v>
      </c>
      <c r="M222" s="35">
        <f t="shared" si="56"/>
        <v>2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36</v>
      </c>
      <c r="H223" s="40">
        <v>205</v>
      </c>
      <c r="I223" s="40"/>
      <c r="J223" s="40">
        <v>36</v>
      </c>
      <c r="K223" s="40"/>
      <c r="L223" s="35">
        <f t="shared" si="57"/>
        <v>277</v>
      </c>
      <c r="M223" s="35">
        <f t="shared" si="56"/>
        <v>55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353</v>
      </c>
      <c r="U227" s="46">
        <f>+L232+L233</f>
        <v>131</v>
      </c>
      <c r="V227" s="46">
        <f>+L234+L235</f>
        <v>222</v>
      </c>
      <c r="W227" s="46">
        <f>+L238</f>
        <v>6</v>
      </c>
      <c r="X227" s="46">
        <f>+L236</f>
        <v>15</v>
      </c>
    </row>
    <row r="228" spans="1:24" x14ac:dyDescent="0.25">
      <c r="A228" s="21"/>
      <c r="B228" s="22"/>
      <c r="C228" s="8" t="str">
        <f>+$C212</f>
        <v>September 2024</v>
      </c>
      <c r="D228" s="24"/>
      <c r="E228" s="24"/>
      <c r="F228" s="24"/>
      <c r="G228" s="10" t="str">
        <f>+$G$4</f>
        <v>September</v>
      </c>
      <c r="H228" s="10" t="str">
        <f>+G228</f>
        <v>September</v>
      </c>
      <c r="I228" s="10" t="str">
        <f t="shared" si="58"/>
        <v>September</v>
      </c>
      <c r="J228" s="10" t="str">
        <f t="shared" si="58"/>
        <v>September</v>
      </c>
      <c r="K228" s="10" t="str">
        <f t="shared" si="58"/>
        <v>September</v>
      </c>
      <c r="L228" s="10" t="str">
        <f t="shared" si="58"/>
        <v>September</v>
      </c>
      <c r="M228" s="10" t="str">
        <f t="shared" si="58"/>
        <v>September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1</v>
      </c>
      <c r="H229" s="7">
        <f>+$H$5</f>
        <v>8</v>
      </c>
      <c r="I229" s="7">
        <f>+$I$5</f>
        <v>15</v>
      </c>
      <c r="J229" s="7">
        <f>+$J$5</f>
        <v>22</v>
      </c>
      <c r="K229" s="7">
        <f>+$K$5</f>
        <v>29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56</v>
      </c>
      <c r="H231" s="32">
        <f t="shared" ref="H231:L231" si="59">SUM(H232:H235)</f>
        <v>63</v>
      </c>
      <c r="I231" s="32">
        <f t="shared" si="59"/>
        <v>56</v>
      </c>
      <c r="J231" s="32">
        <f t="shared" si="59"/>
        <v>60</v>
      </c>
      <c r="K231" s="32">
        <f t="shared" si="59"/>
        <v>118</v>
      </c>
      <c r="L231" s="32">
        <f t="shared" si="59"/>
        <v>353</v>
      </c>
      <c r="M231" s="32">
        <f>ROUND((L231/$E$1),0)</f>
        <v>71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8</v>
      </c>
      <c r="H232" s="40">
        <v>9</v>
      </c>
      <c r="I232" s="40">
        <v>8</v>
      </c>
      <c r="J232" s="40">
        <v>10</v>
      </c>
      <c r="K232" s="40">
        <v>16</v>
      </c>
      <c r="L232" s="35">
        <f>SUM(G232:K232)</f>
        <v>51</v>
      </c>
      <c r="M232" s="35">
        <f t="shared" ref="M232:M240" si="60">ROUND((L232/$E$1),0)</f>
        <v>10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15</v>
      </c>
      <c r="H233" s="40">
        <v>11</v>
      </c>
      <c r="I233" s="40">
        <v>15</v>
      </c>
      <c r="J233" s="40">
        <v>13</v>
      </c>
      <c r="K233" s="40">
        <v>26</v>
      </c>
      <c r="L233" s="35">
        <f t="shared" ref="L233:L240" si="61">SUM(G233:K233)</f>
        <v>80</v>
      </c>
      <c r="M233" s="35">
        <f t="shared" si="60"/>
        <v>16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10</v>
      </c>
      <c r="H234" s="40">
        <v>16</v>
      </c>
      <c r="I234" s="40">
        <v>10</v>
      </c>
      <c r="J234" s="40">
        <v>12</v>
      </c>
      <c r="K234" s="40">
        <v>30</v>
      </c>
      <c r="L234" s="35">
        <f t="shared" si="61"/>
        <v>78</v>
      </c>
      <c r="M234" s="35">
        <f t="shared" si="60"/>
        <v>16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23</v>
      </c>
      <c r="H235" s="41">
        <v>27</v>
      </c>
      <c r="I235" s="41">
        <v>23</v>
      </c>
      <c r="J235" s="41">
        <v>25</v>
      </c>
      <c r="K235" s="41">
        <v>46</v>
      </c>
      <c r="L235" s="32">
        <f t="shared" si="61"/>
        <v>144</v>
      </c>
      <c r="M235" s="32">
        <f t="shared" si="60"/>
        <v>29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>
        <v>15</v>
      </c>
      <c r="L236" s="35">
        <f t="shared" si="61"/>
        <v>15</v>
      </c>
      <c r="M236" s="35">
        <f t="shared" si="60"/>
        <v>3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116">
        <v>3</v>
      </c>
      <c r="H238" s="40"/>
      <c r="I238" s="40">
        <v>3</v>
      </c>
      <c r="J238" s="40"/>
      <c r="K238" s="40"/>
      <c r="L238" s="35">
        <f t="shared" si="61"/>
        <v>6</v>
      </c>
      <c r="M238" s="35">
        <f t="shared" si="60"/>
        <v>1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507</v>
      </c>
      <c r="U243" s="46">
        <f>+L248+L249</f>
        <v>58</v>
      </c>
      <c r="V243" s="46">
        <f>+L250+L251</f>
        <v>449</v>
      </c>
      <c r="W243" s="46">
        <f>+L254</f>
        <v>37</v>
      </c>
      <c r="X243" s="46">
        <f>+L252</f>
        <v>0</v>
      </c>
    </row>
    <row r="244" spans="1:24" x14ac:dyDescent="0.25">
      <c r="A244" s="21"/>
      <c r="B244" s="22"/>
      <c r="C244" s="8" t="str">
        <f>+$C228</f>
        <v>September 2024</v>
      </c>
      <c r="D244" s="24"/>
      <c r="E244" s="24"/>
      <c r="F244" s="24"/>
      <c r="G244" s="10" t="str">
        <f>+$G$4</f>
        <v>September</v>
      </c>
      <c r="H244" s="10" t="str">
        <f>+G244</f>
        <v>September</v>
      </c>
      <c r="I244" s="10" t="str">
        <f t="shared" si="62"/>
        <v>September</v>
      </c>
      <c r="J244" s="10" t="str">
        <f t="shared" si="62"/>
        <v>September</v>
      </c>
      <c r="K244" s="10" t="str">
        <f t="shared" si="62"/>
        <v>September</v>
      </c>
      <c r="L244" s="10" t="str">
        <f t="shared" si="62"/>
        <v>September</v>
      </c>
      <c r="M244" s="10" t="str">
        <f t="shared" si="62"/>
        <v>September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1</v>
      </c>
      <c r="H245" s="7">
        <f>+$H$5</f>
        <v>8</v>
      </c>
      <c r="I245" s="7">
        <f>+$I$5</f>
        <v>15</v>
      </c>
      <c r="J245" s="7">
        <f>+$J$5</f>
        <v>22</v>
      </c>
      <c r="K245" s="7">
        <f>+$K$5</f>
        <v>29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101</v>
      </c>
      <c r="H247" s="32">
        <f t="shared" ref="H247:L247" si="63">SUM(H248:H251)</f>
        <v>104</v>
      </c>
      <c r="I247" s="32">
        <f t="shared" si="63"/>
        <v>104</v>
      </c>
      <c r="J247" s="32">
        <f t="shared" si="63"/>
        <v>115</v>
      </c>
      <c r="K247" s="32">
        <f t="shared" si="63"/>
        <v>83</v>
      </c>
      <c r="L247" s="32">
        <f t="shared" si="63"/>
        <v>507</v>
      </c>
      <c r="M247" s="32">
        <f>ROUND((L247/$E$1),0)</f>
        <v>101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4</v>
      </c>
      <c r="H248" s="40">
        <v>4</v>
      </c>
      <c r="I248" s="40">
        <v>5</v>
      </c>
      <c r="J248" s="40">
        <v>6</v>
      </c>
      <c r="K248" s="40">
        <v>4</v>
      </c>
      <c r="L248" s="35">
        <f>SUM(G248:K248)</f>
        <v>23</v>
      </c>
      <c r="M248" s="35">
        <f t="shared" ref="M248:M256" si="64">ROUND((L248/$E$1),0)</f>
        <v>5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7</v>
      </c>
      <c r="H249" s="40">
        <v>5</v>
      </c>
      <c r="I249" s="40">
        <v>7</v>
      </c>
      <c r="J249" s="40">
        <v>10</v>
      </c>
      <c r="K249" s="40">
        <v>6</v>
      </c>
      <c r="L249" s="35">
        <f t="shared" ref="L249:L256" si="65">SUM(G249:K249)</f>
        <v>35</v>
      </c>
      <c r="M249" s="35">
        <f t="shared" si="64"/>
        <v>7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26</v>
      </c>
      <c r="H250" s="40">
        <v>28</v>
      </c>
      <c r="I250" s="40">
        <v>30</v>
      </c>
      <c r="J250" s="40">
        <v>31</v>
      </c>
      <c r="K250" s="40">
        <v>19</v>
      </c>
      <c r="L250" s="35">
        <f t="shared" si="65"/>
        <v>134</v>
      </c>
      <c r="M250" s="35">
        <f t="shared" si="64"/>
        <v>27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64</v>
      </c>
      <c r="H251" s="41">
        <v>67</v>
      </c>
      <c r="I251" s="41">
        <v>62</v>
      </c>
      <c r="J251" s="41">
        <v>68</v>
      </c>
      <c r="K251" s="41">
        <v>54</v>
      </c>
      <c r="L251" s="32">
        <f t="shared" si="65"/>
        <v>315</v>
      </c>
      <c r="M251" s="32">
        <f t="shared" si="64"/>
        <v>63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9</v>
      </c>
      <c r="H254" s="40">
        <v>7</v>
      </c>
      <c r="I254" s="40">
        <v>6</v>
      </c>
      <c r="J254" s="40">
        <v>6</v>
      </c>
      <c r="K254" s="40">
        <v>9</v>
      </c>
      <c r="L254" s="35">
        <f t="shared" si="65"/>
        <v>37</v>
      </c>
      <c r="M254" s="35">
        <f t="shared" si="64"/>
        <v>7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199</v>
      </c>
      <c r="U259" s="46">
        <f>+L264+L265</f>
        <v>22</v>
      </c>
      <c r="V259" s="46">
        <f>+L266+L267</f>
        <v>177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 t="str">
        <f>+$C244</f>
        <v>September 2024</v>
      </c>
      <c r="D260" s="24"/>
      <c r="E260" s="24"/>
      <c r="F260" s="24"/>
      <c r="G260" s="10" t="str">
        <f>+$G$4</f>
        <v>September</v>
      </c>
      <c r="H260" s="10" t="str">
        <f>+G260</f>
        <v>September</v>
      </c>
      <c r="I260" s="10" t="str">
        <f t="shared" si="66"/>
        <v>September</v>
      </c>
      <c r="J260" s="10" t="str">
        <f t="shared" si="66"/>
        <v>September</v>
      </c>
      <c r="K260" s="10" t="str">
        <f t="shared" si="66"/>
        <v>September</v>
      </c>
      <c r="L260" s="10" t="str">
        <f t="shared" si="66"/>
        <v>September</v>
      </c>
      <c r="M260" s="10" t="str">
        <f t="shared" si="66"/>
        <v>September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1</v>
      </c>
      <c r="H261" s="7">
        <f>+$H$5</f>
        <v>8</v>
      </c>
      <c r="I261" s="7">
        <f>+$I$5</f>
        <v>15</v>
      </c>
      <c r="J261" s="7">
        <f>+$J$5</f>
        <v>22</v>
      </c>
      <c r="K261" s="7">
        <f>+$K$5</f>
        <v>29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36</v>
      </c>
      <c r="H263" s="32">
        <f t="shared" ref="H263:L263" si="67">SUM(H264:H267)</f>
        <v>54</v>
      </c>
      <c r="I263" s="32">
        <f t="shared" si="67"/>
        <v>47</v>
      </c>
      <c r="J263" s="32">
        <f t="shared" si="67"/>
        <v>27</v>
      </c>
      <c r="K263" s="32">
        <f t="shared" si="67"/>
        <v>35</v>
      </c>
      <c r="L263" s="32">
        <f t="shared" si="67"/>
        <v>199</v>
      </c>
      <c r="M263" s="32">
        <f>ROUND((L263/$E$1),0)</f>
        <v>40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2</v>
      </c>
      <c r="J264" s="40">
        <v>1</v>
      </c>
      <c r="K264" s="40">
        <v>1</v>
      </c>
      <c r="L264" s="35">
        <f>SUM(G264:K264)</f>
        <v>6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5</v>
      </c>
      <c r="I265" s="40">
        <v>4</v>
      </c>
      <c r="J265" s="40">
        <v>3</v>
      </c>
      <c r="K265" s="40">
        <v>1</v>
      </c>
      <c r="L265" s="35">
        <f t="shared" ref="L265:L272" si="69">SUM(G265:K265)</f>
        <v>16</v>
      </c>
      <c r="M265" s="35">
        <f t="shared" si="68"/>
        <v>3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4</v>
      </c>
      <c r="H266" s="40">
        <v>8</v>
      </c>
      <c r="I266" s="40">
        <v>9</v>
      </c>
      <c r="J266" s="40">
        <v>4</v>
      </c>
      <c r="K266" s="40">
        <v>9</v>
      </c>
      <c r="L266" s="35">
        <f t="shared" si="69"/>
        <v>34</v>
      </c>
      <c r="M266" s="35">
        <f t="shared" si="68"/>
        <v>7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28</v>
      </c>
      <c r="H267" s="41">
        <v>40</v>
      </c>
      <c r="I267" s="41">
        <v>32</v>
      </c>
      <c r="J267" s="41">
        <v>19</v>
      </c>
      <c r="K267" s="41">
        <v>24</v>
      </c>
      <c r="L267" s="32">
        <f t="shared" si="69"/>
        <v>143</v>
      </c>
      <c r="M267" s="32">
        <f t="shared" si="68"/>
        <v>29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/>
      <c r="I271" s="40">
        <v>64</v>
      </c>
      <c r="J271" s="40">
        <v>64</v>
      </c>
      <c r="K271" s="40">
        <v>96</v>
      </c>
      <c r="L271" s="35">
        <f t="shared" si="69"/>
        <v>224</v>
      </c>
      <c r="M271" s="35">
        <f t="shared" si="68"/>
        <v>45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278</v>
      </c>
      <c r="U275" s="46">
        <f>+L280+L281</f>
        <v>28</v>
      </c>
      <c r="V275" s="46">
        <f>+L282+L283</f>
        <v>250</v>
      </c>
      <c r="W275" s="46">
        <f>+L286</f>
        <v>2</v>
      </c>
      <c r="X275" s="46">
        <f>+L284</f>
        <v>0</v>
      </c>
    </row>
    <row r="276" spans="1:24" x14ac:dyDescent="0.25">
      <c r="A276" s="21"/>
      <c r="B276" s="22"/>
      <c r="C276" s="8" t="str">
        <f>+$C260</f>
        <v>September 2024</v>
      </c>
      <c r="D276" s="24"/>
      <c r="E276" s="24"/>
      <c r="F276" s="24"/>
      <c r="G276" s="10" t="str">
        <f>+$G$4</f>
        <v>September</v>
      </c>
      <c r="H276" s="10" t="str">
        <f>+G276</f>
        <v>September</v>
      </c>
      <c r="I276" s="10" t="str">
        <f t="shared" si="70"/>
        <v>September</v>
      </c>
      <c r="J276" s="10" t="str">
        <f t="shared" si="70"/>
        <v>September</v>
      </c>
      <c r="K276" s="10" t="str">
        <f t="shared" si="70"/>
        <v>September</v>
      </c>
      <c r="L276" s="10" t="str">
        <f t="shared" si="70"/>
        <v>September</v>
      </c>
      <c r="M276" s="10" t="str">
        <f t="shared" si="70"/>
        <v>September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1</v>
      </c>
      <c r="H277" s="7">
        <f>+$H$5</f>
        <v>8</v>
      </c>
      <c r="I277" s="7">
        <f>+$I$5</f>
        <v>15</v>
      </c>
      <c r="J277" s="7">
        <f>+$J$5</f>
        <v>22</v>
      </c>
      <c r="K277" s="7">
        <f>+$K$5</f>
        <v>29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45</v>
      </c>
      <c r="H279" s="32">
        <f t="shared" ref="H279:L279" si="71">SUM(H280:H283)</f>
        <v>94</v>
      </c>
      <c r="I279" s="32">
        <f t="shared" si="71"/>
        <v>64</v>
      </c>
      <c r="J279" s="32">
        <f t="shared" si="71"/>
        <v>0</v>
      </c>
      <c r="K279" s="32">
        <f t="shared" si="71"/>
        <v>75</v>
      </c>
      <c r="L279" s="32">
        <f t="shared" si="71"/>
        <v>278</v>
      </c>
      <c r="M279" s="32">
        <f>ROUND((L279/$E$1),0)</f>
        <v>56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1</v>
      </c>
      <c r="H280" s="40">
        <v>5</v>
      </c>
      <c r="I280" s="40">
        <v>2</v>
      </c>
      <c r="J280" s="40"/>
      <c r="K280" s="40">
        <v>2</v>
      </c>
      <c r="L280" s="35">
        <f>SUM(G280:K280)</f>
        <v>10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5</v>
      </c>
      <c r="I281" s="40">
        <v>4</v>
      </c>
      <c r="J281" s="40"/>
      <c r="K281" s="40">
        <v>6</v>
      </c>
      <c r="L281" s="35">
        <f t="shared" ref="L281:L288" si="73">SUM(G281:K281)</f>
        <v>18</v>
      </c>
      <c r="M281" s="35">
        <f t="shared" si="72"/>
        <v>4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9</v>
      </c>
      <c r="H282" s="40">
        <v>27</v>
      </c>
      <c r="I282" s="40">
        <v>11</v>
      </c>
      <c r="J282" s="40"/>
      <c r="K282" s="40">
        <v>15</v>
      </c>
      <c r="L282" s="35">
        <f t="shared" si="73"/>
        <v>62</v>
      </c>
      <c r="M282" s="35">
        <f t="shared" si="72"/>
        <v>12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32</v>
      </c>
      <c r="H283" s="41">
        <v>57</v>
      </c>
      <c r="I283" s="41">
        <v>47</v>
      </c>
      <c r="J283" s="41"/>
      <c r="K283" s="41">
        <v>52</v>
      </c>
      <c r="L283" s="32">
        <f t="shared" si="73"/>
        <v>188</v>
      </c>
      <c r="M283" s="32">
        <f t="shared" si="72"/>
        <v>38</v>
      </c>
      <c r="N283" s="33"/>
      <c r="O283" s="1" t="s">
        <v>249</v>
      </c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>
        <v>1</v>
      </c>
      <c r="H286" s="40">
        <v>1</v>
      </c>
      <c r="I286" s="40"/>
      <c r="J286" s="40"/>
      <c r="K286" s="40"/>
      <c r="L286" s="35">
        <f t="shared" si="73"/>
        <v>2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>
        <f t="shared" si="72"/>
        <v>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>
        <f t="shared" si="72"/>
        <v>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228</v>
      </c>
      <c r="U291" s="46">
        <f>+L296+L297</f>
        <v>31</v>
      </c>
      <c r="V291" s="46">
        <f>+L298+L299</f>
        <v>197</v>
      </c>
      <c r="W291" s="46">
        <f>+L302</f>
        <v>12</v>
      </c>
      <c r="X291" s="46">
        <f>+L300</f>
        <v>0</v>
      </c>
    </row>
    <row r="292" spans="1:24" x14ac:dyDescent="0.25">
      <c r="A292" s="21"/>
      <c r="B292" s="22"/>
      <c r="C292" s="8" t="str">
        <f>+$C276</f>
        <v>September 2024</v>
      </c>
      <c r="D292" s="24"/>
      <c r="E292" s="24"/>
      <c r="F292" s="24"/>
      <c r="G292" s="10" t="str">
        <f>+$G$4</f>
        <v>September</v>
      </c>
      <c r="H292" s="10" t="str">
        <f>+G292</f>
        <v>September</v>
      </c>
      <c r="I292" s="10" t="str">
        <f t="shared" si="74"/>
        <v>September</v>
      </c>
      <c r="J292" s="10" t="str">
        <f t="shared" si="74"/>
        <v>September</v>
      </c>
      <c r="K292" s="10" t="str">
        <f t="shared" si="74"/>
        <v>September</v>
      </c>
      <c r="L292" s="10" t="str">
        <f t="shared" si="74"/>
        <v>September</v>
      </c>
      <c r="M292" s="10" t="str">
        <f t="shared" si="74"/>
        <v>September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1</v>
      </c>
      <c r="H293" s="7">
        <f>+$H$5</f>
        <v>8</v>
      </c>
      <c r="I293" s="7">
        <f>+$I$5</f>
        <v>15</v>
      </c>
      <c r="J293" s="7">
        <f>+$J$5</f>
        <v>22</v>
      </c>
      <c r="K293" s="7">
        <f>+$K$5</f>
        <v>29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50</v>
      </c>
      <c r="H295" s="32">
        <f t="shared" ref="H295:L295" si="75">SUM(H296:H299)</f>
        <v>60</v>
      </c>
      <c r="I295" s="32">
        <f t="shared" si="75"/>
        <v>50</v>
      </c>
      <c r="J295" s="32">
        <f t="shared" si="75"/>
        <v>17</v>
      </c>
      <c r="K295" s="32">
        <f t="shared" si="75"/>
        <v>51</v>
      </c>
      <c r="L295" s="32">
        <f t="shared" si="75"/>
        <v>228</v>
      </c>
      <c r="M295" s="32">
        <f>ROUND((L295/$E$1),0)</f>
        <v>46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1</v>
      </c>
      <c r="H296" s="40">
        <v>2</v>
      </c>
      <c r="I296" s="40">
        <v>2</v>
      </c>
      <c r="J296" s="40">
        <v>1</v>
      </c>
      <c r="K296" s="40">
        <v>1</v>
      </c>
      <c r="L296" s="35">
        <f>SUM(G296:K296)</f>
        <v>7</v>
      </c>
      <c r="M296" s="35">
        <f t="shared" ref="M296:M304" si="76">ROUND((L296/$E$1),0)</f>
        <v>1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6</v>
      </c>
      <c r="H297" s="40">
        <v>6</v>
      </c>
      <c r="I297" s="40">
        <v>5</v>
      </c>
      <c r="J297" s="40">
        <v>3</v>
      </c>
      <c r="K297" s="40">
        <v>4</v>
      </c>
      <c r="L297" s="35">
        <f t="shared" ref="L297:L304" si="77">SUM(G297:K297)</f>
        <v>24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24</v>
      </c>
      <c r="H298" s="40">
        <v>21</v>
      </c>
      <c r="I298" s="40">
        <v>20</v>
      </c>
      <c r="J298" s="40">
        <v>8</v>
      </c>
      <c r="K298" s="40">
        <v>17</v>
      </c>
      <c r="L298" s="35">
        <f t="shared" si="77"/>
        <v>90</v>
      </c>
      <c r="M298" s="35">
        <f t="shared" si="76"/>
        <v>18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19</v>
      </c>
      <c r="H299" s="41">
        <v>31</v>
      </c>
      <c r="I299" s="41">
        <v>23</v>
      </c>
      <c r="J299" s="41">
        <v>5</v>
      </c>
      <c r="K299" s="41">
        <v>29</v>
      </c>
      <c r="L299" s="32">
        <f t="shared" si="77"/>
        <v>107</v>
      </c>
      <c r="M299" s="32">
        <f t="shared" si="76"/>
        <v>21</v>
      </c>
      <c r="N299" s="33"/>
      <c r="O299" s="1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1</v>
      </c>
      <c r="H302" s="40">
        <v>2</v>
      </c>
      <c r="I302" s="40">
        <v>2</v>
      </c>
      <c r="J302" s="40">
        <v>3</v>
      </c>
      <c r="K302" s="40">
        <v>4</v>
      </c>
      <c r="L302" s="35">
        <f t="shared" si="77"/>
        <v>12</v>
      </c>
      <c r="M302" s="35">
        <f t="shared" si="76"/>
        <v>2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>
        <v>320</v>
      </c>
      <c r="J303" s="40"/>
      <c r="K303" s="40"/>
      <c r="L303" s="35">
        <f t="shared" si="77"/>
        <v>320</v>
      </c>
      <c r="M303" s="35">
        <f t="shared" si="76"/>
        <v>64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359</v>
      </c>
      <c r="U307" s="46">
        <f>+L312+L313</f>
        <v>76</v>
      </c>
      <c r="V307" s="46">
        <f>+L314+L315</f>
        <v>283</v>
      </c>
      <c r="W307" s="46">
        <f>+L318</f>
        <v>620</v>
      </c>
      <c r="X307" s="46">
        <f>+L316</f>
        <v>0</v>
      </c>
    </row>
    <row r="308" spans="1:24" x14ac:dyDescent="0.25">
      <c r="A308" s="21"/>
      <c r="B308" s="22"/>
      <c r="C308" s="8" t="str">
        <f>+$C292</f>
        <v>September 2024</v>
      </c>
      <c r="D308" s="24"/>
      <c r="E308" s="24"/>
      <c r="F308" s="24"/>
      <c r="G308" s="10" t="str">
        <f>+$G$4</f>
        <v>September</v>
      </c>
      <c r="H308" s="10" t="str">
        <f>+G308</f>
        <v>September</v>
      </c>
      <c r="I308" s="10" t="str">
        <f t="shared" si="78"/>
        <v>September</v>
      </c>
      <c r="J308" s="10" t="str">
        <f t="shared" si="78"/>
        <v>September</v>
      </c>
      <c r="K308" s="10" t="str">
        <f t="shared" si="78"/>
        <v>September</v>
      </c>
      <c r="L308" s="10" t="str">
        <f t="shared" si="78"/>
        <v>September</v>
      </c>
      <c r="M308" s="10" t="str">
        <f t="shared" si="78"/>
        <v>September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1</v>
      </c>
      <c r="H309" s="7">
        <f>+$H$5</f>
        <v>8</v>
      </c>
      <c r="I309" s="7">
        <f>+$I$5</f>
        <v>15</v>
      </c>
      <c r="J309" s="7">
        <f>+$J$5</f>
        <v>22</v>
      </c>
      <c r="K309" s="7">
        <f>+$K$5</f>
        <v>29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73</v>
      </c>
      <c r="H311" s="32">
        <f t="shared" ref="H311:L311" si="79">SUM(H312:H315)</f>
        <v>87</v>
      </c>
      <c r="I311" s="32">
        <f t="shared" si="79"/>
        <v>79</v>
      </c>
      <c r="J311" s="32">
        <f t="shared" si="79"/>
        <v>26</v>
      </c>
      <c r="K311" s="32">
        <f t="shared" si="79"/>
        <v>94</v>
      </c>
      <c r="L311" s="32">
        <f t="shared" si="79"/>
        <v>359</v>
      </c>
      <c r="M311" s="32">
        <f>ROUND((L311/$E$1),0)</f>
        <v>72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3</v>
      </c>
      <c r="H312" s="40">
        <v>5</v>
      </c>
      <c r="I312" s="40">
        <v>5</v>
      </c>
      <c r="J312" s="40">
        <v>2</v>
      </c>
      <c r="K312" s="40">
        <v>6</v>
      </c>
      <c r="L312" s="35">
        <f>SUM(G312:K312)</f>
        <v>21</v>
      </c>
      <c r="M312" s="35">
        <f t="shared" ref="M312:M320" si="80">ROUND((L312/$E$1),0)</f>
        <v>4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9</v>
      </c>
      <c r="H313" s="40">
        <v>13</v>
      </c>
      <c r="I313" s="40">
        <v>12</v>
      </c>
      <c r="J313" s="40">
        <v>8</v>
      </c>
      <c r="K313" s="118">
        <v>13</v>
      </c>
      <c r="L313" s="35">
        <f t="shared" ref="L313:L320" si="81">SUM(G313:K313)</f>
        <v>55</v>
      </c>
      <c r="M313" s="35">
        <f t="shared" si="80"/>
        <v>11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18</v>
      </c>
      <c r="H314" s="40">
        <v>32</v>
      </c>
      <c r="I314" s="40">
        <v>25</v>
      </c>
      <c r="J314" s="40">
        <v>12</v>
      </c>
      <c r="K314" s="40">
        <v>28</v>
      </c>
      <c r="L314" s="35">
        <f t="shared" si="81"/>
        <v>115</v>
      </c>
      <c r="M314" s="35">
        <f t="shared" si="80"/>
        <v>23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43</v>
      </c>
      <c r="H315" s="41">
        <v>37</v>
      </c>
      <c r="I315" s="41">
        <v>37</v>
      </c>
      <c r="J315" s="41">
        <v>4</v>
      </c>
      <c r="K315" s="41">
        <v>47</v>
      </c>
      <c r="L315" s="32">
        <f t="shared" si="81"/>
        <v>168</v>
      </c>
      <c r="M315" s="32">
        <f t="shared" si="80"/>
        <v>34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>
        <v>160</v>
      </c>
      <c r="H318" s="40">
        <v>160</v>
      </c>
      <c r="I318" s="40">
        <v>108</v>
      </c>
      <c r="J318" s="40">
        <v>64</v>
      </c>
      <c r="K318" s="40">
        <v>128</v>
      </c>
      <c r="L318" s="35">
        <f t="shared" si="81"/>
        <v>620</v>
      </c>
      <c r="M318" s="35">
        <f t="shared" si="80"/>
        <v>124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/>
      <c r="H319" s="40"/>
      <c r="I319" s="40"/>
      <c r="J319" s="40"/>
      <c r="K319" s="40"/>
      <c r="L319" s="35">
        <f t="shared" si="81"/>
        <v>0</v>
      </c>
      <c r="M319" s="35">
        <f t="shared" si="80"/>
        <v>0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251</v>
      </c>
      <c r="U323" s="46">
        <f>+L328+L329</f>
        <v>91</v>
      </c>
      <c r="V323" s="46">
        <f>+L330+L331</f>
        <v>160</v>
      </c>
      <c r="W323" s="46">
        <f>+L334</f>
        <v>41</v>
      </c>
      <c r="X323" s="46">
        <f>+L332</f>
        <v>10</v>
      </c>
    </row>
    <row r="324" spans="1:24" x14ac:dyDescent="0.25">
      <c r="A324" s="21"/>
      <c r="B324" s="22"/>
      <c r="C324" s="8" t="str">
        <f>+$C308</f>
        <v>September 2024</v>
      </c>
      <c r="D324" s="24"/>
      <c r="E324" s="24"/>
      <c r="F324" s="24"/>
      <c r="G324" s="10" t="str">
        <f>+$G$4</f>
        <v>September</v>
      </c>
      <c r="H324" s="10" t="str">
        <f>+G324</f>
        <v>September</v>
      </c>
      <c r="I324" s="10" t="str">
        <f t="shared" si="82"/>
        <v>September</v>
      </c>
      <c r="J324" s="10" t="str">
        <f t="shared" si="82"/>
        <v>September</v>
      </c>
      <c r="K324" s="10" t="str">
        <f t="shared" si="82"/>
        <v>September</v>
      </c>
      <c r="L324" s="10" t="str">
        <f t="shared" si="82"/>
        <v>September</v>
      </c>
      <c r="M324" s="10" t="str">
        <f t="shared" si="82"/>
        <v>September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1</v>
      </c>
      <c r="H325" s="7">
        <f>+$H$5</f>
        <v>8</v>
      </c>
      <c r="I325" s="7">
        <f>+$I$5</f>
        <v>15</v>
      </c>
      <c r="J325" s="7">
        <f>+$J$5</f>
        <v>22</v>
      </c>
      <c r="K325" s="7">
        <f>+$K$5</f>
        <v>29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55</v>
      </c>
      <c r="H327" s="32">
        <f t="shared" ref="H327:L327" si="83">SUM(H328:H331)</f>
        <v>51</v>
      </c>
      <c r="I327" s="32">
        <f t="shared" si="83"/>
        <v>56</v>
      </c>
      <c r="J327" s="32">
        <f t="shared" si="83"/>
        <v>38</v>
      </c>
      <c r="K327" s="32">
        <f t="shared" si="83"/>
        <v>51</v>
      </c>
      <c r="L327" s="32">
        <f t="shared" si="83"/>
        <v>251</v>
      </c>
      <c r="M327" s="32">
        <f>ROUND((L327/$E$1),0)</f>
        <v>50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7</v>
      </c>
      <c r="H328" s="40">
        <v>4</v>
      </c>
      <c r="I328" s="40">
        <v>6</v>
      </c>
      <c r="J328" s="40">
        <v>5</v>
      </c>
      <c r="K328" s="40">
        <v>6</v>
      </c>
      <c r="L328" s="35">
        <f>SUM(G328:K328)</f>
        <v>28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17</v>
      </c>
      <c r="H329" s="40">
        <v>14</v>
      </c>
      <c r="I329" s="40">
        <v>12</v>
      </c>
      <c r="J329" s="40">
        <v>9</v>
      </c>
      <c r="K329" s="40">
        <v>11</v>
      </c>
      <c r="L329" s="35">
        <f t="shared" ref="L329:L336" si="85">SUM(G329:K329)</f>
        <v>63</v>
      </c>
      <c r="M329" s="35">
        <f t="shared" si="84"/>
        <v>13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10</v>
      </c>
      <c r="H330" s="40">
        <v>12</v>
      </c>
      <c r="I330" s="40">
        <v>16</v>
      </c>
      <c r="J330" s="40">
        <v>10</v>
      </c>
      <c r="K330" s="40">
        <v>13</v>
      </c>
      <c r="L330" s="35">
        <f t="shared" si="85"/>
        <v>61</v>
      </c>
      <c r="M330" s="35">
        <f t="shared" si="84"/>
        <v>12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21</v>
      </c>
      <c r="H331" s="41">
        <v>21</v>
      </c>
      <c r="I331" s="41">
        <v>22</v>
      </c>
      <c r="J331" s="41">
        <v>14</v>
      </c>
      <c r="K331" s="41">
        <v>21</v>
      </c>
      <c r="L331" s="32">
        <f t="shared" si="85"/>
        <v>99</v>
      </c>
      <c r="M331" s="32">
        <f t="shared" si="84"/>
        <v>20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>
        <v>3</v>
      </c>
      <c r="I332" s="40">
        <v>5</v>
      </c>
      <c r="J332" s="40">
        <v>1</v>
      </c>
      <c r="K332" s="40"/>
      <c r="L332" s="35">
        <f t="shared" si="85"/>
        <v>10</v>
      </c>
      <c r="M332" s="35">
        <f t="shared" si="84"/>
        <v>2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9</v>
      </c>
      <c r="H334" s="40">
        <v>9</v>
      </c>
      <c r="I334" s="40">
        <v>7</v>
      </c>
      <c r="J334" s="40">
        <v>7</v>
      </c>
      <c r="K334" s="40">
        <v>9</v>
      </c>
      <c r="L334" s="35">
        <f t="shared" si="85"/>
        <v>41</v>
      </c>
      <c r="M334" s="35">
        <f t="shared" si="84"/>
        <v>8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180</v>
      </c>
      <c r="H335" s="40"/>
      <c r="I335" s="40">
        <v>128</v>
      </c>
      <c r="J335" s="40">
        <v>64</v>
      </c>
      <c r="K335" s="40">
        <v>96</v>
      </c>
      <c r="L335" s="35">
        <f t="shared" si="85"/>
        <v>468</v>
      </c>
      <c r="M335" s="35">
        <f t="shared" si="84"/>
        <v>94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518</v>
      </c>
      <c r="U339" s="46">
        <f>+L344+L345</f>
        <v>200</v>
      </c>
      <c r="V339" s="46">
        <f>+L346+L347</f>
        <v>318</v>
      </c>
      <c r="W339" s="46">
        <f>+L350</f>
        <v>24</v>
      </c>
      <c r="X339" s="46">
        <f>+L348</f>
        <v>19</v>
      </c>
    </row>
    <row r="340" spans="1:24" x14ac:dyDescent="0.25">
      <c r="A340" s="21"/>
      <c r="B340" s="22"/>
      <c r="C340" s="8" t="str">
        <f>+$C324</f>
        <v>September 2024</v>
      </c>
      <c r="D340" s="24"/>
      <c r="E340" s="24"/>
      <c r="F340" s="24"/>
      <c r="G340" s="10" t="str">
        <f>+$G$4</f>
        <v>September</v>
      </c>
      <c r="H340" s="10" t="str">
        <f>+G340</f>
        <v>September</v>
      </c>
      <c r="I340" s="10" t="str">
        <f t="shared" si="86"/>
        <v>September</v>
      </c>
      <c r="J340" s="10" t="str">
        <f t="shared" si="86"/>
        <v>September</v>
      </c>
      <c r="K340" s="10" t="str">
        <f t="shared" si="86"/>
        <v>September</v>
      </c>
      <c r="L340" s="10" t="str">
        <f t="shared" si="86"/>
        <v>September</v>
      </c>
      <c r="M340" s="10" t="str">
        <f t="shared" si="86"/>
        <v>September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1</v>
      </c>
      <c r="H341" s="7">
        <f>+$H$5</f>
        <v>8</v>
      </c>
      <c r="I341" s="7">
        <f>+$I$5</f>
        <v>15</v>
      </c>
      <c r="J341" s="7">
        <f>+$J$5</f>
        <v>22</v>
      </c>
      <c r="K341" s="7">
        <f>+$K$5</f>
        <v>29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131</v>
      </c>
      <c r="H343" s="32">
        <f t="shared" ref="H343:L343" si="87">SUM(H344:H347)</f>
        <v>115</v>
      </c>
      <c r="I343" s="32">
        <f t="shared" si="87"/>
        <v>61</v>
      </c>
      <c r="J343" s="32">
        <f t="shared" si="87"/>
        <v>106</v>
      </c>
      <c r="K343" s="32">
        <f t="shared" si="87"/>
        <v>105</v>
      </c>
      <c r="L343" s="32">
        <f t="shared" si="87"/>
        <v>518</v>
      </c>
      <c r="M343" s="32">
        <f>ROUND((L343/$E$1),0)</f>
        <v>104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12</v>
      </c>
      <c r="H344" s="40">
        <v>13</v>
      </c>
      <c r="I344" s="40">
        <v>6</v>
      </c>
      <c r="J344" s="40">
        <v>11</v>
      </c>
      <c r="K344" s="40">
        <v>13</v>
      </c>
      <c r="L344" s="35">
        <f>SUM(G344:K344)</f>
        <v>55</v>
      </c>
      <c r="M344" s="35">
        <f t="shared" ref="M344:M352" si="88">ROUND((L344/$E$1),0)</f>
        <v>11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31</v>
      </c>
      <c r="H345" s="40">
        <v>28</v>
      </c>
      <c r="I345" s="40">
        <v>18</v>
      </c>
      <c r="J345" s="40">
        <v>37</v>
      </c>
      <c r="K345" s="40">
        <v>31</v>
      </c>
      <c r="L345" s="35">
        <f t="shared" ref="L345:L352" si="89">SUM(G345:K345)</f>
        <v>145</v>
      </c>
      <c r="M345" s="35">
        <f t="shared" si="88"/>
        <v>29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22</v>
      </c>
      <c r="H346" s="40">
        <v>17</v>
      </c>
      <c r="I346" s="40">
        <v>13</v>
      </c>
      <c r="J346" s="40">
        <v>18</v>
      </c>
      <c r="K346" s="40">
        <v>21</v>
      </c>
      <c r="L346" s="35">
        <f t="shared" si="89"/>
        <v>91</v>
      </c>
      <c r="M346" s="35">
        <f t="shared" si="88"/>
        <v>18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66</v>
      </c>
      <c r="H347" s="41">
        <v>57</v>
      </c>
      <c r="I347" s="41">
        <v>24</v>
      </c>
      <c r="J347" s="41">
        <v>40</v>
      </c>
      <c r="K347" s="41">
        <v>40</v>
      </c>
      <c r="L347" s="32">
        <f t="shared" si="89"/>
        <v>227</v>
      </c>
      <c r="M347" s="32">
        <f t="shared" si="88"/>
        <v>45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6</v>
      </c>
      <c r="H348" s="40">
        <v>4</v>
      </c>
      <c r="I348" s="40">
        <v>2</v>
      </c>
      <c r="J348" s="40">
        <v>3</v>
      </c>
      <c r="K348" s="40">
        <v>4</v>
      </c>
      <c r="L348" s="35">
        <f t="shared" si="89"/>
        <v>19</v>
      </c>
      <c r="M348" s="35">
        <f t="shared" si="88"/>
        <v>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5</v>
      </c>
      <c r="H350" s="40">
        <v>4</v>
      </c>
      <c r="I350" s="40">
        <v>4</v>
      </c>
      <c r="J350" s="40">
        <v>6</v>
      </c>
      <c r="K350" s="40">
        <v>5</v>
      </c>
      <c r="L350" s="35">
        <f t="shared" si="89"/>
        <v>24</v>
      </c>
      <c r="M350" s="35">
        <f t="shared" si="88"/>
        <v>5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>
        <v>192</v>
      </c>
      <c r="K351" s="40"/>
      <c r="L351" s="35">
        <f t="shared" si="89"/>
        <v>192</v>
      </c>
      <c r="M351" s="35">
        <f t="shared" si="88"/>
        <v>38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>
        <f t="shared" si="88"/>
        <v>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205</v>
      </c>
      <c r="U355" s="46">
        <f>+L360+L361</f>
        <v>31</v>
      </c>
      <c r="V355" s="46">
        <f>+L362+L363</f>
        <v>174</v>
      </c>
      <c r="W355" s="46">
        <f>+L366</f>
        <v>33</v>
      </c>
      <c r="X355" s="46">
        <f>+L364</f>
        <v>15</v>
      </c>
    </row>
    <row r="356" spans="1:24" x14ac:dyDescent="0.25">
      <c r="A356" s="21"/>
      <c r="B356" s="22"/>
      <c r="C356" s="8" t="str">
        <f>+$C340</f>
        <v>September 2024</v>
      </c>
      <c r="D356" s="24"/>
      <c r="E356" s="24"/>
      <c r="F356" s="24"/>
      <c r="G356" s="10" t="str">
        <f>+$G$4</f>
        <v>September</v>
      </c>
      <c r="H356" s="10" t="str">
        <f>+G356</f>
        <v>September</v>
      </c>
      <c r="I356" s="10" t="str">
        <f t="shared" si="90"/>
        <v>September</v>
      </c>
      <c r="J356" s="10" t="str">
        <f t="shared" si="90"/>
        <v>September</v>
      </c>
      <c r="K356" s="10" t="str">
        <f t="shared" si="90"/>
        <v>September</v>
      </c>
      <c r="L356" s="10" t="str">
        <f t="shared" si="90"/>
        <v>September</v>
      </c>
      <c r="M356" s="10" t="str">
        <f t="shared" si="90"/>
        <v>September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1</v>
      </c>
      <c r="H357" s="7">
        <f>+$H$5</f>
        <v>8</v>
      </c>
      <c r="I357" s="7">
        <f>+$I$5</f>
        <v>15</v>
      </c>
      <c r="J357" s="7">
        <f>+$J$5</f>
        <v>22</v>
      </c>
      <c r="K357" s="7">
        <f>+$K$5</f>
        <v>29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50</v>
      </c>
      <c r="H359" s="32">
        <f t="shared" ref="H359:L359" si="91">SUM(H360:H363)</f>
        <v>45</v>
      </c>
      <c r="I359" s="32">
        <f t="shared" si="91"/>
        <v>47</v>
      </c>
      <c r="J359" s="32">
        <f t="shared" si="91"/>
        <v>27</v>
      </c>
      <c r="K359" s="32">
        <f t="shared" si="91"/>
        <v>36</v>
      </c>
      <c r="L359" s="32">
        <f t="shared" si="91"/>
        <v>205</v>
      </c>
      <c r="M359" s="32">
        <f>ROUND((L359/$E$1),0)</f>
        <v>41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4</v>
      </c>
      <c r="H360" s="40">
        <v>2</v>
      </c>
      <c r="I360" s="40">
        <v>2</v>
      </c>
      <c r="J360" s="40">
        <v>2</v>
      </c>
      <c r="K360" s="40">
        <v>1</v>
      </c>
      <c r="L360" s="35">
        <f>SUM(G360:K360)</f>
        <v>11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8</v>
      </c>
      <c r="H361" s="40">
        <v>5</v>
      </c>
      <c r="I361" s="40">
        <v>2</v>
      </c>
      <c r="J361" s="40">
        <v>2</v>
      </c>
      <c r="K361" s="40">
        <v>3</v>
      </c>
      <c r="L361" s="35">
        <f t="shared" ref="L361:L368" si="93">SUM(G361:K361)</f>
        <v>20</v>
      </c>
      <c r="M361" s="35">
        <f t="shared" si="92"/>
        <v>4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15</v>
      </c>
      <c r="H362" s="40">
        <v>19</v>
      </c>
      <c r="I362" s="40">
        <v>20</v>
      </c>
      <c r="J362" s="40">
        <v>9</v>
      </c>
      <c r="K362" s="40">
        <v>16</v>
      </c>
      <c r="L362" s="35">
        <f t="shared" si="93"/>
        <v>79</v>
      </c>
      <c r="M362" s="35">
        <f t="shared" si="92"/>
        <v>16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23</v>
      </c>
      <c r="H363" s="41">
        <v>19</v>
      </c>
      <c r="I363" s="41">
        <v>23</v>
      </c>
      <c r="J363" s="41">
        <v>14</v>
      </c>
      <c r="K363" s="41">
        <v>16</v>
      </c>
      <c r="L363" s="32">
        <f t="shared" si="93"/>
        <v>95</v>
      </c>
      <c r="M363" s="32">
        <f t="shared" si="92"/>
        <v>19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>
        <v>15</v>
      </c>
      <c r="H364" s="40"/>
      <c r="I364" s="40"/>
      <c r="J364" s="40"/>
      <c r="K364" s="40"/>
      <c r="L364" s="35">
        <f t="shared" si="93"/>
        <v>15</v>
      </c>
      <c r="M364" s="35">
        <f t="shared" si="92"/>
        <v>3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8</v>
      </c>
      <c r="H366" s="40">
        <v>9</v>
      </c>
      <c r="I366" s="40">
        <v>6</v>
      </c>
      <c r="J366" s="40">
        <v>4</v>
      </c>
      <c r="K366" s="40">
        <v>6</v>
      </c>
      <c r="L366" s="35">
        <f t="shared" si="93"/>
        <v>33</v>
      </c>
      <c r="M366" s="35">
        <f t="shared" si="92"/>
        <v>7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/>
      <c r="K367" s="40"/>
      <c r="L367" s="35">
        <f t="shared" si="93"/>
        <v>0</v>
      </c>
      <c r="M367" s="35">
        <f t="shared" si="92"/>
        <v>0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106</v>
      </c>
      <c r="U371" s="46">
        <f>+L376+L377</f>
        <v>23</v>
      </c>
      <c r="V371" s="46">
        <f>+L378+L379</f>
        <v>83</v>
      </c>
      <c r="W371" s="46">
        <f>+L382</f>
        <v>18</v>
      </c>
      <c r="X371" s="46">
        <f>+L380</f>
        <v>0</v>
      </c>
    </row>
    <row r="372" spans="1:24" x14ac:dyDescent="0.25">
      <c r="A372" s="21"/>
      <c r="B372" s="22"/>
      <c r="C372" s="8" t="str">
        <f>+$C356</f>
        <v>September 2024</v>
      </c>
      <c r="D372" s="24"/>
      <c r="E372" s="24"/>
      <c r="F372" s="24"/>
      <c r="G372" s="10" t="str">
        <f>+$G$4</f>
        <v>September</v>
      </c>
      <c r="H372" s="10" t="str">
        <f>+G372</f>
        <v>September</v>
      </c>
      <c r="I372" s="10" t="str">
        <f t="shared" si="94"/>
        <v>September</v>
      </c>
      <c r="J372" s="10" t="str">
        <f t="shared" si="94"/>
        <v>September</v>
      </c>
      <c r="K372" s="10" t="str">
        <f t="shared" si="94"/>
        <v>September</v>
      </c>
      <c r="L372" s="10" t="str">
        <f t="shared" si="94"/>
        <v>September</v>
      </c>
      <c r="M372" s="10" t="str">
        <f t="shared" si="94"/>
        <v>September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1</v>
      </c>
      <c r="H373" s="7">
        <f>+$H$5</f>
        <v>8</v>
      </c>
      <c r="I373" s="7">
        <f>+$I$5</f>
        <v>15</v>
      </c>
      <c r="J373" s="7">
        <f>+$J$5</f>
        <v>22</v>
      </c>
      <c r="K373" s="7">
        <f>+$K$5</f>
        <v>29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26</v>
      </c>
      <c r="H375" s="32">
        <f t="shared" ref="H375:L375" si="95">SUM(H376:H379)</f>
        <v>19</v>
      </c>
      <c r="I375" s="32">
        <f t="shared" si="95"/>
        <v>21</v>
      </c>
      <c r="J375" s="32">
        <f t="shared" si="95"/>
        <v>21</v>
      </c>
      <c r="K375" s="32">
        <f t="shared" si="95"/>
        <v>19</v>
      </c>
      <c r="L375" s="32">
        <f t="shared" si="95"/>
        <v>106</v>
      </c>
      <c r="M375" s="32">
        <f>ROUND((L375/$E$1),0)</f>
        <v>21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1</v>
      </c>
      <c r="J376" s="40">
        <v>1</v>
      </c>
      <c r="K376" s="40">
        <v>2</v>
      </c>
      <c r="L376" s="35">
        <f>SUM(G376:K376)</f>
        <v>6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4</v>
      </c>
      <c r="H377" s="40">
        <v>3</v>
      </c>
      <c r="I377" s="40">
        <v>3</v>
      </c>
      <c r="J377" s="40">
        <v>3</v>
      </c>
      <c r="K377" s="40">
        <v>4</v>
      </c>
      <c r="L377" s="35">
        <f t="shared" ref="L377:L384" si="97">SUM(G377:K377)</f>
        <v>17</v>
      </c>
      <c r="M377" s="35">
        <f t="shared" si="96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15</v>
      </c>
      <c r="H378" s="40">
        <v>9</v>
      </c>
      <c r="I378" s="40">
        <v>6</v>
      </c>
      <c r="J378" s="40">
        <v>5</v>
      </c>
      <c r="K378" s="40">
        <v>6</v>
      </c>
      <c r="L378" s="35">
        <f t="shared" si="97"/>
        <v>41</v>
      </c>
      <c r="M378" s="35">
        <f t="shared" si="96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6</v>
      </c>
      <c r="H379" s="41">
        <v>6</v>
      </c>
      <c r="I379" s="41">
        <v>11</v>
      </c>
      <c r="J379" s="41">
        <v>12</v>
      </c>
      <c r="K379" s="41">
        <v>7</v>
      </c>
      <c r="L379" s="32">
        <f t="shared" si="97"/>
        <v>42</v>
      </c>
      <c r="M379" s="32">
        <f t="shared" si="96"/>
        <v>8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2</v>
      </c>
      <c r="H382" s="40">
        <v>2</v>
      </c>
      <c r="I382" s="40">
        <v>2</v>
      </c>
      <c r="J382" s="40">
        <v>8</v>
      </c>
      <c r="K382" s="40">
        <v>4</v>
      </c>
      <c r="L382" s="35">
        <f t="shared" si="97"/>
        <v>18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108</v>
      </c>
      <c r="H383" s="40"/>
      <c r="I383" s="40">
        <v>32</v>
      </c>
      <c r="J383" s="40">
        <v>64</v>
      </c>
      <c r="K383" s="40"/>
      <c r="L383" s="35">
        <f t="shared" si="97"/>
        <v>204</v>
      </c>
      <c r="M383" s="35">
        <f t="shared" si="96"/>
        <v>41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272</v>
      </c>
      <c r="U387" s="46">
        <f>+L392+L393</f>
        <v>80</v>
      </c>
      <c r="V387" s="46">
        <f>+L394+L395</f>
        <v>192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September 2024</v>
      </c>
      <c r="D388" s="24"/>
      <c r="E388" s="24"/>
      <c r="F388" s="24"/>
      <c r="G388" s="10" t="str">
        <f>+$G$4</f>
        <v>September</v>
      </c>
      <c r="H388" s="10" t="str">
        <f>+G388</f>
        <v>September</v>
      </c>
      <c r="I388" s="10" t="str">
        <f t="shared" si="98"/>
        <v>September</v>
      </c>
      <c r="J388" s="10" t="str">
        <f t="shared" si="98"/>
        <v>September</v>
      </c>
      <c r="K388" s="10" t="str">
        <f t="shared" si="98"/>
        <v>September</v>
      </c>
      <c r="L388" s="10" t="str">
        <f t="shared" si="98"/>
        <v>September</v>
      </c>
      <c r="M388" s="10" t="str">
        <f t="shared" si="98"/>
        <v>September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1</v>
      </c>
      <c r="H389" s="7">
        <f>+$H$5</f>
        <v>8</v>
      </c>
      <c r="I389" s="7">
        <f>+$I$5</f>
        <v>15</v>
      </c>
      <c r="J389" s="7">
        <f>+$J$5</f>
        <v>22</v>
      </c>
      <c r="K389" s="7">
        <f>+$K$5</f>
        <v>29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71</v>
      </c>
      <c r="H391" s="32">
        <f t="shared" ref="H391:L391" si="99">SUM(H392:H395)</f>
        <v>56</v>
      </c>
      <c r="I391" s="32">
        <f t="shared" si="99"/>
        <v>52</v>
      </c>
      <c r="J391" s="32">
        <f t="shared" si="99"/>
        <v>41</v>
      </c>
      <c r="K391" s="32">
        <f t="shared" si="99"/>
        <v>52</v>
      </c>
      <c r="L391" s="32">
        <f t="shared" si="99"/>
        <v>272</v>
      </c>
      <c r="M391" s="32">
        <f>ROUND((L391/$E$1),0)</f>
        <v>54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4</v>
      </c>
      <c r="H392" s="40">
        <v>4</v>
      </c>
      <c r="I392" s="40">
        <v>3</v>
      </c>
      <c r="J392" s="40">
        <v>2</v>
      </c>
      <c r="K392" s="40">
        <v>3</v>
      </c>
      <c r="L392" s="35">
        <f>SUM(G392:K392)</f>
        <v>16</v>
      </c>
      <c r="M392" s="35">
        <f t="shared" ref="M392:M400" si="100">ROUND((L392/$E$1),0)</f>
        <v>3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19</v>
      </c>
      <c r="H393" s="40">
        <v>13</v>
      </c>
      <c r="I393" s="40">
        <v>12</v>
      </c>
      <c r="J393" s="40">
        <v>8</v>
      </c>
      <c r="K393" s="40">
        <v>12</v>
      </c>
      <c r="L393" s="35">
        <f t="shared" ref="L393:L400" si="101">SUM(G393:K393)</f>
        <v>64</v>
      </c>
      <c r="M393" s="35">
        <f t="shared" si="100"/>
        <v>13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19</v>
      </c>
      <c r="H394" s="40">
        <v>12</v>
      </c>
      <c r="I394" s="40">
        <v>12</v>
      </c>
      <c r="J394" s="40">
        <v>11</v>
      </c>
      <c r="K394" s="40">
        <v>12</v>
      </c>
      <c r="L394" s="35">
        <f t="shared" si="101"/>
        <v>66</v>
      </c>
      <c r="M394" s="35">
        <f t="shared" si="100"/>
        <v>13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29</v>
      </c>
      <c r="H395" s="41">
        <v>27</v>
      </c>
      <c r="I395" s="41">
        <v>25</v>
      </c>
      <c r="J395" s="41">
        <v>20</v>
      </c>
      <c r="K395" s="41">
        <v>25</v>
      </c>
      <c r="L395" s="32">
        <f>SUM(G395:K395)</f>
        <v>126</v>
      </c>
      <c r="M395" s="32">
        <f t="shared" si="100"/>
        <v>25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313</v>
      </c>
      <c r="U403" s="46">
        <f>+L408+L409</f>
        <v>73</v>
      </c>
      <c r="V403" s="46">
        <f>+L410+L411</f>
        <v>240</v>
      </c>
      <c r="W403" s="46">
        <f>+L414</f>
        <v>50</v>
      </c>
      <c r="X403" s="46">
        <f>+L412</f>
        <v>0</v>
      </c>
    </row>
    <row r="404" spans="1:24" x14ac:dyDescent="0.25">
      <c r="A404" s="21"/>
      <c r="B404" s="22"/>
      <c r="C404" s="8" t="str">
        <f>+$C388</f>
        <v>September 2024</v>
      </c>
      <c r="D404" s="24"/>
      <c r="E404" s="24"/>
      <c r="F404" s="24"/>
      <c r="G404" s="10" t="str">
        <f>+$G$4</f>
        <v>September</v>
      </c>
      <c r="H404" s="10" t="str">
        <f>+G404</f>
        <v>September</v>
      </c>
      <c r="I404" s="10" t="str">
        <f t="shared" si="102"/>
        <v>September</v>
      </c>
      <c r="J404" s="10" t="str">
        <f t="shared" si="102"/>
        <v>September</v>
      </c>
      <c r="K404" s="10" t="str">
        <f t="shared" si="102"/>
        <v>September</v>
      </c>
      <c r="L404" s="10" t="str">
        <f t="shared" si="102"/>
        <v>September</v>
      </c>
      <c r="M404" s="10" t="str">
        <f t="shared" si="102"/>
        <v>September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1</v>
      </c>
      <c r="H405" s="7">
        <f>+$H$5</f>
        <v>8</v>
      </c>
      <c r="I405" s="7">
        <f>+$I$5</f>
        <v>15</v>
      </c>
      <c r="J405" s="7">
        <f>+$J$5</f>
        <v>22</v>
      </c>
      <c r="K405" s="7">
        <f>+$K$5</f>
        <v>29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77</v>
      </c>
      <c r="H407" s="32">
        <f t="shared" ref="H407:L407" si="103">SUM(H408:H411)</f>
        <v>83</v>
      </c>
      <c r="I407" s="32">
        <f t="shared" si="103"/>
        <v>42</v>
      </c>
      <c r="J407" s="32">
        <f t="shared" si="103"/>
        <v>45</v>
      </c>
      <c r="K407" s="32">
        <f t="shared" si="103"/>
        <v>66</v>
      </c>
      <c r="L407" s="32">
        <f t="shared" si="103"/>
        <v>313</v>
      </c>
      <c r="M407" s="32">
        <f>ROUND((L407/$E$1),0)</f>
        <v>63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5</v>
      </c>
      <c r="I408" s="40">
        <v>2</v>
      </c>
      <c r="J408" s="40">
        <v>3</v>
      </c>
      <c r="K408" s="40">
        <v>4</v>
      </c>
      <c r="L408" s="35">
        <f>SUM(G408:K408)</f>
        <v>18</v>
      </c>
      <c r="M408" s="35">
        <f t="shared" ref="M408:M416" si="104">ROUND((L408/$E$1),0)</f>
        <v>4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10</v>
      </c>
      <c r="H409" s="40">
        <v>16</v>
      </c>
      <c r="I409" s="40">
        <v>8</v>
      </c>
      <c r="J409" s="40">
        <v>9</v>
      </c>
      <c r="K409" s="40">
        <v>12</v>
      </c>
      <c r="L409" s="35">
        <f t="shared" ref="L409:L416" si="105">SUM(G409:K409)</f>
        <v>55</v>
      </c>
      <c r="M409" s="35">
        <f t="shared" si="104"/>
        <v>11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20</v>
      </c>
      <c r="H410" s="40">
        <v>25</v>
      </c>
      <c r="I410" s="40">
        <v>16</v>
      </c>
      <c r="J410" s="40">
        <v>12</v>
      </c>
      <c r="K410" s="40">
        <v>12</v>
      </c>
      <c r="L410" s="35">
        <f t="shared" si="105"/>
        <v>85</v>
      </c>
      <c r="M410" s="35">
        <f t="shared" si="104"/>
        <v>17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43</v>
      </c>
      <c r="H411" s="41">
        <v>37</v>
      </c>
      <c r="I411" s="41">
        <v>16</v>
      </c>
      <c r="J411" s="41">
        <v>21</v>
      </c>
      <c r="K411" s="41">
        <v>38</v>
      </c>
      <c r="L411" s="32">
        <f t="shared" si="105"/>
        <v>155</v>
      </c>
      <c r="M411" s="32">
        <f t="shared" si="104"/>
        <v>31</v>
      </c>
      <c r="N411" s="33"/>
      <c r="O411" s="1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11</v>
      </c>
      <c r="H414" s="40">
        <v>10</v>
      </c>
      <c r="I414" s="40">
        <v>9</v>
      </c>
      <c r="J414" s="40">
        <v>9</v>
      </c>
      <c r="K414" s="40">
        <v>11</v>
      </c>
      <c r="L414" s="35">
        <f t="shared" si="105"/>
        <v>50</v>
      </c>
      <c r="M414" s="35">
        <f t="shared" si="104"/>
        <v>10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108</v>
      </c>
      <c r="H415" s="40">
        <v>108</v>
      </c>
      <c r="I415" s="40">
        <v>64</v>
      </c>
      <c r="J415" s="40">
        <v>128</v>
      </c>
      <c r="K415" s="40">
        <v>96</v>
      </c>
      <c r="L415" s="35">
        <f t="shared" si="105"/>
        <v>504</v>
      </c>
      <c r="M415" s="35">
        <f t="shared" si="104"/>
        <v>101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247</v>
      </c>
      <c r="U419" s="46">
        <f>+L424+L425</f>
        <v>44</v>
      </c>
      <c r="V419" s="46">
        <f>+L426+L427</f>
        <v>203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September 2024</v>
      </c>
      <c r="D420" s="24"/>
      <c r="E420" s="24"/>
      <c r="F420" s="24"/>
      <c r="G420" s="10" t="str">
        <f>+$G$4</f>
        <v>September</v>
      </c>
      <c r="H420" s="10" t="str">
        <f>+G420</f>
        <v>September</v>
      </c>
      <c r="I420" s="10" t="str">
        <f t="shared" si="106"/>
        <v>September</v>
      </c>
      <c r="J420" s="10" t="str">
        <f t="shared" si="106"/>
        <v>September</v>
      </c>
      <c r="K420" s="10" t="str">
        <f t="shared" si="106"/>
        <v>September</v>
      </c>
      <c r="L420" s="10" t="str">
        <f t="shared" si="106"/>
        <v>September</v>
      </c>
      <c r="M420" s="10" t="str">
        <f t="shared" si="106"/>
        <v>September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1</v>
      </c>
      <c r="H421" s="7">
        <f>+$H$5</f>
        <v>8</v>
      </c>
      <c r="I421" s="7">
        <f>+$I$5</f>
        <v>15</v>
      </c>
      <c r="J421" s="7">
        <f>+$J$5</f>
        <v>22</v>
      </c>
      <c r="K421" s="7">
        <f>+$K$5</f>
        <v>29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48</v>
      </c>
      <c r="H423" s="32">
        <f t="shared" ref="H423:L423" si="107">SUM(H424:H427)</f>
        <v>67</v>
      </c>
      <c r="I423" s="32">
        <f t="shared" si="107"/>
        <v>42</v>
      </c>
      <c r="J423" s="32">
        <f t="shared" si="107"/>
        <v>37</v>
      </c>
      <c r="K423" s="32">
        <f t="shared" si="107"/>
        <v>53</v>
      </c>
      <c r="L423" s="32">
        <f t="shared" si="107"/>
        <v>247</v>
      </c>
      <c r="M423" s="32">
        <f>ROUND((L423/$E$1),0)</f>
        <v>49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1</v>
      </c>
      <c r="H424" s="40">
        <v>0</v>
      </c>
      <c r="I424" s="40">
        <v>2</v>
      </c>
      <c r="J424" s="40">
        <v>1</v>
      </c>
      <c r="K424" s="40">
        <v>1</v>
      </c>
      <c r="L424" s="35">
        <f>SUM(G424:K424)</f>
        <v>5</v>
      </c>
      <c r="M424" s="35">
        <f t="shared" ref="M424:M432" si="108">ROUND((L424/$E$1),0)</f>
        <v>1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6</v>
      </c>
      <c r="H425" s="40">
        <v>9</v>
      </c>
      <c r="I425" s="40">
        <v>8</v>
      </c>
      <c r="J425" s="40">
        <v>8</v>
      </c>
      <c r="K425" s="40">
        <v>8</v>
      </c>
      <c r="L425" s="35">
        <f t="shared" ref="L425:L432" si="109">SUM(G425:K425)</f>
        <v>39</v>
      </c>
      <c r="M425" s="35">
        <f t="shared" si="108"/>
        <v>8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15</v>
      </c>
      <c r="H426" s="40">
        <v>27</v>
      </c>
      <c r="I426" s="40">
        <v>16</v>
      </c>
      <c r="J426" s="40">
        <v>15</v>
      </c>
      <c r="K426" s="40">
        <v>17</v>
      </c>
      <c r="L426" s="35">
        <f t="shared" si="109"/>
        <v>90</v>
      </c>
      <c r="M426" s="35">
        <f t="shared" si="108"/>
        <v>18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26</v>
      </c>
      <c r="H427" s="41">
        <v>31</v>
      </c>
      <c r="I427" s="41">
        <v>16</v>
      </c>
      <c r="J427" s="41">
        <v>13</v>
      </c>
      <c r="K427" s="41">
        <v>27</v>
      </c>
      <c r="L427" s="32">
        <f t="shared" si="109"/>
        <v>113</v>
      </c>
      <c r="M427" s="32">
        <f t="shared" si="108"/>
        <v>23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73</v>
      </c>
      <c r="U435" s="46">
        <f>+L440+L441</f>
        <v>18</v>
      </c>
      <c r="V435" s="46">
        <f>+L442+L443</f>
        <v>55</v>
      </c>
      <c r="W435" s="46">
        <f>+L446</f>
        <v>13</v>
      </c>
      <c r="X435" s="46">
        <f>+L444</f>
        <v>0</v>
      </c>
    </row>
    <row r="436" spans="1:24" x14ac:dyDescent="0.25">
      <c r="A436" s="21"/>
      <c r="B436" s="22"/>
      <c r="C436" s="8" t="str">
        <f>+$C420</f>
        <v>September 2024</v>
      </c>
      <c r="D436" s="24"/>
      <c r="E436" s="24"/>
      <c r="F436" s="24"/>
      <c r="G436" s="10" t="str">
        <f>+$G$4</f>
        <v>September</v>
      </c>
      <c r="H436" s="10" t="str">
        <f>+G436</f>
        <v>September</v>
      </c>
      <c r="I436" s="10" t="str">
        <f t="shared" si="110"/>
        <v>September</v>
      </c>
      <c r="J436" s="10" t="str">
        <f t="shared" si="110"/>
        <v>September</v>
      </c>
      <c r="K436" s="10" t="str">
        <f t="shared" si="110"/>
        <v>September</v>
      </c>
      <c r="L436" s="10" t="str">
        <f t="shared" si="110"/>
        <v>September</v>
      </c>
      <c r="M436" s="10" t="str">
        <f t="shared" si="110"/>
        <v>September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1</v>
      </c>
      <c r="H437" s="7">
        <f>+$H$5</f>
        <v>8</v>
      </c>
      <c r="I437" s="7">
        <f>+$I$5</f>
        <v>15</v>
      </c>
      <c r="J437" s="7">
        <f>+$J$5</f>
        <v>22</v>
      </c>
      <c r="K437" s="7">
        <f>+$K$5</f>
        <v>29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8</v>
      </c>
      <c r="H439" s="32">
        <f t="shared" ref="H439:L439" si="111">SUM(H440:H443)</f>
        <v>23</v>
      </c>
      <c r="I439" s="32">
        <f t="shared" si="111"/>
        <v>24</v>
      </c>
      <c r="J439" s="32">
        <f t="shared" si="111"/>
        <v>4</v>
      </c>
      <c r="K439" s="32">
        <f t="shared" si="111"/>
        <v>14</v>
      </c>
      <c r="L439" s="32">
        <f t="shared" si="111"/>
        <v>73</v>
      </c>
      <c r="M439" s="32">
        <f>ROUND((L439/$E$1),0)</f>
        <v>15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2</v>
      </c>
      <c r="I440" s="40">
        <v>2</v>
      </c>
      <c r="J440" s="40">
        <v>2</v>
      </c>
      <c r="K440" s="40">
        <v>2</v>
      </c>
      <c r="L440" s="35">
        <f>SUM(G440:K440)</f>
        <v>10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1</v>
      </c>
      <c r="H441" s="40">
        <v>1</v>
      </c>
      <c r="I441" s="40">
        <v>2</v>
      </c>
      <c r="J441" s="40">
        <v>2</v>
      </c>
      <c r="K441" s="40">
        <v>2</v>
      </c>
      <c r="L441" s="35">
        <f t="shared" ref="L441:L448" si="113">SUM(G441:K441)</f>
        <v>8</v>
      </c>
      <c r="M441" s="35">
        <f t="shared" si="112"/>
        <v>2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4</v>
      </c>
      <c r="H442" s="40">
        <v>10</v>
      </c>
      <c r="I442" s="40">
        <v>10</v>
      </c>
      <c r="J442" s="40">
        <v>0</v>
      </c>
      <c r="K442" s="40">
        <v>5</v>
      </c>
      <c r="L442" s="35">
        <f t="shared" si="113"/>
        <v>29</v>
      </c>
      <c r="M442" s="35">
        <f t="shared" si="112"/>
        <v>6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</v>
      </c>
      <c r="H443" s="41">
        <v>10</v>
      </c>
      <c r="I443" s="41">
        <v>10</v>
      </c>
      <c r="J443" s="41">
        <v>0</v>
      </c>
      <c r="K443" s="41">
        <v>5</v>
      </c>
      <c r="L443" s="32">
        <f t="shared" si="113"/>
        <v>26</v>
      </c>
      <c r="M443" s="32">
        <f t="shared" si="112"/>
        <v>5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  <c r="O444" s="1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  <c r="O445" s="1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>
        <v>4</v>
      </c>
      <c r="H446" s="40"/>
      <c r="I446" s="40">
        <v>4</v>
      </c>
      <c r="J446" s="40">
        <v>3</v>
      </c>
      <c r="K446" s="40">
        <v>2</v>
      </c>
      <c r="L446" s="35">
        <f t="shared" si="113"/>
        <v>13</v>
      </c>
      <c r="M446" s="35">
        <f t="shared" si="112"/>
        <v>3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>
        <v>72</v>
      </c>
      <c r="H447" s="40">
        <v>72</v>
      </c>
      <c r="I447" s="40">
        <v>192</v>
      </c>
      <c r="J447" s="40"/>
      <c r="K447" s="40">
        <v>64</v>
      </c>
      <c r="L447" s="35">
        <f t="shared" si="113"/>
        <v>400</v>
      </c>
      <c r="M447" s="35">
        <f t="shared" si="112"/>
        <v>80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179</v>
      </c>
      <c r="U451" s="46">
        <f>+L456+L457</f>
        <v>45</v>
      </c>
      <c r="V451" s="46">
        <f>+L458+L459</f>
        <v>134</v>
      </c>
      <c r="W451" s="46">
        <f>+L462</f>
        <v>8</v>
      </c>
      <c r="X451" s="46">
        <f>+L460</f>
        <v>0</v>
      </c>
    </row>
    <row r="452" spans="1:24" x14ac:dyDescent="0.25">
      <c r="A452" s="21"/>
      <c r="B452" s="22"/>
      <c r="C452" s="8" t="str">
        <f>+$C436</f>
        <v>September 2024</v>
      </c>
      <c r="D452" s="24"/>
      <c r="E452" s="24"/>
      <c r="F452" s="24"/>
      <c r="G452" s="10" t="str">
        <f>+$G$4</f>
        <v>September</v>
      </c>
      <c r="H452" s="10" t="str">
        <f>+G452</f>
        <v>September</v>
      </c>
      <c r="I452" s="10" t="str">
        <f t="shared" si="114"/>
        <v>September</v>
      </c>
      <c r="J452" s="10" t="str">
        <f t="shared" si="114"/>
        <v>September</v>
      </c>
      <c r="K452" s="10" t="str">
        <f t="shared" si="114"/>
        <v>September</v>
      </c>
      <c r="L452" s="10" t="str">
        <f t="shared" si="114"/>
        <v>September</v>
      </c>
      <c r="M452" s="10" t="str">
        <f t="shared" si="114"/>
        <v>September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1</v>
      </c>
      <c r="H453" s="7">
        <f>+$H$5</f>
        <v>8</v>
      </c>
      <c r="I453" s="7">
        <f>+$I$5</f>
        <v>15</v>
      </c>
      <c r="J453" s="7">
        <f>+$J$5</f>
        <v>22</v>
      </c>
      <c r="K453" s="7">
        <f>+$K$5</f>
        <v>29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48</v>
      </c>
      <c r="H455" s="32">
        <f t="shared" ref="H455:L455" si="115">SUM(H456:H459)</f>
        <v>38</v>
      </c>
      <c r="I455" s="32">
        <f t="shared" si="115"/>
        <v>0</v>
      </c>
      <c r="J455" s="32">
        <f t="shared" si="115"/>
        <v>30</v>
      </c>
      <c r="K455" s="32">
        <f t="shared" si="115"/>
        <v>63</v>
      </c>
      <c r="L455" s="32">
        <f t="shared" si="115"/>
        <v>179</v>
      </c>
      <c r="M455" s="32">
        <f>ROUND((L455/$E$1),0)</f>
        <v>36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8</v>
      </c>
      <c r="H456" s="40">
        <v>6</v>
      </c>
      <c r="I456" s="40"/>
      <c r="J456" s="40">
        <v>7</v>
      </c>
      <c r="K456" s="40">
        <v>7</v>
      </c>
      <c r="L456" s="35">
        <f>SUM(G456:K456)</f>
        <v>28</v>
      </c>
      <c r="M456" s="35">
        <f t="shared" ref="M456:M464" si="116">ROUND((L456/$E$1),0)</f>
        <v>6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4</v>
      </c>
      <c r="H457" s="40">
        <v>4</v>
      </c>
      <c r="I457" s="40"/>
      <c r="J457" s="40">
        <v>4</v>
      </c>
      <c r="K457" s="40">
        <v>5</v>
      </c>
      <c r="L457" s="35">
        <f t="shared" ref="L457:L464" si="117">SUM(G457:K457)</f>
        <v>17</v>
      </c>
      <c r="M457" s="35">
        <f t="shared" si="116"/>
        <v>3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13</v>
      </c>
      <c r="H458" s="40">
        <v>11</v>
      </c>
      <c r="I458" s="40"/>
      <c r="J458" s="40">
        <v>7</v>
      </c>
      <c r="K458" s="40">
        <v>14</v>
      </c>
      <c r="L458" s="35">
        <f t="shared" si="117"/>
        <v>45</v>
      </c>
      <c r="M458" s="35">
        <f t="shared" si="116"/>
        <v>9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23</v>
      </c>
      <c r="H459" s="41">
        <v>17</v>
      </c>
      <c r="I459" s="41"/>
      <c r="J459" s="41">
        <v>12</v>
      </c>
      <c r="K459" s="41">
        <v>37</v>
      </c>
      <c r="L459" s="32">
        <f t="shared" si="117"/>
        <v>89</v>
      </c>
      <c r="M459" s="32">
        <f t="shared" si="116"/>
        <v>18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  <c r="O460" s="1" t="s">
        <v>248</v>
      </c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5</v>
      </c>
      <c r="I462" s="40"/>
      <c r="J462" s="40"/>
      <c r="K462" s="40"/>
      <c r="L462" s="35">
        <f t="shared" si="117"/>
        <v>8</v>
      </c>
      <c r="M462" s="35">
        <f t="shared" si="116"/>
        <v>2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322</v>
      </c>
      <c r="U467" s="46">
        <f>+L472+L473</f>
        <v>103</v>
      </c>
      <c r="V467" s="46">
        <f>+L474+L475</f>
        <v>219</v>
      </c>
      <c r="W467" s="46">
        <f>+L478</f>
        <v>18</v>
      </c>
      <c r="X467" s="46">
        <f>+L476</f>
        <v>0</v>
      </c>
    </row>
    <row r="468" spans="1:24" x14ac:dyDescent="0.25">
      <c r="A468" s="21"/>
      <c r="B468" s="22"/>
      <c r="C468" s="8" t="str">
        <f>+$C452</f>
        <v>September 2024</v>
      </c>
      <c r="D468" s="24"/>
      <c r="E468" s="24"/>
      <c r="F468" s="24"/>
      <c r="G468" s="10" t="str">
        <f>+$G$4</f>
        <v>September</v>
      </c>
      <c r="H468" s="10" t="str">
        <f>+G468</f>
        <v>September</v>
      </c>
      <c r="I468" s="10" t="str">
        <f t="shared" si="118"/>
        <v>September</v>
      </c>
      <c r="J468" s="10" t="str">
        <f t="shared" si="118"/>
        <v>September</v>
      </c>
      <c r="K468" s="10" t="str">
        <f t="shared" si="118"/>
        <v>September</v>
      </c>
      <c r="L468" s="10" t="str">
        <f t="shared" si="118"/>
        <v>September</v>
      </c>
      <c r="M468" s="10" t="str">
        <f t="shared" si="118"/>
        <v>September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1</v>
      </c>
      <c r="H469" s="7">
        <f>+$H$5</f>
        <v>8</v>
      </c>
      <c r="I469" s="7">
        <f>+$I$5</f>
        <v>15</v>
      </c>
      <c r="J469" s="7">
        <f>+$J$5</f>
        <v>22</v>
      </c>
      <c r="K469" s="7">
        <f>+$K$5</f>
        <v>29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54</v>
      </c>
      <c r="H471" s="32">
        <f t="shared" ref="H471:L471" si="119">SUM(H472:H475)</f>
        <v>64</v>
      </c>
      <c r="I471" s="32">
        <f t="shared" si="119"/>
        <v>74</v>
      </c>
      <c r="J471" s="32">
        <f t="shared" si="119"/>
        <v>47</v>
      </c>
      <c r="K471" s="32">
        <f t="shared" si="119"/>
        <v>83</v>
      </c>
      <c r="L471" s="32">
        <f t="shared" si="119"/>
        <v>322</v>
      </c>
      <c r="M471" s="32">
        <f>ROUND((L471/$E$1),0)</f>
        <v>64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7</v>
      </c>
      <c r="H472" s="40">
        <v>7</v>
      </c>
      <c r="I472" s="40">
        <v>6</v>
      </c>
      <c r="J472" s="40">
        <v>8</v>
      </c>
      <c r="K472" s="40">
        <v>9</v>
      </c>
      <c r="L472" s="35">
        <f>SUM(G472:K472)</f>
        <v>37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10</v>
      </c>
      <c r="H473" s="40">
        <v>10</v>
      </c>
      <c r="I473" s="40">
        <v>17</v>
      </c>
      <c r="J473" s="40">
        <v>13</v>
      </c>
      <c r="K473" s="40">
        <v>16</v>
      </c>
      <c r="L473" s="35">
        <f t="shared" ref="L473:L480" si="121">SUM(G473:K473)</f>
        <v>66</v>
      </c>
      <c r="M473" s="35">
        <f t="shared" si="120"/>
        <v>13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12</v>
      </c>
      <c r="H474" s="40">
        <v>10</v>
      </c>
      <c r="I474" s="40">
        <v>21</v>
      </c>
      <c r="J474" s="40">
        <v>12</v>
      </c>
      <c r="K474" s="40">
        <v>22</v>
      </c>
      <c r="L474" s="35">
        <f t="shared" si="121"/>
        <v>77</v>
      </c>
      <c r="M474" s="35">
        <f t="shared" si="120"/>
        <v>15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25</v>
      </c>
      <c r="H475" s="41">
        <v>37</v>
      </c>
      <c r="I475" s="41">
        <v>30</v>
      </c>
      <c r="J475" s="41">
        <v>14</v>
      </c>
      <c r="K475" s="41">
        <v>36</v>
      </c>
      <c r="L475" s="32">
        <f t="shared" si="121"/>
        <v>142</v>
      </c>
      <c r="M475" s="32">
        <f t="shared" si="120"/>
        <v>28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3</v>
      </c>
      <c r="H478" s="40">
        <v>5</v>
      </c>
      <c r="I478" s="40">
        <v>3</v>
      </c>
      <c r="J478" s="40">
        <v>2</v>
      </c>
      <c r="K478" s="40">
        <v>5</v>
      </c>
      <c r="L478" s="35">
        <f t="shared" si="121"/>
        <v>18</v>
      </c>
      <c r="M478" s="35">
        <f t="shared" si="120"/>
        <v>4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>
        <v>37</v>
      </c>
      <c r="I479" s="40">
        <v>35</v>
      </c>
      <c r="J479" s="40">
        <v>20</v>
      </c>
      <c r="K479" s="40">
        <v>40</v>
      </c>
      <c r="L479" s="35">
        <f t="shared" si="121"/>
        <v>132</v>
      </c>
      <c r="M479" s="35">
        <f t="shared" si="120"/>
        <v>26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184</v>
      </c>
      <c r="U483" s="46">
        <f>+L488+L489</f>
        <v>69</v>
      </c>
      <c r="V483" s="46">
        <f>+L490+L491</f>
        <v>115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 t="str">
        <f>+$C468</f>
        <v>September 2024</v>
      </c>
      <c r="D484" s="24"/>
      <c r="E484" s="24"/>
      <c r="F484" s="24"/>
      <c r="G484" s="10" t="str">
        <f>+$G$4</f>
        <v>September</v>
      </c>
      <c r="H484" s="10" t="str">
        <f>+G484</f>
        <v>September</v>
      </c>
      <c r="I484" s="10" t="str">
        <f t="shared" si="122"/>
        <v>September</v>
      </c>
      <c r="J484" s="10" t="str">
        <f t="shared" si="122"/>
        <v>September</v>
      </c>
      <c r="K484" s="10" t="str">
        <f t="shared" si="122"/>
        <v>September</v>
      </c>
      <c r="L484" s="10" t="str">
        <f t="shared" si="122"/>
        <v>September</v>
      </c>
      <c r="M484" s="10" t="str">
        <f t="shared" si="122"/>
        <v>September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1</v>
      </c>
      <c r="H485" s="7">
        <f>+$H$5</f>
        <v>8</v>
      </c>
      <c r="I485" s="7">
        <f>+$I$5</f>
        <v>15</v>
      </c>
      <c r="J485" s="7">
        <f>+$J$5</f>
        <v>22</v>
      </c>
      <c r="K485" s="7">
        <f>+$K$5</f>
        <v>29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35</v>
      </c>
      <c r="H487" s="32">
        <f t="shared" ref="H487:L487" si="123">SUM(H488:H491)</f>
        <v>69</v>
      </c>
      <c r="I487" s="32">
        <f t="shared" si="123"/>
        <v>16</v>
      </c>
      <c r="J487" s="32">
        <f t="shared" si="123"/>
        <v>17</v>
      </c>
      <c r="K487" s="32">
        <f t="shared" si="123"/>
        <v>47</v>
      </c>
      <c r="L487" s="32">
        <f t="shared" si="123"/>
        <v>184</v>
      </c>
      <c r="M487" s="32">
        <f>ROUND((L487/$E$1),0)</f>
        <v>37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2</v>
      </c>
      <c r="H488" s="40">
        <v>3</v>
      </c>
      <c r="I488" s="40">
        <v>2</v>
      </c>
      <c r="J488" s="40">
        <v>2</v>
      </c>
      <c r="K488" s="40">
        <v>4</v>
      </c>
      <c r="L488" s="35">
        <f>SUM(G488:K488)</f>
        <v>13</v>
      </c>
      <c r="M488" s="35">
        <f t="shared" ref="M488:M496" si="124">ROUND((L488/$E$1),0)</f>
        <v>3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15</v>
      </c>
      <c r="H489" s="40">
        <v>18</v>
      </c>
      <c r="I489" s="40">
        <v>4</v>
      </c>
      <c r="J489" s="40">
        <v>5</v>
      </c>
      <c r="K489" s="40">
        <v>14</v>
      </c>
      <c r="L489" s="35">
        <f t="shared" ref="L489:L496" si="125">SUM(G489:K489)</f>
        <v>56</v>
      </c>
      <c r="M489" s="35">
        <f t="shared" si="124"/>
        <v>11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4</v>
      </c>
      <c r="H490" s="40">
        <v>7</v>
      </c>
      <c r="I490" s="40">
        <v>6</v>
      </c>
      <c r="J490" s="40">
        <v>4</v>
      </c>
      <c r="K490" s="40">
        <v>10</v>
      </c>
      <c r="L490" s="35">
        <f t="shared" si="125"/>
        <v>31</v>
      </c>
      <c r="M490" s="35">
        <f t="shared" si="124"/>
        <v>6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14</v>
      </c>
      <c r="H491" s="41">
        <v>41</v>
      </c>
      <c r="I491" s="41">
        <v>4</v>
      </c>
      <c r="J491" s="41">
        <v>6</v>
      </c>
      <c r="K491" s="41">
        <v>19</v>
      </c>
      <c r="L491" s="32">
        <f t="shared" si="125"/>
        <v>84</v>
      </c>
      <c r="M491" s="32">
        <f t="shared" si="124"/>
        <v>17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  <c r="O492" s="1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>
        <f t="shared" si="124"/>
        <v>0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72</v>
      </c>
      <c r="I495" s="40">
        <v>9</v>
      </c>
      <c r="J495" s="40">
        <v>32</v>
      </c>
      <c r="K495" s="40"/>
      <c r="L495" s="35">
        <f t="shared" si="125"/>
        <v>113</v>
      </c>
      <c r="M495" s="35">
        <f t="shared" si="124"/>
        <v>23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412</v>
      </c>
      <c r="U499" s="46">
        <f>+L504+L505</f>
        <v>69</v>
      </c>
      <c r="V499" s="46">
        <f>+L506+L507</f>
        <v>343</v>
      </c>
      <c r="W499" s="46">
        <f>+L510</f>
        <v>10</v>
      </c>
      <c r="X499" s="46">
        <f>+L508</f>
        <v>16</v>
      </c>
    </row>
    <row r="500" spans="1:24" x14ac:dyDescent="0.25">
      <c r="A500" s="21"/>
      <c r="B500" s="22"/>
      <c r="C500" s="8" t="str">
        <f>+$C484</f>
        <v>September 2024</v>
      </c>
      <c r="D500" s="24"/>
      <c r="E500" s="24"/>
      <c r="F500" s="24"/>
      <c r="G500" s="10" t="str">
        <f>+$G$4</f>
        <v>September</v>
      </c>
      <c r="H500" s="10" t="str">
        <f>+G500</f>
        <v>September</v>
      </c>
      <c r="I500" s="10" t="str">
        <f t="shared" si="126"/>
        <v>September</v>
      </c>
      <c r="J500" s="10" t="str">
        <f t="shared" si="126"/>
        <v>September</v>
      </c>
      <c r="K500" s="10" t="str">
        <f t="shared" si="126"/>
        <v>September</v>
      </c>
      <c r="L500" s="10" t="str">
        <f t="shared" si="126"/>
        <v>September</v>
      </c>
      <c r="M500" s="10" t="str">
        <f t="shared" si="126"/>
        <v>September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1</v>
      </c>
      <c r="H501" s="7">
        <f>+$H$5</f>
        <v>8</v>
      </c>
      <c r="I501" s="7">
        <f>+$I$5</f>
        <v>15</v>
      </c>
      <c r="J501" s="7">
        <f>+$J$5</f>
        <v>22</v>
      </c>
      <c r="K501" s="7">
        <f>+$K$5</f>
        <v>29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72</v>
      </c>
      <c r="H503" s="32">
        <f t="shared" ref="H503:L503" si="127">SUM(H504:H507)</f>
        <v>101</v>
      </c>
      <c r="I503" s="32">
        <f t="shared" si="127"/>
        <v>68</v>
      </c>
      <c r="J503" s="32">
        <f t="shared" si="127"/>
        <v>58</v>
      </c>
      <c r="K503" s="32">
        <f t="shared" si="127"/>
        <v>113</v>
      </c>
      <c r="L503" s="32">
        <f t="shared" si="127"/>
        <v>412</v>
      </c>
      <c r="M503" s="32">
        <f>ROUND((L503/$E$1),0)</f>
        <v>82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5</v>
      </c>
      <c r="H504" s="40">
        <v>5</v>
      </c>
      <c r="I504" s="40">
        <v>2</v>
      </c>
      <c r="J504" s="40">
        <v>3</v>
      </c>
      <c r="K504" s="40">
        <v>3</v>
      </c>
      <c r="L504" s="35">
        <f>SUM(G504:K504)</f>
        <v>18</v>
      </c>
      <c r="M504" s="35">
        <f t="shared" ref="M504:M512" si="128">ROUND((L504/$E$1),0)</f>
        <v>4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8</v>
      </c>
      <c r="H505" s="40">
        <v>13</v>
      </c>
      <c r="I505" s="40">
        <v>10</v>
      </c>
      <c r="J505" s="40">
        <v>7</v>
      </c>
      <c r="K505" s="40">
        <v>13</v>
      </c>
      <c r="L505" s="35">
        <f t="shared" ref="L505:L512" si="129">SUM(G505:K505)</f>
        <v>51</v>
      </c>
      <c r="M505" s="35">
        <f t="shared" si="128"/>
        <v>10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13</v>
      </c>
      <c r="H506" s="40">
        <v>16</v>
      </c>
      <c r="I506" s="40">
        <v>13</v>
      </c>
      <c r="J506" s="40">
        <v>14</v>
      </c>
      <c r="K506" s="40">
        <v>21</v>
      </c>
      <c r="L506" s="35">
        <f t="shared" si="129"/>
        <v>77</v>
      </c>
      <c r="M506" s="35">
        <f t="shared" si="128"/>
        <v>15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46</v>
      </c>
      <c r="H507" s="41">
        <v>67</v>
      </c>
      <c r="I507" s="41">
        <v>43</v>
      </c>
      <c r="J507" s="41">
        <v>34</v>
      </c>
      <c r="K507" s="41">
        <v>76</v>
      </c>
      <c r="L507" s="32">
        <f t="shared" si="129"/>
        <v>266</v>
      </c>
      <c r="M507" s="32">
        <f t="shared" si="128"/>
        <v>53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>
        <v>1</v>
      </c>
      <c r="H508" s="40">
        <v>2</v>
      </c>
      <c r="I508" s="40">
        <v>1</v>
      </c>
      <c r="J508" s="40">
        <v>6</v>
      </c>
      <c r="K508" s="40">
        <v>6</v>
      </c>
      <c r="L508" s="35">
        <f t="shared" si="129"/>
        <v>16</v>
      </c>
      <c r="M508" s="35">
        <f t="shared" si="128"/>
        <v>3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3</v>
      </c>
      <c r="H510" s="40">
        <v>2</v>
      </c>
      <c r="I510" s="40">
        <v>2</v>
      </c>
      <c r="J510" s="40">
        <v>1</v>
      </c>
      <c r="K510" s="40">
        <v>2</v>
      </c>
      <c r="L510" s="35">
        <f t="shared" si="129"/>
        <v>10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>
        <v>36</v>
      </c>
      <c r="H511" s="40">
        <v>108</v>
      </c>
      <c r="I511" s="40">
        <v>64</v>
      </c>
      <c r="J511" s="40">
        <v>10</v>
      </c>
      <c r="K511" s="40">
        <v>20</v>
      </c>
      <c r="L511" s="35">
        <f t="shared" si="129"/>
        <v>238</v>
      </c>
      <c r="M511" s="35">
        <f t="shared" si="128"/>
        <v>48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  <c r="S514" s="117" t="s">
        <v>234</v>
      </c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235</v>
      </c>
      <c r="U515" s="46">
        <f>+L520+L521</f>
        <v>85</v>
      </c>
      <c r="V515" s="46">
        <f>+L522+L523</f>
        <v>150</v>
      </c>
      <c r="W515" s="46">
        <f>+L526</f>
        <v>5</v>
      </c>
      <c r="X515" s="46">
        <f>+L524</f>
        <v>12</v>
      </c>
    </row>
    <row r="516" spans="1:24" x14ac:dyDescent="0.25">
      <c r="A516" s="21"/>
      <c r="B516" s="22"/>
      <c r="C516" s="8" t="str">
        <f>+$C500</f>
        <v>September 2024</v>
      </c>
      <c r="D516" s="24"/>
      <c r="E516" s="24"/>
      <c r="F516" s="24"/>
      <c r="G516" s="10" t="str">
        <f>+$G$4</f>
        <v>September</v>
      </c>
      <c r="H516" s="10" t="str">
        <f>+G516</f>
        <v>September</v>
      </c>
      <c r="I516" s="10" t="str">
        <f t="shared" si="130"/>
        <v>September</v>
      </c>
      <c r="J516" s="10" t="str">
        <f t="shared" si="130"/>
        <v>September</v>
      </c>
      <c r="K516" s="10" t="str">
        <f t="shared" si="130"/>
        <v>September</v>
      </c>
      <c r="L516" s="10" t="str">
        <f t="shared" si="130"/>
        <v>September</v>
      </c>
      <c r="M516" s="10" t="str">
        <f t="shared" si="130"/>
        <v>September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1</v>
      </c>
      <c r="H517" s="7">
        <f>+$H$5</f>
        <v>8</v>
      </c>
      <c r="I517" s="7">
        <f>+$I$5</f>
        <v>15</v>
      </c>
      <c r="J517" s="7">
        <f>+$J$5</f>
        <v>22</v>
      </c>
      <c r="K517" s="7">
        <f>+$K$5</f>
        <v>29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48</v>
      </c>
      <c r="H519" s="32">
        <f t="shared" ref="H519:L519" si="131">SUM(H520:H523)</f>
        <v>98</v>
      </c>
      <c r="I519" s="32">
        <f t="shared" si="131"/>
        <v>38</v>
      </c>
      <c r="J519" s="32">
        <f t="shared" si="131"/>
        <v>0</v>
      </c>
      <c r="K519" s="32">
        <f t="shared" si="131"/>
        <v>51</v>
      </c>
      <c r="L519" s="32">
        <f t="shared" si="131"/>
        <v>235</v>
      </c>
      <c r="M519" s="32">
        <f>ROUND((L519/$E$1),0)</f>
        <v>47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6</v>
      </c>
      <c r="H520" s="40">
        <v>15</v>
      </c>
      <c r="I520" s="40">
        <v>5</v>
      </c>
      <c r="J520" s="40"/>
      <c r="K520" s="40">
        <v>6</v>
      </c>
      <c r="L520" s="35">
        <f>SUM(G520:K520)</f>
        <v>32</v>
      </c>
      <c r="M520" s="35">
        <f t="shared" ref="M520:M528" si="132">ROUND((L520/$E$1),0)</f>
        <v>6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10</v>
      </c>
      <c r="H521" s="40">
        <v>28</v>
      </c>
      <c r="I521" s="40">
        <v>7</v>
      </c>
      <c r="J521" s="40"/>
      <c r="K521" s="40">
        <v>8</v>
      </c>
      <c r="L521" s="35">
        <f t="shared" ref="L521:L528" si="133">SUM(G521:K521)</f>
        <v>53</v>
      </c>
      <c r="M521" s="35">
        <f t="shared" si="132"/>
        <v>11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12</v>
      </c>
      <c r="H522" s="40">
        <v>20</v>
      </c>
      <c r="I522" s="40">
        <v>6</v>
      </c>
      <c r="J522" s="40"/>
      <c r="K522" s="40">
        <v>9</v>
      </c>
      <c r="L522" s="35">
        <f t="shared" si="133"/>
        <v>47</v>
      </c>
      <c r="M522" s="35">
        <f t="shared" si="132"/>
        <v>9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20</v>
      </c>
      <c r="H523" s="41">
        <v>35</v>
      </c>
      <c r="I523" s="41">
        <v>20</v>
      </c>
      <c r="J523" s="41"/>
      <c r="K523" s="41">
        <v>28</v>
      </c>
      <c r="L523" s="32">
        <f t="shared" si="133"/>
        <v>103</v>
      </c>
      <c r="M523" s="32">
        <f t="shared" si="132"/>
        <v>21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>
        <v>8</v>
      </c>
      <c r="I524" s="40">
        <v>3</v>
      </c>
      <c r="J524" s="40"/>
      <c r="K524" s="40">
        <v>1</v>
      </c>
      <c r="L524" s="35">
        <f t="shared" si="133"/>
        <v>12</v>
      </c>
      <c r="M524" s="35">
        <f t="shared" si="132"/>
        <v>2</v>
      </c>
      <c r="N524" s="33"/>
      <c r="O524" s="1" t="s">
        <v>250</v>
      </c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>
        <v>2</v>
      </c>
      <c r="I526" s="40">
        <v>1</v>
      </c>
      <c r="J526" s="40"/>
      <c r="K526" s="40">
        <v>2</v>
      </c>
      <c r="L526" s="35">
        <f t="shared" si="133"/>
        <v>5</v>
      </c>
      <c r="M526" s="35">
        <f t="shared" si="132"/>
        <v>1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615</v>
      </c>
      <c r="U531" s="46">
        <f>+L536+L537</f>
        <v>246</v>
      </c>
      <c r="V531" s="46">
        <f>+L538+L539</f>
        <v>369</v>
      </c>
      <c r="W531" s="46">
        <f>+L542</f>
        <v>2</v>
      </c>
      <c r="X531" s="46">
        <f>+L540</f>
        <v>0</v>
      </c>
    </row>
    <row r="532" spans="1:24" x14ac:dyDescent="0.25">
      <c r="A532" s="21"/>
      <c r="B532" s="22"/>
      <c r="C532" s="8" t="str">
        <f>+$C516</f>
        <v>September 2024</v>
      </c>
      <c r="D532" s="24"/>
      <c r="E532" s="24"/>
      <c r="F532" s="24"/>
      <c r="G532" s="10" t="str">
        <f>+$G$4</f>
        <v>September</v>
      </c>
      <c r="H532" s="10" t="str">
        <f>+G532</f>
        <v>September</v>
      </c>
      <c r="I532" s="10" t="str">
        <f t="shared" si="134"/>
        <v>September</v>
      </c>
      <c r="J532" s="10" t="str">
        <f t="shared" si="134"/>
        <v>September</v>
      </c>
      <c r="K532" s="10" t="str">
        <f t="shared" si="134"/>
        <v>September</v>
      </c>
      <c r="L532" s="10" t="str">
        <f t="shared" si="134"/>
        <v>September</v>
      </c>
      <c r="M532" s="10" t="str">
        <f t="shared" si="134"/>
        <v>September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1</v>
      </c>
      <c r="H533" s="7">
        <f>+$H$5</f>
        <v>8</v>
      </c>
      <c r="I533" s="7">
        <f>+$I$5</f>
        <v>15</v>
      </c>
      <c r="J533" s="7">
        <f>+$J$5</f>
        <v>22</v>
      </c>
      <c r="K533" s="7">
        <f>+$K$5</f>
        <v>29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58</v>
      </c>
      <c r="H535" s="32">
        <f t="shared" ref="H535:L535" si="135">SUM(H536:H539)</f>
        <v>128</v>
      </c>
      <c r="I535" s="32">
        <f t="shared" si="135"/>
        <v>70</v>
      </c>
      <c r="J535" s="32">
        <f t="shared" si="135"/>
        <v>72</v>
      </c>
      <c r="K535" s="32">
        <f t="shared" si="135"/>
        <v>287</v>
      </c>
      <c r="L535" s="32">
        <f t="shared" si="135"/>
        <v>615</v>
      </c>
      <c r="M535" s="32">
        <f>ROUND((L535/$E$1),0)</f>
        <v>123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3</v>
      </c>
      <c r="H536" s="40">
        <v>22</v>
      </c>
      <c r="I536" s="40">
        <v>5</v>
      </c>
      <c r="J536" s="40">
        <v>2</v>
      </c>
      <c r="K536" s="40">
        <v>64</v>
      </c>
      <c r="L536" s="35">
        <f>SUM(G536:K536)</f>
        <v>96</v>
      </c>
      <c r="M536" s="35">
        <f t="shared" ref="M536:M544" si="136">ROUND((L536/$E$1),0)</f>
        <v>19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5</v>
      </c>
      <c r="H537" s="40">
        <v>45</v>
      </c>
      <c r="I537" s="40">
        <v>12</v>
      </c>
      <c r="J537" s="40">
        <v>12</v>
      </c>
      <c r="K537" s="40">
        <v>76</v>
      </c>
      <c r="L537" s="35">
        <f t="shared" ref="L537:L544" si="137">SUM(G537:K537)</f>
        <v>150</v>
      </c>
      <c r="M537" s="35">
        <f t="shared" si="136"/>
        <v>30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14</v>
      </c>
      <c r="H538" s="40">
        <v>39</v>
      </c>
      <c r="I538" s="40">
        <v>18</v>
      </c>
      <c r="J538" s="40">
        <v>16</v>
      </c>
      <c r="K538" s="40">
        <v>80</v>
      </c>
      <c r="L538" s="35">
        <f t="shared" si="137"/>
        <v>167</v>
      </c>
      <c r="M538" s="35">
        <f t="shared" si="136"/>
        <v>33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36</v>
      </c>
      <c r="H539" s="41">
        <v>22</v>
      </c>
      <c r="I539" s="41">
        <v>35</v>
      </c>
      <c r="J539" s="41">
        <v>42</v>
      </c>
      <c r="K539" s="41">
        <v>67</v>
      </c>
      <c r="L539" s="32">
        <f t="shared" si="137"/>
        <v>202</v>
      </c>
      <c r="M539" s="32">
        <f t="shared" si="136"/>
        <v>40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>
        <v>2</v>
      </c>
      <c r="H542" s="40"/>
      <c r="I542" s="40"/>
      <c r="J542" s="40"/>
      <c r="K542" s="40"/>
      <c r="L542" s="35">
        <f t="shared" si="137"/>
        <v>2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36</v>
      </c>
      <c r="H543" s="40"/>
      <c r="I543" s="40">
        <v>128</v>
      </c>
      <c r="J543" s="40">
        <v>128</v>
      </c>
      <c r="K543" s="40"/>
      <c r="L543" s="35">
        <f t="shared" si="137"/>
        <v>292</v>
      </c>
      <c r="M543" s="35">
        <f t="shared" si="136"/>
        <v>58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555</v>
      </c>
      <c r="U547" s="46">
        <f>+L552+L553</f>
        <v>99</v>
      </c>
      <c r="V547" s="46">
        <f>+L554+L555</f>
        <v>456</v>
      </c>
      <c r="W547" s="46">
        <f>+L558</f>
        <v>8</v>
      </c>
      <c r="X547" s="46">
        <f>+L556</f>
        <v>0</v>
      </c>
    </row>
    <row r="548" spans="1:24" x14ac:dyDescent="0.25">
      <c r="A548" s="21"/>
      <c r="B548" s="22"/>
      <c r="C548" s="8" t="str">
        <f>+$C532</f>
        <v>September 2024</v>
      </c>
      <c r="D548" s="24"/>
      <c r="E548" s="24"/>
      <c r="F548" s="24"/>
      <c r="G548" s="10" t="str">
        <f>+$G$4</f>
        <v>September</v>
      </c>
      <c r="H548" s="10" t="str">
        <f>+G548</f>
        <v>September</v>
      </c>
      <c r="I548" s="10" t="str">
        <f t="shared" si="138"/>
        <v>September</v>
      </c>
      <c r="J548" s="10" t="str">
        <f t="shared" si="138"/>
        <v>September</v>
      </c>
      <c r="K548" s="10" t="str">
        <f t="shared" si="138"/>
        <v>September</v>
      </c>
      <c r="L548" s="10" t="str">
        <f t="shared" si="138"/>
        <v>September</v>
      </c>
      <c r="M548" s="10" t="str">
        <f t="shared" si="138"/>
        <v>September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1</v>
      </c>
      <c r="H549" s="7">
        <f>+$H$5</f>
        <v>8</v>
      </c>
      <c r="I549" s="7">
        <f>+$I$5</f>
        <v>15</v>
      </c>
      <c r="J549" s="7">
        <f>+$J$5</f>
        <v>22</v>
      </c>
      <c r="K549" s="7">
        <f>+$K$5</f>
        <v>29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104</v>
      </c>
      <c r="H551" s="32">
        <f t="shared" ref="H551:L551" si="139">SUM(H552:H555)</f>
        <v>117</v>
      </c>
      <c r="I551" s="32">
        <f t="shared" si="139"/>
        <v>126</v>
      </c>
      <c r="J551" s="32">
        <f t="shared" si="139"/>
        <v>110</v>
      </c>
      <c r="K551" s="32">
        <f t="shared" si="139"/>
        <v>98</v>
      </c>
      <c r="L551" s="32">
        <f t="shared" si="139"/>
        <v>555</v>
      </c>
      <c r="M551" s="32">
        <f>ROUND((L551/$E$1),0)</f>
        <v>111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3</v>
      </c>
      <c r="H552" s="40">
        <v>6</v>
      </c>
      <c r="I552" s="40">
        <v>6</v>
      </c>
      <c r="J552" s="40">
        <v>2</v>
      </c>
      <c r="K552" s="40">
        <v>3</v>
      </c>
      <c r="L552" s="35">
        <f>SUM(G552:K552)</f>
        <v>20</v>
      </c>
      <c r="M552" s="35">
        <f t="shared" ref="M552:M560" si="140">ROUND((L552/$E$1),0)</f>
        <v>4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14</v>
      </c>
      <c r="H553" s="40">
        <v>16</v>
      </c>
      <c r="I553" s="40">
        <v>22</v>
      </c>
      <c r="J553" s="40">
        <v>13</v>
      </c>
      <c r="K553" s="40">
        <v>14</v>
      </c>
      <c r="L553" s="35">
        <f t="shared" ref="L553:L560" si="141">SUM(G553:K553)</f>
        <v>79</v>
      </c>
      <c r="M553" s="35">
        <f t="shared" si="140"/>
        <v>16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19</v>
      </c>
      <c r="H554" s="40">
        <v>22</v>
      </c>
      <c r="I554" s="40">
        <v>31</v>
      </c>
      <c r="J554" s="40">
        <v>23</v>
      </c>
      <c r="K554" s="40">
        <v>16</v>
      </c>
      <c r="L554" s="35">
        <f t="shared" si="141"/>
        <v>111</v>
      </c>
      <c r="M554" s="35">
        <f t="shared" si="140"/>
        <v>22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68</v>
      </c>
      <c r="H555" s="41">
        <v>73</v>
      </c>
      <c r="I555" s="41">
        <v>67</v>
      </c>
      <c r="J555" s="41">
        <v>72</v>
      </c>
      <c r="K555" s="41">
        <v>65</v>
      </c>
      <c r="L555" s="32">
        <f t="shared" si="141"/>
        <v>345</v>
      </c>
      <c r="M555" s="32">
        <f t="shared" si="140"/>
        <v>69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>
        <f t="shared" si="140"/>
        <v>0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>
        <v>3</v>
      </c>
      <c r="I558" s="40">
        <v>3</v>
      </c>
      <c r="J558" s="40"/>
      <c r="K558" s="40">
        <v>2</v>
      </c>
      <c r="L558" s="35">
        <f t="shared" si="141"/>
        <v>8</v>
      </c>
      <c r="M558" s="35">
        <f t="shared" si="140"/>
        <v>2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355</v>
      </c>
      <c r="U563" s="46">
        <f>+L568+L569</f>
        <v>76</v>
      </c>
      <c r="V563" s="46">
        <f>+L570+L571</f>
        <v>279</v>
      </c>
      <c r="W563" s="46">
        <f>+L574</f>
        <v>16</v>
      </c>
      <c r="X563" s="46">
        <f>+L572</f>
        <v>2</v>
      </c>
    </row>
    <row r="564" spans="1:24" x14ac:dyDescent="0.25">
      <c r="A564" s="21"/>
      <c r="B564" s="22"/>
      <c r="C564" s="8" t="str">
        <f>+$C548</f>
        <v>September 2024</v>
      </c>
      <c r="D564" s="24"/>
      <c r="E564" s="24"/>
      <c r="F564" s="24"/>
      <c r="G564" s="10" t="str">
        <f>+$G$4</f>
        <v>September</v>
      </c>
      <c r="H564" s="10" t="str">
        <f>+G564</f>
        <v>September</v>
      </c>
      <c r="I564" s="10" t="str">
        <f t="shared" si="142"/>
        <v>September</v>
      </c>
      <c r="J564" s="10" t="str">
        <f t="shared" si="142"/>
        <v>September</v>
      </c>
      <c r="K564" s="10" t="str">
        <f t="shared" si="142"/>
        <v>September</v>
      </c>
      <c r="L564" s="10" t="str">
        <f t="shared" si="142"/>
        <v>September</v>
      </c>
      <c r="M564" s="10" t="str">
        <f t="shared" si="142"/>
        <v>September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1</v>
      </c>
      <c r="H565" s="7">
        <f>+$H$5</f>
        <v>8</v>
      </c>
      <c r="I565" s="7">
        <f>+$I$5</f>
        <v>15</v>
      </c>
      <c r="J565" s="7">
        <f>+$J$5</f>
        <v>22</v>
      </c>
      <c r="K565" s="7">
        <f>+$K$5</f>
        <v>29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63</v>
      </c>
      <c r="H567" s="32">
        <f t="shared" ref="H567:L567" si="143">SUM(H568:H571)</f>
        <v>96</v>
      </c>
      <c r="I567" s="32">
        <f t="shared" si="143"/>
        <v>61</v>
      </c>
      <c r="J567" s="32">
        <f t="shared" si="143"/>
        <v>37</v>
      </c>
      <c r="K567" s="32">
        <f t="shared" si="143"/>
        <v>98</v>
      </c>
      <c r="L567" s="32">
        <f t="shared" si="143"/>
        <v>355</v>
      </c>
      <c r="M567" s="32">
        <f>ROUND((L567/$E$1),0)</f>
        <v>71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3</v>
      </c>
      <c r="H568" s="40">
        <v>6</v>
      </c>
      <c r="I568" s="40">
        <v>6</v>
      </c>
      <c r="J568" s="40">
        <v>2</v>
      </c>
      <c r="K568" s="40">
        <v>3</v>
      </c>
      <c r="L568" s="35">
        <f>SUM(G568:K568)</f>
        <v>20</v>
      </c>
      <c r="M568" s="35">
        <f t="shared" ref="M568:M576" si="144">ROUND((L568/$E$1),0)</f>
        <v>4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6</v>
      </c>
      <c r="H569" s="40">
        <v>8</v>
      </c>
      <c r="I569" s="40">
        <v>18</v>
      </c>
      <c r="J569" s="40">
        <v>10</v>
      </c>
      <c r="K569" s="40">
        <v>14</v>
      </c>
      <c r="L569" s="35">
        <f t="shared" ref="L569:L576" si="145">SUM(G569:K569)</f>
        <v>56</v>
      </c>
      <c r="M569" s="35">
        <f t="shared" si="144"/>
        <v>11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15</v>
      </c>
      <c r="H570" s="40">
        <v>13</v>
      </c>
      <c r="I570" s="40">
        <v>13</v>
      </c>
      <c r="J570" s="40">
        <v>4</v>
      </c>
      <c r="K570" s="40">
        <v>16</v>
      </c>
      <c r="L570" s="35">
        <f t="shared" si="145"/>
        <v>61</v>
      </c>
      <c r="M570" s="35">
        <f t="shared" si="144"/>
        <v>12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39</v>
      </c>
      <c r="H571" s="41">
        <v>69</v>
      </c>
      <c r="I571" s="41">
        <v>24</v>
      </c>
      <c r="J571" s="41">
        <v>21</v>
      </c>
      <c r="K571" s="41">
        <v>65</v>
      </c>
      <c r="L571" s="32">
        <f t="shared" si="145"/>
        <v>218</v>
      </c>
      <c r="M571" s="32">
        <f t="shared" si="144"/>
        <v>44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>
        <v>2</v>
      </c>
      <c r="J572" s="40"/>
      <c r="K572" s="40"/>
      <c r="L572" s="35">
        <f t="shared" si="145"/>
        <v>2</v>
      </c>
      <c r="M572" s="35">
        <f t="shared" si="144"/>
        <v>0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3</v>
      </c>
      <c r="H574" s="40">
        <v>5</v>
      </c>
      <c r="I574" s="40">
        <v>4</v>
      </c>
      <c r="J574" s="40">
        <v>2</v>
      </c>
      <c r="K574" s="40">
        <v>2</v>
      </c>
      <c r="L574" s="35">
        <f t="shared" si="145"/>
        <v>16</v>
      </c>
      <c r="M574" s="35">
        <f t="shared" si="144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189</v>
      </c>
      <c r="H575" s="40">
        <v>62</v>
      </c>
      <c r="I575" s="40">
        <v>116</v>
      </c>
      <c r="J575" s="40">
        <v>88</v>
      </c>
      <c r="K575" s="40"/>
      <c r="L575" s="35">
        <f t="shared" si="145"/>
        <v>455</v>
      </c>
      <c r="M575" s="35">
        <f t="shared" si="144"/>
        <v>91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169</v>
      </c>
      <c r="U579" s="46">
        <f>+L584+L585</f>
        <v>37</v>
      </c>
      <c r="V579" s="46">
        <f>+L586+L587</f>
        <v>132</v>
      </c>
      <c r="W579" s="46">
        <f>+L590</f>
        <v>11</v>
      </c>
      <c r="X579" s="46">
        <f>+L588</f>
        <v>0</v>
      </c>
    </row>
    <row r="580" spans="1:24" x14ac:dyDescent="0.25">
      <c r="A580" s="21"/>
      <c r="B580" s="22"/>
      <c r="C580" s="8" t="str">
        <f>+$C564</f>
        <v>September 2024</v>
      </c>
      <c r="D580" s="24"/>
      <c r="E580" s="24"/>
      <c r="F580" s="24"/>
      <c r="G580" s="10" t="str">
        <f>+$G$4</f>
        <v>September</v>
      </c>
      <c r="H580" s="10" t="str">
        <f>+G580</f>
        <v>September</v>
      </c>
      <c r="I580" s="10" t="str">
        <f t="shared" si="146"/>
        <v>September</v>
      </c>
      <c r="J580" s="10" t="str">
        <f t="shared" si="146"/>
        <v>September</v>
      </c>
      <c r="K580" s="10" t="str">
        <f t="shared" si="146"/>
        <v>September</v>
      </c>
      <c r="L580" s="10" t="str">
        <f t="shared" si="146"/>
        <v>September</v>
      </c>
      <c r="M580" s="10" t="str">
        <f t="shared" si="146"/>
        <v>September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1</v>
      </c>
      <c r="H581" s="7">
        <f>+$H$5</f>
        <v>8</v>
      </c>
      <c r="I581" s="7">
        <f>+$I$5</f>
        <v>15</v>
      </c>
      <c r="J581" s="7">
        <f>+$J$5</f>
        <v>22</v>
      </c>
      <c r="K581" s="7">
        <f>+$K$5</f>
        <v>29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22</v>
      </c>
      <c r="H583" s="32">
        <f t="shared" ref="H583:L583" si="147">SUM(H584:H587)</f>
        <v>33</v>
      </c>
      <c r="I583" s="32">
        <f t="shared" si="147"/>
        <v>26</v>
      </c>
      <c r="J583" s="32">
        <f t="shared" si="147"/>
        <v>40</v>
      </c>
      <c r="K583" s="32">
        <f t="shared" si="147"/>
        <v>48</v>
      </c>
      <c r="L583" s="32">
        <f t="shared" si="147"/>
        <v>169</v>
      </c>
      <c r="M583" s="32">
        <f>ROUND((L583/$E$1),0)</f>
        <v>34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2</v>
      </c>
      <c r="H584" s="40">
        <v>2</v>
      </c>
      <c r="I584" s="40">
        <v>1</v>
      </c>
      <c r="J584" s="40">
        <v>2</v>
      </c>
      <c r="K584" s="40">
        <v>3</v>
      </c>
      <c r="L584" s="35">
        <f>SUM(G584:K584)</f>
        <v>10</v>
      </c>
      <c r="M584" s="35">
        <f t="shared" ref="M584:M592" si="148">ROUND((L584/$E$1),0)</f>
        <v>2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3</v>
      </c>
      <c r="H585" s="40">
        <v>6</v>
      </c>
      <c r="I585" s="40">
        <v>3</v>
      </c>
      <c r="J585" s="40">
        <v>8</v>
      </c>
      <c r="K585" s="40">
        <v>7</v>
      </c>
      <c r="L585" s="35">
        <f t="shared" ref="L585:L592" si="149">SUM(G585:K585)</f>
        <v>27</v>
      </c>
      <c r="M585" s="35">
        <f t="shared" si="148"/>
        <v>5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5</v>
      </c>
      <c r="H586" s="40">
        <v>6</v>
      </c>
      <c r="I586" s="40">
        <v>6</v>
      </c>
      <c r="J586" s="40">
        <v>6</v>
      </c>
      <c r="K586" s="40">
        <v>5</v>
      </c>
      <c r="L586" s="35">
        <f t="shared" si="149"/>
        <v>28</v>
      </c>
      <c r="M586" s="35">
        <f t="shared" si="148"/>
        <v>6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12</v>
      </c>
      <c r="H587" s="41">
        <v>19</v>
      </c>
      <c r="I587" s="41">
        <v>16</v>
      </c>
      <c r="J587" s="41">
        <v>24</v>
      </c>
      <c r="K587" s="41">
        <v>33</v>
      </c>
      <c r="L587" s="32">
        <f t="shared" si="149"/>
        <v>104</v>
      </c>
      <c r="M587" s="32">
        <f t="shared" si="148"/>
        <v>21</v>
      </c>
      <c r="N587" s="33"/>
      <c r="O587" s="1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>
        <v>1</v>
      </c>
      <c r="H590" s="40">
        <v>4</v>
      </c>
      <c r="I590" s="40">
        <v>4</v>
      </c>
      <c r="J590" s="40"/>
      <c r="K590" s="40">
        <v>2</v>
      </c>
      <c r="L590" s="35">
        <f t="shared" si="149"/>
        <v>11</v>
      </c>
      <c r="M590" s="35">
        <f t="shared" si="148"/>
        <v>2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>
        <v>40</v>
      </c>
      <c r="H591" s="40">
        <v>60</v>
      </c>
      <c r="I591" s="40">
        <v>64</v>
      </c>
      <c r="J591" s="40">
        <v>80</v>
      </c>
      <c r="K591" s="40">
        <v>80</v>
      </c>
      <c r="L591" s="35">
        <f t="shared" si="149"/>
        <v>324</v>
      </c>
      <c r="M591" s="35">
        <f t="shared" si="148"/>
        <v>65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424</v>
      </c>
      <c r="U595" s="46">
        <f>+L600+L601</f>
        <v>80</v>
      </c>
      <c r="V595" s="46">
        <f>+L602+L603</f>
        <v>344</v>
      </c>
      <c r="W595" s="46">
        <f>+L606</f>
        <v>21</v>
      </c>
      <c r="X595" s="46">
        <f>+L604</f>
        <v>3</v>
      </c>
    </row>
    <row r="596" spans="1:24" x14ac:dyDescent="0.25">
      <c r="A596" s="21"/>
      <c r="B596" s="22"/>
      <c r="C596" s="8" t="str">
        <f>+$C580</f>
        <v>September 2024</v>
      </c>
      <c r="D596" s="24"/>
      <c r="E596" s="24"/>
      <c r="F596" s="24"/>
      <c r="G596" s="10" t="str">
        <f>+$G$4</f>
        <v>September</v>
      </c>
      <c r="H596" s="10" t="str">
        <f>+G596</f>
        <v>September</v>
      </c>
      <c r="I596" s="10" t="str">
        <f t="shared" si="150"/>
        <v>September</v>
      </c>
      <c r="J596" s="10" t="str">
        <f t="shared" si="150"/>
        <v>September</v>
      </c>
      <c r="K596" s="10" t="str">
        <f t="shared" si="150"/>
        <v>September</v>
      </c>
      <c r="L596" s="10" t="str">
        <f t="shared" si="150"/>
        <v>September</v>
      </c>
      <c r="M596" s="10" t="str">
        <f t="shared" si="150"/>
        <v>September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1</v>
      </c>
      <c r="H597" s="7">
        <f>+$H$5</f>
        <v>8</v>
      </c>
      <c r="I597" s="7">
        <f>+$I$5</f>
        <v>15</v>
      </c>
      <c r="J597" s="7">
        <f>+$J$5</f>
        <v>22</v>
      </c>
      <c r="K597" s="7">
        <f>+$K$5</f>
        <v>29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86</v>
      </c>
      <c r="H599" s="32">
        <f t="shared" ref="H599:L599" si="151">SUM(H600:H603)</f>
        <v>100</v>
      </c>
      <c r="I599" s="32">
        <f t="shared" si="151"/>
        <v>74</v>
      </c>
      <c r="J599" s="32">
        <f t="shared" si="151"/>
        <v>88</v>
      </c>
      <c r="K599" s="32">
        <f t="shared" si="151"/>
        <v>76</v>
      </c>
      <c r="L599" s="32">
        <f t="shared" si="151"/>
        <v>424</v>
      </c>
      <c r="M599" s="32">
        <f>ROUND((L599/$E$1),0)</f>
        <v>85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>
        <v>6</v>
      </c>
      <c r="H600" s="40">
        <v>10</v>
      </c>
      <c r="I600" s="40">
        <v>3</v>
      </c>
      <c r="J600" s="40">
        <v>6</v>
      </c>
      <c r="K600" s="40">
        <v>4</v>
      </c>
      <c r="L600" s="35">
        <f>SUM(G600:K600)</f>
        <v>29</v>
      </c>
      <c r="M600" s="35">
        <f t="shared" ref="M600:M608" si="152">ROUND((L600/$E$1),0)</f>
        <v>6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>
        <v>6</v>
      </c>
      <c r="H601" s="40">
        <v>20</v>
      </c>
      <c r="I601" s="40">
        <v>7</v>
      </c>
      <c r="J601" s="40">
        <v>10</v>
      </c>
      <c r="K601" s="40">
        <v>8</v>
      </c>
      <c r="L601" s="35">
        <f t="shared" ref="L601:L608" si="153">SUM(G601:K601)</f>
        <v>51</v>
      </c>
      <c r="M601" s="35">
        <f t="shared" si="152"/>
        <v>10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>
        <v>14</v>
      </c>
      <c r="H602" s="40">
        <v>15</v>
      </c>
      <c r="I602" s="40">
        <v>12</v>
      </c>
      <c r="J602" s="40">
        <v>23</v>
      </c>
      <c r="K602" s="40">
        <v>14</v>
      </c>
      <c r="L602" s="35">
        <f t="shared" si="153"/>
        <v>78</v>
      </c>
      <c r="M602" s="35">
        <f t="shared" si="152"/>
        <v>16</v>
      </c>
      <c r="N602" s="33"/>
      <c r="O602" s="1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>
        <v>60</v>
      </c>
      <c r="H603" s="41">
        <v>55</v>
      </c>
      <c r="I603" s="41">
        <v>52</v>
      </c>
      <c r="J603" s="41">
        <v>49</v>
      </c>
      <c r="K603" s="41">
        <v>50</v>
      </c>
      <c r="L603" s="32">
        <f t="shared" si="153"/>
        <v>266</v>
      </c>
      <c r="M603" s="32">
        <f t="shared" si="152"/>
        <v>53</v>
      </c>
      <c r="N603" s="33"/>
      <c r="O603" s="1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>
        <v>3</v>
      </c>
      <c r="L604" s="35">
        <f t="shared" si="153"/>
        <v>3</v>
      </c>
      <c r="M604" s="35">
        <f t="shared" si="152"/>
        <v>1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>
        <v>21</v>
      </c>
      <c r="L606" s="35">
        <f t="shared" si="153"/>
        <v>21</v>
      </c>
      <c r="M606" s="35">
        <f t="shared" si="152"/>
        <v>4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>
        <v>10</v>
      </c>
      <c r="L607" s="35">
        <f t="shared" si="153"/>
        <v>10</v>
      </c>
      <c r="M607" s="35">
        <f t="shared" si="152"/>
        <v>2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239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Moneni</v>
      </c>
      <c r="T611" s="46">
        <f>+L615</f>
        <v>595</v>
      </c>
      <c r="U611" s="46">
        <f>+L616+L617</f>
        <v>118</v>
      </c>
      <c r="V611" s="46">
        <f>+L618+L619</f>
        <v>477</v>
      </c>
      <c r="W611" s="46">
        <f>+L622</f>
        <v>18</v>
      </c>
      <c r="X611" s="46">
        <f>+L620</f>
        <v>2</v>
      </c>
    </row>
    <row r="612" spans="1:24" x14ac:dyDescent="0.25">
      <c r="A612" s="21"/>
      <c r="B612" s="22"/>
      <c r="C612" s="8" t="str">
        <f>+$C596</f>
        <v>September 2024</v>
      </c>
      <c r="D612" s="24"/>
      <c r="E612" s="24"/>
      <c r="F612" s="24"/>
      <c r="G612" s="10" t="str">
        <f>+$G$4</f>
        <v>September</v>
      </c>
      <c r="H612" s="10" t="str">
        <f>+G612</f>
        <v>September</v>
      </c>
      <c r="I612" s="10" t="str">
        <f t="shared" si="154"/>
        <v>September</v>
      </c>
      <c r="J612" s="10" t="str">
        <f t="shared" si="154"/>
        <v>September</v>
      </c>
      <c r="K612" s="10" t="str">
        <f t="shared" si="154"/>
        <v>September</v>
      </c>
      <c r="L612" s="10" t="str">
        <f t="shared" si="154"/>
        <v>September</v>
      </c>
      <c r="M612" s="10" t="str">
        <f t="shared" si="154"/>
        <v>September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1</v>
      </c>
      <c r="H613" s="7">
        <f>+$H$5</f>
        <v>8</v>
      </c>
      <c r="I613" s="7">
        <f>+$I$5</f>
        <v>15</v>
      </c>
      <c r="J613" s="7">
        <f>+$J$5</f>
        <v>22</v>
      </c>
      <c r="K613" s="7">
        <f>+$K$5</f>
        <v>29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122</v>
      </c>
      <c r="H615" s="32">
        <f t="shared" ref="H615:L615" si="155">SUM(H616:H619)</f>
        <v>130</v>
      </c>
      <c r="I615" s="32">
        <f t="shared" si="155"/>
        <v>116</v>
      </c>
      <c r="J615" s="32">
        <f t="shared" si="155"/>
        <v>89</v>
      </c>
      <c r="K615" s="32">
        <f t="shared" si="155"/>
        <v>138</v>
      </c>
      <c r="L615" s="32">
        <f t="shared" si="155"/>
        <v>595</v>
      </c>
      <c r="M615" s="32">
        <f>ROUND((L615/$E$1),0)</f>
        <v>119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>
        <v>4</v>
      </c>
      <c r="H616" s="40">
        <v>6</v>
      </c>
      <c r="I616" s="40">
        <v>8</v>
      </c>
      <c r="J616" s="40">
        <v>6</v>
      </c>
      <c r="K616" s="40">
        <v>6</v>
      </c>
      <c r="L616" s="35">
        <f>SUM(G616:K616)</f>
        <v>30</v>
      </c>
      <c r="M616" s="35">
        <f t="shared" ref="M616:M624" si="156">ROUND((L616/$E$1),0)</f>
        <v>6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>
        <v>19</v>
      </c>
      <c r="H617" s="40">
        <v>19</v>
      </c>
      <c r="I617" s="40">
        <v>18</v>
      </c>
      <c r="J617" s="40">
        <v>11</v>
      </c>
      <c r="K617" s="40">
        <v>21</v>
      </c>
      <c r="L617" s="35">
        <f t="shared" ref="L617:L624" si="157">SUM(G617:K617)</f>
        <v>88</v>
      </c>
      <c r="M617" s="35">
        <f t="shared" si="156"/>
        <v>18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>
        <v>35</v>
      </c>
      <c r="H618" s="40">
        <v>36</v>
      </c>
      <c r="I618" s="40">
        <v>25</v>
      </c>
      <c r="J618" s="40">
        <v>36</v>
      </c>
      <c r="K618" s="40">
        <v>36</v>
      </c>
      <c r="L618" s="35">
        <f t="shared" si="157"/>
        <v>168</v>
      </c>
      <c r="M618" s="35">
        <f t="shared" si="156"/>
        <v>34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>
        <v>64</v>
      </c>
      <c r="H619" s="41">
        <v>69</v>
      </c>
      <c r="I619" s="41">
        <v>65</v>
      </c>
      <c r="J619" s="41">
        <v>36</v>
      </c>
      <c r="K619" s="41">
        <v>75</v>
      </c>
      <c r="L619" s="32">
        <f t="shared" si="157"/>
        <v>309</v>
      </c>
      <c r="M619" s="32">
        <f t="shared" si="156"/>
        <v>62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>
        <v>2</v>
      </c>
      <c r="H620" s="40"/>
      <c r="I620" s="40"/>
      <c r="J620" s="40"/>
      <c r="K620" s="40"/>
      <c r="L620" s="35">
        <f t="shared" si="157"/>
        <v>2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>
        <v>1</v>
      </c>
      <c r="H622" s="40">
        <v>4</v>
      </c>
      <c r="I622" s="40">
        <v>5</v>
      </c>
      <c r="J622" s="40">
        <v>4</v>
      </c>
      <c r="K622" s="40">
        <v>4</v>
      </c>
      <c r="L622" s="35">
        <f t="shared" si="157"/>
        <v>18</v>
      </c>
      <c r="M622" s="35">
        <f t="shared" si="156"/>
        <v>4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240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Mabhukwini</v>
      </c>
      <c r="T627" s="46">
        <f>+L631</f>
        <v>176</v>
      </c>
      <c r="U627" s="46">
        <f>+L632+L633</f>
        <v>41</v>
      </c>
      <c r="V627" s="46">
        <f>+L634+L635</f>
        <v>135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September 2024</v>
      </c>
      <c r="D628" s="24"/>
      <c r="E628" s="24"/>
      <c r="F628" s="24"/>
      <c r="G628" s="10" t="str">
        <f>+$G$4</f>
        <v>September</v>
      </c>
      <c r="H628" s="10" t="str">
        <f>+G628</f>
        <v>September</v>
      </c>
      <c r="I628" s="10" t="str">
        <f t="shared" si="158"/>
        <v>September</v>
      </c>
      <c r="J628" s="10" t="str">
        <f t="shared" si="158"/>
        <v>September</v>
      </c>
      <c r="K628" s="10" t="str">
        <f t="shared" si="158"/>
        <v>September</v>
      </c>
      <c r="L628" s="10" t="str">
        <f t="shared" si="158"/>
        <v>September</v>
      </c>
      <c r="M628" s="10" t="str">
        <f t="shared" si="158"/>
        <v>September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1</v>
      </c>
      <c r="H629" s="7">
        <f>+$H$5</f>
        <v>8</v>
      </c>
      <c r="I629" s="7">
        <f>+$I$5</f>
        <v>15</v>
      </c>
      <c r="J629" s="7">
        <f>+$J$5</f>
        <v>22</v>
      </c>
      <c r="K629" s="7">
        <f>+$K$5</f>
        <v>29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26</v>
      </c>
      <c r="H631" s="32">
        <f t="shared" ref="H631:L631" si="159">SUM(H632:H635)</f>
        <v>9</v>
      </c>
      <c r="I631" s="32">
        <f t="shared" si="159"/>
        <v>33</v>
      </c>
      <c r="J631" s="32">
        <f t="shared" si="159"/>
        <v>38</v>
      </c>
      <c r="K631" s="32">
        <f t="shared" si="159"/>
        <v>70</v>
      </c>
      <c r="L631" s="32">
        <f t="shared" si="159"/>
        <v>176</v>
      </c>
      <c r="M631" s="32">
        <f>ROUND((L631/$E$1),0)</f>
        <v>35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>
        <v>2</v>
      </c>
      <c r="H632" s="40">
        <v>1</v>
      </c>
      <c r="I632" s="40">
        <v>2</v>
      </c>
      <c r="J632" s="40">
        <v>3</v>
      </c>
      <c r="K632" s="40">
        <v>2</v>
      </c>
      <c r="L632" s="35">
        <f>SUM(G632:K632)</f>
        <v>10</v>
      </c>
      <c r="M632" s="35">
        <f t="shared" ref="M632:M640" si="160">ROUND((L632/$E$1),0)</f>
        <v>2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>
        <v>9</v>
      </c>
      <c r="H633" s="40">
        <v>0</v>
      </c>
      <c r="I633" s="40">
        <v>7</v>
      </c>
      <c r="J633" s="40">
        <v>8</v>
      </c>
      <c r="K633" s="40">
        <v>7</v>
      </c>
      <c r="L633" s="35">
        <f t="shared" ref="L633:L640" si="161">SUM(G633:K633)</f>
        <v>31</v>
      </c>
      <c r="M633" s="35">
        <f t="shared" si="160"/>
        <v>6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>
        <v>6</v>
      </c>
      <c r="H634" s="40">
        <v>8</v>
      </c>
      <c r="I634" s="40">
        <v>9</v>
      </c>
      <c r="J634" s="40">
        <v>4</v>
      </c>
      <c r="K634" s="40">
        <v>14</v>
      </c>
      <c r="L634" s="35">
        <f t="shared" si="161"/>
        <v>41</v>
      </c>
      <c r="M634" s="35">
        <f t="shared" si="160"/>
        <v>8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>
        <v>9</v>
      </c>
      <c r="H635" s="41">
        <v>0</v>
      </c>
      <c r="I635" s="41">
        <v>15</v>
      </c>
      <c r="J635" s="41">
        <v>23</v>
      </c>
      <c r="K635" s="41">
        <v>47</v>
      </c>
      <c r="L635" s="32">
        <f t="shared" si="161"/>
        <v>94</v>
      </c>
      <c r="M635" s="32">
        <f t="shared" si="160"/>
        <v>19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September 2024</v>
      </c>
      <c r="D644" s="24"/>
      <c r="E644" s="24"/>
      <c r="F644" s="24"/>
      <c r="G644" s="10" t="str">
        <f>+$G$4</f>
        <v>September</v>
      </c>
      <c r="H644" s="10" t="str">
        <f>+G644</f>
        <v>September</v>
      </c>
      <c r="I644" s="10" t="str">
        <f t="shared" si="162"/>
        <v>September</v>
      </c>
      <c r="J644" s="10" t="str">
        <f t="shared" si="162"/>
        <v>September</v>
      </c>
      <c r="K644" s="10" t="str">
        <f t="shared" si="162"/>
        <v>September</v>
      </c>
      <c r="L644" s="10" t="str">
        <f t="shared" si="162"/>
        <v>September</v>
      </c>
      <c r="M644" s="10" t="str">
        <f t="shared" si="162"/>
        <v>September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1</v>
      </c>
      <c r="H645" s="7">
        <f>+$H$5</f>
        <v>8</v>
      </c>
      <c r="I645" s="7">
        <f>+$I$5</f>
        <v>15</v>
      </c>
      <c r="J645" s="7">
        <f>+$J$5</f>
        <v>22</v>
      </c>
      <c r="K645" s="7">
        <f>+$K$5</f>
        <v>29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O657"/>
  <sheetViews>
    <sheetView topLeftCell="A355" zoomScale="80" zoomScaleNormal="80" workbookViewId="0">
      <selection activeCell="J367" sqref="J367"/>
    </sheetView>
  </sheetViews>
  <sheetFormatPr defaultRowHeight="15" x14ac:dyDescent="0.25"/>
  <cols>
    <col min="1" max="1" width="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8" width="10.5703125" style="16" customWidth="1"/>
    <col min="9" max="9" width="11.5703125" style="16" customWidth="1"/>
    <col min="10" max="10" width="11.140625" style="16" customWidth="1"/>
    <col min="11" max="11" width="10.42578125" style="16" customWidth="1"/>
    <col min="12" max="12" width="10.85546875" style="16" customWidth="1"/>
    <col min="13" max="13" width="11.28515625" style="16" bestFit="1" customWidth="1"/>
    <col min="14" max="14" width="1.42578125" style="16" customWidth="1"/>
    <col min="15" max="18" width="9.140625" style="16"/>
    <col min="19" max="19" width="15.85546875" style="16" customWidth="1"/>
    <col min="20" max="20" width="17.42578125" style="16" customWidth="1"/>
    <col min="21" max="24" width="9.140625" style="16" customWidth="1"/>
    <col min="25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11252</v>
      </c>
      <c r="U3" s="46">
        <f>+L8+L9</f>
        <v>2634</v>
      </c>
      <c r="V3" s="46">
        <f>+L10+L11</f>
        <v>8618</v>
      </c>
      <c r="W3" s="46">
        <f>+L14</f>
        <v>566</v>
      </c>
      <c r="X3" s="46">
        <f>+L12</f>
        <v>196</v>
      </c>
    </row>
    <row r="4" spans="1:41" x14ac:dyDescent="0.25">
      <c r="A4" s="21"/>
      <c r="B4" s="22"/>
      <c r="C4" s="13" t="s">
        <v>251</v>
      </c>
      <c r="D4" s="23"/>
      <c r="E4" s="24"/>
      <c r="F4" s="24"/>
      <c r="G4" s="49" t="s">
        <v>252</v>
      </c>
      <c r="H4" s="10" t="str">
        <f>+G4</f>
        <v>October</v>
      </c>
      <c r="I4" s="10" t="str">
        <f t="shared" si="0"/>
        <v>October</v>
      </c>
      <c r="J4" s="10" t="str">
        <f t="shared" si="0"/>
        <v>October</v>
      </c>
      <c r="K4" s="10" t="str">
        <f t="shared" si="0"/>
        <v>October</v>
      </c>
      <c r="L4" s="10" t="str">
        <f t="shared" si="0"/>
        <v>October</v>
      </c>
      <c r="M4" s="10" t="str">
        <f t="shared" si="0"/>
        <v>October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6</v>
      </c>
      <c r="H5" s="4">
        <v>13</v>
      </c>
      <c r="I5" s="4">
        <v>20</v>
      </c>
      <c r="J5" s="4">
        <v>27</v>
      </c>
      <c r="K5" s="4">
        <v>0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3164</v>
      </c>
      <c r="H7" s="32">
        <f t="shared" ref="H7:L7" si="1">SUM(H8:H11)</f>
        <v>2866</v>
      </c>
      <c r="I7" s="32">
        <f t="shared" si="1"/>
        <v>2624</v>
      </c>
      <c r="J7" s="32">
        <f t="shared" si="1"/>
        <v>2598</v>
      </c>
      <c r="K7" s="32">
        <f t="shared" si="1"/>
        <v>0</v>
      </c>
      <c r="L7" s="32">
        <f t="shared" si="1"/>
        <v>11252</v>
      </c>
      <c r="M7" s="32">
        <f>ROUND((L7/$E$1),0)</f>
        <v>2813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199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211</v>
      </c>
      <c r="I8" s="35">
        <f t="shared" si="2"/>
        <v>177</v>
      </c>
      <c r="J8" s="35">
        <f t="shared" si="2"/>
        <v>162</v>
      </c>
      <c r="K8" s="35">
        <f t="shared" si="2"/>
        <v>0</v>
      </c>
      <c r="L8" s="35">
        <f>SUM(G8:K8)</f>
        <v>749</v>
      </c>
      <c r="M8" s="35">
        <f t="shared" ref="M8:M16" si="3">ROUND((L8/$E$1),0)</f>
        <v>187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502</v>
      </c>
      <c r="H9" s="35">
        <f t="shared" si="4"/>
        <v>491</v>
      </c>
      <c r="I9" s="35">
        <f t="shared" si="4"/>
        <v>466</v>
      </c>
      <c r="J9" s="35">
        <f t="shared" si="4"/>
        <v>426</v>
      </c>
      <c r="K9" s="35">
        <f t="shared" si="4"/>
        <v>0</v>
      </c>
      <c r="L9" s="35">
        <f t="shared" ref="L9:L15" si="5">SUM(G9:K9)</f>
        <v>1885</v>
      </c>
      <c r="M9" s="35">
        <f t="shared" si="3"/>
        <v>471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953</v>
      </c>
      <c r="H10" s="35">
        <f t="shared" si="4"/>
        <v>695</v>
      </c>
      <c r="I10" s="35">
        <f t="shared" si="4"/>
        <v>646</v>
      </c>
      <c r="J10" s="35">
        <f t="shared" si="4"/>
        <v>617</v>
      </c>
      <c r="K10" s="35">
        <f t="shared" si="4"/>
        <v>0</v>
      </c>
      <c r="L10" s="35">
        <f t="shared" si="5"/>
        <v>2911</v>
      </c>
      <c r="M10" s="35">
        <f t="shared" si="3"/>
        <v>728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1510</v>
      </c>
      <c r="H11" s="32">
        <f t="shared" si="4"/>
        <v>1469</v>
      </c>
      <c r="I11" s="32">
        <f t="shared" si="4"/>
        <v>1335</v>
      </c>
      <c r="J11" s="32">
        <f t="shared" si="4"/>
        <v>1393</v>
      </c>
      <c r="K11" s="32">
        <f t="shared" si="4"/>
        <v>0</v>
      </c>
      <c r="L11" s="32">
        <f t="shared" si="5"/>
        <v>5707</v>
      </c>
      <c r="M11" s="32">
        <f t="shared" si="3"/>
        <v>1427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112</v>
      </c>
      <c r="H12" s="35">
        <f t="shared" si="4"/>
        <v>34</v>
      </c>
      <c r="I12" s="35">
        <f t="shared" si="4"/>
        <v>33</v>
      </c>
      <c r="J12" s="35">
        <f t="shared" si="4"/>
        <v>17</v>
      </c>
      <c r="K12" s="35">
        <f t="shared" si="4"/>
        <v>0</v>
      </c>
      <c r="L12" s="35">
        <f t="shared" si="5"/>
        <v>196</v>
      </c>
      <c r="M12" s="35">
        <f t="shared" si="3"/>
        <v>49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116</v>
      </c>
      <c r="H14" s="35">
        <f t="shared" si="4"/>
        <v>198</v>
      </c>
      <c r="I14" s="35">
        <f t="shared" si="4"/>
        <v>119</v>
      </c>
      <c r="J14" s="35">
        <f t="shared" si="4"/>
        <v>133</v>
      </c>
      <c r="K14" s="35">
        <f t="shared" si="4"/>
        <v>0</v>
      </c>
      <c r="L14" s="35">
        <f t="shared" si="5"/>
        <v>566</v>
      </c>
      <c r="M14" s="35">
        <f t="shared" si="3"/>
        <v>142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1798</v>
      </c>
      <c r="H15" s="35">
        <f t="shared" si="4"/>
        <v>1832</v>
      </c>
      <c r="I15" s="35">
        <f t="shared" si="4"/>
        <v>1871</v>
      </c>
      <c r="J15" s="35">
        <f t="shared" si="4"/>
        <v>1600</v>
      </c>
      <c r="K15" s="35">
        <f t="shared" si="4"/>
        <v>0</v>
      </c>
      <c r="L15" s="35">
        <f t="shared" si="5"/>
        <v>7101</v>
      </c>
      <c r="M15" s="35">
        <f t="shared" si="3"/>
        <v>1775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>+J32+J48+J64+J80+J96+J112+J128+J144+J160+J176+J192+J208+J224+J240+J256+J272+J288+J304+J320+J336+J352+J368+J384+J400+J416+J432+J448+J464+J480+J496+J512+J528+J544+J560+J576+J592+J608+J624+J640+J656</f>
        <v>0</v>
      </c>
      <c r="K16" s="35">
        <f t="shared" si="4"/>
        <v>0</v>
      </c>
      <c r="L16" s="35">
        <f>SUM(G16:K16)</f>
        <v>0</v>
      </c>
      <c r="M16" s="35">
        <f t="shared" si="3"/>
        <v>0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893</v>
      </c>
      <c r="U19" s="46">
        <f>+L24+L25</f>
        <v>298</v>
      </c>
      <c r="V19" s="46">
        <f>+L26+L27</f>
        <v>595</v>
      </c>
      <c r="W19" s="46">
        <f>+L30</f>
        <v>12</v>
      </c>
      <c r="X19" s="46">
        <f>+L28</f>
        <v>0</v>
      </c>
    </row>
    <row r="20" spans="1:24" x14ac:dyDescent="0.25">
      <c r="A20" s="21"/>
      <c r="B20" s="22"/>
      <c r="C20" s="8" t="str">
        <f>+$C4</f>
        <v>October 2024</v>
      </c>
      <c r="D20" s="24"/>
      <c r="E20" s="24"/>
      <c r="F20" s="24"/>
      <c r="G20" s="10" t="str">
        <f>+$G$4</f>
        <v>October</v>
      </c>
      <c r="H20" s="10" t="str">
        <f>+G20</f>
        <v>October</v>
      </c>
      <c r="I20" s="10" t="str">
        <f t="shared" si="6"/>
        <v>October</v>
      </c>
      <c r="J20" s="10" t="str">
        <f t="shared" si="6"/>
        <v>October</v>
      </c>
      <c r="K20" s="10" t="str">
        <f t="shared" si="6"/>
        <v>October</v>
      </c>
      <c r="L20" s="10" t="str">
        <f t="shared" si="6"/>
        <v>October</v>
      </c>
      <c r="M20" s="10" t="str">
        <f t="shared" si="6"/>
        <v>October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6</v>
      </c>
      <c r="H21" s="7">
        <f>+$H$5</f>
        <v>13</v>
      </c>
      <c r="I21" s="7">
        <f>+$I$5</f>
        <v>20</v>
      </c>
      <c r="J21" s="7">
        <f>+$J$5</f>
        <v>27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222</v>
      </c>
      <c r="H23" s="32">
        <f t="shared" ref="H23:L23" si="7">SUM(H24:H27)</f>
        <v>249</v>
      </c>
      <c r="I23" s="32">
        <f t="shared" si="7"/>
        <v>204</v>
      </c>
      <c r="J23" s="32">
        <f t="shared" si="7"/>
        <v>218</v>
      </c>
      <c r="K23" s="32">
        <f t="shared" si="7"/>
        <v>0</v>
      </c>
      <c r="L23" s="32">
        <f t="shared" si="7"/>
        <v>893</v>
      </c>
      <c r="M23" s="32">
        <f>ROUND((L23/$E$1),0)</f>
        <v>223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22</v>
      </c>
      <c r="H24" s="119">
        <v>15</v>
      </c>
      <c r="I24" s="40">
        <v>28</v>
      </c>
      <c r="J24" s="40">
        <v>25</v>
      </c>
      <c r="K24" s="40"/>
      <c r="L24" s="35">
        <f>SUM(G24:K24)</f>
        <v>90</v>
      </c>
      <c r="M24" s="35">
        <f t="shared" ref="M24:M32" si="8">ROUND((L24/$E$1),0)</f>
        <v>23</v>
      </c>
      <c r="N24" s="33"/>
      <c r="O24" s="34"/>
      <c r="P24" s="34"/>
      <c r="Q24" s="34"/>
      <c r="R24" s="43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48</v>
      </c>
      <c r="H25" s="119">
        <v>68</v>
      </c>
      <c r="I25" s="40">
        <v>47</v>
      </c>
      <c r="J25" s="40">
        <v>45</v>
      </c>
      <c r="K25" s="40"/>
      <c r="L25" s="35">
        <f t="shared" ref="L25:L32" si="9">SUM(G25:K25)</f>
        <v>208</v>
      </c>
      <c r="M25" s="35">
        <f t="shared" si="8"/>
        <v>52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84</v>
      </c>
      <c r="H26" s="119">
        <v>80</v>
      </c>
      <c r="I26" s="40">
        <v>65</v>
      </c>
      <c r="J26" s="40">
        <v>68</v>
      </c>
      <c r="K26" s="40"/>
      <c r="L26" s="35">
        <f t="shared" si="9"/>
        <v>297</v>
      </c>
      <c r="M26" s="35">
        <f t="shared" si="8"/>
        <v>74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68</v>
      </c>
      <c r="H27" s="120">
        <v>86</v>
      </c>
      <c r="I27" s="41">
        <v>64</v>
      </c>
      <c r="J27" s="41">
        <v>80</v>
      </c>
      <c r="K27" s="41"/>
      <c r="L27" s="32">
        <f t="shared" si="9"/>
        <v>298</v>
      </c>
      <c r="M27" s="32">
        <f t="shared" si="8"/>
        <v>75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11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5</v>
      </c>
      <c r="H30" s="40"/>
      <c r="I30" s="40"/>
      <c r="J30" s="40">
        <v>7</v>
      </c>
      <c r="K30" s="40"/>
      <c r="L30" s="35">
        <f t="shared" si="9"/>
        <v>12</v>
      </c>
      <c r="M30" s="35">
        <f t="shared" si="8"/>
        <v>3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377</v>
      </c>
      <c r="U35" s="46">
        <f>+L40+L41</f>
        <v>127</v>
      </c>
      <c r="V35" s="46">
        <f>+L42+L43</f>
        <v>250</v>
      </c>
      <c r="W35" s="46">
        <f>+L46</f>
        <v>45</v>
      </c>
      <c r="X35" s="46">
        <f>+L44</f>
        <v>16</v>
      </c>
    </row>
    <row r="36" spans="1:24" x14ac:dyDescent="0.25">
      <c r="A36" s="21"/>
      <c r="B36" s="22"/>
      <c r="C36" s="8" t="str">
        <f>+$C20</f>
        <v>October 2024</v>
      </c>
      <c r="D36" s="24"/>
      <c r="E36" s="24"/>
      <c r="F36" s="24"/>
      <c r="G36" s="10" t="str">
        <f>+$G$4</f>
        <v>October</v>
      </c>
      <c r="H36" s="10" t="str">
        <f>+G36</f>
        <v>October</v>
      </c>
      <c r="I36" s="10" t="str">
        <f t="shared" si="10"/>
        <v>October</v>
      </c>
      <c r="J36" s="10" t="str">
        <f t="shared" si="10"/>
        <v>October</v>
      </c>
      <c r="K36" s="10" t="str">
        <f t="shared" si="10"/>
        <v>October</v>
      </c>
      <c r="L36" s="10" t="str">
        <f t="shared" si="10"/>
        <v>October</v>
      </c>
      <c r="M36" s="10" t="str">
        <f t="shared" si="10"/>
        <v>October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6</v>
      </c>
      <c r="H37" s="7">
        <f>+$H$5</f>
        <v>13</v>
      </c>
      <c r="I37" s="7">
        <f>+$I$5</f>
        <v>20</v>
      </c>
      <c r="J37" s="7">
        <f>+$J$5</f>
        <v>27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93</v>
      </c>
      <c r="H39" s="32">
        <f t="shared" ref="H39:L39" si="11">SUM(H40:H43)</f>
        <v>120</v>
      </c>
      <c r="I39" s="32">
        <f t="shared" si="11"/>
        <v>81</v>
      </c>
      <c r="J39" s="32">
        <f t="shared" si="11"/>
        <v>83</v>
      </c>
      <c r="K39" s="32">
        <f t="shared" si="11"/>
        <v>0</v>
      </c>
      <c r="L39" s="32">
        <f t="shared" si="11"/>
        <v>377</v>
      </c>
      <c r="M39" s="32">
        <f>ROUND((L39/$E$1),0)</f>
        <v>94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8</v>
      </c>
      <c r="H40" s="119">
        <v>55</v>
      </c>
      <c r="I40" s="40">
        <v>5</v>
      </c>
      <c r="J40" s="40">
        <v>3</v>
      </c>
      <c r="K40" s="40"/>
      <c r="L40" s="35">
        <f>SUM(G40:K40)</f>
        <v>71</v>
      </c>
      <c r="M40" s="35">
        <f t="shared" ref="M40:M48" si="12">ROUND((L40/$E$1),0)</f>
        <v>18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20</v>
      </c>
      <c r="H41" s="119">
        <v>5</v>
      </c>
      <c r="I41" s="40">
        <v>16</v>
      </c>
      <c r="J41" s="40">
        <v>15</v>
      </c>
      <c r="K41" s="40"/>
      <c r="L41" s="35">
        <f t="shared" ref="L41:L48" si="13">SUM(G41:K41)</f>
        <v>56</v>
      </c>
      <c r="M41" s="35">
        <f t="shared" si="12"/>
        <v>14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25</v>
      </c>
      <c r="H42" s="119">
        <v>15</v>
      </c>
      <c r="I42" s="40">
        <v>20</v>
      </c>
      <c r="J42" s="40">
        <v>20</v>
      </c>
      <c r="K42" s="40"/>
      <c r="L42" s="35">
        <f t="shared" si="13"/>
        <v>80</v>
      </c>
      <c r="M42" s="35">
        <f t="shared" si="12"/>
        <v>20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40</v>
      </c>
      <c r="H43" s="120">
        <v>45</v>
      </c>
      <c r="I43" s="41">
        <v>40</v>
      </c>
      <c r="J43" s="41">
        <v>45</v>
      </c>
      <c r="K43" s="41"/>
      <c r="L43" s="32">
        <f t="shared" si="13"/>
        <v>170</v>
      </c>
      <c r="M43" s="32">
        <f t="shared" si="12"/>
        <v>43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>
        <v>3</v>
      </c>
      <c r="H44" s="119">
        <v>10</v>
      </c>
      <c r="I44" s="40"/>
      <c r="J44" s="40">
        <v>3</v>
      </c>
      <c r="K44" s="40"/>
      <c r="L44" s="35">
        <f t="shared" si="13"/>
        <v>16</v>
      </c>
      <c r="M44" s="35">
        <f t="shared" si="12"/>
        <v>4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12</v>
      </c>
      <c r="H46" s="40">
        <v>12</v>
      </c>
      <c r="I46" s="40">
        <v>11</v>
      </c>
      <c r="J46" s="40">
        <v>10</v>
      </c>
      <c r="K46" s="40"/>
      <c r="L46" s="35">
        <f t="shared" si="13"/>
        <v>45</v>
      </c>
      <c r="M46" s="35">
        <f t="shared" si="12"/>
        <v>11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64</v>
      </c>
      <c r="H47" s="40">
        <v>96</v>
      </c>
      <c r="I47" s="40">
        <v>64</v>
      </c>
      <c r="J47" s="40">
        <v>96</v>
      </c>
      <c r="K47" s="40"/>
      <c r="L47" s="35">
        <f t="shared" si="13"/>
        <v>320</v>
      </c>
      <c r="M47" s="35">
        <f t="shared" si="12"/>
        <v>80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300</v>
      </c>
      <c r="U51" s="46">
        <f>+L56+L57</f>
        <v>69</v>
      </c>
      <c r="V51" s="46">
        <f>+L58+L59</f>
        <v>231</v>
      </c>
      <c r="W51" s="46">
        <f>+L62</f>
        <v>25</v>
      </c>
      <c r="X51" s="46">
        <f>+L60</f>
        <v>0</v>
      </c>
    </row>
    <row r="52" spans="1:24" x14ac:dyDescent="0.25">
      <c r="A52" s="21"/>
      <c r="B52" s="22"/>
      <c r="C52" s="8" t="str">
        <f>+$C36</f>
        <v>October 2024</v>
      </c>
      <c r="D52" s="24"/>
      <c r="E52" s="24"/>
      <c r="F52" s="24"/>
      <c r="G52" s="10" t="str">
        <f>+$G$4</f>
        <v>October</v>
      </c>
      <c r="H52" s="10" t="str">
        <f>+G52</f>
        <v>October</v>
      </c>
      <c r="I52" s="10" t="str">
        <f t="shared" si="14"/>
        <v>October</v>
      </c>
      <c r="J52" s="10" t="str">
        <f t="shared" si="14"/>
        <v>October</v>
      </c>
      <c r="K52" s="10" t="str">
        <f t="shared" si="14"/>
        <v>October</v>
      </c>
      <c r="L52" s="10" t="str">
        <f t="shared" si="14"/>
        <v>October</v>
      </c>
      <c r="M52" s="10" t="str">
        <f t="shared" si="14"/>
        <v>October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6</v>
      </c>
      <c r="H53" s="7">
        <f>+$H$5</f>
        <v>13</v>
      </c>
      <c r="I53" s="7">
        <f>+$I$5</f>
        <v>20</v>
      </c>
      <c r="J53" s="7">
        <f>+$J$5</f>
        <v>27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100</v>
      </c>
      <c r="H55" s="32">
        <f t="shared" ref="H55:L55" si="15">SUM(H56:H59)</f>
        <v>75</v>
      </c>
      <c r="I55" s="32">
        <f t="shared" si="15"/>
        <v>58</v>
      </c>
      <c r="J55" s="32">
        <f t="shared" si="15"/>
        <v>67</v>
      </c>
      <c r="K55" s="32">
        <f t="shared" si="15"/>
        <v>0</v>
      </c>
      <c r="L55" s="32">
        <f t="shared" si="15"/>
        <v>300</v>
      </c>
      <c r="M55" s="32">
        <f>ROUND((L55/$E$1),0)</f>
        <v>75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4</v>
      </c>
      <c r="H56" s="40">
        <v>3</v>
      </c>
      <c r="I56" s="40">
        <v>3</v>
      </c>
      <c r="J56" s="40">
        <v>2</v>
      </c>
      <c r="K56" s="40"/>
      <c r="L56" s="35">
        <f>SUM(G56:K56)</f>
        <v>12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15</v>
      </c>
      <c r="H57" s="40">
        <v>15</v>
      </c>
      <c r="I57" s="40">
        <v>15</v>
      </c>
      <c r="J57" s="40">
        <v>12</v>
      </c>
      <c r="K57" s="40"/>
      <c r="L57" s="35">
        <f t="shared" ref="L57:L64" si="17">SUM(G57:K57)</f>
        <v>57</v>
      </c>
      <c r="M57" s="35">
        <f t="shared" si="16"/>
        <v>14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24</v>
      </c>
      <c r="H58" s="40">
        <v>23</v>
      </c>
      <c r="I58" s="40">
        <v>22</v>
      </c>
      <c r="J58" s="40">
        <v>16</v>
      </c>
      <c r="K58" s="40"/>
      <c r="L58" s="35">
        <f t="shared" si="17"/>
        <v>85</v>
      </c>
      <c r="M58" s="35">
        <f t="shared" si="16"/>
        <v>21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57</v>
      </c>
      <c r="H59" s="41">
        <v>34</v>
      </c>
      <c r="I59" s="41">
        <v>18</v>
      </c>
      <c r="J59" s="41">
        <v>37</v>
      </c>
      <c r="K59" s="41"/>
      <c r="L59" s="32">
        <f t="shared" si="17"/>
        <v>146</v>
      </c>
      <c r="M59" s="32">
        <f t="shared" si="16"/>
        <v>37</v>
      </c>
      <c r="N59" s="33"/>
      <c r="O59" s="115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7</v>
      </c>
      <c r="H62" s="40">
        <v>6</v>
      </c>
      <c r="I62" s="40">
        <v>6</v>
      </c>
      <c r="J62" s="40">
        <v>6</v>
      </c>
      <c r="K62" s="40"/>
      <c r="L62" s="35">
        <f t="shared" si="17"/>
        <v>25</v>
      </c>
      <c r="M62" s="35">
        <f t="shared" si="16"/>
        <v>6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407</v>
      </c>
      <c r="U67" s="46">
        <f>+L72+L73</f>
        <v>52</v>
      </c>
      <c r="V67" s="46">
        <f>+L74+L75</f>
        <v>355</v>
      </c>
      <c r="W67" s="46">
        <f>+L78</f>
        <v>9</v>
      </c>
      <c r="X67" s="46">
        <f>+L76</f>
        <v>15</v>
      </c>
    </row>
    <row r="68" spans="1:24" x14ac:dyDescent="0.25">
      <c r="A68" s="21"/>
      <c r="B68" s="22"/>
      <c r="C68" s="8" t="str">
        <f>+$C52</f>
        <v>October 2024</v>
      </c>
      <c r="D68" s="24"/>
      <c r="E68" s="24"/>
      <c r="F68" s="24"/>
      <c r="G68" s="10" t="str">
        <f>+$G$4</f>
        <v>October</v>
      </c>
      <c r="H68" s="10" t="str">
        <f>+G68</f>
        <v>October</v>
      </c>
      <c r="I68" s="10" t="str">
        <f t="shared" si="18"/>
        <v>October</v>
      </c>
      <c r="J68" s="10" t="str">
        <f t="shared" si="18"/>
        <v>October</v>
      </c>
      <c r="K68" s="10" t="str">
        <f t="shared" si="18"/>
        <v>October</v>
      </c>
      <c r="L68" s="10" t="str">
        <f t="shared" si="18"/>
        <v>October</v>
      </c>
      <c r="M68" s="10" t="str">
        <f t="shared" si="18"/>
        <v>October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6</v>
      </c>
      <c r="H69" s="7">
        <f>+$H$5</f>
        <v>13</v>
      </c>
      <c r="I69" s="7">
        <f>+$I$5</f>
        <v>20</v>
      </c>
      <c r="J69" s="7">
        <f>+$J$5</f>
        <v>27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112</v>
      </c>
      <c r="H71" s="32">
        <f t="shared" ref="H71:L71" si="19">SUM(H72:H75)</f>
        <v>71</v>
      </c>
      <c r="I71" s="32">
        <f t="shared" si="19"/>
        <v>94</v>
      </c>
      <c r="J71" s="32">
        <f t="shared" si="19"/>
        <v>130</v>
      </c>
      <c r="K71" s="32">
        <f t="shared" si="19"/>
        <v>0</v>
      </c>
      <c r="L71" s="32">
        <f t="shared" si="19"/>
        <v>407</v>
      </c>
      <c r="M71" s="32">
        <f>ROUND((L71/$E$1),0)</f>
        <v>102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3</v>
      </c>
      <c r="H72" s="40">
        <v>1</v>
      </c>
      <c r="I72" s="40">
        <v>3</v>
      </c>
      <c r="J72" s="40">
        <v>5</v>
      </c>
      <c r="K72" s="40"/>
      <c r="L72" s="35">
        <f>SUM(G72:K72)</f>
        <v>12</v>
      </c>
      <c r="M72" s="35">
        <f t="shared" ref="M72:M80" si="20">ROUND((L72/$E$1),0)</f>
        <v>3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12</v>
      </c>
      <c r="H73" s="40">
        <v>4</v>
      </c>
      <c r="I73" s="40">
        <v>8</v>
      </c>
      <c r="J73" s="40">
        <v>16</v>
      </c>
      <c r="K73" s="40"/>
      <c r="L73" s="35">
        <f t="shared" ref="L73:L80" si="21">SUM(G73:K73)</f>
        <v>40</v>
      </c>
      <c r="M73" s="35">
        <f t="shared" si="20"/>
        <v>10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7</v>
      </c>
      <c r="H74" s="40">
        <v>8</v>
      </c>
      <c r="I74" s="40">
        <v>15</v>
      </c>
      <c r="J74" s="40">
        <v>7</v>
      </c>
      <c r="K74" s="40"/>
      <c r="L74" s="35">
        <f t="shared" si="21"/>
        <v>37</v>
      </c>
      <c r="M74" s="35">
        <f t="shared" si="20"/>
        <v>9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90</v>
      </c>
      <c r="H75" s="41">
        <v>58</v>
      </c>
      <c r="I75" s="41">
        <v>68</v>
      </c>
      <c r="J75" s="41">
        <v>102</v>
      </c>
      <c r="K75" s="41"/>
      <c r="L75" s="32">
        <f t="shared" si="21"/>
        <v>318</v>
      </c>
      <c r="M75" s="32">
        <f t="shared" si="20"/>
        <v>80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>
        <v>15</v>
      </c>
      <c r="J76" s="40"/>
      <c r="K76" s="40"/>
      <c r="L76" s="35">
        <f t="shared" si="21"/>
        <v>15</v>
      </c>
      <c r="M76" s="35">
        <f t="shared" si="20"/>
        <v>4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>
        <v>2</v>
      </c>
      <c r="H78" s="40">
        <v>2</v>
      </c>
      <c r="I78" s="40">
        <v>2</v>
      </c>
      <c r="J78" s="40">
        <v>3</v>
      </c>
      <c r="K78" s="40"/>
      <c r="L78" s="35">
        <f t="shared" si="21"/>
        <v>9</v>
      </c>
      <c r="M78" s="35">
        <f t="shared" si="20"/>
        <v>2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>
        <v>112</v>
      </c>
      <c r="H79" s="40"/>
      <c r="I79" s="40"/>
      <c r="J79" s="40"/>
      <c r="K79" s="40"/>
      <c r="L79" s="35">
        <f t="shared" si="21"/>
        <v>112</v>
      </c>
      <c r="M79" s="35">
        <f t="shared" si="20"/>
        <v>28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October 2024</v>
      </c>
      <c r="D84" s="24"/>
      <c r="E84" s="24"/>
      <c r="F84" s="24"/>
      <c r="G84" s="10" t="str">
        <f>+$G$4</f>
        <v>October</v>
      </c>
      <c r="H84" s="10" t="str">
        <f>+G84</f>
        <v>October</v>
      </c>
      <c r="I84" s="10" t="str">
        <f t="shared" si="22"/>
        <v>October</v>
      </c>
      <c r="J84" s="10" t="str">
        <f t="shared" si="22"/>
        <v>October</v>
      </c>
      <c r="K84" s="10" t="str">
        <f t="shared" si="22"/>
        <v>October</v>
      </c>
      <c r="L84" s="10" t="str">
        <f t="shared" si="22"/>
        <v>October</v>
      </c>
      <c r="M84" s="10" t="str">
        <f t="shared" si="22"/>
        <v>October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6</v>
      </c>
      <c r="H85" s="7">
        <f>+$H$5</f>
        <v>13</v>
      </c>
      <c r="I85" s="7">
        <f>+$I$5</f>
        <v>20</v>
      </c>
      <c r="J85" s="7">
        <f>+$J$5</f>
        <v>27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235</v>
      </c>
      <c r="U99" s="46">
        <f>+L104+L105</f>
        <v>78</v>
      </c>
      <c r="V99" s="46">
        <f>+L106+L107</f>
        <v>157</v>
      </c>
      <c r="W99" s="46">
        <f>+L110</f>
        <v>7</v>
      </c>
      <c r="X99" s="46">
        <f>+L108</f>
        <v>0</v>
      </c>
    </row>
    <row r="100" spans="1:24" x14ac:dyDescent="0.25">
      <c r="A100" s="21"/>
      <c r="B100" s="22"/>
      <c r="C100" s="8" t="str">
        <f>+$C84</f>
        <v>October 2024</v>
      </c>
      <c r="D100" s="24"/>
      <c r="E100" s="24"/>
      <c r="F100" s="24"/>
      <c r="G100" s="10" t="str">
        <f>+$G$4</f>
        <v>October</v>
      </c>
      <c r="H100" s="10" t="str">
        <f>+G100</f>
        <v>October</v>
      </c>
      <c r="I100" s="10" t="str">
        <f t="shared" si="26"/>
        <v>October</v>
      </c>
      <c r="J100" s="10" t="str">
        <f t="shared" si="26"/>
        <v>October</v>
      </c>
      <c r="K100" s="10" t="str">
        <f t="shared" si="26"/>
        <v>October</v>
      </c>
      <c r="L100" s="10" t="str">
        <f t="shared" si="26"/>
        <v>October</v>
      </c>
      <c r="M100" s="10" t="str">
        <f t="shared" si="26"/>
        <v>October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6</v>
      </c>
      <c r="H101" s="7">
        <f>+$H$5</f>
        <v>13</v>
      </c>
      <c r="I101" s="7">
        <f>+$I$5</f>
        <v>20</v>
      </c>
      <c r="J101" s="7">
        <f>+$J$5</f>
        <v>27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78</v>
      </c>
      <c r="H103" s="32">
        <f t="shared" ref="H103:L103" si="27">SUM(H104:H107)</f>
        <v>71</v>
      </c>
      <c r="I103" s="32">
        <f t="shared" si="27"/>
        <v>86</v>
      </c>
      <c r="J103" s="32">
        <f t="shared" si="27"/>
        <v>0</v>
      </c>
      <c r="K103" s="32">
        <f t="shared" si="27"/>
        <v>0</v>
      </c>
      <c r="L103" s="32">
        <f t="shared" si="27"/>
        <v>235</v>
      </c>
      <c r="M103" s="32">
        <f>ROUND((L103/$E$1),0)</f>
        <v>59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2</v>
      </c>
      <c r="I104" s="40">
        <v>2</v>
      </c>
      <c r="J104" s="40"/>
      <c r="K104" s="40"/>
      <c r="L104" s="35">
        <f>SUM(G104:K104)</f>
        <v>7</v>
      </c>
      <c r="M104" s="35">
        <f t="shared" ref="M104:M112" si="28">ROUND((L104/$E$1),0)</f>
        <v>2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23</v>
      </c>
      <c r="H105" s="40">
        <v>23</v>
      </c>
      <c r="I105" s="40">
        <v>25</v>
      </c>
      <c r="J105" s="40"/>
      <c r="K105" s="40"/>
      <c r="L105" s="35">
        <f t="shared" ref="L105:L112" si="29">SUM(G105:K105)</f>
        <v>71</v>
      </c>
      <c r="M105" s="35">
        <f t="shared" si="28"/>
        <v>18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12</v>
      </c>
      <c r="I106" s="40">
        <v>21</v>
      </c>
      <c r="J106" s="40"/>
      <c r="K106" s="40"/>
      <c r="L106" s="35">
        <f t="shared" si="29"/>
        <v>49</v>
      </c>
      <c r="M106" s="35">
        <f t="shared" si="28"/>
        <v>12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36</v>
      </c>
      <c r="H107" s="41">
        <v>34</v>
      </c>
      <c r="I107" s="41">
        <v>38</v>
      </c>
      <c r="J107" s="41"/>
      <c r="K107" s="41"/>
      <c r="L107" s="32">
        <f t="shared" si="29"/>
        <v>108</v>
      </c>
      <c r="M107" s="32">
        <f t="shared" si="28"/>
        <v>27</v>
      </c>
      <c r="N107" s="33"/>
      <c r="O107" s="115" t="s">
        <v>253</v>
      </c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115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7</v>
      </c>
      <c r="H110" s="40"/>
      <c r="I110" s="40"/>
      <c r="J110" s="40"/>
      <c r="K110" s="40"/>
      <c r="L110" s="35">
        <f t="shared" si="29"/>
        <v>7</v>
      </c>
      <c r="M110" s="35">
        <f t="shared" si="28"/>
        <v>2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258</v>
      </c>
      <c r="U115" s="46">
        <f>+L120+L121</f>
        <v>63</v>
      </c>
      <c r="V115" s="46">
        <f>+L122+L123</f>
        <v>195</v>
      </c>
      <c r="W115" s="46">
        <f>+L126</f>
        <v>15</v>
      </c>
      <c r="X115" s="46">
        <f>+L124</f>
        <v>6</v>
      </c>
    </row>
    <row r="116" spans="1:24" x14ac:dyDescent="0.25">
      <c r="A116" s="21"/>
      <c r="B116" s="22"/>
      <c r="C116" s="8" t="str">
        <f>+$C100</f>
        <v>October 2024</v>
      </c>
      <c r="D116" s="24"/>
      <c r="E116" s="24"/>
      <c r="F116" s="24"/>
      <c r="G116" s="10" t="str">
        <f>+$G$4</f>
        <v>October</v>
      </c>
      <c r="H116" s="10" t="str">
        <f>+G116</f>
        <v>October</v>
      </c>
      <c r="I116" s="10" t="str">
        <f t="shared" si="30"/>
        <v>October</v>
      </c>
      <c r="J116" s="10" t="str">
        <f t="shared" si="30"/>
        <v>October</v>
      </c>
      <c r="K116" s="10" t="str">
        <f t="shared" si="30"/>
        <v>October</v>
      </c>
      <c r="L116" s="10" t="str">
        <f t="shared" si="30"/>
        <v>October</v>
      </c>
      <c r="M116" s="10" t="str">
        <f t="shared" si="30"/>
        <v>October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6</v>
      </c>
      <c r="H117" s="7">
        <f>+$H$5</f>
        <v>13</v>
      </c>
      <c r="I117" s="7">
        <f>+$I$5</f>
        <v>20</v>
      </c>
      <c r="J117" s="7">
        <f>+$J$5</f>
        <v>27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62</v>
      </c>
      <c r="H119" s="32">
        <f t="shared" ref="H119:L119" si="31">SUM(H120:H123)</f>
        <v>71</v>
      </c>
      <c r="I119" s="32">
        <f t="shared" si="31"/>
        <v>69</v>
      </c>
      <c r="J119" s="32">
        <f t="shared" si="31"/>
        <v>56</v>
      </c>
      <c r="K119" s="32">
        <f t="shared" si="31"/>
        <v>0</v>
      </c>
      <c r="L119" s="32">
        <f t="shared" si="31"/>
        <v>258</v>
      </c>
      <c r="M119" s="32">
        <f>ROUND((L119/$E$1),0)</f>
        <v>65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5</v>
      </c>
      <c r="H120" s="40">
        <v>5</v>
      </c>
      <c r="I120" s="40">
        <v>6</v>
      </c>
      <c r="J120" s="40">
        <v>3</v>
      </c>
      <c r="K120" s="40"/>
      <c r="L120" s="35">
        <f>SUM(G120:K120)</f>
        <v>19</v>
      </c>
      <c r="M120" s="35">
        <f t="shared" ref="M120:M128" si="32">ROUND((L120/$E$1),0)</f>
        <v>5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10</v>
      </c>
      <c r="H121" s="40">
        <v>12</v>
      </c>
      <c r="I121" s="40">
        <v>11</v>
      </c>
      <c r="J121" s="40">
        <v>11</v>
      </c>
      <c r="K121" s="40"/>
      <c r="L121" s="35">
        <f t="shared" ref="L121:L128" si="33">SUM(G121:K121)</f>
        <v>44</v>
      </c>
      <c r="M121" s="35">
        <f t="shared" si="32"/>
        <v>11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22</v>
      </c>
      <c r="H122" s="40">
        <v>23</v>
      </c>
      <c r="I122" s="40">
        <v>18</v>
      </c>
      <c r="J122" s="40">
        <v>15</v>
      </c>
      <c r="K122" s="40"/>
      <c r="L122" s="35">
        <f t="shared" si="33"/>
        <v>78</v>
      </c>
      <c r="M122" s="35">
        <f t="shared" si="32"/>
        <v>20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25</v>
      </c>
      <c r="H123" s="41">
        <v>31</v>
      </c>
      <c r="I123" s="41">
        <v>34</v>
      </c>
      <c r="J123" s="41">
        <v>27</v>
      </c>
      <c r="K123" s="41"/>
      <c r="L123" s="32">
        <f t="shared" si="33"/>
        <v>117</v>
      </c>
      <c r="M123" s="32">
        <f t="shared" si="32"/>
        <v>29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>
        <v>5</v>
      </c>
      <c r="I124" s="40"/>
      <c r="J124" s="40">
        <v>1</v>
      </c>
      <c r="K124" s="40"/>
      <c r="L124" s="35">
        <f t="shared" si="33"/>
        <v>6</v>
      </c>
      <c r="M124" s="35">
        <f t="shared" si="32"/>
        <v>2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>
        <v>9</v>
      </c>
      <c r="I126" s="40"/>
      <c r="J126" s="40">
        <v>6</v>
      </c>
      <c r="K126" s="40"/>
      <c r="L126" s="35">
        <f t="shared" si="33"/>
        <v>15</v>
      </c>
      <c r="M126" s="35">
        <f t="shared" si="32"/>
        <v>4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>
        <v>30</v>
      </c>
      <c r="I127" s="40"/>
      <c r="J127" s="40">
        <v>12</v>
      </c>
      <c r="K127" s="40"/>
      <c r="L127" s="35">
        <f t="shared" si="33"/>
        <v>42</v>
      </c>
      <c r="M127" s="35">
        <f t="shared" si="32"/>
        <v>11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230</v>
      </c>
      <c r="U131" s="46">
        <f>+L136+L137</f>
        <v>75</v>
      </c>
      <c r="V131" s="46">
        <f>+L138+L139</f>
        <v>155</v>
      </c>
      <c r="W131" s="46">
        <f>+L142</f>
        <v>3</v>
      </c>
      <c r="X131" s="46">
        <f>+L140</f>
        <v>0</v>
      </c>
    </row>
    <row r="132" spans="1:24" x14ac:dyDescent="0.25">
      <c r="A132" s="21"/>
      <c r="B132" s="22"/>
      <c r="C132" s="8" t="str">
        <f>+$C116</f>
        <v>October 2024</v>
      </c>
      <c r="D132" s="24"/>
      <c r="E132" s="24"/>
      <c r="F132" s="24"/>
      <c r="G132" s="10" t="str">
        <f>+$G$4</f>
        <v>October</v>
      </c>
      <c r="H132" s="10" t="str">
        <f>+G132</f>
        <v>October</v>
      </c>
      <c r="I132" s="10" t="str">
        <f t="shared" si="34"/>
        <v>October</v>
      </c>
      <c r="J132" s="10" t="str">
        <f t="shared" si="34"/>
        <v>October</v>
      </c>
      <c r="K132" s="10" t="str">
        <f t="shared" si="34"/>
        <v>October</v>
      </c>
      <c r="L132" s="10" t="str">
        <f t="shared" si="34"/>
        <v>October</v>
      </c>
      <c r="M132" s="10" t="str">
        <f t="shared" si="34"/>
        <v>October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6</v>
      </c>
      <c r="H133" s="7">
        <f>+$H$5</f>
        <v>13</v>
      </c>
      <c r="I133" s="7">
        <f>+$I$5</f>
        <v>20</v>
      </c>
      <c r="J133" s="7">
        <f>+$J$5</f>
        <v>27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55</v>
      </c>
      <c r="H135" s="32">
        <f t="shared" ref="H135:L135" si="35">SUM(H136:H139)</f>
        <v>64</v>
      </c>
      <c r="I135" s="32">
        <f t="shared" si="35"/>
        <v>48</v>
      </c>
      <c r="J135" s="32">
        <f t="shared" si="35"/>
        <v>63</v>
      </c>
      <c r="K135" s="32">
        <f t="shared" si="35"/>
        <v>0</v>
      </c>
      <c r="L135" s="32">
        <f t="shared" si="35"/>
        <v>230</v>
      </c>
      <c r="M135" s="32">
        <f>ROUND((L135/$E$1),0)</f>
        <v>58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>
        <v>4</v>
      </c>
      <c r="I136" s="40">
        <v>4</v>
      </c>
      <c r="J136" s="40">
        <v>4</v>
      </c>
      <c r="K136" s="40"/>
      <c r="L136" s="35">
        <f>SUM(G136:K136)</f>
        <v>16</v>
      </c>
      <c r="M136" s="35">
        <f t="shared" ref="M136:M144" si="36">ROUND((L136/$E$1),0)</f>
        <v>4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15</v>
      </c>
      <c r="H137" s="40">
        <v>16</v>
      </c>
      <c r="I137" s="40">
        <v>13</v>
      </c>
      <c r="J137" s="40">
        <v>15</v>
      </c>
      <c r="K137" s="40"/>
      <c r="L137" s="35">
        <f t="shared" ref="L137:L144" si="37">SUM(G137:K137)</f>
        <v>59</v>
      </c>
      <c r="M137" s="35">
        <f t="shared" si="36"/>
        <v>15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12</v>
      </c>
      <c r="H138" s="40">
        <v>12</v>
      </c>
      <c r="I138" s="40">
        <v>11</v>
      </c>
      <c r="J138" s="40">
        <v>14</v>
      </c>
      <c r="K138" s="40"/>
      <c r="L138" s="35">
        <f t="shared" si="37"/>
        <v>49</v>
      </c>
      <c r="M138" s="35">
        <f t="shared" si="36"/>
        <v>12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24</v>
      </c>
      <c r="H139" s="41">
        <v>32</v>
      </c>
      <c r="I139" s="41">
        <v>20</v>
      </c>
      <c r="J139" s="41">
        <v>30</v>
      </c>
      <c r="K139" s="41"/>
      <c r="L139" s="32">
        <f t="shared" si="37"/>
        <v>106</v>
      </c>
      <c r="M139" s="32">
        <f t="shared" si="36"/>
        <v>27</v>
      </c>
      <c r="N139" s="33"/>
      <c r="O139" s="115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>
        <v>1</v>
      </c>
      <c r="H142" s="40">
        <v>1</v>
      </c>
      <c r="I142" s="40">
        <v>1</v>
      </c>
      <c r="J142" s="40"/>
      <c r="K142" s="40"/>
      <c r="L142" s="35">
        <f t="shared" si="37"/>
        <v>3</v>
      </c>
      <c r="M142" s="35">
        <f t="shared" si="36"/>
        <v>1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128</v>
      </c>
      <c r="H143" s="40">
        <v>190</v>
      </c>
      <c r="I143" s="40">
        <v>128</v>
      </c>
      <c r="J143" s="40">
        <v>30</v>
      </c>
      <c r="K143" s="40"/>
      <c r="L143" s="35">
        <f t="shared" si="37"/>
        <v>476</v>
      </c>
      <c r="M143" s="35">
        <f t="shared" si="36"/>
        <v>119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661</v>
      </c>
      <c r="U147" s="46">
        <f>+L152+L153</f>
        <v>133</v>
      </c>
      <c r="V147" s="46">
        <f>+L154+L155</f>
        <v>528</v>
      </c>
      <c r="W147" s="46">
        <f>+L158</f>
        <v>10</v>
      </c>
      <c r="X147" s="46">
        <f>+L156</f>
        <v>55</v>
      </c>
    </row>
    <row r="148" spans="1:24" x14ac:dyDescent="0.25">
      <c r="A148" s="21"/>
      <c r="B148" s="22"/>
      <c r="C148" s="8" t="str">
        <f>+$C132</f>
        <v>October 2024</v>
      </c>
      <c r="D148" s="24"/>
      <c r="E148" s="24"/>
      <c r="F148" s="24"/>
      <c r="G148" s="10" t="str">
        <f>+$G$4</f>
        <v>October</v>
      </c>
      <c r="H148" s="10" t="str">
        <f>+G148</f>
        <v>October</v>
      </c>
      <c r="I148" s="10" t="str">
        <f t="shared" si="38"/>
        <v>October</v>
      </c>
      <c r="J148" s="10" t="str">
        <f t="shared" si="38"/>
        <v>October</v>
      </c>
      <c r="K148" s="10" t="str">
        <f t="shared" si="38"/>
        <v>October</v>
      </c>
      <c r="L148" s="10" t="str">
        <f t="shared" si="38"/>
        <v>October</v>
      </c>
      <c r="M148" s="10" t="str">
        <f t="shared" si="38"/>
        <v>October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6</v>
      </c>
      <c r="H149" s="7">
        <f>+$H$5</f>
        <v>13</v>
      </c>
      <c r="I149" s="7">
        <f>+$I$5</f>
        <v>20</v>
      </c>
      <c r="J149" s="7">
        <f>+$J$5</f>
        <v>27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367</v>
      </c>
      <c r="H151" s="32">
        <f t="shared" ref="H151:L151" si="39">SUM(H152:H155)</f>
        <v>118</v>
      </c>
      <c r="I151" s="32">
        <f t="shared" si="39"/>
        <v>89</v>
      </c>
      <c r="J151" s="32">
        <f t="shared" si="39"/>
        <v>87</v>
      </c>
      <c r="K151" s="32">
        <f t="shared" si="39"/>
        <v>0</v>
      </c>
      <c r="L151" s="32">
        <f t="shared" si="39"/>
        <v>661</v>
      </c>
      <c r="M151" s="32">
        <f>ROUND((L151/$E$1),0)</f>
        <v>165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15</v>
      </c>
      <c r="H152" s="40">
        <v>4</v>
      </c>
      <c r="I152" s="40">
        <v>4</v>
      </c>
      <c r="J152" s="40">
        <v>6</v>
      </c>
      <c r="K152" s="40"/>
      <c r="L152" s="35">
        <f>SUM(G152:K152)</f>
        <v>29</v>
      </c>
      <c r="M152" s="35">
        <f t="shared" ref="M152:M160" si="40">ROUND((L152/$E$1),0)</f>
        <v>7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32</v>
      </c>
      <c r="H153" s="40">
        <v>29</v>
      </c>
      <c r="I153" s="40">
        <v>19</v>
      </c>
      <c r="J153" s="40">
        <v>24</v>
      </c>
      <c r="K153" s="40"/>
      <c r="L153" s="35">
        <f t="shared" ref="L153:L160" si="41">SUM(G153:K153)</f>
        <v>104</v>
      </c>
      <c r="M153" s="35">
        <f t="shared" si="40"/>
        <v>26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275</v>
      </c>
      <c r="H154" s="40">
        <v>45</v>
      </c>
      <c r="I154" s="40">
        <v>27</v>
      </c>
      <c r="J154" s="40">
        <v>31</v>
      </c>
      <c r="K154" s="40"/>
      <c r="L154" s="35">
        <f t="shared" si="41"/>
        <v>378</v>
      </c>
      <c r="M154" s="35">
        <f t="shared" si="40"/>
        <v>95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45</v>
      </c>
      <c r="H155" s="41">
        <v>40</v>
      </c>
      <c r="I155" s="41">
        <v>39</v>
      </c>
      <c r="J155" s="41">
        <v>26</v>
      </c>
      <c r="K155" s="41"/>
      <c r="L155" s="32">
        <f t="shared" si="41"/>
        <v>150</v>
      </c>
      <c r="M155" s="32">
        <f t="shared" si="40"/>
        <v>38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>
        <v>53</v>
      </c>
      <c r="H156" s="40">
        <v>2</v>
      </c>
      <c r="I156" s="40"/>
      <c r="J156" s="40"/>
      <c r="K156" s="40"/>
      <c r="L156" s="35">
        <f t="shared" si="41"/>
        <v>55</v>
      </c>
      <c r="M156" s="35">
        <f t="shared" si="40"/>
        <v>14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2</v>
      </c>
      <c r="H158" s="40">
        <v>3</v>
      </c>
      <c r="I158" s="40">
        <v>2</v>
      </c>
      <c r="J158" s="40">
        <v>3</v>
      </c>
      <c r="K158" s="40"/>
      <c r="L158" s="35">
        <f t="shared" si="41"/>
        <v>10</v>
      </c>
      <c r="M158" s="35">
        <f t="shared" si="40"/>
        <v>3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23</v>
      </c>
      <c r="H159" s="40">
        <v>27</v>
      </c>
      <c r="I159" s="40">
        <v>18</v>
      </c>
      <c r="J159" s="40">
        <v>10</v>
      </c>
      <c r="K159" s="40"/>
      <c r="L159" s="35">
        <f t="shared" si="41"/>
        <v>78</v>
      </c>
      <c r="M159" s="35">
        <f t="shared" si="40"/>
        <v>20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134</v>
      </c>
      <c r="U163" s="46">
        <f>+L168+L169</f>
        <v>33</v>
      </c>
      <c r="V163" s="46">
        <f>+L170+L171</f>
        <v>101</v>
      </c>
      <c r="W163" s="46">
        <f>+L174</f>
        <v>13</v>
      </c>
      <c r="X163" s="46">
        <f>+L172</f>
        <v>0</v>
      </c>
    </row>
    <row r="164" spans="1:24" x14ac:dyDescent="0.25">
      <c r="A164" s="21"/>
      <c r="B164" s="22"/>
      <c r="C164" s="8" t="str">
        <f>+$C148</f>
        <v>October 2024</v>
      </c>
      <c r="D164" s="24"/>
      <c r="E164" s="24"/>
      <c r="F164" s="24"/>
      <c r="G164" s="10" t="str">
        <f>+$G$4</f>
        <v>October</v>
      </c>
      <c r="H164" s="10" t="str">
        <f>+G164</f>
        <v>October</v>
      </c>
      <c r="I164" s="10" t="str">
        <f t="shared" si="42"/>
        <v>October</v>
      </c>
      <c r="J164" s="10" t="str">
        <f t="shared" si="42"/>
        <v>October</v>
      </c>
      <c r="K164" s="10" t="str">
        <f t="shared" si="42"/>
        <v>October</v>
      </c>
      <c r="L164" s="10" t="str">
        <f t="shared" si="42"/>
        <v>October</v>
      </c>
      <c r="M164" s="10" t="str">
        <f t="shared" si="42"/>
        <v>October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6</v>
      </c>
      <c r="H165" s="7">
        <f>+$H$5</f>
        <v>13</v>
      </c>
      <c r="I165" s="7">
        <f>+$I$5</f>
        <v>20</v>
      </c>
      <c r="J165" s="7">
        <f>+$J$5</f>
        <v>27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28</v>
      </c>
      <c r="H167" s="32">
        <f t="shared" ref="H167:L167" si="43">SUM(H168:H171)</f>
        <v>38</v>
      </c>
      <c r="I167" s="32">
        <f t="shared" si="43"/>
        <v>44</v>
      </c>
      <c r="J167" s="32">
        <f t="shared" si="43"/>
        <v>24</v>
      </c>
      <c r="K167" s="32">
        <f t="shared" si="43"/>
        <v>0</v>
      </c>
      <c r="L167" s="32">
        <f t="shared" si="43"/>
        <v>134</v>
      </c>
      <c r="M167" s="32">
        <f>ROUND((L167/$E$1),0)</f>
        <v>34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1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4</v>
      </c>
      <c r="H169" s="40">
        <v>6</v>
      </c>
      <c r="I169" s="40">
        <v>10</v>
      </c>
      <c r="J169" s="40">
        <v>7</v>
      </c>
      <c r="K169" s="40"/>
      <c r="L169" s="35">
        <f t="shared" ref="L169:L176" si="45">SUM(G169:K169)</f>
        <v>27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2</v>
      </c>
      <c r="H170" s="40">
        <v>7</v>
      </c>
      <c r="I170" s="40">
        <v>7</v>
      </c>
      <c r="J170" s="40">
        <v>6</v>
      </c>
      <c r="K170" s="40"/>
      <c r="L170" s="35">
        <f t="shared" si="45"/>
        <v>22</v>
      </c>
      <c r="M170" s="35">
        <f t="shared" si="44"/>
        <v>6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20</v>
      </c>
      <c r="H171" s="41">
        <v>24</v>
      </c>
      <c r="I171" s="41">
        <v>25</v>
      </c>
      <c r="J171" s="41">
        <v>10</v>
      </c>
      <c r="K171" s="41"/>
      <c r="L171" s="32">
        <f t="shared" si="45"/>
        <v>79</v>
      </c>
      <c r="M171" s="32">
        <f t="shared" si="44"/>
        <v>20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1</v>
      </c>
      <c r="H174" s="40">
        <v>9</v>
      </c>
      <c r="I174" s="40">
        <v>2</v>
      </c>
      <c r="J174" s="40">
        <v>1</v>
      </c>
      <c r="K174" s="40"/>
      <c r="L174" s="35">
        <f t="shared" si="45"/>
        <v>13</v>
      </c>
      <c r="M174" s="35">
        <f t="shared" si="44"/>
        <v>3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180</v>
      </c>
      <c r="H175" s="40">
        <v>90</v>
      </c>
      <c r="I175" s="40">
        <v>50</v>
      </c>
      <c r="J175" s="40">
        <v>60</v>
      </c>
      <c r="K175" s="40"/>
      <c r="L175" s="35">
        <f t="shared" si="45"/>
        <v>380</v>
      </c>
      <c r="M175" s="35">
        <f t="shared" si="44"/>
        <v>95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280</v>
      </c>
      <c r="U179" s="46">
        <f>+L184+L185</f>
        <v>57</v>
      </c>
      <c r="V179" s="46">
        <f>+L186+L187</f>
        <v>223</v>
      </c>
      <c r="W179" s="46">
        <f>+L190</f>
        <v>20</v>
      </c>
      <c r="X179" s="46">
        <f>+L188</f>
        <v>3</v>
      </c>
    </row>
    <row r="180" spans="1:24" x14ac:dyDescent="0.25">
      <c r="A180" s="21"/>
      <c r="B180" s="22"/>
      <c r="C180" s="8" t="str">
        <f>+$C164</f>
        <v>October 2024</v>
      </c>
      <c r="D180" s="24"/>
      <c r="E180" s="24"/>
      <c r="F180" s="24"/>
      <c r="G180" s="10" t="str">
        <f>+$G$4</f>
        <v>October</v>
      </c>
      <c r="H180" s="10" t="str">
        <f>+G180</f>
        <v>October</v>
      </c>
      <c r="I180" s="10" t="str">
        <f t="shared" si="46"/>
        <v>October</v>
      </c>
      <c r="J180" s="10" t="str">
        <f t="shared" si="46"/>
        <v>October</v>
      </c>
      <c r="K180" s="10" t="str">
        <f t="shared" si="46"/>
        <v>October</v>
      </c>
      <c r="L180" s="10" t="str">
        <f t="shared" si="46"/>
        <v>October</v>
      </c>
      <c r="M180" s="10" t="str">
        <f t="shared" si="46"/>
        <v>October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6</v>
      </c>
      <c r="H181" s="7">
        <f>+$H$5</f>
        <v>13</v>
      </c>
      <c r="I181" s="7">
        <f>+$I$5</f>
        <v>20</v>
      </c>
      <c r="J181" s="7">
        <f>+$J$5</f>
        <v>27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76</v>
      </c>
      <c r="H183" s="32">
        <f t="shared" ref="H183:L183" si="47">SUM(H184:H187)</f>
        <v>72</v>
      </c>
      <c r="I183" s="32">
        <f t="shared" si="47"/>
        <v>67</v>
      </c>
      <c r="J183" s="32">
        <f t="shared" si="47"/>
        <v>65</v>
      </c>
      <c r="K183" s="32">
        <f t="shared" si="47"/>
        <v>0</v>
      </c>
      <c r="L183" s="32">
        <f t="shared" si="47"/>
        <v>280</v>
      </c>
      <c r="M183" s="32">
        <f>ROUND((L183/$E$1),0)</f>
        <v>70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2</v>
      </c>
      <c r="H184" s="40">
        <v>1</v>
      </c>
      <c r="I184" s="40">
        <v>1</v>
      </c>
      <c r="J184" s="40">
        <v>1</v>
      </c>
      <c r="K184" s="40"/>
      <c r="L184" s="35">
        <f>SUM(G184:K184)</f>
        <v>5</v>
      </c>
      <c r="M184" s="35">
        <f t="shared" ref="M184:M192" si="48">ROUND((L184/$E$1),0)</f>
        <v>1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14</v>
      </c>
      <c r="H185" s="40">
        <v>15</v>
      </c>
      <c r="I185" s="40">
        <v>12</v>
      </c>
      <c r="J185" s="40">
        <v>11</v>
      </c>
      <c r="K185" s="40"/>
      <c r="L185" s="35">
        <f t="shared" ref="L185:L192" si="49">SUM(G185:K185)</f>
        <v>52</v>
      </c>
      <c r="M185" s="35">
        <f t="shared" si="48"/>
        <v>13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18</v>
      </c>
      <c r="H186" s="40">
        <v>16</v>
      </c>
      <c r="I186" s="40">
        <v>14</v>
      </c>
      <c r="J186" s="40">
        <v>14</v>
      </c>
      <c r="K186" s="40"/>
      <c r="L186" s="35">
        <f t="shared" si="49"/>
        <v>62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42</v>
      </c>
      <c r="H187" s="41">
        <v>40</v>
      </c>
      <c r="I187" s="41">
        <v>40</v>
      </c>
      <c r="J187" s="41">
        <v>39</v>
      </c>
      <c r="K187" s="41"/>
      <c r="L187" s="32">
        <f t="shared" si="49"/>
        <v>161</v>
      </c>
      <c r="M187" s="32">
        <f t="shared" si="48"/>
        <v>40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>
        <v>2</v>
      </c>
      <c r="H188" s="40">
        <v>1</v>
      </c>
      <c r="I188" s="40"/>
      <c r="J188" s="40"/>
      <c r="K188" s="40"/>
      <c r="L188" s="35">
        <f t="shared" si="49"/>
        <v>3</v>
      </c>
      <c r="M188" s="35">
        <f t="shared" si="48"/>
        <v>1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6</v>
      </c>
      <c r="H190" s="40">
        <v>7</v>
      </c>
      <c r="I190" s="40">
        <v>3</v>
      </c>
      <c r="J190" s="40">
        <v>4</v>
      </c>
      <c r="K190" s="40"/>
      <c r="L190" s="35">
        <f t="shared" si="49"/>
        <v>20</v>
      </c>
      <c r="M190" s="35">
        <f t="shared" si="48"/>
        <v>5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64</v>
      </c>
      <c r="H191" s="40">
        <v>64</v>
      </c>
      <c r="I191" s="40">
        <v>64</v>
      </c>
      <c r="J191" s="40">
        <v>64</v>
      </c>
      <c r="K191" s="40"/>
      <c r="L191" s="35">
        <f t="shared" si="49"/>
        <v>256</v>
      </c>
      <c r="M191" s="35">
        <f t="shared" si="48"/>
        <v>64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121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239</v>
      </c>
      <c r="U195" s="46">
        <f>+L200+L201</f>
        <v>41</v>
      </c>
      <c r="V195" s="46">
        <f>+L202+L203</f>
        <v>198</v>
      </c>
      <c r="W195" s="46">
        <f>+L206</f>
        <v>9</v>
      </c>
      <c r="X195" s="46">
        <f>+L204</f>
        <v>1</v>
      </c>
    </row>
    <row r="196" spans="1:24" x14ac:dyDescent="0.25">
      <c r="A196" s="21"/>
      <c r="B196" s="22"/>
      <c r="C196" s="8" t="str">
        <f>+$C180</f>
        <v>October 2024</v>
      </c>
      <c r="D196" s="24"/>
      <c r="E196" s="24"/>
      <c r="F196" s="24"/>
      <c r="G196" s="10" t="str">
        <f>+$G$4</f>
        <v>October</v>
      </c>
      <c r="H196" s="10" t="str">
        <f>+G196</f>
        <v>October</v>
      </c>
      <c r="I196" s="10" t="str">
        <f t="shared" si="50"/>
        <v>October</v>
      </c>
      <c r="J196" s="10" t="str">
        <f t="shared" si="50"/>
        <v>October</v>
      </c>
      <c r="K196" s="10" t="str">
        <f t="shared" si="50"/>
        <v>October</v>
      </c>
      <c r="L196" s="10" t="str">
        <f t="shared" si="50"/>
        <v>October</v>
      </c>
      <c r="M196" s="10" t="str">
        <f t="shared" si="50"/>
        <v>October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6</v>
      </c>
      <c r="H197" s="7">
        <f>+$H$5</f>
        <v>13</v>
      </c>
      <c r="I197" s="7">
        <f>+$I$5</f>
        <v>20</v>
      </c>
      <c r="J197" s="7">
        <f>+$J$5</f>
        <v>27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59</v>
      </c>
      <c r="H199" s="32">
        <f t="shared" ref="H199:L199" si="51">SUM(H200:H203)</f>
        <v>71</v>
      </c>
      <c r="I199" s="32">
        <f t="shared" si="51"/>
        <v>56</v>
      </c>
      <c r="J199" s="32">
        <f t="shared" si="51"/>
        <v>53</v>
      </c>
      <c r="K199" s="32">
        <f t="shared" si="51"/>
        <v>0</v>
      </c>
      <c r="L199" s="32">
        <f t="shared" si="51"/>
        <v>239</v>
      </c>
      <c r="M199" s="32">
        <f>ROUND((L199/$E$1),0)</f>
        <v>60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4</v>
      </c>
      <c r="H200" s="40">
        <v>4</v>
      </c>
      <c r="I200" s="40">
        <v>3</v>
      </c>
      <c r="J200" s="40">
        <v>2</v>
      </c>
      <c r="K200" s="40"/>
      <c r="L200" s="35">
        <f>SUM(G200:K200)</f>
        <v>13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</v>
      </c>
      <c r="H201" s="40">
        <v>8</v>
      </c>
      <c r="I201" s="40">
        <v>6</v>
      </c>
      <c r="J201" s="40">
        <v>6</v>
      </c>
      <c r="K201" s="40"/>
      <c r="L201" s="35">
        <f t="shared" ref="L201:L208" si="53">SUM(G201:K201)</f>
        <v>28</v>
      </c>
      <c r="M201" s="35">
        <f t="shared" si="52"/>
        <v>7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22</v>
      </c>
      <c r="H202" s="40">
        <v>24</v>
      </c>
      <c r="I202" s="40">
        <v>20</v>
      </c>
      <c r="J202" s="40">
        <v>17</v>
      </c>
      <c r="K202" s="40"/>
      <c r="L202" s="35">
        <f t="shared" si="53"/>
        <v>83</v>
      </c>
      <c r="M202" s="35">
        <f t="shared" si="52"/>
        <v>21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25</v>
      </c>
      <c r="H203" s="41">
        <v>35</v>
      </c>
      <c r="I203" s="41">
        <v>27</v>
      </c>
      <c r="J203" s="41">
        <v>28</v>
      </c>
      <c r="K203" s="41"/>
      <c r="L203" s="32">
        <f t="shared" si="53"/>
        <v>115</v>
      </c>
      <c r="M203" s="32">
        <f t="shared" si="52"/>
        <v>29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>
        <v>1</v>
      </c>
      <c r="J204" s="40"/>
      <c r="K204" s="40"/>
      <c r="L204" s="35">
        <f t="shared" si="53"/>
        <v>1</v>
      </c>
      <c r="M204" s="35">
        <f t="shared" si="52"/>
        <v>0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3</v>
      </c>
      <c r="I206" s="40">
        <v>3</v>
      </c>
      <c r="J206" s="40"/>
      <c r="K206" s="40"/>
      <c r="L206" s="35">
        <f t="shared" si="53"/>
        <v>9</v>
      </c>
      <c r="M206" s="35">
        <f t="shared" si="52"/>
        <v>2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>
        <v>128</v>
      </c>
      <c r="H207" s="40">
        <v>96</v>
      </c>
      <c r="I207" s="40">
        <v>64</v>
      </c>
      <c r="J207" s="40">
        <v>64</v>
      </c>
      <c r="K207" s="40"/>
      <c r="L207" s="35">
        <f t="shared" si="53"/>
        <v>352</v>
      </c>
      <c r="M207" s="35">
        <f t="shared" si="52"/>
        <v>88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344</v>
      </c>
      <c r="U211" s="46">
        <f>+L216+L217</f>
        <v>54</v>
      </c>
      <c r="V211" s="46">
        <f>+L218+L219</f>
        <v>290</v>
      </c>
      <c r="W211" s="46">
        <f>+L222</f>
        <v>8</v>
      </c>
      <c r="X211" s="46">
        <f>+L220</f>
        <v>0</v>
      </c>
    </row>
    <row r="212" spans="1:24" x14ac:dyDescent="0.25">
      <c r="A212" s="21"/>
      <c r="B212" s="22"/>
      <c r="C212" s="8" t="str">
        <f>+$C196</f>
        <v>October 2024</v>
      </c>
      <c r="D212" s="24"/>
      <c r="E212" s="24"/>
      <c r="F212" s="24"/>
      <c r="G212" s="10" t="str">
        <f>+$G$4</f>
        <v>October</v>
      </c>
      <c r="H212" s="10" t="str">
        <f>+G212</f>
        <v>October</v>
      </c>
      <c r="I212" s="10" t="str">
        <f t="shared" si="54"/>
        <v>October</v>
      </c>
      <c r="J212" s="10" t="str">
        <f t="shared" si="54"/>
        <v>October</v>
      </c>
      <c r="K212" s="10" t="str">
        <f t="shared" si="54"/>
        <v>October</v>
      </c>
      <c r="L212" s="10" t="str">
        <f t="shared" si="54"/>
        <v>October</v>
      </c>
      <c r="M212" s="10" t="str">
        <f t="shared" si="54"/>
        <v>October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6</v>
      </c>
      <c r="H213" s="7">
        <f>+$H$5</f>
        <v>13</v>
      </c>
      <c r="I213" s="7">
        <f>+$I$5</f>
        <v>20</v>
      </c>
      <c r="J213" s="7">
        <f>+$J$5</f>
        <v>27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88</v>
      </c>
      <c r="H215" s="32">
        <f t="shared" ref="H215:L215" si="55">SUM(H216:H219)</f>
        <v>85</v>
      </c>
      <c r="I215" s="32">
        <f t="shared" si="55"/>
        <v>80</v>
      </c>
      <c r="J215" s="32">
        <f t="shared" si="55"/>
        <v>91</v>
      </c>
      <c r="K215" s="32">
        <f t="shared" si="55"/>
        <v>0</v>
      </c>
      <c r="L215" s="32">
        <f t="shared" si="55"/>
        <v>344</v>
      </c>
      <c r="M215" s="32">
        <f>ROUND((L215/$E$1),0)</f>
        <v>86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2</v>
      </c>
      <c r="H216" s="40">
        <v>3</v>
      </c>
      <c r="I216" s="40">
        <v>5</v>
      </c>
      <c r="J216" s="40">
        <v>5</v>
      </c>
      <c r="K216" s="40"/>
      <c r="L216" s="35">
        <f>SUM(G216:K216)</f>
        <v>15</v>
      </c>
      <c r="M216" s="35">
        <f t="shared" ref="M216:M224" si="56">ROUND((L216/$E$1),0)</f>
        <v>4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10</v>
      </c>
      <c r="H217" s="40">
        <v>9</v>
      </c>
      <c r="I217" s="40">
        <v>8</v>
      </c>
      <c r="J217" s="40">
        <v>12</v>
      </c>
      <c r="K217" s="40"/>
      <c r="L217" s="35">
        <f t="shared" ref="L217:L224" si="57">SUM(G217:K217)</f>
        <v>39</v>
      </c>
      <c r="M217" s="35">
        <f t="shared" si="56"/>
        <v>10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23</v>
      </c>
      <c r="H218" s="40">
        <v>24</v>
      </c>
      <c r="I218" s="40">
        <v>19</v>
      </c>
      <c r="J218" s="40">
        <v>27</v>
      </c>
      <c r="K218" s="40"/>
      <c r="L218" s="35">
        <f t="shared" si="57"/>
        <v>93</v>
      </c>
      <c r="M218" s="35">
        <f t="shared" si="56"/>
        <v>23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53</v>
      </c>
      <c r="H219" s="41">
        <v>49</v>
      </c>
      <c r="I219" s="41">
        <v>48</v>
      </c>
      <c r="J219" s="41">
        <v>47</v>
      </c>
      <c r="K219" s="41"/>
      <c r="L219" s="32">
        <f t="shared" si="57"/>
        <v>197</v>
      </c>
      <c r="M219" s="32">
        <f t="shared" si="56"/>
        <v>49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>
        <f t="shared" si="56"/>
        <v>0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3</v>
      </c>
      <c r="H222" s="40">
        <v>2</v>
      </c>
      <c r="I222" s="40">
        <v>2</v>
      </c>
      <c r="J222" s="40">
        <v>1</v>
      </c>
      <c r="K222" s="40"/>
      <c r="L222" s="35">
        <f t="shared" si="57"/>
        <v>8</v>
      </c>
      <c r="M222" s="35">
        <f t="shared" si="56"/>
        <v>2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30</v>
      </c>
      <c r="H223" s="40">
        <v>20</v>
      </c>
      <c r="I223" s="40">
        <v>288</v>
      </c>
      <c r="J223" s="40">
        <v>193</v>
      </c>
      <c r="K223" s="40"/>
      <c r="L223" s="35">
        <f t="shared" si="57"/>
        <v>531</v>
      </c>
      <c r="M223" s="35">
        <f t="shared" si="56"/>
        <v>133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229</v>
      </c>
      <c r="U227" s="46">
        <f>+L232+L233</f>
        <v>90</v>
      </c>
      <c r="V227" s="46">
        <f>+L234+L235</f>
        <v>139</v>
      </c>
      <c r="W227" s="46">
        <f>+L238</f>
        <v>8</v>
      </c>
      <c r="X227" s="46">
        <f>+L236</f>
        <v>0</v>
      </c>
    </row>
    <row r="228" spans="1:24" x14ac:dyDescent="0.25">
      <c r="A228" s="21"/>
      <c r="B228" s="22"/>
      <c r="C228" s="8" t="str">
        <f>+$C212</f>
        <v>October 2024</v>
      </c>
      <c r="D228" s="24"/>
      <c r="E228" s="24"/>
      <c r="F228" s="24"/>
      <c r="G228" s="10" t="str">
        <f>+$G$4</f>
        <v>October</v>
      </c>
      <c r="H228" s="10" t="str">
        <f>+G228</f>
        <v>October</v>
      </c>
      <c r="I228" s="10" t="str">
        <f t="shared" si="58"/>
        <v>October</v>
      </c>
      <c r="J228" s="10" t="str">
        <f t="shared" si="58"/>
        <v>October</v>
      </c>
      <c r="K228" s="10" t="str">
        <f t="shared" si="58"/>
        <v>October</v>
      </c>
      <c r="L228" s="10" t="str">
        <f t="shared" si="58"/>
        <v>October</v>
      </c>
      <c r="M228" s="10" t="str">
        <f t="shared" si="58"/>
        <v>October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6</v>
      </c>
      <c r="H229" s="7">
        <f>+$H$5</f>
        <v>13</v>
      </c>
      <c r="I229" s="7">
        <f>+$I$5</f>
        <v>20</v>
      </c>
      <c r="J229" s="7">
        <f>+$J$5</f>
        <v>27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63</v>
      </c>
      <c r="H231" s="32">
        <f t="shared" ref="H231:L231" si="59">SUM(H232:H235)</f>
        <v>56</v>
      </c>
      <c r="I231" s="32">
        <f t="shared" si="59"/>
        <v>56</v>
      </c>
      <c r="J231" s="32">
        <f t="shared" si="59"/>
        <v>54</v>
      </c>
      <c r="K231" s="32">
        <f t="shared" si="59"/>
        <v>0</v>
      </c>
      <c r="L231" s="32">
        <f t="shared" si="59"/>
        <v>229</v>
      </c>
      <c r="M231" s="32">
        <f>ROUND((L231/$E$1),0)</f>
        <v>57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9</v>
      </c>
      <c r="H232" s="40">
        <v>8</v>
      </c>
      <c r="I232" s="40">
        <v>8</v>
      </c>
      <c r="J232" s="40">
        <v>9</v>
      </c>
      <c r="K232" s="40"/>
      <c r="L232" s="35">
        <f>SUM(G232:K232)</f>
        <v>34</v>
      </c>
      <c r="M232" s="35">
        <f t="shared" ref="M232:M240" si="60">ROUND((L232/$E$1),0)</f>
        <v>9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11</v>
      </c>
      <c r="H233" s="40">
        <v>15</v>
      </c>
      <c r="I233" s="40">
        <v>15</v>
      </c>
      <c r="J233" s="40">
        <v>15</v>
      </c>
      <c r="K233" s="40"/>
      <c r="L233" s="35">
        <f t="shared" ref="L233:L240" si="61">SUM(G233:K233)</f>
        <v>56</v>
      </c>
      <c r="M233" s="35">
        <f t="shared" si="60"/>
        <v>14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16</v>
      </c>
      <c r="H234" s="40">
        <v>10</v>
      </c>
      <c r="I234" s="40">
        <v>10</v>
      </c>
      <c r="J234" s="40">
        <v>10</v>
      </c>
      <c r="K234" s="40"/>
      <c r="L234" s="35">
        <f t="shared" si="61"/>
        <v>46</v>
      </c>
      <c r="M234" s="35">
        <f t="shared" si="60"/>
        <v>12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27</v>
      </c>
      <c r="H235" s="41">
        <v>23</v>
      </c>
      <c r="I235" s="41">
        <v>23</v>
      </c>
      <c r="J235" s="41">
        <v>20</v>
      </c>
      <c r="K235" s="41"/>
      <c r="L235" s="32">
        <f t="shared" si="61"/>
        <v>93</v>
      </c>
      <c r="M235" s="32">
        <f t="shared" si="60"/>
        <v>23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>
        <f t="shared" si="60"/>
        <v>0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116"/>
      <c r="H238" s="40">
        <v>3</v>
      </c>
      <c r="I238" s="40">
        <v>3</v>
      </c>
      <c r="J238" s="40">
        <v>2</v>
      </c>
      <c r="K238" s="40"/>
      <c r="L238" s="35">
        <f t="shared" si="61"/>
        <v>8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518</v>
      </c>
      <c r="U243" s="46">
        <f>+L248+L249</f>
        <v>67</v>
      </c>
      <c r="V243" s="46">
        <f>+L250+L251</f>
        <v>451</v>
      </c>
      <c r="W243" s="46">
        <f>+L254</f>
        <v>51</v>
      </c>
      <c r="X243" s="46">
        <f>+L252</f>
        <v>0</v>
      </c>
    </row>
    <row r="244" spans="1:24" x14ac:dyDescent="0.25">
      <c r="A244" s="21"/>
      <c r="B244" s="22"/>
      <c r="C244" s="8" t="str">
        <f>+$C228</f>
        <v>October 2024</v>
      </c>
      <c r="D244" s="24"/>
      <c r="E244" s="24"/>
      <c r="F244" s="24"/>
      <c r="G244" s="10" t="str">
        <f>+$G$4</f>
        <v>October</v>
      </c>
      <c r="H244" s="10" t="str">
        <f>+G244</f>
        <v>October</v>
      </c>
      <c r="I244" s="10" t="str">
        <f t="shared" si="62"/>
        <v>October</v>
      </c>
      <c r="J244" s="10" t="str">
        <f t="shared" si="62"/>
        <v>October</v>
      </c>
      <c r="K244" s="10" t="str">
        <f t="shared" si="62"/>
        <v>October</v>
      </c>
      <c r="L244" s="10" t="str">
        <f t="shared" si="62"/>
        <v>October</v>
      </c>
      <c r="M244" s="10" t="str">
        <f t="shared" si="62"/>
        <v>October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6</v>
      </c>
      <c r="H245" s="7">
        <f>+$H$5</f>
        <v>13</v>
      </c>
      <c r="I245" s="7">
        <f>+$I$5</f>
        <v>20</v>
      </c>
      <c r="J245" s="7">
        <f>+$J$5</f>
        <v>27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125</v>
      </c>
      <c r="H247" s="32">
        <f t="shared" ref="H247:L247" si="63">SUM(H248:H251)</f>
        <v>127</v>
      </c>
      <c r="I247" s="32">
        <f t="shared" si="63"/>
        <v>146</v>
      </c>
      <c r="J247" s="32">
        <f t="shared" si="63"/>
        <v>120</v>
      </c>
      <c r="K247" s="32">
        <f t="shared" si="63"/>
        <v>0</v>
      </c>
      <c r="L247" s="32">
        <f t="shared" si="63"/>
        <v>518</v>
      </c>
      <c r="M247" s="32">
        <f>ROUND((L247/$E$1),0)</f>
        <v>130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6</v>
      </c>
      <c r="I248" s="40">
        <v>9</v>
      </c>
      <c r="J248" s="40">
        <v>5</v>
      </c>
      <c r="K248" s="40"/>
      <c r="L248" s="35">
        <f>SUM(G248:K248)</f>
        <v>25</v>
      </c>
      <c r="M248" s="35">
        <f t="shared" ref="M248:M256" si="64">ROUND((L248/$E$1),0)</f>
        <v>6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11</v>
      </c>
      <c r="H249" s="40">
        <v>9</v>
      </c>
      <c r="I249" s="40">
        <v>12</v>
      </c>
      <c r="J249" s="40">
        <v>10</v>
      </c>
      <c r="K249" s="40"/>
      <c r="L249" s="35">
        <f t="shared" ref="L249:L256" si="65">SUM(G249:K249)</f>
        <v>42</v>
      </c>
      <c r="M249" s="35">
        <f t="shared" si="64"/>
        <v>11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31</v>
      </c>
      <c r="H250" s="40">
        <v>32</v>
      </c>
      <c r="I250" s="40">
        <v>37</v>
      </c>
      <c r="J250" s="40">
        <v>30</v>
      </c>
      <c r="K250" s="40"/>
      <c r="L250" s="35">
        <f t="shared" si="65"/>
        <v>130</v>
      </c>
      <c r="M250" s="35">
        <f t="shared" si="64"/>
        <v>33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78</v>
      </c>
      <c r="H251" s="41">
        <v>80</v>
      </c>
      <c r="I251" s="41">
        <v>88</v>
      </c>
      <c r="J251" s="41">
        <v>75</v>
      </c>
      <c r="K251" s="41"/>
      <c r="L251" s="32">
        <f t="shared" si="65"/>
        <v>321</v>
      </c>
      <c r="M251" s="32">
        <f t="shared" si="64"/>
        <v>80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15</v>
      </c>
      <c r="H254" s="40">
        <v>15</v>
      </c>
      <c r="I254" s="40">
        <v>9</v>
      </c>
      <c r="J254" s="40">
        <v>12</v>
      </c>
      <c r="K254" s="40"/>
      <c r="L254" s="35">
        <f t="shared" si="65"/>
        <v>51</v>
      </c>
      <c r="M254" s="35">
        <f t="shared" si="64"/>
        <v>13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137</v>
      </c>
      <c r="U259" s="46">
        <f>+L264+L265</f>
        <v>20</v>
      </c>
      <c r="V259" s="46">
        <f>+L266+L267</f>
        <v>117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 t="str">
        <f>+$C244</f>
        <v>October 2024</v>
      </c>
      <c r="D260" s="24"/>
      <c r="E260" s="24"/>
      <c r="F260" s="24"/>
      <c r="G260" s="10" t="str">
        <f>+$G$4</f>
        <v>October</v>
      </c>
      <c r="H260" s="10" t="str">
        <f>+G260</f>
        <v>October</v>
      </c>
      <c r="I260" s="10" t="str">
        <f t="shared" si="66"/>
        <v>October</v>
      </c>
      <c r="J260" s="10" t="str">
        <f t="shared" si="66"/>
        <v>October</v>
      </c>
      <c r="K260" s="10" t="str">
        <f t="shared" si="66"/>
        <v>October</v>
      </c>
      <c r="L260" s="10" t="str">
        <f t="shared" si="66"/>
        <v>October</v>
      </c>
      <c r="M260" s="10" t="str">
        <f t="shared" si="66"/>
        <v>October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6</v>
      </c>
      <c r="H261" s="7">
        <f>+$H$5</f>
        <v>13</v>
      </c>
      <c r="I261" s="7">
        <f>+$I$5</f>
        <v>20</v>
      </c>
      <c r="J261" s="7">
        <f>+$J$5</f>
        <v>27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34</v>
      </c>
      <c r="H263" s="32">
        <f t="shared" ref="H263:L263" si="67">SUM(H264:H267)</f>
        <v>19</v>
      </c>
      <c r="I263" s="32">
        <f t="shared" si="67"/>
        <v>49</v>
      </c>
      <c r="J263" s="32">
        <f t="shared" si="67"/>
        <v>35</v>
      </c>
      <c r="K263" s="32">
        <f t="shared" si="67"/>
        <v>0</v>
      </c>
      <c r="L263" s="32">
        <f t="shared" si="67"/>
        <v>137</v>
      </c>
      <c r="M263" s="32">
        <f>ROUND((L263/$E$1),0)</f>
        <v>34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2</v>
      </c>
      <c r="J264" s="40">
        <v>1</v>
      </c>
      <c r="K264" s="40"/>
      <c r="L264" s="35">
        <f>SUM(G264:K264)</f>
        <v>5</v>
      </c>
      <c r="M264" s="35">
        <f t="shared" ref="M264:M272" si="68">ROUND((L264/$E$1),0)</f>
        <v>1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3</v>
      </c>
      <c r="H265" s="40">
        <v>4</v>
      </c>
      <c r="I265" s="40">
        <v>5</v>
      </c>
      <c r="J265" s="40">
        <v>3</v>
      </c>
      <c r="K265" s="40"/>
      <c r="L265" s="35">
        <f t="shared" ref="L265:L272" si="69">SUM(G265:K265)</f>
        <v>15</v>
      </c>
      <c r="M265" s="35">
        <f t="shared" si="68"/>
        <v>4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4</v>
      </c>
      <c r="H266" s="40">
        <v>6</v>
      </c>
      <c r="I266" s="40">
        <v>7</v>
      </c>
      <c r="J266" s="40">
        <v>4</v>
      </c>
      <c r="K266" s="40"/>
      <c r="L266" s="35">
        <f t="shared" si="69"/>
        <v>21</v>
      </c>
      <c r="M266" s="35">
        <f t="shared" si="68"/>
        <v>5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26</v>
      </c>
      <c r="H267" s="41">
        <v>8</v>
      </c>
      <c r="I267" s="41">
        <v>35</v>
      </c>
      <c r="J267" s="41">
        <v>27</v>
      </c>
      <c r="K267" s="41"/>
      <c r="L267" s="32">
        <f t="shared" si="69"/>
        <v>96</v>
      </c>
      <c r="M267" s="32">
        <f t="shared" si="68"/>
        <v>24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>
        <f t="shared" si="68"/>
        <v>0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>
        <v>96</v>
      </c>
      <c r="I271" s="40">
        <v>96</v>
      </c>
      <c r="J271" s="40">
        <v>64</v>
      </c>
      <c r="K271" s="40"/>
      <c r="L271" s="35">
        <f t="shared" si="69"/>
        <v>256</v>
      </c>
      <c r="M271" s="35">
        <f t="shared" si="68"/>
        <v>64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306</v>
      </c>
      <c r="U275" s="46">
        <f>+L280+L281</f>
        <v>33</v>
      </c>
      <c r="V275" s="46">
        <f>+L282+L283</f>
        <v>273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October 2024</v>
      </c>
      <c r="D276" s="24"/>
      <c r="E276" s="24"/>
      <c r="F276" s="24"/>
      <c r="G276" s="10" t="str">
        <f>+$G$4</f>
        <v>October</v>
      </c>
      <c r="H276" s="10" t="str">
        <f>+G276</f>
        <v>October</v>
      </c>
      <c r="I276" s="10" t="str">
        <f t="shared" si="70"/>
        <v>October</v>
      </c>
      <c r="J276" s="10" t="str">
        <f t="shared" si="70"/>
        <v>October</v>
      </c>
      <c r="K276" s="10" t="str">
        <f t="shared" si="70"/>
        <v>October</v>
      </c>
      <c r="L276" s="10" t="str">
        <f t="shared" si="70"/>
        <v>October</v>
      </c>
      <c r="M276" s="10" t="str">
        <f t="shared" si="70"/>
        <v>October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6</v>
      </c>
      <c r="H277" s="7">
        <f>+$H$5</f>
        <v>13</v>
      </c>
      <c r="I277" s="7">
        <f>+$I$5</f>
        <v>20</v>
      </c>
      <c r="J277" s="7">
        <f>+$J$5</f>
        <v>27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81</v>
      </c>
      <c r="H279" s="32">
        <f t="shared" ref="H279:L279" si="71">SUM(H280:H283)</f>
        <v>88</v>
      </c>
      <c r="I279" s="32">
        <f t="shared" si="71"/>
        <v>55</v>
      </c>
      <c r="J279" s="32">
        <f t="shared" si="71"/>
        <v>82</v>
      </c>
      <c r="K279" s="32">
        <f t="shared" si="71"/>
        <v>0</v>
      </c>
      <c r="L279" s="32">
        <f t="shared" si="71"/>
        <v>306</v>
      </c>
      <c r="M279" s="32">
        <f>ROUND((L279/$E$1),0)</f>
        <v>77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3</v>
      </c>
      <c r="H280" s="40">
        <v>2</v>
      </c>
      <c r="I280" s="40">
        <v>2</v>
      </c>
      <c r="J280" s="40">
        <v>3</v>
      </c>
      <c r="K280" s="40"/>
      <c r="L280" s="35">
        <f>SUM(G280:K280)</f>
        <v>10</v>
      </c>
      <c r="M280" s="35">
        <f t="shared" ref="M280:M288" si="72">ROUND((L280/$E$1),0)</f>
        <v>3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5</v>
      </c>
      <c r="H281" s="40">
        <v>7</v>
      </c>
      <c r="I281" s="40">
        <v>5</v>
      </c>
      <c r="J281" s="40">
        <v>6</v>
      </c>
      <c r="K281" s="40"/>
      <c r="L281" s="35">
        <f t="shared" ref="L281:L288" si="73">SUM(G281:K281)</f>
        <v>23</v>
      </c>
      <c r="M281" s="35">
        <f t="shared" si="72"/>
        <v>6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23</v>
      </c>
      <c r="H282" s="40">
        <v>26</v>
      </c>
      <c r="I282" s="40">
        <v>13</v>
      </c>
      <c r="J282" s="40">
        <v>21</v>
      </c>
      <c r="K282" s="40"/>
      <c r="L282" s="35">
        <f t="shared" si="73"/>
        <v>83</v>
      </c>
      <c r="M282" s="35">
        <f t="shared" si="72"/>
        <v>21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50</v>
      </c>
      <c r="H283" s="41">
        <v>53</v>
      </c>
      <c r="I283" s="41">
        <v>35</v>
      </c>
      <c r="J283" s="41">
        <v>52</v>
      </c>
      <c r="K283" s="41"/>
      <c r="L283" s="32">
        <f t="shared" si="73"/>
        <v>190</v>
      </c>
      <c r="M283" s="32">
        <f t="shared" si="72"/>
        <v>48</v>
      </c>
      <c r="N283" s="33"/>
      <c r="O283" s="1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>
        <f t="shared" si="72"/>
        <v>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>
        <f t="shared" si="72"/>
        <v>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210</v>
      </c>
      <c r="U291" s="46">
        <f>+L296+L297</f>
        <v>28</v>
      </c>
      <c r="V291" s="46">
        <f>+L298+L299</f>
        <v>182</v>
      </c>
      <c r="W291" s="46">
        <f>+L302</f>
        <v>13</v>
      </c>
      <c r="X291" s="46">
        <f>+L300</f>
        <v>0</v>
      </c>
    </row>
    <row r="292" spans="1:24" x14ac:dyDescent="0.25">
      <c r="A292" s="21"/>
      <c r="B292" s="22"/>
      <c r="C292" s="8" t="str">
        <f>+$C276</f>
        <v>October 2024</v>
      </c>
      <c r="D292" s="24"/>
      <c r="E292" s="24"/>
      <c r="F292" s="24"/>
      <c r="G292" s="10" t="str">
        <f>+$G$4</f>
        <v>October</v>
      </c>
      <c r="H292" s="10" t="str">
        <f>+G292</f>
        <v>October</v>
      </c>
      <c r="I292" s="10" t="str">
        <f t="shared" si="74"/>
        <v>October</v>
      </c>
      <c r="J292" s="10" t="str">
        <f t="shared" si="74"/>
        <v>October</v>
      </c>
      <c r="K292" s="10" t="str">
        <f t="shared" si="74"/>
        <v>October</v>
      </c>
      <c r="L292" s="10" t="str">
        <f t="shared" si="74"/>
        <v>October</v>
      </c>
      <c r="M292" s="10" t="str">
        <f t="shared" si="74"/>
        <v>October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6</v>
      </c>
      <c r="H293" s="7">
        <f>+$H$5</f>
        <v>13</v>
      </c>
      <c r="I293" s="7">
        <f>+$I$5</f>
        <v>20</v>
      </c>
      <c r="J293" s="7">
        <f>+$J$5</f>
        <v>27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53</v>
      </c>
      <c r="H295" s="32">
        <f t="shared" ref="H295:L295" si="75">SUM(H296:H299)</f>
        <v>52</v>
      </c>
      <c r="I295" s="32">
        <f t="shared" si="75"/>
        <v>43</v>
      </c>
      <c r="J295" s="32">
        <f t="shared" si="75"/>
        <v>62</v>
      </c>
      <c r="K295" s="32">
        <f t="shared" si="75"/>
        <v>0</v>
      </c>
      <c r="L295" s="32">
        <f t="shared" si="75"/>
        <v>210</v>
      </c>
      <c r="M295" s="32">
        <f>ROUND((L295/$E$1),0)</f>
        <v>53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1</v>
      </c>
      <c r="J296" s="40">
        <v>2</v>
      </c>
      <c r="K296" s="40"/>
      <c r="L296" s="35">
        <f>SUM(G296:K296)</f>
        <v>7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5</v>
      </c>
      <c r="H297" s="40">
        <v>6</v>
      </c>
      <c r="I297" s="40">
        <v>5</v>
      </c>
      <c r="J297" s="40">
        <v>5</v>
      </c>
      <c r="K297" s="40"/>
      <c r="L297" s="35">
        <f t="shared" ref="L297:L304" si="77">SUM(G297:K297)</f>
        <v>21</v>
      </c>
      <c r="M297" s="35">
        <f t="shared" si="76"/>
        <v>5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19</v>
      </c>
      <c r="H298" s="40">
        <v>18</v>
      </c>
      <c r="I298" s="40">
        <v>23</v>
      </c>
      <c r="J298" s="40">
        <v>19</v>
      </c>
      <c r="K298" s="40"/>
      <c r="L298" s="35">
        <f t="shared" si="77"/>
        <v>79</v>
      </c>
      <c r="M298" s="35">
        <f t="shared" si="76"/>
        <v>20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27</v>
      </c>
      <c r="H299" s="41">
        <v>26</v>
      </c>
      <c r="I299" s="41">
        <v>14</v>
      </c>
      <c r="J299" s="41">
        <v>36</v>
      </c>
      <c r="K299" s="41"/>
      <c r="L299" s="32">
        <f t="shared" si="77"/>
        <v>103</v>
      </c>
      <c r="M299" s="32">
        <f t="shared" si="76"/>
        <v>26</v>
      </c>
      <c r="N299" s="33"/>
      <c r="O299" s="1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2</v>
      </c>
      <c r="H302" s="40">
        <v>3</v>
      </c>
      <c r="I302" s="40">
        <v>4</v>
      </c>
      <c r="J302" s="40">
        <v>4</v>
      </c>
      <c r="K302" s="40"/>
      <c r="L302" s="35">
        <f t="shared" si="77"/>
        <v>13</v>
      </c>
      <c r="M302" s="35">
        <f t="shared" si="76"/>
        <v>3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309</v>
      </c>
      <c r="U307" s="46">
        <f>+L312+L313</f>
        <v>65</v>
      </c>
      <c r="V307" s="46">
        <f>+L314+L315</f>
        <v>244</v>
      </c>
      <c r="W307" s="46">
        <f>+L318</f>
        <v>0</v>
      </c>
      <c r="X307" s="46">
        <f>+L316</f>
        <v>1</v>
      </c>
    </row>
    <row r="308" spans="1:24" x14ac:dyDescent="0.25">
      <c r="A308" s="21"/>
      <c r="B308" s="22"/>
      <c r="C308" s="8" t="str">
        <f>+$C292</f>
        <v>October 2024</v>
      </c>
      <c r="D308" s="24"/>
      <c r="E308" s="24"/>
      <c r="F308" s="24"/>
      <c r="G308" s="10" t="str">
        <f>+$G$4</f>
        <v>October</v>
      </c>
      <c r="H308" s="10" t="str">
        <f>+G308</f>
        <v>October</v>
      </c>
      <c r="I308" s="10" t="str">
        <f t="shared" si="78"/>
        <v>October</v>
      </c>
      <c r="J308" s="10" t="str">
        <f t="shared" si="78"/>
        <v>October</v>
      </c>
      <c r="K308" s="10" t="str">
        <f t="shared" si="78"/>
        <v>October</v>
      </c>
      <c r="L308" s="10" t="str">
        <f t="shared" si="78"/>
        <v>October</v>
      </c>
      <c r="M308" s="10" t="str">
        <f t="shared" si="78"/>
        <v>October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6</v>
      </c>
      <c r="H309" s="7">
        <f>+$H$5</f>
        <v>13</v>
      </c>
      <c r="I309" s="7">
        <f>+$I$5</f>
        <v>20</v>
      </c>
      <c r="J309" s="7">
        <f>+$J$5</f>
        <v>27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81</v>
      </c>
      <c r="H311" s="32">
        <f t="shared" ref="H311:L311" si="79">SUM(H312:H315)</f>
        <v>94</v>
      </c>
      <c r="I311" s="32">
        <f t="shared" si="79"/>
        <v>64</v>
      </c>
      <c r="J311" s="32">
        <f t="shared" si="79"/>
        <v>70</v>
      </c>
      <c r="K311" s="32">
        <f t="shared" si="79"/>
        <v>0</v>
      </c>
      <c r="L311" s="32">
        <f t="shared" si="79"/>
        <v>309</v>
      </c>
      <c r="M311" s="32">
        <f>ROUND((L311/$E$1),0)</f>
        <v>77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5</v>
      </c>
      <c r="H312" s="40">
        <v>6</v>
      </c>
      <c r="I312" s="40">
        <v>3</v>
      </c>
      <c r="J312" s="40">
        <v>5</v>
      </c>
      <c r="K312" s="40"/>
      <c r="L312" s="35">
        <f>SUM(G312:K312)</f>
        <v>19</v>
      </c>
      <c r="M312" s="35">
        <f t="shared" ref="M312:M320" si="80">ROUND((L312/$E$1),0)</f>
        <v>5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13</v>
      </c>
      <c r="H313" s="40">
        <v>13</v>
      </c>
      <c r="I313" s="40">
        <v>10</v>
      </c>
      <c r="J313" s="40">
        <v>10</v>
      </c>
      <c r="K313" s="118"/>
      <c r="L313" s="35">
        <f t="shared" ref="L313:L320" si="81">SUM(G313:K313)</f>
        <v>46</v>
      </c>
      <c r="M313" s="35">
        <f t="shared" si="80"/>
        <v>12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26</v>
      </c>
      <c r="H314" s="40">
        <v>28</v>
      </c>
      <c r="I314" s="40">
        <v>20</v>
      </c>
      <c r="J314" s="40">
        <v>24</v>
      </c>
      <c r="K314" s="40"/>
      <c r="L314" s="35">
        <f t="shared" si="81"/>
        <v>98</v>
      </c>
      <c r="M314" s="35">
        <f t="shared" si="80"/>
        <v>25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37</v>
      </c>
      <c r="H315" s="41">
        <v>47</v>
      </c>
      <c r="I315" s="41">
        <v>31</v>
      </c>
      <c r="J315" s="41">
        <v>31</v>
      </c>
      <c r="K315" s="41"/>
      <c r="L315" s="32">
        <f t="shared" si="81"/>
        <v>146</v>
      </c>
      <c r="M315" s="32">
        <f t="shared" si="80"/>
        <v>37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>
        <v>1</v>
      </c>
      <c r="I316" s="40"/>
      <c r="J316" s="40"/>
      <c r="K316" s="40"/>
      <c r="L316" s="35">
        <f t="shared" si="81"/>
        <v>1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128</v>
      </c>
      <c r="H319" s="40">
        <v>128</v>
      </c>
      <c r="I319" s="40">
        <v>94</v>
      </c>
      <c r="J319" s="40">
        <v>33</v>
      </c>
      <c r="K319" s="40"/>
      <c r="L319" s="35">
        <f t="shared" si="81"/>
        <v>383</v>
      </c>
      <c r="M319" s="35">
        <f t="shared" si="80"/>
        <v>96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201</v>
      </c>
      <c r="U323" s="46">
        <f>+L328+L329</f>
        <v>69</v>
      </c>
      <c r="V323" s="46">
        <f>+L330+L331</f>
        <v>132</v>
      </c>
      <c r="W323" s="46">
        <f>+L334</f>
        <v>43</v>
      </c>
      <c r="X323" s="46">
        <f>+L332</f>
        <v>10</v>
      </c>
    </row>
    <row r="324" spans="1:24" x14ac:dyDescent="0.25">
      <c r="A324" s="21"/>
      <c r="B324" s="22"/>
      <c r="C324" s="8" t="str">
        <f>+$C308</f>
        <v>October 2024</v>
      </c>
      <c r="D324" s="24"/>
      <c r="E324" s="24"/>
      <c r="F324" s="24"/>
      <c r="G324" s="10" t="str">
        <f>+$G$4</f>
        <v>October</v>
      </c>
      <c r="H324" s="10" t="str">
        <f>+G324</f>
        <v>October</v>
      </c>
      <c r="I324" s="10" t="str">
        <f t="shared" si="82"/>
        <v>October</v>
      </c>
      <c r="J324" s="10" t="str">
        <f t="shared" si="82"/>
        <v>October</v>
      </c>
      <c r="K324" s="10" t="str">
        <f t="shared" si="82"/>
        <v>October</v>
      </c>
      <c r="L324" s="10" t="str">
        <f t="shared" si="82"/>
        <v>October</v>
      </c>
      <c r="M324" s="10" t="str">
        <f t="shared" si="82"/>
        <v>October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6</v>
      </c>
      <c r="H325" s="7">
        <f>+$H$5</f>
        <v>13</v>
      </c>
      <c r="I325" s="7">
        <f>+$I$5</f>
        <v>20</v>
      </c>
      <c r="J325" s="7">
        <f>+$J$5</f>
        <v>27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46</v>
      </c>
      <c r="H327" s="32">
        <f t="shared" ref="H327:L327" si="83">SUM(H328:H331)</f>
        <v>51</v>
      </c>
      <c r="I327" s="32">
        <f t="shared" si="83"/>
        <v>52</v>
      </c>
      <c r="J327" s="32">
        <f t="shared" si="83"/>
        <v>52</v>
      </c>
      <c r="K327" s="32">
        <f t="shared" si="83"/>
        <v>0</v>
      </c>
      <c r="L327" s="32">
        <f t="shared" si="83"/>
        <v>201</v>
      </c>
      <c r="M327" s="32">
        <f>ROUND((L327/$E$1),0)</f>
        <v>50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5</v>
      </c>
      <c r="H328" s="40">
        <v>5</v>
      </c>
      <c r="I328" s="40">
        <v>6</v>
      </c>
      <c r="J328" s="40">
        <v>5</v>
      </c>
      <c r="K328" s="40"/>
      <c r="L328" s="35">
        <f>SUM(G328:K328)</f>
        <v>21</v>
      </c>
      <c r="M328" s="35">
        <f t="shared" ref="M328:M336" si="84">ROUND((L328/$E$1),0)</f>
        <v>5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10</v>
      </c>
      <c r="H329" s="40">
        <v>12</v>
      </c>
      <c r="I329" s="40">
        <v>15</v>
      </c>
      <c r="J329" s="40">
        <v>11</v>
      </c>
      <c r="K329" s="40"/>
      <c r="L329" s="35">
        <f t="shared" ref="L329:L336" si="85">SUM(G329:K329)</f>
        <v>48</v>
      </c>
      <c r="M329" s="35">
        <f t="shared" si="84"/>
        <v>12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13</v>
      </c>
      <c r="H330" s="40">
        <v>15</v>
      </c>
      <c r="I330" s="40">
        <v>10</v>
      </c>
      <c r="J330" s="40">
        <v>15</v>
      </c>
      <c r="K330" s="40"/>
      <c r="L330" s="35">
        <f t="shared" si="85"/>
        <v>53</v>
      </c>
      <c r="M330" s="35">
        <f t="shared" si="84"/>
        <v>13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18</v>
      </c>
      <c r="H331" s="41">
        <v>19</v>
      </c>
      <c r="I331" s="41">
        <v>21</v>
      </c>
      <c r="J331" s="41">
        <v>21</v>
      </c>
      <c r="K331" s="41"/>
      <c r="L331" s="32">
        <f t="shared" si="85"/>
        <v>79</v>
      </c>
      <c r="M331" s="32">
        <f t="shared" si="84"/>
        <v>20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/>
      <c r="I332" s="40">
        <v>6</v>
      </c>
      <c r="J332" s="40">
        <v>3</v>
      </c>
      <c r="K332" s="40"/>
      <c r="L332" s="35">
        <f t="shared" si="85"/>
        <v>10</v>
      </c>
      <c r="M332" s="35">
        <f t="shared" si="84"/>
        <v>3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9</v>
      </c>
      <c r="H334" s="40">
        <v>12</v>
      </c>
      <c r="I334" s="40">
        <v>11</v>
      </c>
      <c r="J334" s="40">
        <v>11</v>
      </c>
      <c r="K334" s="40"/>
      <c r="L334" s="35">
        <f t="shared" si="85"/>
        <v>43</v>
      </c>
      <c r="M334" s="35">
        <f t="shared" si="84"/>
        <v>11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160</v>
      </c>
      <c r="H335" s="40">
        <v>128</v>
      </c>
      <c r="I335" s="40">
        <v>128</v>
      </c>
      <c r="J335" s="40"/>
      <c r="K335" s="40"/>
      <c r="L335" s="35">
        <f t="shared" si="85"/>
        <v>416</v>
      </c>
      <c r="M335" s="35">
        <f t="shared" si="84"/>
        <v>104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534</v>
      </c>
      <c r="U339" s="46">
        <f>+L344+L345</f>
        <v>189</v>
      </c>
      <c r="V339" s="46">
        <f>+L346+L347</f>
        <v>345</v>
      </c>
      <c r="W339" s="46">
        <f>+L350</f>
        <v>32</v>
      </c>
      <c r="X339" s="46">
        <f>+L348</f>
        <v>55</v>
      </c>
    </row>
    <row r="340" spans="1:24" x14ac:dyDescent="0.25">
      <c r="A340" s="21"/>
      <c r="B340" s="22"/>
      <c r="C340" s="8" t="str">
        <f>+$C324</f>
        <v>October 2024</v>
      </c>
      <c r="D340" s="24"/>
      <c r="E340" s="24"/>
      <c r="F340" s="24"/>
      <c r="G340" s="10" t="str">
        <f>+$G$4</f>
        <v>October</v>
      </c>
      <c r="H340" s="10" t="str">
        <f>+G340</f>
        <v>October</v>
      </c>
      <c r="I340" s="10" t="str">
        <f t="shared" si="86"/>
        <v>October</v>
      </c>
      <c r="J340" s="10" t="str">
        <f t="shared" si="86"/>
        <v>October</v>
      </c>
      <c r="K340" s="10" t="str">
        <f t="shared" si="86"/>
        <v>October</v>
      </c>
      <c r="L340" s="10" t="str">
        <f t="shared" si="86"/>
        <v>October</v>
      </c>
      <c r="M340" s="10" t="str">
        <f t="shared" si="86"/>
        <v>October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6</v>
      </c>
      <c r="H341" s="7">
        <f>+$H$5</f>
        <v>13</v>
      </c>
      <c r="I341" s="7">
        <f>+$I$5</f>
        <v>20</v>
      </c>
      <c r="J341" s="7">
        <f>+$J$5</f>
        <v>27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225</v>
      </c>
      <c r="H343" s="32">
        <f t="shared" ref="H343:L343" si="87">SUM(H344:H347)</f>
        <v>132</v>
      </c>
      <c r="I343" s="32">
        <f t="shared" si="87"/>
        <v>125</v>
      </c>
      <c r="J343" s="32">
        <f t="shared" si="87"/>
        <v>52</v>
      </c>
      <c r="K343" s="32">
        <f t="shared" si="87"/>
        <v>0</v>
      </c>
      <c r="L343" s="32">
        <f t="shared" si="87"/>
        <v>534</v>
      </c>
      <c r="M343" s="32">
        <f>ROUND((L343/$E$1),0)</f>
        <v>134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21</v>
      </c>
      <c r="H344" s="40">
        <v>11</v>
      </c>
      <c r="I344" s="40">
        <v>16</v>
      </c>
      <c r="J344" s="40">
        <v>5</v>
      </c>
      <c r="K344" s="40"/>
      <c r="L344" s="35">
        <f>SUM(G344:K344)</f>
        <v>53</v>
      </c>
      <c r="M344" s="35">
        <f t="shared" ref="M344:M352" si="88">ROUND((L344/$E$1),0)</f>
        <v>13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64</v>
      </c>
      <c r="H345" s="40">
        <v>29</v>
      </c>
      <c r="I345" s="40">
        <v>32</v>
      </c>
      <c r="J345" s="40">
        <v>11</v>
      </c>
      <c r="K345" s="40"/>
      <c r="L345" s="35">
        <f t="shared" ref="L345:L352" si="89">SUM(G345:K345)</f>
        <v>136</v>
      </c>
      <c r="M345" s="35">
        <f t="shared" si="88"/>
        <v>34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44</v>
      </c>
      <c r="H346" s="40">
        <v>24</v>
      </c>
      <c r="I346" s="40">
        <v>18</v>
      </c>
      <c r="J346" s="40">
        <v>15</v>
      </c>
      <c r="K346" s="40"/>
      <c r="L346" s="35">
        <f t="shared" si="89"/>
        <v>101</v>
      </c>
      <c r="M346" s="35">
        <f t="shared" si="88"/>
        <v>25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96</v>
      </c>
      <c r="H347" s="41">
        <v>68</v>
      </c>
      <c r="I347" s="41">
        <v>59</v>
      </c>
      <c r="J347" s="41">
        <v>21</v>
      </c>
      <c r="K347" s="41"/>
      <c r="L347" s="32">
        <f t="shared" si="89"/>
        <v>244</v>
      </c>
      <c r="M347" s="32">
        <f t="shared" si="88"/>
        <v>61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39</v>
      </c>
      <c r="H348" s="40">
        <v>8</v>
      </c>
      <c r="I348" s="40">
        <v>5</v>
      </c>
      <c r="J348" s="40">
        <v>3</v>
      </c>
      <c r="K348" s="40"/>
      <c r="L348" s="35">
        <f t="shared" si="89"/>
        <v>55</v>
      </c>
      <c r="M348" s="35">
        <f t="shared" si="88"/>
        <v>14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8</v>
      </c>
      <c r="H350" s="40">
        <v>6</v>
      </c>
      <c r="I350" s="40">
        <v>7</v>
      </c>
      <c r="J350" s="40">
        <v>11</v>
      </c>
      <c r="K350" s="40"/>
      <c r="L350" s="35">
        <f t="shared" si="89"/>
        <v>32</v>
      </c>
      <c r="M350" s="35">
        <f t="shared" si="88"/>
        <v>8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/>
      <c r="K351" s="40"/>
      <c r="L351" s="35">
        <f t="shared" si="89"/>
        <v>0</v>
      </c>
      <c r="M351" s="35">
        <f t="shared" si="88"/>
        <v>0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>
        <f t="shared" si="88"/>
        <v>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131</v>
      </c>
      <c r="U355" s="46">
        <f>+L360+L361</f>
        <v>16</v>
      </c>
      <c r="V355" s="46">
        <f>+L362+L363</f>
        <v>115</v>
      </c>
      <c r="W355" s="46">
        <f>+L366</f>
        <v>18</v>
      </c>
      <c r="X355" s="46">
        <f>+L364</f>
        <v>0</v>
      </c>
    </row>
    <row r="356" spans="1:24" x14ac:dyDescent="0.25">
      <c r="A356" s="21"/>
      <c r="B356" s="22"/>
      <c r="C356" s="8" t="str">
        <f>+$C340</f>
        <v>October 2024</v>
      </c>
      <c r="D356" s="24"/>
      <c r="E356" s="24"/>
      <c r="F356" s="24"/>
      <c r="G356" s="10" t="str">
        <f>+$G$4</f>
        <v>October</v>
      </c>
      <c r="H356" s="10" t="str">
        <f>+G356</f>
        <v>October</v>
      </c>
      <c r="I356" s="10" t="str">
        <f t="shared" si="90"/>
        <v>October</v>
      </c>
      <c r="J356" s="10" t="str">
        <f t="shared" si="90"/>
        <v>October</v>
      </c>
      <c r="K356" s="10" t="str">
        <f t="shared" si="90"/>
        <v>October</v>
      </c>
      <c r="L356" s="10" t="str">
        <f t="shared" si="90"/>
        <v>October</v>
      </c>
      <c r="M356" s="10" t="str">
        <f t="shared" si="90"/>
        <v>October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6</v>
      </c>
      <c r="H357" s="7">
        <f>+$H$5</f>
        <v>13</v>
      </c>
      <c r="I357" s="7">
        <f>+$I$5</f>
        <v>20</v>
      </c>
      <c r="J357" s="7">
        <f>+$J$5</f>
        <v>27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32</v>
      </c>
      <c r="H359" s="32">
        <f t="shared" ref="H359:L359" si="91">SUM(H360:H363)</f>
        <v>28</v>
      </c>
      <c r="I359" s="32">
        <f t="shared" si="91"/>
        <v>35</v>
      </c>
      <c r="J359" s="32">
        <f t="shared" si="91"/>
        <v>36</v>
      </c>
      <c r="K359" s="32">
        <f t="shared" si="91"/>
        <v>0</v>
      </c>
      <c r="L359" s="32">
        <f t="shared" si="91"/>
        <v>131</v>
      </c>
      <c r="M359" s="32">
        <f>ROUND((L359/$E$1),0)</f>
        <v>33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2</v>
      </c>
      <c r="K360" s="40"/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2</v>
      </c>
      <c r="I361" s="40">
        <v>2</v>
      </c>
      <c r="J361" s="40">
        <v>2</v>
      </c>
      <c r="K361" s="40"/>
      <c r="L361" s="35">
        <f t="shared" ref="L361:L368" si="93">SUM(G361:K361)</f>
        <v>8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15</v>
      </c>
      <c r="H362" s="40">
        <v>10</v>
      </c>
      <c r="I362" s="40">
        <v>13</v>
      </c>
      <c r="J362" s="40">
        <v>16</v>
      </c>
      <c r="K362" s="40"/>
      <c r="L362" s="35">
        <f t="shared" si="93"/>
        <v>54</v>
      </c>
      <c r="M362" s="35">
        <f t="shared" si="92"/>
        <v>14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13</v>
      </c>
      <c r="H363" s="41">
        <v>14</v>
      </c>
      <c r="I363" s="41">
        <v>18</v>
      </c>
      <c r="J363" s="41">
        <v>16</v>
      </c>
      <c r="K363" s="41"/>
      <c r="L363" s="32">
        <f t="shared" si="93"/>
        <v>61</v>
      </c>
      <c r="M363" s="32">
        <f t="shared" si="92"/>
        <v>15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>
        <v>3</v>
      </c>
      <c r="H366" s="40">
        <v>4</v>
      </c>
      <c r="I366" s="40">
        <v>6</v>
      </c>
      <c r="J366" s="40">
        <v>5</v>
      </c>
      <c r="K366" s="40"/>
      <c r="L366" s="35">
        <f t="shared" si="93"/>
        <v>18</v>
      </c>
      <c r="M366" s="35">
        <f t="shared" si="92"/>
        <v>5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>
        <v>320</v>
      </c>
      <c r="K367" s="40"/>
      <c r="L367" s="35">
        <f t="shared" si="93"/>
        <v>320</v>
      </c>
      <c r="M367" s="35">
        <f t="shared" si="92"/>
        <v>80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88</v>
      </c>
      <c r="U371" s="46">
        <f>+L376+L377</f>
        <v>17</v>
      </c>
      <c r="V371" s="46">
        <f>+L378+L379</f>
        <v>71</v>
      </c>
      <c r="W371" s="46">
        <f>+L382</f>
        <v>16</v>
      </c>
      <c r="X371" s="46">
        <f>+L380</f>
        <v>1</v>
      </c>
    </row>
    <row r="372" spans="1:24" x14ac:dyDescent="0.25">
      <c r="A372" s="21"/>
      <c r="B372" s="22"/>
      <c r="C372" s="8" t="str">
        <f>+$C356</f>
        <v>October 2024</v>
      </c>
      <c r="D372" s="24"/>
      <c r="E372" s="24"/>
      <c r="F372" s="24"/>
      <c r="G372" s="10" t="str">
        <f>+$G$4</f>
        <v>October</v>
      </c>
      <c r="H372" s="10" t="str">
        <f>+G372</f>
        <v>October</v>
      </c>
      <c r="I372" s="10" t="str">
        <f t="shared" si="94"/>
        <v>October</v>
      </c>
      <c r="J372" s="10" t="str">
        <f t="shared" si="94"/>
        <v>October</v>
      </c>
      <c r="K372" s="10" t="str">
        <f t="shared" si="94"/>
        <v>October</v>
      </c>
      <c r="L372" s="10" t="str">
        <f t="shared" si="94"/>
        <v>October</v>
      </c>
      <c r="M372" s="10" t="str">
        <f t="shared" si="94"/>
        <v>October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6</v>
      </c>
      <c r="H373" s="7">
        <f>+$H$5</f>
        <v>13</v>
      </c>
      <c r="I373" s="7">
        <f>+$I$5</f>
        <v>20</v>
      </c>
      <c r="J373" s="7">
        <f>+$J$5</f>
        <v>27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19</v>
      </c>
      <c r="H375" s="32">
        <f t="shared" ref="H375:L375" si="95">SUM(H376:H379)</f>
        <v>27</v>
      </c>
      <c r="I375" s="32">
        <f t="shared" si="95"/>
        <v>23</v>
      </c>
      <c r="J375" s="32">
        <f t="shared" si="95"/>
        <v>19</v>
      </c>
      <c r="K375" s="32">
        <f t="shared" si="95"/>
        <v>0</v>
      </c>
      <c r="L375" s="32">
        <f t="shared" si="95"/>
        <v>88</v>
      </c>
      <c r="M375" s="32">
        <f>ROUND((L375/$E$1),0)</f>
        <v>22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1</v>
      </c>
      <c r="I376" s="40">
        <v>2</v>
      </c>
      <c r="J376" s="40">
        <v>1</v>
      </c>
      <c r="K376" s="40"/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3</v>
      </c>
      <c r="H377" s="40">
        <v>2</v>
      </c>
      <c r="I377" s="40">
        <v>4</v>
      </c>
      <c r="J377" s="40">
        <v>3</v>
      </c>
      <c r="K377" s="40"/>
      <c r="L377" s="35">
        <f t="shared" ref="L377:L384" si="97">SUM(G377:K377)</f>
        <v>12</v>
      </c>
      <c r="M377" s="35">
        <f t="shared" si="96"/>
        <v>3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7</v>
      </c>
      <c r="H378" s="40">
        <v>11</v>
      </c>
      <c r="I378" s="40">
        <v>7</v>
      </c>
      <c r="J378" s="40">
        <v>6</v>
      </c>
      <c r="K378" s="40"/>
      <c r="L378" s="35">
        <f t="shared" si="97"/>
        <v>31</v>
      </c>
      <c r="M378" s="35">
        <f t="shared" si="96"/>
        <v>8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8</v>
      </c>
      <c r="H379" s="41">
        <v>13</v>
      </c>
      <c r="I379" s="41">
        <v>10</v>
      </c>
      <c r="J379" s="41">
        <v>9</v>
      </c>
      <c r="K379" s="41"/>
      <c r="L379" s="32">
        <f t="shared" si="97"/>
        <v>40</v>
      </c>
      <c r="M379" s="32">
        <f t="shared" si="96"/>
        <v>10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>
        <v>1</v>
      </c>
      <c r="I380" s="40"/>
      <c r="J380" s="40"/>
      <c r="K380" s="40"/>
      <c r="L380" s="35">
        <f t="shared" si="97"/>
        <v>1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2</v>
      </c>
      <c r="H382" s="40">
        <v>4</v>
      </c>
      <c r="I382" s="40">
        <v>5</v>
      </c>
      <c r="J382" s="40">
        <v>5</v>
      </c>
      <c r="K382" s="40"/>
      <c r="L382" s="35">
        <f t="shared" si="97"/>
        <v>16</v>
      </c>
      <c r="M382" s="35">
        <f t="shared" si="96"/>
        <v>4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>
        <v>96</v>
      </c>
      <c r="J383" s="40">
        <v>36</v>
      </c>
      <c r="K383" s="40"/>
      <c r="L383" s="35">
        <f t="shared" si="97"/>
        <v>132</v>
      </c>
      <c r="M383" s="35">
        <f t="shared" si="96"/>
        <v>33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234</v>
      </c>
      <c r="U387" s="46">
        <f>+L392+L393</f>
        <v>55</v>
      </c>
      <c r="V387" s="46">
        <f>+L394+L395</f>
        <v>179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October 2024</v>
      </c>
      <c r="D388" s="24"/>
      <c r="E388" s="24"/>
      <c r="F388" s="24"/>
      <c r="G388" s="10" t="str">
        <f>+$G$4</f>
        <v>October</v>
      </c>
      <c r="H388" s="10" t="str">
        <f>+G388</f>
        <v>October</v>
      </c>
      <c r="I388" s="10" t="str">
        <f t="shared" si="98"/>
        <v>October</v>
      </c>
      <c r="J388" s="10" t="str">
        <f t="shared" si="98"/>
        <v>October</v>
      </c>
      <c r="K388" s="10" t="str">
        <f t="shared" si="98"/>
        <v>October</v>
      </c>
      <c r="L388" s="10" t="str">
        <f t="shared" si="98"/>
        <v>October</v>
      </c>
      <c r="M388" s="10" t="str">
        <f t="shared" si="98"/>
        <v>October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6</v>
      </c>
      <c r="H389" s="7">
        <f>+$H$5</f>
        <v>13</v>
      </c>
      <c r="I389" s="7">
        <f>+$I$5</f>
        <v>20</v>
      </c>
      <c r="J389" s="7">
        <f>+$J$5</f>
        <v>27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30</v>
      </c>
      <c r="H391" s="32">
        <f t="shared" ref="H391:L391" si="99">SUM(H392:H395)</f>
        <v>67</v>
      </c>
      <c r="I391" s="32">
        <f t="shared" si="99"/>
        <v>54</v>
      </c>
      <c r="J391" s="32">
        <f t="shared" si="99"/>
        <v>83</v>
      </c>
      <c r="K391" s="32">
        <f t="shared" si="99"/>
        <v>0</v>
      </c>
      <c r="L391" s="32">
        <f t="shared" si="99"/>
        <v>234</v>
      </c>
      <c r="M391" s="32">
        <f>ROUND((L391/$E$1),0)</f>
        <v>59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2</v>
      </c>
      <c r="H392" s="40">
        <v>5</v>
      </c>
      <c r="I392" s="40">
        <v>4</v>
      </c>
      <c r="J392" s="40">
        <v>5</v>
      </c>
      <c r="K392" s="40"/>
      <c r="L392" s="35">
        <f>SUM(G392:K392)</f>
        <v>16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6</v>
      </c>
      <c r="H393" s="40">
        <v>11</v>
      </c>
      <c r="I393" s="40">
        <v>13</v>
      </c>
      <c r="J393" s="40">
        <v>9</v>
      </c>
      <c r="K393" s="40"/>
      <c r="L393" s="35">
        <f t="shared" ref="L393:L400" si="101">SUM(G393:K393)</f>
        <v>39</v>
      </c>
      <c r="M393" s="35">
        <f t="shared" si="100"/>
        <v>10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7</v>
      </c>
      <c r="H394" s="40">
        <v>14</v>
      </c>
      <c r="I394" s="40">
        <v>10</v>
      </c>
      <c r="J394" s="40">
        <v>16</v>
      </c>
      <c r="K394" s="40"/>
      <c r="L394" s="35">
        <f t="shared" si="101"/>
        <v>47</v>
      </c>
      <c r="M394" s="35">
        <f t="shared" si="100"/>
        <v>12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15</v>
      </c>
      <c r="H395" s="41">
        <v>37</v>
      </c>
      <c r="I395" s="41">
        <v>27</v>
      </c>
      <c r="J395" s="41">
        <v>53</v>
      </c>
      <c r="K395" s="41"/>
      <c r="L395" s="32">
        <f>SUM(G395:K395)</f>
        <v>132</v>
      </c>
      <c r="M395" s="32">
        <f t="shared" si="100"/>
        <v>33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256</v>
      </c>
      <c r="U403" s="46">
        <f>+L408+L409</f>
        <v>56</v>
      </c>
      <c r="V403" s="46">
        <f>+L410+L411</f>
        <v>200</v>
      </c>
      <c r="W403" s="46">
        <f>+L414</f>
        <v>36</v>
      </c>
      <c r="X403" s="46">
        <f>+L412</f>
        <v>0</v>
      </c>
    </row>
    <row r="404" spans="1:24" x14ac:dyDescent="0.25">
      <c r="A404" s="21"/>
      <c r="B404" s="22"/>
      <c r="C404" s="8" t="str">
        <f>+$C388</f>
        <v>October 2024</v>
      </c>
      <c r="D404" s="24"/>
      <c r="E404" s="24"/>
      <c r="F404" s="24"/>
      <c r="G404" s="10" t="str">
        <f>+$G$4</f>
        <v>October</v>
      </c>
      <c r="H404" s="10" t="str">
        <f>+G404</f>
        <v>October</v>
      </c>
      <c r="I404" s="10" t="str">
        <f t="shared" si="102"/>
        <v>October</v>
      </c>
      <c r="J404" s="10" t="str">
        <f t="shared" si="102"/>
        <v>October</v>
      </c>
      <c r="K404" s="10" t="str">
        <f t="shared" si="102"/>
        <v>October</v>
      </c>
      <c r="L404" s="10" t="str">
        <f t="shared" si="102"/>
        <v>October</v>
      </c>
      <c r="M404" s="10" t="str">
        <f t="shared" si="102"/>
        <v>October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6</v>
      </c>
      <c r="H405" s="7">
        <f>+$H$5</f>
        <v>13</v>
      </c>
      <c r="I405" s="7">
        <f>+$I$5</f>
        <v>20</v>
      </c>
      <c r="J405" s="7">
        <f>+$J$5</f>
        <v>27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66</v>
      </c>
      <c r="H407" s="32">
        <f t="shared" ref="H407:L407" si="103">SUM(H408:H411)</f>
        <v>60</v>
      </c>
      <c r="I407" s="32">
        <f t="shared" si="103"/>
        <v>65</v>
      </c>
      <c r="J407" s="32">
        <f t="shared" si="103"/>
        <v>65</v>
      </c>
      <c r="K407" s="32">
        <f t="shared" si="103"/>
        <v>0</v>
      </c>
      <c r="L407" s="32">
        <f t="shared" si="103"/>
        <v>256</v>
      </c>
      <c r="M407" s="32">
        <f>ROUND((L407/$E$1),0)</f>
        <v>64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4</v>
      </c>
      <c r="H408" s="40">
        <v>4</v>
      </c>
      <c r="I408" s="40">
        <v>2</v>
      </c>
      <c r="J408" s="40">
        <v>2</v>
      </c>
      <c r="K408" s="40"/>
      <c r="L408" s="35">
        <f>SUM(G408:K408)</f>
        <v>12</v>
      </c>
      <c r="M408" s="35">
        <f t="shared" ref="M408:M416" si="104">ROUND((L408/$E$1),0)</f>
        <v>3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12</v>
      </c>
      <c r="H409" s="40">
        <v>10</v>
      </c>
      <c r="I409" s="40">
        <v>11</v>
      </c>
      <c r="J409" s="40">
        <v>11</v>
      </c>
      <c r="K409" s="40"/>
      <c r="L409" s="35">
        <f t="shared" ref="L409:L416" si="105">SUM(G409:K409)</f>
        <v>44</v>
      </c>
      <c r="M409" s="35">
        <f t="shared" si="104"/>
        <v>11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12</v>
      </c>
      <c r="H410" s="40">
        <v>13</v>
      </c>
      <c r="I410" s="40">
        <v>14</v>
      </c>
      <c r="J410" s="40">
        <v>14</v>
      </c>
      <c r="K410" s="40"/>
      <c r="L410" s="35">
        <f t="shared" si="105"/>
        <v>53</v>
      </c>
      <c r="M410" s="35">
        <f t="shared" si="104"/>
        <v>13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38</v>
      </c>
      <c r="H411" s="41">
        <v>33</v>
      </c>
      <c r="I411" s="41">
        <v>38</v>
      </c>
      <c r="J411" s="41">
        <v>38</v>
      </c>
      <c r="K411" s="41"/>
      <c r="L411" s="32">
        <f t="shared" si="105"/>
        <v>147</v>
      </c>
      <c r="M411" s="32">
        <f t="shared" si="104"/>
        <v>37</v>
      </c>
      <c r="N411" s="33"/>
      <c r="O411" s="1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>
        <f t="shared" si="104"/>
        <v>0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11</v>
      </c>
      <c r="H414" s="40">
        <v>9</v>
      </c>
      <c r="I414" s="40">
        <v>8</v>
      </c>
      <c r="J414" s="40">
        <v>8</v>
      </c>
      <c r="K414" s="40"/>
      <c r="L414" s="35">
        <f t="shared" si="105"/>
        <v>36</v>
      </c>
      <c r="M414" s="35">
        <f t="shared" si="104"/>
        <v>9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128</v>
      </c>
      <c r="H415" s="40">
        <v>96</v>
      </c>
      <c r="I415" s="40">
        <v>128</v>
      </c>
      <c r="J415" s="40">
        <v>128</v>
      </c>
      <c r="K415" s="40"/>
      <c r="L415" s="35">
        <f t="shared" si="105"/>
        <v>480</v>
      </c>
      <c r="M415" s="35">
        <f t="shared" si="104"/>
        <v>120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239</v>
      </c>
      <c r="U419" s="46">
        <f>+L424+L425</f>
        <v>46</v>
      </c>
      <c r="V419" s="46">
        <f>+L426+L427</f>
        <v>193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October 2024</v>
      </c>
      <c r="D420" s="24"/>
      <c r="E420" s="24"/>
      <c r="F420" s="24"/>
      <c r="G420" s="10" t="str">
        <f>+$G$4</f>
        <v>October</v>
      </c>
      <c r="H420" s="10" t="str">
        <f>+G420</f>
        <v>October</v>
      </c>
      <c r="I420" s="10" t="str">
        <f t="shared" si="106"/>
        <v>October</v>
      </c>
      <c r="J420" s="10" t="str">
        <f t="shared" si="106"/>
        <v>October</v>
      </c>
      <c r="K420" s="10" t="str">
        <f t="shared" si="106"/>
        <v>October</v>
      </c>
      <c r="L420" s="10" t="str">
        <f t="shared" si="106"/>
        <v>October</v>
      </c>
      <c r="M420" s="10" t="str">
        <f t="shared" si="106"/>
        <v>October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6</v>
      </c>
      <c r="H421" s="7">
        <f>+$H$5</f>
        <v>13</v>
      </c>
      <c r="I421" s="7">
        <f>+$I$5</f>
        <v>20</v>
      </c>
      <c r="J421" s="7">
        <f>+$J$5</f>
        <v>27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48</v>
      </c>
      <c r="H423" s="32">
        <f t="shared" ref="H423:L423" si="107">SUM(H424:H427)</f>
        <v>54</v>
      </c>
      <c r="I423" s="32">
        <f t="shared" si="107"/>
        <v>70</v>
      </c>
      <c r="J423" s="32">
        <f t="shared" si="107"/>
        <v>67</v>
      </c>
      <c r="K423" s="32">
        <f t="shared" si="107"/>
        <v>0</v>
      </c>
      <c r="L423" s="32">
        <f t="shared" si="107"/>
        <v>239</v>
      </c>
      <c r="M423" s="32">
        <f>ROUND((L423/$E$1),0)</f>
        <v>60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0</v>
      </c>
      <c r="H424" s="40">
        <v>2</v>
      </c>
      <c r="I424" s="40">
        <v>1</v>
      </c>
      <c r="J424" s="40">
        <v>2</v>
      </c>
      <c r="K424" s="40"/>
      <c r="L424" s="35">
        <f>SUM(G424:K424)</f>
        <v>5</v>
      </c>
      <c r="M424" s="35">
        <f t="shared" ref="M424:M432" si="108">ROUND((L424/$E$1),0)</f>
        <v>1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9</v>
      </c>
      <c r="H425" s="40">
        <v>10</v>
      </c>
      <c r="I425" s="40">
        <v>9</v>
      </c>
      <c r="J425" s="40">
        <v>13</v>
      </c>
      <c r="K425" s="40"/>
      <c r="L425" s="35">
        <f t="shared" ref="L425:L432" si="109">SUM(G425:K425)</f>
        <v>41</v>
      </c>
      <c r="M425" s="35">
        <f t="shared" si="108"/>
        <v>10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14</v>
      </c>
      <c r="H426" s="40">
        <v>14</v>
      </c>
      <c r="I426" s="40">
        <v>18</v>
      </c>
      <c r="J426" s="40">
        <v>17</v>
      </c>
      <c r="K426" s="40"/>
      <c r="L426" s="35">
        <f t="shared" si="109"/>
        <v>63</v>
      </c>
      <c r="M426" s="35">
        <f t="shared" si="108"/>
        <v>16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25</v>
      </c>
      <c r="H427" s="41">
        <v>28</v>
      </c>
      <c r="I427" s="41">
        <v>42</v>
      </c>
      <c r="J427" s="41">
        <v>35</v>
      </c>
      <c r="K427" s="41"/>
      <c r="L427" s="32">
        <f t="shared" si="109"/>
        <v>130</v>
      </c>
      <c r="M427" s="32">
        <f t="shared" si="108"/>
        <v>33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71</v>
      </c>
      <c r="U435" s="46">
        <f>+L440+L441</f>
        <v>20</v>
      </c>
      <c r="V435" s="46">
        <f>+L442+L443</f>
        <v>51</v>
      </c>
      <c r="W435" s="46">
        <f>+L446</f>
        <v>7</v>
      </c>
      <c r="X435" s="46">
        <f>+L444</f>
        <v>0</v>
      </c>
    </row>
    <row r="436" spans="1:24" x14ac:dyDescent="0.25">
      <c r="A436" s="21"/>
      <c r="B436" s="22"/>
      <c r="C436" s="8" t="str">
        <f>+$C420</f>
        <v>October 2024</v>
      </c>
      <c r="D436" s="24"/>
      <c r="E436" s="24"/>
      <c r="F436" s="24"/>
      <c r="G436" s="10" t="str">
        <f>+$G$4</f>
        <v>October</v>
      </c>
      <c r="H436" s="10" t="str">
        <f>+G436</f>
        <v>October</v>
      </c>
      <c r="I436" s="10" t="str">
        <f t="shared" si="110"/>
        <v>October</v>
      </c>
      <c r="J436" s="10" t="str">
        <f t="shared" si="110"/>
        <v>October</v>
      </c>
      <c r="K436" s="10" t="str">
        <f t="shared" si="110"/>
        <v>October</v>
      </c>
      <c r="L436" s="10" t="str">
        <f t="shared" si="110"/>
        <v>October</v>
      </c>
      <c r="M436" s="10" t="str">
        <f t="shared" si="110"/>
        <v>October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6</v>
      </c>
      <c r="H437" s="7">
        <f>+$H$5</f>
        <v>13</v>
      </c>
      <c r="I437" s="7">
        <f>+$I$5</f>
        <v>20</v>
      </c>
      <c r="J437" s="7">
        <f>+$J$5</f>
        <v>27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21</v>
      </c>
      <c r="H439" s="32">
        <f t="shared" ref="H439:L439" si="111">SUM(H440:H443)</f>
        <v>24</v>
      </c>
      <c r="I439" s="32">
        <f t="shared" si="111"/>
        <v>13</v>
      </c>
      <c r="J439" s="32">
        <f t="shared" si="111"/>
        <v>13</v>
      </c>
      <c r="K439" s="32">
        <f t="shared" si="111"/>
        <v>0</v>
      </c>
      <c r="L439" s="32">
        <f t="shared" si="111"/>
        <v>71</v>
      </c>
      <c r="M439" s="32">
        <f>ROUND((L439/$E$1),0)</f>
        <v>18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4</v>
      </c>
      <c r="I440" s="40">
        <v>1</v>
      </c>
      <c r="J440" s="40">
        <v>1</v>
      </c>
      <c r="K440" s="40"/>
      <c r="L440" s="35">
        <f>SUM(G440:K440)</f>
        <v>8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4</v>
      </c>
      <c r="H441" s="40">
        <v>4</v>
      </c>
      <c r="I441" s="40">
        <v>2</v>
      </c>
      <c r="J441" s="40">
        <v>2</v>
      </c>
      <c r="K441" s="40"/>
      <c r="L441" s="35">
        <f t="shared" ref="L441:L448" si="113">SUM(G441:K441)</f>
        <v>12</v>
      </c>
      <c r="M441" s="35">
        <f t="shared" si="112"/>
        <v>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5</v>
      </c>
      <c r="H442" s="40">
        <v>6</v>
      </c>
      <c r="I442" s="40">
        <v>5</v>
      </c>
      <c r="J442" s="40">
        <v>5</v>
      </c>
      <c r="K442" s="40"/>
      <c r="L442" s="35">
        <f t="shared" si="113"/>
        <v>21</v>
      </c>
      <c r="M442" s="35">
        <f t="shared" si="112"/>
        <v>5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10</v>
      </c>
      <c r="I443" s="41">
        <v>5</v>
      </c>
      <c r="J443" s="41">
        <v>5</v>
      </c>
      <c r="K443" s="41"/>
      <c r="L443" s="32">
        <f t="shared" si="113"/>
        <v>30</v>
      </c>
      <c r="M443" s="32">
        <f t="shared" si="112"/>
        <v>8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  <c r="O444" s="1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  <c r="O445" s="1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>
        <v>3</v>
      </c>
      <c r="I446" s="40">
        <v>2</v>
      </c>
      <c r="J446" s="40">
        <v>2</v>
      </c>
      <c r="K446" s="40"/>
      <c r="L446" s="35">
        <f t="shared" si="113"/>
        <v>7</v>
      </c>
      <c r="M446" s="35">
        <f t="shared" si="112"/>
        <v>2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>
        <v>96</v>
      </c>
      <c r="I447" s="40">
        <v>96</v>
      </c>
      <c r="J447" s="40">
        <v>64</v>
      </c>
      <c r="K447" s="40"/>
      <c r="L447" s="35">
        <f t="shared" si="113"/>
        <v>256</v>
      </c>
      <c r="M447" s="35">
        <f t="shared" si="112"/>
        <v>64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324</v>
      </c>
      <c r="U451" s="46">
        <f>+L456+L457</f>
        <v>57</v>
      </c>
      <c r="V451" s="46">
        <f>+L458+L459</f>
        <v>267</v>
      </c>
      <c r="W451" s="46">
        <f>+L462</f>
        <v>22</v>
      </c>
      <c r="X451" s="46">
        <f>+L460</f>
        <v>0</v>
      </c>
    </row>
    <row r="452" spans="1:24" x14ac:dyDescent="0.25">
      <c r="A452" s="21"/>
      <c r="B452" s="22"/>
      <c r="C452" s="8" t="str">
        <f>+$C436</f>
        <v>October 2024</v>
      </c>
      <c r="D452" s="24"/>
      <c r="E452" s="24"/>
      <c r="F452" s="24"/>
      <c r="G452" s="10" t="str">
        <f>+$G$4</f>
        <v>October</v>
      </c>
      <c r="H452" s="10" t="str">
        <f>+G452</f>
        <v>October</v>
      </c>
      <c r="I452" s="10" t="str">
        <f t="shared" si="114"/>
        <v>October</v>
      </c>
      <c r="J452" s="10" t="str">
        <f t="shared" si="114"/>
        <v>October</v>
      </c>
      <c r="K452" s="10" t="str">
        <f t="shared" si="114"/>
        <v>October</v>
      </c>
      <c r="L452" s="10" t="str">
        <f t="shared" si="114"/>
        <v>October</v>
      </c>
      <c r="M452" s="10" t="str">
        <f t="shared" si="114"/>
        <v>October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6</v>
      </c>
      <c r="H453" s="7">
        <f>+$H$5</f>
        <v>13</v>
      </c>
      <c r="I453" s="7">
        <f>+$I$5</f>
        <v>20</v>
      </c>
      <c r="J453" s="7">
        <f>+$J$5</f>
        <v>27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74</v>
      </c>
      <c r="H455" s="32">
        <f t="shared" ref="H455:L455" si="115">SUM(H456:H459)</f>
        <v>95</v>
      </c>
      <c r="I455" s="32">
        <f t="shared" si="115"/>
        <v>89</v>
      </c>
      <c r="J455" s="32">
        <f t="shared" si="115"/>
        <v>66</v>
      </c>
      <c r="K455" s="32">
        <f t="shared" si="115"/>
        <v>0</v>
      </c>
      <c r="L455" s="32">
        <f t="shared" si="115"/>
        <v>324</v>
      </c>
      <c r="M455" s="32">
        <f>ROUND((L455/$E$1),0)</f>
        <v>81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9</v>
      </c>
      <c r="H456" s="40">
        <v>9</v>
      </c>
      <c r="I456" s="40">
        <v>8</v>
      </c>
      <c r="J456" s="40">
        <v>6</v>
      </c>
      <c r="K456" s="40"/>
      <c r="L456" s="35">
        <f>SUM(G456:K456)</f>
        <v>32</v>
      </c>
      <c r="M456" s="35">
        <f t="shared" ref="M456:M464" si="116">ROUND((L456/$E$1),0)</f>
        <v>8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11</v>
      </c>
      <c r="I457" s="40">
        <v>5</v>
      </c>
      <c r="J457" s="40">
        <v>4</v>
      </c>
      <c r="K457" s="40"/>
      <c r="L457" s="35">
        <f t="shared" ref="L457:L464" si="117">SUM(G457:K457)</f>
        <v>25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11</v>
      </c>
      <c r="H458" s="40">
        <v>22</v>
      </c>
      <c r="I458" s="40">
        <v>14</v>
      </c>
      <c r="J458" s="40">
        <v>13</v>
      </c>
      <c r="K458" s="40"/>
      <c r="L458" s="35">
        <f t="shared" si="117"/>
        <v>60</v>
      </c>
      <c r="M458" s="35">
        <f t="shared" si="116"/>
        <v>15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49</v>
      </c>
      <c r="H459" s="41">
        <v>53</v>
      </c>
      <c r="I459" s="41">
        <v>62</v>
      </c>
      <c r="J459" s="41">
        <v>43</v>
      </c>
      <c r="K459" s="41"/>
      <c r="L459" s="32">
        <f t="shared" si="117"/>
        <v>207</v>
      </c>
      <c r="M459" s="32">
        <f t="shared" si="116"/>
        <v>52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>
        <v>0</v>
      </c>
      <c r="K460" s="40"/>
      <c r="L460" s="35">
        <f t="shared" si="117"/>
        <v>0</v>
      </c>
      <c r="M460" s="35">
        <f t="shared" si="116"/>
        <v>0</v>
      </c>
      <c r="N460" s="33"/>
      <c r="O460" s="1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3</v>
      </c>
      <c r="H462" s="40">
        <v>7</v>
      </c>
      <c r="I462" s="40">
        <v>5</v>
      </c>
      <c r="J462" s="40">
        <v>7</v>
      </c>
      <c r="K462" s="40"/>
      <c r="L462" s="35">
        <f t="shared" si="117"/>
        <v>22</v>
      </c>
      <c r="M462" s="35">
        <f t="shared" si="116"/>
        <v>6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283</v>
      </c>
      <c r="U467" s="46">
        <f>+L472+L473</f>
        <v>86</v>
      </c>
      <c r="V467" s="46">
        <f>+L474+L475</f>
        <v>197</v>
      </c>
      <c r="W467" s="46">
        <f>+L478</f>
        <v>17</v>
      </c>
      <c r="X467" s="46">
        <f>+L476</f>
        <v>0</v>
      </c>
    </row>
    <row r="468" spans="1:24" x14ac:dyDescent="0.25">
      <c r="A468" s="21"/>
      <c r="B468" s="22"/>
      <c r="C468" s="8" t="str">
        <f>+$C452</f>
        <v>October 2024</v>
      </c>
      <c r="D468" s="24"/>
      <c r="E468" s="24"/>
      <c r="F468" s="24"/>
      <c r="G468" s="10" t="str">
        <f>+$G$4</f>
        <v>October</v>
      </c>
      <c r="H468" s="10" t="str">
        <f>+G468</f>
        <v>October</v>
      </c>
      <c r="I468" s="10" t="str">
        <f t="shared" si="118"/>
        <v>October</v>
      </c>
      <c r="J468" s="10" t="str">
        <f t="shared" si="118"/>
        <v>October</v>
      </c>
      <c r="K468" s="10" t="str">
        <f t="shared" si="118"/>
        <v>October</v>
      </c>
      <c r="L468" s="10" t="str">
        <f t="shared" si="118"/>
        <v>October</v>
      </c>
      <c r="M468" s="10" t="str">
        <f t="shared" si="118"/>
        <v>October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6</v>
      </c>
      <c r="H469" s="7">
        <f>+$H$5</f>
        <v>13</v>
      </c>
      <c r="I469" s="7">
        <f>+$I$5</f>
        <v>20</v>
      </c>
      <c r="J469" s="7">
        <f>+$J$5</f>
        <v>27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93</v>
      </c>
      <c r="H471" s="32">
        <f t="shared" ref="H471:L471" si="119">SUM(H472:H475)</f>
        <v>88</v>
      </c>
      <c r="I471" s="32">
        <f t="shared" si="119"/>
        <v>52</v>
      </c>
      <c r="J471" s="32">
        <f t="shared" si="119"/>
        <v>50</v>
      </c>
      <c r="K471" s="32">
        <f t="shared" si="119"/>
        <v>0</v>
      </c>
      <c r="L471" s="32">
        <f t="shared" si="119"/>
        <v>283</v>
      </c>
      <c r="M471" s="32">
        <f>ROUND((L471/$E$1),0)</f>
        <v>71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10</v>
      </c>
      <c r="H472" s="40">
        <v>8</v>
      </c>
      <c r="I472" s="40">
        <v>4</v>
      </c>
      <c r="J472" s="40">
        <v>7</v>
      </c>
      <c r="K472" s="40"/>
      <c r="L472" s="35">
        <f>SUM(G472:K472)</f>
        <v>29</v>
      </c>
      <c r="M472" s="35">
        <f t="shared" ref="M472:M480" si="120">ROUND((L472/$E$1),0)</f>
        <v>7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16</v>
      </c>
      <c r="H473" s="40">
        <v>20</v>
      </c>
      <c r="I473" s="40">
        <v>11</v>
      </c>
      <c r="J473" s="40">
        <v>10</v>
      </c>
      <c r="K473" s="40"/>
      <c r="L473" s="35">
        <f t="shared" ref="L473:L480" si="121">SUM(G473:K473)</f>
        <v>57</v>
      </c>
      <c r="M473" s="35">
        <f t="shared" si="120"/>
        <v>14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21</v>
      </c>
      <c r="H474" s="40">
        <v>22</v>
      </c>
      <c r="I474" s="40">
        <v>14</v>
      </c>
      <c r="J474" s="40">
        <v>12</v>
      </c>
      <c r="K474" s="40"/>
      <c r="L474" s="35">
        <f t="shared" si="121"/>
        <v>69</v>
      </c>
      <c r="M474" s="35">
        <f t="shared" si="120"/>
        <v>17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46</v>
      </c>
      <c r="H475" s="41">
        <v>38</v>
      </c>
      <c r="I475" s="41">
        <v>23</v>
      </c>
      <c r="J475" s="41">
        <v>21</v>
      </c>
      <c r="K475" s="41"/>
      <c r="L475" s="32">
        <f t="shared" si="121"/>
        <v>128</v>
      </c>
      <c r="M475" s="32">
        <f t="shared" si="120"/>
        <v>32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4</v>
      </c>
      <c r="H478" s="40">
        <v>5</v>
      </c>
      <c r="I478" s="40">
        <v>4</v>
      </c>
      <c r="J478" s="40">
        <v>4</v>
      </c>
      <c r="K478" s="40"/>
      <c r="L478" s="35">
        <f t="shared" si="121"/>
        <v>17</v>
      </c>
      <c r="M478" s="35">
        <f t="shared" si="120"/>
        <v>4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45</v>
      </c>
      <c r="H479" s="40">
        <v>40</v>
      </c>
      <c r="I479" s="40">
        <v>25</v>
      </c>
      <c r="J479" s="40">
        <v>20</v>
      </c>
      <c r="K479" s="40"/>
      <c r="L479" s="35">
        <f t="shared" si="121"/>
        <v>130</v>
      </c>
      <c r="M479" s="35">
        <f t="shared" si="120"/>
        <v>33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199</v>
      </c>
      <c r="U483" s="46">
        <f>+L488+L489</f>
        <v>70</v>
      </c>
      <c r="V483" s="46">
        <f>+L490+L491</f>
        <v>129</v>
      </c>
      <c r="W483" s="46">
        <f>+L494</f>
        <v>66</v>
      </c>
      <c r="X483" s="46">
        <f>+L492</f>
        <v>2</v>
      </c>
    </row>
    <row r="484" spans="1:24" x14ac:dyDescent="0.25">
      <c r="A484" s="21"/>
      <c r="B484" s="22"/>
      <c r="C484" s="8" t="str">
        <f>+$C468</f>
        <v>October 2024</v>
      </c>
      <c r="D484" s="24"/>
      <c r="E484" s="24"/>
      <c r="F484" s="24"/>
      <c r="G484" s="10" t="str">
        <f>+$G$4</f>
        <v>October</v>
      </c>
      <c r="H484" s="10" t="str">
        <f>+G484</f>
        <v>October</v>
      </c>
      <c r="I484" s="10" t="str">
        <f t="shared" si="122"/>
        <v>October</v>
      </c>
      <c r="J484" s="10" t="str">
        <f t="shared" si="122"/>
        <v>October</v>
      </c>
      <c r="K484" s="10" t="str">
        <f t="shared" si="122"/>
        <v>October</v>
      </c>
      <c r="L484" s="10" t="str">
        <f t="shared" si="122"/>
        <v>October</v>
      </c>
      <c r="M484" s="10" t="str">
        <f t="shared" si="122"/>
        <v>October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6</v>
      </c>
      <c r="H485" s="7">
        <f>+$H$5</f>
        <v>13</v>
      </c>
      <c r="I485" s="7">
        <f>+$I$5</f>
        <v>20</v>
      </c>
      <c r="J485" s="7">
        <f>+$J$5</f>
        <v>27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66</v>
      </c>
      <c r="H487" s="32">
        <f t="shared" ref="H487:L487" si="123">SUM(H488:H491)</f>
        <v>51</v>
      </c>
      <c r="I487" s="32">
        <f t="shared" si="123"/>
        <v>39</v>
      </c>
      <c r="J487" s="32">
        <f t="shared" si="123"/>
        <v>43</v>
      </c>
      <c r="K487" s="32">
        <f t="shared" si="123"/>
        <v>0</v>
      </c>
      <c r="L487" s="32">
        <f t="shared" si="123"/>
        <v>199</v>
      </c>
      <c r="M487" s="32">
        <f>ROUND((L487/$E$1),0)</f>
        <v>50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>
        <v>4</v>
      </c>
      <c r="H488" s="40">
        <v>5</v>
      </c>
      <c r="I488" s="40">
        <v>3</v>
      </c>
      <c r="J488" s="40">
        <v>4</v>
      </c>
      <c r="K488" s="40"/>
      <c r="L488" s="35">
        <f>SUM(G488:K488)</f>
        <v>16</v>
      </c>
      <c r="M488" s="35">
        <f t="shared" ref="M488:M496" si="124">ROUND((L488/$E$1),0)</f>
        <v>4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>
        <v>14</v>
      </c>
      <c r="H489" s="40">
        <v>13</v>
      </c>
      <c r="I489" s="40">
        <v>14</v>
      </c>
      <c r="J489" s="40">
        <v>13</v>
      </c>
      <c r="K489" s="40"/>
      <c r="L489" s="35">
        <f t="shared" ref="L489:L496" si="125">SUM(G489:K489)</f>
        <v>54</v>
      </c>
      <c r="M489" s="35">
        <f t="shared" si="124"/>
        <v>14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>
        <v>13</v>
      </c>
      <c r="H490" s="40">
        <v>10</v>
      </c>
      <c r="I490" s="40">
        <v>7</v>
      </c>
      <c r="J490" s="40">
        <v>11</v>
      </c>
      <c r="K490" s="40"/>
      <c r="L490" s="35">
        <f t="shared" si="125"/>
        <v>41</v>
      </c>
      <c r="M490" s="35">
        <f t="shared" si="124"/>
        <v>10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>
        <v>35</v>
      </c>
      <c r="H491" s="41">
        <v>23</v>
      </c>
      <c r="I491" s="41">
        <v>15</v>
      </c>
      <c r="J491" s="41">
        <v>15</v>
      </c>
      <c r="K491" s="41"/>
      <c r="L491" s="32">
        <f t="shared" si="125"/>
        <v>88</v>
      </c>
      <c r="M491" s="32">
        <f t="shared" si="124"/>
        <v>22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>
        <v>2</v>
      </c>
      <c r="H492" s="40"/>
      <c r="I492" s="40"/>
      <c r="J492" s="40"/>
      <c r="K492" s="40"/>
      <c r="L492" s="35">
        <f t="shared" si="125"/>
        <v>2</v>
      </c>
      <c r="M492" s="35">
        <f t="shared" si="124"/>
        <v>1</v>
      </c>
      <c r="N492" s="33"/>
      <c r="O492" s="1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>
        <v>64</v>
      </c>
      <c r="I494" s="40"/>
      <c r="J494" s="40">
        <v>2</v>
      </c>
      <c r="K494" s="40"/>
      <c r="L494" s="35">
        <f t="shared" si="125"/>
        <v>66</v>
      </c>
      <c r="M494" s="35">
        <f t="shared" si="124"/>
        <v>17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>
        <v>352</v>
      </c>
      <c r="H495" s="40"/>
      <c r="I495" s="40"/>
      <c r="J495" s="40"/>
      <c r="K495" s="40"/>
      <c r="L495" s="35">
        <f t="shared" si="125"/>
        <v>352</v>
      </c>
      <c r="M495" s="35">
        <f t="shared" si="124"/>
        <v>88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383</v>
      </c>
      <c r="U499" s="46">
        <f>+L504+L505</f>
        <v>63</v>
      </c>
      <c r="V499" s="46">
        <f>+L506+L507</f>
        <v>320</v>
      </c>
      <c r="W499" s="46">
        <f>+L510</f>
        <v>8</v>
      </c>
      <c r="X499" s="46">
        <f>+L508</f>
        <v>12</v>
      </c>
    </row>
    <row r="500" spans="1:24" x14ac:dyDescent="0.25">
      <c r="A500" s="21"/>
      <c r="B500" s="22"/>
      <c r="C500" s="8" t="str">
        <f>+$C484</f>
        <v>October 2024</v>
      </c>
      <c r="D500" s="24"/>
      <c r="E500" s="24"/>
      <c r="F500" s="24"/>
      <c r="G500" s="10" t="str">
        <f>+$G$4</f>
        <v>October</v>
      </c>
      <c r="H500" s="10" t="str">
        <f>+G500</f>
        <v>October</v>
      </c>
      <c r="I500" s="10" t="str">
        <f t="shared" si="126"/>
        <v>October</v>
      </c>
      <c r="J500" s="10" t="str">
        <f t="shared" si="126"/>
        <v>October</v>
      </c>
      <c r="K500" s="10" t="str">
        <f t="shared" si="126"/>
        <v>October</v>
      </c>
      <c r="L500" s="10" t="str">
        <f t="shared" si="126"/>
        <v>October</v>
      </c>
      <c r="M500" s="10" t="str">
        <f t="shared" si="126"/>
        <v>October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6</v>
      </c>
      <c r="H501" s="7">
        <f>+$H$5</f>
        <v>13</v>
      </c>
      <c r="I501" s="7">
        <f>+$I$5</f>
        <v>20</v>
      </c>
      <c r="J501" s="7">
        <f>+$J$5</f>
        <v>27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131</v>
      </c>
      <c r="H503" s="32">
        <f t="shared" ref="H503:L503" si="127">SUM(H504:H507)</f>
        <v>113</v>
      </c>
      <c r="I503" s="32">
        <f t="shared" si="127"/>
        <v>54</v>
      </c>
      <c r="J503" s="32">
        <f t="shared" si="127"/>
        <v>85</v>
      </c>
      <c r="K503" s="32">
        <f t="shared" si="127"/>
        <v>0</v>
      </c>
      <c r="L503" s="32">
        <f t="shared" si="127"/>
        <v>383</v>
      </c>
      <c r="M503" s="32">
        <f>ROUND((L503/$E$1),0)</f>
        <v>96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7</v>
      </c>
      <c r="H504" s="40">
        <v>3</v>
      </c>
      <c r="I504" s="40">
        <v>3</v>
      </c>
      <c r="J504" s="40">
        <v>2</v>
      </c>
      <c r="K504" s="40"/>
      <c r="L504" s="35">
        <f>SUM(G504:K504)</f>
        <v>15</v>
      </c>
      <c r="M504" s="35">
        <f t="shared" ref="M504:M512" si="128">ROUND((L504/$E$1),0)</f>
        <v>4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15</v>
      </c>
      <c r="H505" s="40">
        <v>14</v>
      </c>
      <c r="I505" s="40">
        <v>9</v>
      </c>
      <c r="J505" s="40">
        <v>10</v>
      </c>
      <c r="K505" s="40"/>
      <c r="L505" s="35">
        <f t="shared" ref="L505:L512" si="129">SUM(G505:K505)</f>
        <v>48</v>
      </c>
      <c r="M505" s="35">
        <f t="shared" si="128"/>
        <v>12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26</v>
      </c>
      <c r="H506" s="40">
        <v>20</v>
      </c>
      <c r="I506" s="40">
        <v>16</v>
      </c>
      <c r="J506" s="40">
        <v>15</v>
      </c>
      <c r="K506" s="40"/>
      <c r="L506" s="35">
        <f t="shared" si="129"/>
        <v>77</v>
      </c>
      <c r="M506" s="35">
        <f t="shared" si="128"/>
        <v>19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83</v>
      </c>
      <c r="H507" s="41">
        <v>76</v>
      </c>
      <c r="I507" s="41">
        <v>26</v>
      </c>
      <c r="J507" s="41">
        <v>58</v>
      </c>
      <c r="K507" s="41"/>
      <c r="L507" s="32">
        <f t="shared" si="129"/>
        <v>243</v>
      </c>
      <c r="M507" s="32">
        <f t="shared" si="128"/>
        <v>61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>
        <v>8</v>
      </c>
      <c r="H508" s="40">
        <v>1</v>
      </c>
      <c r="I508" s="40"/>
      <c r="J508" s="40">
        <v>3</v>
      </c>
      <c r="K508" s="40"/>
      <c r="L508" s="35">
        <f t="shared" si="129"/>
        <v>12</v>
      </c>
      <c r="M508" s="35">
        <f t="shared" si="128"/>
        <v>3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2</v>
      </c>
      <c r="H510" s="40">
        <v>2</v>
      </c>
      <c r="I510" s="40">
        <v>2</v>
      </c>
      <c r="J510" s="40">
        <v>2</v>
      </c>
      <c r="K510" s="40"/>
      <c r="L510" s="35">
        <f t="shared" si="129"/>
        <v>8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>
        <v>32</v>
      </c>
      <c r="H511" s="40">
        <v>160</v>
      </c>
      <c r="I511" s="40">
        <v>64</v>
      </c>
      <c r="J511" s="40">
        <v>96</v>
      </c>
      <c r="K511" s="40"/>
      <c r="L511" s="35">
        <f t="shared" si="129"/>
        <v>352</v>
      </c>
      <c r="M511" s="35">
        <f t="shared" si="128"/>
        <v>88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  <c r="S514" s="117" t="s">
        <v>234</v>
      </c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197</v>
      </c>
      <c r="U515" s="46">
        <f>+L520+L521</f>
        <v>61</v>
      </c>
      <c r="V515" s="46">
        <f>+L522+L523</f>
        <v>136</v>
      </c>
      <c r="W515" s="46">
        <f>+L526</f>
        <v>6</v>
      </c>
      <c r="X515" s="46">
        <f>+L524</f>
        <v>7</v>
      </c>
    </row>
    <row r="516" spans="1:24" x14ac:dyDescent="0.25">
      <c r="A516" s="21"/>
      <c r="B516" s="22"/>
      <c r="C516" s="8" t="str">
        <f>+$C500</f>
        <v>October 2024</v>
      </c>
      <c r="D516" s="24"/>
      <c r="E516" s="24"/>
      <c r="F516" s="24"/>
      <c r="G516" s="10" t="str">
        <f>+$G$4</f>
        <v>October</v>
      </c>
      <c r="H516" s="10" t="str">
        <f>+G516</f>
        <v>October</v>
      </c>
      <c r="I516" s="10" t="str">
        <f t="shared" si="130"/>
        <v>October</v>
      </c>
      <c r="J516" s="10" t="str">
        <f t="shared" si="130"/>
        <v>October</v>
      </c>
      <c r="K516" s="10" t="str">
        <f t="shared" si="130"/>
        <v>October</v>
      </c>
      <c r="L516" s="10" t="str">
        <f t="shared" si="130"/>
        <v>October</v>
      </c>
      <c r="M516" s="10" t="str">
        <f t="shared" si="130"/>
        <v>October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6</v>
      </c>
      <c r="H517" s="7">
        <f>+$H$5</f>
        <v>13</v>
      </c>
      <c r="I517" s="7">
        <f>+$I$5</f>
        <v>20</v>
      </c>
      <c r="J517" s="7">
        <f>+$J$5</f>
        <v>27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42</v>
      </c>
      <c r="H519" s="32">
        <f t="shared" ref="H519:L519" si="131">SUM(H520:H523)</f>
        <v>47</v>
      </c>
      <c r="I519" s="32">
        <f t="shared" si="131"/>
        <v>53</v>
      </c>
      <c r="J519" s="32">
        <f t="shared" si="131"/>
        <v>55</v>
      </c>
      <c r="K519" s="32">
        <f t="shared" si="131"/>
        <v>0</v>
      </c>
      <c r="L519" s="32">
        <f t="shared" si="131"/>
        <v>197</v>
      </c>
      <c r="M519" s="32">
        <f>ROUND((L519/$E$1),0)</f>
        <v>49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4</v>
      </c>
      <c r="H520" s="40">
        <v>5</v>
      </c>
      <c r="I520" s="40">
        <v>8</v>
      </c>
      <c r="J520" s="40">
        <v>10</v>
      </c>
      <c r="K520" s="40"/>
      <c r="L520" s="35">
        <f>SUM(G520:K520)</f>
        <v>27</v>
      </c>
      <c r="M520" s="35">
        <f t="shared" ref="M520:M528" si="132">ROUND((L520/$E$1),0)</f>
        <v>7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8</v>
      </c>
      <c r="H521" s="40">
        <v>11</v>
      </c>
      <c r="I521" s="40">
        <v>10</v>
      </c>
      <c r="J521" s="40">
        <v>5</v>
      </c>
      <c r="K521" s="40"/>
      <c r="L521" s="35">
        <f t="shared" ref="L521:L528" si="133">SUM(G521:K521)</f>
        <v>34</v>
      </c>
      <c r="M521" s="35">
        <f t="shared" si="132"/>
        <v>9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10</v>
      </c>
      <c r="H522" s="40">
        <v>8</v>
      </c>
      <c r="I522" s="40">
        <v>10</v>
      </c>
      <c r="J522" s="40">
        <v>8</v>
      </c>
      <c r="K522" s="40"/>
      <c r="L522" s="35">
        <f t="shared" si="133"/>
        <v>36</v>
      </c>
      <c r="M522" s="35">
        <f t="shared" si="132"/>
        <v>9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20</v>
      </c>
      <c r="H523" s="41">
        <v>23</v>
      </c>
      <c r="I523" s="41">
        <v>25</v>
      </c>
      <c r="J523" s="41">
        <v>32</v>
      </c>
      <c r="K523" s="41"/>
      <c r="L523" s="32">
        <f t="shared" si="133"/>
        <v>100</v>
      </c>
      <c r="M523" s="32">
        <f t="shared" si="132"/>
        <v>25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>
        <v>6</v>
      </c>
      <c r="J524" s="40">
        <v>1</v>
      </c>
      <c r="K524" s="40"/>
      <c r="L524" s="35">
        <f t="shared" si="133"/>
        <v>7</v>
      </c>
      <c r="M524" s="35">
        <f t="shared" si="132"/>
        <v>2</v>
      </c>
      <c r="N524" s="33"/>
      <c r="O524" s="1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>
        <v>4</v>
      </c>
      <c r="J526" s="40">
        <v>2</v>
      </c>
      <c r="K526" s="40"/>
      <c r="L526" s="35">
        <f t="shared" si="133"/>
        <v>6</v>
      </c>
      <c r="M526" s="35">
        <f t="shared" si="132"/>
        <v>2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>
        <v>128</v>
      </c>
      <c r="I527" s="40"/>
      <c r="J527" s="40"/>
      <c r="K527" s="40"/>
      <c r="L527" s="35">
        <f t="shared" si="133"/>
        <v>128</v>
      </c>
      <c r="M527" s="35">
        <f t="shared" si="132"/>
        <v>32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187</v>
      </c>
      <c r="U531" s="46">
        <f>+L536+L537</f>
        <v>42</v>
      </c>
      <c r="V531" s="46">
        <f>+L538+L539</f>
        <v>145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October 2024</v>
      </c>
      <c r="D532" s="24"/>
      <c r="E532" s="24"/>
      <c r="F532" s="24"/>
      <c r="G532" s="10" t="str">
        <f>+$G$4</f>
        <v>October</v>
      </c>
      <c r="H532" s="10" t="str">
        <f>+G532</f>
        <v>October</v>
      </c>
      <c r="I532" s="10" t="str">
        <f t="shared" si="134"/>
        <v>October</v>
      </c>
      <c r="J532" s="10" t="str">
        <f t="shared" si="134"/>
        <v>October</v>
      </c>
      <c r="K532" s="10" t="str">
        <f t="shared" si="134"/>
        <v>October</v>
      </c>
      <c r="L532" s="10" t="str">
        <f t="shared" si="134"/>
        <v>October</v>
      </c>
      <c r="M532" s="10" t="str">
        <f t="shared" si="134"/>
        <v>October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6</v>
      </c>
      <c r="H533" s="7">
        <f>+$H$5</f>
        <v>13</v>
      </c>
      <c r="I533" s="7">
        <f>+$I$5</f>
        <v>20</v>
      </c>
      <c r="J533" s="7">
        <f>+$J$5</f>
        <v>27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53</v>
      </c>
      <c r="H535" s="32">
        <f t="shared" ref="H535:L535" si="135">SUM(H536:H539)</f>
        <v>14</v>
      </c>
      <c r="I535" s="32">
        <f t="shared" si="135"/>
        <v>71</v>
      </c>
      <c r="J535" s="32">
        <f t="shared" si="135"/>
        <v>49</v>
      </c>
      <c r="K535" s="32">
        <f t="shared" si="135"/>
        <v>0</v>
      </c>
      <c r="L535" s="32">
        <f t="shared" si="135"/>
        <v>187</v>
      </c>
      <c r="M535" s="32">
        <f>ROUND((L535/$E$1),0)</f>
        <v>47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3</v>
      </c>
      <c r="H536" s="40">
        <v>1</v>
      </c>
      <c r="I536" s="40">
        <v>3</v>
      </c>
      <c r="J536" s="40">
        <v>3</v>
      </c>
      <c r="K536" s="40"/>
      <c r="L536" s="35">
        <f>SUM(G536:K536)</f>
        <v>10</v>
      </c>
      <c r="M536" s="35">
        <f t="shared" ref="M536:M544" si="136">ROUND((L536/$E$1),0)</f>
        <v>3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8</v>
      </c>
      <c r="H537" s="40">
        <v>3</v>
      </c>
      <c r="I537" s="40">
        <v>13</v>
      </c>
      <c r="J537" s="40">
        <v>8</v>
      </c>
      <c r="K537" s="40"/>
      <c r="L537" s="35">
        <f t="shared" ref="L537:L544" si="137">SUM(G537:K537)</f>
        <v>32</v>
      </c>
      <c r="M537" s="35">
        <f t="shared" si="136"/>
        <v>8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8</v>
      </c>
      <c r="H538" s="40">
        <v>4</v>
      </c>
      <c r="I538" s="40">
        <v>20</v>
      </c>
      <c r="J538" s="40">
        <v>16</v>
      </c>
      <c r="K538" s="40"/>
      <c r="L538" s="35">
        <f t="shared" si="137"/>
        <v>48</v>
      </c>
      <c r="M538" s="35">
        <f t="shared" si="136"/>
        <v>12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34</v>
      </c>
      <c r="H539" s="41">
        <v>6</v>
      </c>
      <c r="I539" s="41">
        <v>35</v>
      </c>
      <c r="J539" s="41">
        <v>22</v>
      </c>
      <c r="K539" s="41"/>
      <c r="L539" s="32">
        <f t="shared" si="137"/>
        <v>97</v>
      </c>
      <c r="M539" s="32">
        <f t="shared" si="136"/>
        <v>24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>
        <v>96</v>
      </c>
      <c r="I543" s="40">
        <v>96</v>
      </c>
      <c r="J543" s="40">
        <v>128</v>
      </c>
      <c r="K543" s="40"/>
      <c r="L543" s="35">
        <f t="shared" si="137"/>
        <v>320</v>
      </c>
      <c r="M543" s="35">
        <f t="shared" si="136"/>
        <v>80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374</v>
      </c>
      <c r="U547" s="46">
        <f>+L552+L553</f>
        <v>64</v>
      </c>
      <c r="V547" s="46">
        <f>+L554+L555</f>
        <v>310</v>
      </c>
      <c r="W547" s="46">
        <f>+L558</f>
        <v>10</v>
      </c>
      <c r="X547" s="46">
        <f>+L556</f>
        <v>8</v>
      </c>
    </row>
    <row r="548" spans="1:24" x14ac:dyDescent="0.25">
      <c r="A548" s="21"/>
      <c r="B548" s="22"/>
      <c r="C548" s="8" t="str">
        <f>+$C532</f>
        <v>October 2024</v>
      </c>
      <c r="D548" s="24"/>
      <c r="E548" s="24"/>
      <c r="F548" s="24"/>
      <c r="G548" s="10" t="str">
        <f>+$G$4</f>
        <v>October</v>
      </c>
      <c r="H548" s="10" t="str">
        <f>+G548</f>
        <v>October</v>
      </c>
      <c r="I548" s="10" t="str">
        <f t="shared" si="138"/>
        <v>October</v>
      </c>
      <c r="J548" s="10" t="str">
        <f t="shared" si="138"/>
        <v>October</v>
      </c>
      <c r="K548" s="10" t="str">
        <f t="shared" si="138"/>
        <v>October</v>
      </c>
      <c r="L548" s="10" t="str">
        <f t="shared" si="138"/>
        <v>October</v>
      </c>
      <c r="M548" s="10" t="str">
        <f t="shared" si="138"/>
        <v>October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6</v>
      </c>
      <c r="H549" s="7">
        <f>+$H$5</f>
        <v>13</v>
      </c>
      <c r="I549" s="7">
        <f>+$I$5</f>
        <v>20</v>
      </c>
      <c r="J549" s="7">
        <f>+$J$5</f>
        <v>27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91</v>
      </c>
      <c r="H551" s="32">
        <f t="shared" ref="H551:L551" si="139">SUM(H552:H555)</f>
        <v>103</v>
      </c>
      <c r="I551" s="32">
        <f t="shared" si="139"/>
        <v>77</v>
      </c>
      <c r="J551" s="32">
        <f t="shared" si="139"/>
        <v>103</v>
      </c>
      <c r="K551" s="32">
        <f t="shared" si="139"/>
        <v>0</v>
      </c>
      <c r="L551" s="32">
        <f t="shared" si="139"/>
        <v>374</v>
      </c>
      <c r="M551" s="32">
        <f>ROUND((L551/$E$1),0)</f>
        <v>94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5</v>
      </c>
      <c r="H552" s="40">
        <v>4</v>
      </c>
      <c r="I552" s="40">
        <v>2</v>
      </c>
      <c r="J552" s="40">
        <v>4</v>
      </c>
      <c r="K552" s="40"/>
      <c r="L552" s="35">
        <f>SUM(G552:K552)</f>
        <v>15</v>
      </c>
      <c r="M552" s="35">
        <f t="shared" ref="M552:M560" si="140">ROUND((L552/$E$1),0)</f>
        <v>4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11</v>
      </c>
      <c r="H553" s="40">
        <v>11</v>
      </c>
      <c r="I553" s="40">
        <v>13</v>
      </c>
      <c r="J553" s="40">
        <v>14</v>
      </c>
      <c r="K553" s="40"/>
      <c r="L553" s="35">
        <f t="shared" ref="L553:L560" si="141">SUM(G553:K553)</f>
        <v>49</v>
      </c>
      <c r="M553" s="35">
        <f t="shared" si="140"/>
        <v>12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17</v>
      </c>
      <c r="H554" s="40">
        <v>19</v>
      </c>
      <c r="I554" s="40">
        <v>18</v>
      </c>
      <c r="J554" s="40">
        <v>17</v>
      </c>
      <c r="K554" s="40"/>
      <c r="L554" s="35">
        <f t="shared" si="141"/>
        <v>71</v>
      </c>
      <c r="M554" s="35">
        <f t="shared" si="140"/>
        <v>18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58</v>
      </c>
      <c r="H555" s="41">
        <v>69</v>
      </c>
      <c r="I555" s="41">
        <v>44</v>
      </c>
      <c r="J555" s="41">
        <v>68</v>
      </c>
      <c r="K555" s="41"/>
      <c r="L555" s="32">
        <f t="shared" si="141"/>
        <v>239</v>
      </c>
      <c r="M555" s="32">
        <f t="shared" si="140"/>
        <v>60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>
        <v>5</v>
      </c>
      <c r="I556" s="40"/>
      <c r="J556" s="40">
        <v>3</v>
      </c>
      <c r="K556" s="40"/>
      <c r="L556" s="35">
        <f t="shared" si="141"/>
        <v>8</v>
      </c>
      <c r="M556" s="35">
        <f t="shared" si="140"/>
        <v>2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>
        <v>3</v>
      </c>
      <c r="H558" s="40">
        <v>2</v>
      </c>
      <c r="I558" s="40">
        <v>3</v>
      </c>
      <c r="J558" s="40">
        <v>2</v>
      </c>
      <c r="K558" s="40"/>
      <c r="L558" s="35">
        <f t="shared" si="141"/>
        <v>10</v>
      </c>
      <c r="M558" s="35">
        <f t="shared" si="140"/>
        <v>3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184</v>
      </c>
      <c r="U563" s="46">
        <f>+L568+L569</f>
        <v>46</v>
      </c>
      <c r="V563" s="46">
        <f>+L570+L571</f>
        <v>138</v>
      </c>
      <c r="W563" s="46">
        <f>+L574</f>
        <v>12</v>
      </c>
      <c r="X563" s="46">
        <f>+L572</f>
        <v>4</v>
      </c>
    </row>
    <row r="564" spans="1:24" x14ac:dyDescent="0.25">
      <c r="A564" s="21"/>
      <c r="B564" s="22"/>
      <c r="C564" s="8" t="str">
        <f>+$C548</f>
        <v>October 2024</v>
      </c>
      <c r="D564" s="24"/>
      <c r="E564" s="24"/>
      <c r="F564" s="24"/>
      <c r="G564" s="10" t="str">
        <f>+$G$4</f>
        <v>October</v>
      </c>
      <c r="H564" s="10" t="str">
        <f>+G564</f>
        <v>October</v>
      </c>
      <c r="I564" s="10" t="str">
        <f t="shared" si="142"/>
        <v>October</v>
      </c>
      <c r="J564" s="10" t="str">
        <f t="shared" si="142"/>
        <v>October</v>
      </c>
      <c r="K564" s="10" t="str">
        <f t="shared" si="142"/>
        <v>October</v>
      </c>
      <c r="L564" s="10" t="str">
        <f t="shared" si="142"/>
        <v>October</v>
      </c>
      <c r="M564" s="10" t="str">
        <f t="shared" si="142"/>
        <v>October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6</v>
      </c>
      <c r="H565" s="7">
        <f>+$H$5</f>
        <v>13</v>
      </c>
      <c r="I565" s="7">
        <f>+$I$5</f>
        <v>20</v>
      </c>
      <c r="J565" s="7">
        <f>+$J$5</f>
        <v>27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48</v>
      </c>
      <c r="H567" s="32">
        <f t="shared" ref="H567:L567" si="143">SUM(H568:H571)</f>
        <v>56</v>
      </c>
      <c r="I567" s="32">
        <f t="shared" si="143"/>
        <v>44</v>
      </c>
      <c r="J567" s="32">
        <f t="shared" si="143"/>
        <v>36</v>
      </c>
      <c r="K567" s="32">
        <f t="shared" si="143"/>
        <v>0</v>
      </c>
      <c r="L567" s="32">
        <f t="shared" si="143"/>
        <v>184</v>
      </c>
      <c r="M567" s="32">
        <f>ROUND((L567/$E$1),0)</f>
        <v>46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1</v>
      </c>
      <c r="H568" s="40">
        <v>2</v>
      </c>
      <c r="I568" s="40">
        <v>2</v>
      </c>
      <c r="J568" s="40">
        <v>2</v>
      </c>
      <c r="K568" s="40"/>
      <c r="L568" s="35">
        <f>SUM(G568:K568)</f>
        <v>7</v>
      </c>
      <c r="M568" s="35">
        <f t="shared" ref="M568:M576" si="144">ROUND((L568/$E$1),0)</f>
        <v>2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13</v>
      </c>
      <c r="H569" s="40">
        <v>8</v>
      </c>
      <c r="I569" s="40">
        <v>8</v>
      </c>
      <c r="J569" s="40">
        <v>10</v>
      </c>
      <c r="K569" s="40"/>
      <c r="L569" s="35">
        <f t="shared" ref="L569:L576" si="145">SUM(G569:K569)</f>
        <v>39</v>
      </c>
      <c r="M569" s="35">
        <f t="shared" si="144"/>
        <v>10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7</v>
      </c>
      <c r="H570" s="40">
        <v>14</v>
      </c>
      <c r="I570" s="40">
        <v>17</v>
      </c>
      <c r="J570" s="40">
        <v>11</v>
      </c>
      <c r="K570" s="40"/>
      <c r="L570" s="35">
        <f t="shared" si="145"/>
        <v>49</v>
      </c>
      <c r="M570" s="35">
        <f t="shared" si="144"/>
        <v>12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27</v>
      </c>
      <c r="H571" s="41">
        <v>32</v>
      </c>
      <c r="I571" s="41">
        <v>17</v>
      </c>
      <c r="J571" s="41">
        <v>13</v>
      </c>
      <c r="K571" s="41"/>
      <c r="L571" s="32">
        <f t="shared" si="145"/>
        <v>89</v>
      </c>
      <c r="M571" s="32">
        <f t="shared" si="144"/>
        <v>22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>
        <v>4</v>
      </c>
      <c r="H572" s="40"/>
      <c r="I572" s="40"/>
      <c r="J572" s="40"/>
      <c r="K572" s="40"/>
      <c r="L572" s="35">
        <f t="shared" si="145"/>
        <v>4</v>
      </c>
      <c r="M572" s="35">
        <f t="shared" si="144"/>
        <v>1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4</v>
      </c>
      <c r="H574" s="40">
        <v>2</v>
      </c>
      <c r="I574" s="40">
        <v>1</v>
      </c>
      <c r="J574" s="40">
        <v>5</v>
      </c>
      <c r="K574" s="40"/>
      <c r="L574" s="35">
        <f t="shared" si="145"/>
        <v>12</v>
      </c>
      <c r="M574" s="35">
        <f t="shared" si="144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144</v>
      </c>
      <c r="H575" s="40">
        <v>108</v>
      </c>
      <c r="I575" s="40">
        <v>180</v>
      </c>
      <c r="J575" s="40">
        <v>54</v>
      </c>
      <c r="K575" s="40"/>
      <c r="L575" s="35">
        <f t="shared" si="145"/>
        <v>486</v>
      </c>
      <c r="M575" s="35">
        <f t="shared" si="144"/>
        <v>122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230</v>
      </c>
      <c r="U579" s="46">
        <f>+L584+L585</f>
        <v>50</v>
      </c>
      <c r="V579" s="46">
        <f>+L586+L587</f>
        <v>180</v>
      </c>
      <c r="W579" s="46">
        <f>+L590</f>
        <v>8</v>
      </c>
      <c r="X579" s="46">
        <f>+L588</f>
        <v>0</v>
      </c>
    </row>
    <row r="580" spans="1:24" x14ac:dyDescent="0.25">
      <c r="A580" s="21"/>
      <c r="B580" s="22"/>
      <c r="C580" s="8" t="str">
        <f>+$C564</f>
        <v>October 2024</v>
      </c>
      <c r="D580" s="24"/>
      <c r="E580" s="24"/>
      <c r="F580" s="24"/>
      <c r="G580" s="10" t="str">
        <f>+$G$4</f>
        <v>October</v>
      </c>
      <c r="H580" s="10" t="str">
        <f>+G580</f>
        <v>October</v>
      </c>
      <c r="I580" s="10" t="str">
        <f t="shared" si="146"/>
        <v>October</v>
      </c>
      <c r="J580" s="10" t="str">
        <f t="shared" si="146"/>
        <v>October</v>
      </c>
      <c r="K580" s="10" t="str">
        <f t="shared" si="146"/>
        <v>October</v>
      </c>
      <c r="L580" s="10" t="str">
        <f t="shared" si="146"/>
        <v>October</v>
      </c>
      <c r="M580" s="10" t="str">
        <f t="shared" si="146"/>
        <v>October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6</v>
      </c>
      <c r="H581" s="7">
        <f>+$H$5</f>
        <v>13</v>
      </c>
      <c r="I581" s="7">
        <f>+$I$5</f>
        <v>20</v>
      </c>
      <c r="J581" s="7">
        <f>+$J$5</f>
        <v>27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39</v>
      </c>
      <c r="H583" s="32">
        <f t="shared" ref="H583:L583" si="147">SUM(H584:H587)</f>
        <v>57</v>
      </c>
      <c r="I583" s="32">
        <f t="shared" si="147"/>
        <v>60</v>
      </c>
      <c r="J583" s="32">
        <f t="shared" si="147"/>
        <v>74</v>
      </c>
      <c r="K583" s="32">
        <f t="shared" si="147"/>
        <v>0</v>
      </c>
      <c r="L583" s="32">
        <f t="shared" si="147"/>
        <v>230</v>
      </c>
      <c r="M583" s="32">
        <f>ROUND((L583/$E$1),0)</f>
        <v>58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3</v>
      </c>
      <c r="H584" s="40">
        <v>3</v>
      </c>
      <c r="I584" s="40">
        <v>3</v>
      </c>
      <c r="J584" s="40">
        <v>1</v>
      </c>
      <c r="K584" s="40"/>
      <c r="L584" s="35">
        <f>SUM(G584:K584)</f>
        <v>10</v>
      </c>
      <c r="M584" s="35">
        <f t="shared" ref="M584:M592" si="148">ROUND((L584/$E$1),0)</f>
        <v>3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5</v>
      </c>
      <c r="H585" s="40">
        <v>11</v>
      </c>
      <c r="I585" s="40">
        <v>13</v>
      </c>
      <c r="J585" s="40">
        <v>11</v>
      </c>
      <c r="K585" s="40"/>
      <c r="L585" s="35">
        <f t="shared" ref="L585:L592" si="149">SUM(G585:K585)</f>
        <v>40</v>
      </c>
      <c r="M585" s="35">
        <f t="shared" si="148"/>
        <v>10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6</v>
      </c>
      <c r="H586" s="40">
        <v>8</v>
      </c>
      <c r="I586" s="40">
        <v>8</v>
      </c>
      <c r="J586" s="40">
        <v>13</v>
      </c>
      <c r="K586" s="40"/>
      <c r="L586" s="35">
        <f t="shared" si="149"/>
        <v>35</v>
      </c>
      <c r="M586" s="35">
        <f t="shared" si="148"/>
        <v>9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25</v>
      </c>
      <c r="H587" s="41">
        <v>35</v>
      </c>
      <c r="I587" s="41">
        <v>36</v>
      </c>
      <c r="J587" s="41">
        <v>49</v>
      </c>
      <c r="K587" s="41"/>
      <c r="L587" s="32">
        <f t="shared" si="149"/>
        <v>145</v>
      </c>
      <c r="M587" s="32">
        <f t="shared" si="148"/>
        <v>36</v>
      </c>
      <c r="N587" s="33"/>
      <c r="O587" s="1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>
        <v>2</v>
      </c>
      <c r="I590" s="40">
        <v>4</v>
      </c>
      <c r="J590" s="40">
        <v>2</v>
      </c>
      <c r="K590" s="40"/>
      <c r="L590" s="35">
        <f t="shared" si="149"/>
        <v>8</v>
      </c>
      <c r="M590" s="35">
        <f t="shared" si="148"/>
        <v>2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>
        <v>80</v>
      </c>
      <c r="H591" s="40">
        <v>143</v>
      </c>
      <c r="I591" s="40">
        <v>192</v>
      </c>
      <c r="J591" s="40">
        <v>128</v>
      </c>
      <c r="K591" s="40"/>
      <c r="L591" s="35">
        <f t="shared" si="149"/>
        <v>543</v>
      </c>
      <c r="M591" s="35">
        <f t="shared" si="148"/>
        <v>136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332</v>
      </c>
      <c r="U595" s="46">
        <f>+L600+L601</f>
        <v>74</v>
      </c>
      <c r="V595" s="46">
        <f>+L602+L603</f>
        <v>258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October 2024</v>
      </c>
      <c r="D596" s="24"/>
      <c r="E596" s="24"/>
      <c r="F596" s="24"/>
      <c r="G596" s="10" t="str">
        <f>+$G$4</f>
        <v>October</v>
      </c>
      <c r="H596" s="10" t="str">
        <f>+G596</f>
        <v>October</v>
      </c>
      <c r="I596" s="10" t="str">
        <f t="shared" si="150"/>
        <v>October</v>
      </c>
      <c r="J596" s="10" t="str">
        <f t="shared" si="150"/>
        <v>October</v>
      </c>
      <c r="K596" s="10" t="str">
        <f t="shared" si="150"/>
        <v>October</v>
      </c>
      <c r="L596" s="10" t="str">
        <f t="shared" si="150"/>
        <v>October</v>
      </c>
      <c r="M596" s="10" t="str">
        <f t="shared" si="150"/>
        <v>October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6</v>
      </c>
      <c r="H597" s="7">
        <f>+$H$5</f>
        <v>13</v>
      </c>
      <c r="I597" s="7">
        <f>+$I$5</f>
        <v>20</v>
      </c>
      <c r="J597" s="7">
        <f>+$J$5</f>
        <v>27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83</v>
      </c>
      <c r="H599" s="32">
        <f t="shared" ref="H599:L599" si="151">SUM(H600:H603)</f>
        <v>83</v>
      </c>
      <c r="I599" s="32">
        <f t="shared" si="151"/>
        <v>91</v>
      </c>
      <c r="J599" s="32">
        <f t="shared" si="151"/>
        <v>75</v>
      </c>
      <c r="K599" s="32">
        <f t="shared" si="151"/>
        <v>0</v>
      </c>
      <c r="L599" s="32">
        <f t="shared" si="151"/>
        <v>332</v>
      </c>
      <c r="M599" s="32">
        <f>ROUND((L599/$E$1),0)</f>
        <v>83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>
        <v>6</v>
      </c>
      <c r="H600" s="40">
        <v>6</v>
      </c>
      <c r="I600" s="40">
        <v>8</v>
      </c>
      <c r="J600" s="40">
        <v>8</v>
      </c>
      <c r="K600" s="40"/>
      <c r="L600" s="35">
        <f>SUM(G600:K600)</f>
        <v>28</v>
      </c>
      <c r="M600" s="35">
        <f t="shared" ref="M600:M608" si="152">ROUND((L600/$E$1),0)</f>
        <v>7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>
        <v>10</v>
      </c>
      <c r="H601" s="40">
        <v>12</v>
      </c>
      <c r="I601" s="40">
        <v>10</v>
      </c>
      <c r="J601" s="40">
        <v>14</v>
      </c>
      <c r="K601" s="40"/>
      <c r="L601" s="35">
        <f t="shared" ref="L601:L608" si="153">SUM(G601:K601)</f>
        <v>46</v>
      </c>
      <c r="M601" s="35">
        <f t="shared" si="152"/>
        <v>12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>
        <v>18</v>
      </c>
      <c r="H602" s="40">
        <v>15</v>
      </c>
      <c r="I602" s="40">
        <v>23</v>
      </c>
      <c r="J602" s="40">
        <v>18</v>
      </c>
      <c r="K602" s="40"/>
      <c r="L602" s="35">
        <f t="shared" si="153"/>
        <v>74</v>
      </c>
      <c r="M602" s="35">
        <f t="shared" si="152"/>
        <v>19</v>
      </c>
      <c r="N602" s="33"/>
      <c r="O602" s="1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>
        <v>49</v>
      </c>
      <c r="H603" s="41">
        <v>50</v>
      </c>
      <c r="I603" s="41">
        <v>50</v>
      </c>
      <c r="J603" s="41">
        <v>35</v>
      </c>
      <c r="K603" s="41"/>
      <c r="L603" s="32">
        <f t="shared" si="153"/>
        <v>184</v>
      </c>
      <c r="M603" s="32">
        <f t="shared" si="152"/>
        <v>46</v>
      </c>
      <c r="N603" s="33"/>
      <c r="O603" s="1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239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Moneni</v>
      </c>
      <c r="T611" s="46">
        <f>+L615</f>
        <v>445</v>
      </c>
      <c r="U611" s="46">
        <f>+L616+L617</f>
        <v>88</v>
      </c>
      <c r="V611" s="46">
        <f>+L618+L619</f>
        <v>357</v>
      </c>
      <c r="W611" s="46">
        <f>+L622</f>
        <v>17</v>
      </c>
      <c r="X611" s="46">
        <f>+L620</f>
        <v>0</v>
      </c>
    </row>
    <row r="612" spans="1:24" x14ac:dyDescent="0.25">
      <c r="A612" s="21"/>
      <c r="B612" s="22"/>
      <c r="C612" s="8" t="str">
        <f>+$C596</f>
        <v>October 2024</v>
      </c>
      <c r="D612" s="24"/>
      <c r="E612" s="24"/>
      <c r="F612" s="24"/>
      <c r="G612" s="10" t="str">
        <f>+$G$4</f>
        <v>October</v>
      </c>
      <c r="H612" s="10" t="str">
        <f>+G612</f>
        <v>October</v>
      </c>
      <c r="I612" s="10" t="str">
        <f t="shared" si="154"/>
        <v>October</v>
      </c>
      <c r="J612" s="10" t="str">
        <f t="shared" si="154"/>
        <v>October</v>
      </c>
      <c r="K612" s="10" t="str">
        <f t="shared" si="154"/>
        <v>October</v>
      </c>
      <c r="L612" s="10" t="str">
        <f t="shared" si="154"/>
        <v>October</v>
      </c>
      <c r="M612" s="10" t="str">
        <f t="shared" si="154"/>
        <v>October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6</v>
      </c>
      <c r="H613" s="7">
        <f>+$H$5</f>
        <v>13</v>
      </c>
      <c r="I613" s="7">
        <f>+$I$5</f>
        <v>20</v>
      </c>
      <c r="J613" s="7">
        <f>+$J$5</f>
        <v>27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107</v>
      </c>
      <c r="H615" s="32">
        <f t="shared" ref="H615:L615" si="155">SUM(H616:H619)</f>
        <v>117</v>
      </c>
      <c r="I615" s="32">
        <f t="shared" si="155"/>
        <v>106</v>
      </c>
      <c r="J615" s="32">
        <f t="shared" si="155"/>
        <v>115</v>
      </c>
      <c r="K615" s="32">
        <f t="shared" si="155"/>
        <v>0</v>
      </c>
      <c r="L615" s="32">
        <f t="shared" si="155"/>
        <v>445</v>
      </c>
      <c r="M615" s="32">
        <f>ROUND((L615/$E$1),0)</f>
        <v>111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>
        <v>8</v>
      </c>
      <c r="H616" s="40">
        <v>5</v>
      </c>
      <c r="I616" s="40">
        <v>5</v>
      </c>
      <c r="J616" s="40">
        <v>5</v>
      </c>
      <c r="K616" s="40"/>
      <c r="L616" s="35">
        <f>SUM(G616:K616)</f>
        <v>23</v>
      </c>
      <c r="M616" s="35">
        <f t="shared" ref="M616:M624" si="156">ROUND((L616/$E$1),0)</f>
        <v>6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>
        <v>11</v>
      </c>
      <c r="H617" s="40">
        <v>17</v>
      </c>
      <c r="I617" s="40">
        <v>17</v>
      </c>
      <c r="J617" s="40">
        <v>20</v>
      </c>
      <c r="K617" s="40"/>
      <c r="L617" s="35">
        <f t="shared" ref="L617:L624" si="157">SUM(G617:K617)</f>
        <v>65</v>
      </c>
      <c r="M617" s="35">
        <f t="shared" si="156"/>
        <v>16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>
        <v>34</v>
      </c>
      <c r="H618" s="40">
        <v>30</v>
      </c>
      <c r="I618" s="40">
        <v>26</v>
      </c>
      <c r="J618" s="40">
        <v>23</v>
      </c>
      <c r="K618" s="40"/>
      <c r="L618" s="35">
        <f t="shared" si="157"/>
        <v>113</v>
      </c>
      <c r="M618" s="35">
        <f t="shared" si="156"/>
        <v>28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>
        <v>54</v>
      </c>
      <c r="H619" s="41">
        <v>65</v>
      </c>
      <c r="I619" s="41">
        <v>58</v>
      </c>
      <c r="J619" s="41">
        <v>67</v>
      </c>
      <c r="K619" s="41"/>
      <c r="L619" s="32">
        <f t="shared" si="157"/>
        <v>244</v>
      </c>
      <c r="M619" s="32">
        <f t="shared" si="156"/>
        <v>61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>
        <f t="shared" si="156"/>
        <v>0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>
        <v>1</v>
      </c>
      <c r="H622" s="40">
        <v>1</v>
      </c>
      <c r="I622" s="40">
        <v>9</v>
      </c>
      <c r="J622" s="40">
        <v>6</v>
      </c>
      <c r="K622" s="40"/>
      <c r="L622" s="35">
        <f t="shared" si="157"/>
        <v>17</v>
      </c>
      <c r="M622" s="35">
        <f t="shared" si="156"/>
        <v>4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240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Mabhukwini</v>
      </c>
      <c r="T627" s="46">
        <f>+L631</f>
        <v>293</v>
      </c>
      <c r="U627" s="46">
        <f>+L632+L633</f>
        <v>82</v>
      </c>
      <c r="V627" s="46">
        <f>+L634+L635</f>
        <v>211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October 2024</v>
      </c>
      <c r="D628" s="24"/>
      <c r="E628" s="24"/>
      <c r="F628" s="24"/>
      <c r="G628" s="10" t="str">
        <f>+$G$4</f>
        <v>October</v>
      </c>
      <c r="H628" s="10" t="str">
        <f>+G628</f>
        <v>October</v>
      </c>
      <c r="I628" s="10" t="str">
        <f t="shared" si="158"/>
        <v>October</v>
      </c>
      <c r="J628" s="10" t="str">
        <f t="shared" si="158"/>
        <v>October</v>
      </c>
      <c r="K628" s="10" t="str">
        <f t="shared" si="158"/>
        <v>October</v>
      </c>
      <c r="L628" s="10" t="str">
        <f t="shared" si="158"/>
        <v>October</v>
      </c>
      <c r="M628" s="10" t="str">
        <f t="shared" si="158"/>
        <v>October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6</v>
      </c>
      <c r="H629" s="7">
        <f>+$H$5</f>
        <v>13</v>
      </c>
      <c r="I629" s="7">
        <f>+$I$5</f>
        <v>20</v>
      </c>
      <c r="J629" s="7">
        <f>+$J$5</f>
        <v>27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73</v>
      </c>
      <c r="H631" s="32">
        <f t="shared" ref="H631:L631" si="159">SUM(H632:H635)</f>
        <v>58</v>
      </c>
      <c r="I631" s="32">
        <f t="shared" si="159"/>
        <v>62</v>
      </c>
      <c r="J631" s="32">
        <f t="shared" si="159"/>
        <v>100</v>
      </c>
      <c r="K631" s="32">
        <f t="shared" si="159"/>
        <v>0</v>
      </c>
      <c r="L631" s="32">
        <f t="shared" si="159"/>
        <v>293</v>
      </c>
      <c r="M631" s="32">
        <f>ROUND((L631/$E$1),0)</f>
        <v>73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>
        <v>3</v>
      </c>
      <c r="H632" s="40">
        <v>3</v>
      </c>
      <c r="I632" s="40">
        <v>3</v>
      </c>
      <c r="J632" s="40">
        <v>5</v>
      </c>
      <c r="K632" s="40"/>
      <c r="L632" s="35">
        <f>SUM(G632:K632)</f>
        <v>14</v>
      </c>
      <c r="M632" s="35">
        <f t="shared" ref="M632:M640" si="160">ROUND((L632/$E$1),0)</f>
        <v>4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>
        <v>17</v>
      </c>
      <c r="H633" s="40">
        <v>16</v>
      </c>
      <c r="I633" s="40">
        <v>13</v>
      </c>
      <c r="J633" s="40">
        <v>22</v>
      </c>
      <c r="K633" s="40"/>
      <c r="L633" s="35">
        <f t="shared" ref="L633:L640" si="161">SUM(G633:K633)</f>
        <v>68</v>
      </c>
      <c r="M633" s="35">
        <f t="shared" si="160"/>
        <v>17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>
        <v>16</v>
      </c>
      <c r="H634" s="40">
        <v>7</v>
      </c>
      <c r="I634" s="40">
        <v>9</v>
      </c>
      <c r="J634" s="40">
        <v>13</v>
      </c>
      <c r="K634" s="40"/>
      <c r="L634" s="35">
        <f t="shared" si="161"/>
        <v>45</v>
      </c>
      <c r="M634" s="35">
        <f t="shared" si="160"/>
        <v>11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>
        <v>37</v>
      </c>
      <c r="H635" s="41">
        <v>32</v>
      </c>
      <c r="I635" s="41">
        <v>37</v>
      </c>
      <c r="J635" s="41">
        <v>60</v>
      </c>
      <c r="K635" s="41"/>
      <c r="L635" s="32">
        <f t="shared" si="161"/>
        <v>166</v>
      </c>
      <c r="M635" s="32">
        <f t="shared" si="160"/>
        <v>42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October 2024</v>
      </c>
      <c r="D644" s="24"/>
      <c r="E644" s="24"/>
      <c r="F644" s="24"/>
      <c r="G644" s="10" t="str">
        <f>+$G$4</f>
        <v>October</v>
      </c>
      <c r="H644" s="10" t="str">
        <f>+G644</f>
        <v>October</v>
      </c>
      <c r="I644" s="10" t="str">
        <f t="shared" si="162"/>
        <v>October</v>
      </c>
      <c r="J644" s="10" t="str">
        <f t="shared" si="162"/>
        <v>October</v>
      </c>
      <c r="K644" s="10" t="str">
        <f t="shared" si="162"/>
        <v>October</v>
      </c>
      <c r="L644" s="10" t="str">
        <f t="shared" si="162"/>
        <v>October</v>
      </c>
      <c r="M644" s="10" t="str">
        <f t="shared" si="162"/>
        <v>October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6</v>
      </c>
      <c r="H645" s="7">
        <f>+$H$5</f>
        <v>13</v>
      </c>
      <c r="I645" s="7">
        <f>+$I$5</f>
        <v>20</v>
      </c>
      <c r="J645" s="7">
        <f>+$J$5</f>
        <v>27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F34B-55B2-4F37-BFC3-21B4D77F1C06}">
  <dimension ref="A1:AO657"/>
  <sheetViews>
    <sheetView zoomScale="60" zoomScaleNormal="60" workbookViewId="0">
      <selection activeCell="J27" sqref="J27"/>
    </sheetView>
  </sheetViews>
  <sheetFormatPr defaultRowHeight="15" x14ac:dyDescent="0.25"/>
  <cols>
    <col min="1" max="1" width="5" style="16" customWidth="1"/>
    <col min="2" max="2" width="1" style="16" customWidth="1"/>
    <col min="3" max="3" width="3.5703125" style="16" customWidth="1"/>
    <col min="4" max="4" width="24.7109375" style="16" customWidth="1"/>
    <col min="5" max="5" width="2.7109375" style="16" customWidth="1"/>
    <col min="6" max="6" width="0.7109375" style="16" customWidth="1"/>
    <col min="7" max="7" width="14.140625" style="16" customWidth="1"/>
    <col min="8" max="8" width="12.140625" style="16" customWidth="1"/>
    <col min="9" max="9" width="13" style="16" customWidth="1"/>
    <col min="10" max="10" width="12.7109375" style="16" customWidth="1"/>
    <col min="11" max="11" width="11.85546875" style="16" customWidth="1"/>
    <col min="12" max="12" width="12.85546875" style="16" customWidth="1"/>
    <col min="13" max="13" width="11.28515625" style="16" bestFit="1" customWidth="1"/>
    <col min="14" max="14" width="1.42578125" style="16" customWidth="1"/>
    <col min="15" max="18" width="9.140625" style="16"/>
    <col min="19" max="19" width="15.85546875" style="16" customWidth="1"/>
    <col min="20" max="20" width="17.42578125" style="16" customWidth="1"/>
    <col min="21" max="16384" width="9.140625" style="16"/>
  </cols>
  <sheetData>
    <row r="1" spans="1:41" x14ac:dyDescent="0.25">
      <c r="D1" s="1" t="s">
        <v>14</v>
      </c>
      <c r="E1" s="15">
        <v>4</v>
      </c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10984</v>
      </c>
      <c r="U3" s="46">
        <f>+L8+L9</f>
        <v>2775</v>
      </c>
      <c r="V3" s="46">
        <f>+L10+L11</f>
        <v>8209</v>
      </c>
      <c r="W3" s="46">
        <f>+L14</f>
        <v>512</v>
      </c>
      <c r="X3" s="46">
        <f>+L12</f>
        <v>124</v>
      </c>
    </row>
    <row r="4" spans="1:41" x14ac:dyDescent="0.25">
      <c r="A4" s="21"/>
      <c r="B4" s="22"/>
      <c r="C4" s="13" t="s">
        <v>254</v>
      </c>
      <c r="D4" s="23"/>
      <c r="E4" s="24"/>
      <c r="F4" s="24"/>
      <c r="G4" s="49" t="s">
        <v>255</v>
      </c>
      <c r="H4" s="10" t="str">
        <f>+G4</f>
        <v>November</v>
      </c>
      <c r="I4" s="10" t="str">
        <f t="shared" si="0"/>
        <v>November</v>
      </c>
      <c r="J4" s="10" t="str">
        <f t="shared" si="0"/>
        <v>November</v>
      </c>
      <c r="K4" s="10" t="str">
        <f t="shared" si="0"/>
        <v>November</v>
      </c>
      <c r="L4" s="10" t="str">
        <f t="shared" si="0"/>
        <v>November</v>
      </c>
      <c r="M4" s="10" t="str">
        <f t="shared" si="0"/>
        <v>November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>
        <v>3</v>
      </c>
      <c r="H5" s="4">
        <v>10</v>
      </c>
      <c r="I5" s="4">
        <v>17</v>
      </c>
      <c r="J5" s="4">
        <v>24</v>
      </c>
      <c r="K5" s="4">
        <v>0</v>
      </c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3020</v>
      </c>
      <c r="H7" s="32">
        <f t="shared" ref="H7:L7" si="1">SUM(H8:H11)</f>
        <v>2460</v>
      </c>
      <c r="I7" s="32">
        <f t="shared" si="1"/>
        <v>2823</v>
      </c>
      <c r="J7" s="32">
        <f t="shared" si="1"/>
        <v>2681</v>
      </c>
      <c r="K7" s="32">
        <f t="shared" si="1"/>
        <v>0</v>
      </c>
      <c r="L7" s="32">
        <f t="shared" si="1"/>
        <v>10984</v>
      </c>
      <c r="M7" s="32">
        <f>ROUND((L7/$E$1),0)</f>
        <v>2746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189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153</v>
      </c>
      <c r="I8" s="35">
        <f t="shared" si="2"/>
        <v>163</v>
      </c>
      <c r="J8" s="35">
        <f t="shared" si="2"/>
        <v>171</v>
      </c>
      <c r="K8" s="35">
        <f t="shared" si="2"/>
        <v>0</v>
      </c>
      <c r="L8" s="35">
        <f>SUM(G8:K8)</f>
        <v>676</v>
      </c>
      <c r="M8" s="35">
        <f t="shared" ref="M8:M16" si="3">ROUND((L8/$E$1),0)</f>
        <v>169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593</v>
      </c>
      <c r="H9" s="35">
        <f t="shared" si="4"/>
        <v>470</v>
      </c>
      <c r="I9" s="35">
        <f t="shared" si="4"/>
        <v>508</v>
      </c>
      <c r="J9" s="35">
        <f t="shared" si="4"/>
        <v>528</v>
      </c>
      <c r="K9" s="35">
        <f t="shared" si="4"/>
        <v>0</v>
      </c>
      <c r="L9" s="35">
        <f t="shared" ref="L9:L15" si="5">SUM(G9:K9)</f>
        <v>2099</v>
      </c>
      <c r="M9" s="35">
        <f t="shared" si="3"/>
        <v>525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739</v>
      </c>
      <c r="H10" s="35">
        <f t="shared" si="4"/>
        <v>604</v>
      </c>
      <c r="I10" s="35">
        <f t="shared" si="4"/>
        <v>741</v>
      </c>
      <c r="J10" s="35">
        <f t="shared" si="4"/>
        <v>642</v>
      </c>
      <c r="K10" s="35">
        <f t="shared" si="4"/>
        <v>0</v>
      </c>
      <c r="L10" s="35">
        <f t="shared" si="5"/>
        <v>2726</v>
      </c>
      <c r="M10" s="35">
        <f t="shared" si="3"/>
        <v>682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1499</v>
      </c>
      <c r="H11" s="32">
        <f t="shared" si="4"/>
        <v>1233</v>
      </c>
      <c r="I11" s="32">
        <f t="shared" si="4"/>
        <v>1411</v>
      </c>
      <c r="J11" s="32">
        <f t="shared" si="4"/>
        <v>1340</v>
      </c>
      <c r="K11" s="32">
        <f t="shared" si="4"/>
        <v>0</v>
      </c>
      <c r="L11" s="32">
        <f t="shared" si="5"/>
        <v>5483</v>
      </c>
      <c r="M11" s="32">
        <f t="shared" si="3"/>
        <v>1371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66</v>
      </c>
      <c r="H12" s="35">
        <f t="shared" si="4"/>
        <v>25</v>
      </c>
      <c r="I12" s="35">
        <f t="shared" si="4"/>
        <v>8</v>
      </c>
      <c r="J12" s="35">
        <f t="shared" si="4"/>
        <v>25</v>
      </c>
      <c r="K12" s="35">
        <f t="shared" si="4"/>
        <v>0</v>
      </c>
      <c r="L12" s="35">
        <f t="shared" si="5"/>
        <v>124</v>
      </c>
      <c r="M12" s="35">
        <f t="shared" si="3"/>
        <v>31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1</v>
      </c>
      <c r="J13" s="35">
        <f t="shared" si="4"/>
        <v>0</v>
      </c>
      <c r="K13" s="35">
        <f t="shared" si="4"/>
        <v>0</v>
      </c>
      <c r="L13" s="35">
        <f t="shared" si="5"/>
        <v>1</v>
      </c>
      <c r="M13" s="35">
        <f t="shared" si="3"/>
        <v>0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141</v>
      </c>
      <c r="H14" s="35">
        <f t="shared" si="4"/>
        <v>119</v>
      </c>
      <c r="I14" s="35">
        <f t="shared" si="4"/>
        <v>130</v>
      </c>
      <c r="J14" s="35">
        <f t="shared" si="4"/>
        <v>122</v>
      </c>
      <c r="K14" s="35">
        <f t="shared" si="4"/>
        <v>0</v>
      </c>
      <c r="L14" s="35">
        <f t="shared" si="5"/>
        <v>512</v>
      </c>
      <c r="M14" s="35">
        <f t="shared" si="3"/>
        <v>128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1005</v>
      </c>
      <c r="H15" s="35">
        <f t="shared" si="4"/>
        <v>992</v>
      </c>
      <c r="I15" s="35">
        <f t="shared" si="4"/>
        <v>2148</v>
      </c>
      <c r="J15" s="35">
        <f t="shared" si="4"/>
        <v>2467</v>
      </c>
      <c r="K15" s="35">
        <f t="shared" si="4"/>
        <v>0</v>
      </c>
      <c r="L15" s="35">
        <f t="shared" si="5"/>
        <v>6612</v>
      </c>
      <c r="M15" s="35">
        <f t="shared" si="3"/>
        <v>1653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>+J32+J48+J64+J80+J96+J112+J128+J144+J160+J176+J192+J208+J224+J240+J256+J272+J288+J304+J320+J336+J352+J368+J384+J400+J416+J432+J448+J464+J480+J496+J512+J528+J544+J560+J576+J592+J608+J624+J640+J656</f>
        <v>0</v>
      </c>
      <c r="K16" s="35">
        <f t="shared" si="4"/>
        <v>0</v>
      </c>
      <c r="L16" s="35">
        <f>SUM(G16:K16)</f>
        <v>0</v>
      </c>
      <c r="M16" s="35">
        <f t="shared" si="3"/>
        <v>0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907</v>
      </c>
      <c r="U19" s="46">
        <f>+L24+L25</f>
        <v>297</v>
      </c>
      <c r="V19" s="46">
        <f>+L26+L27</f>
        <v>610</v>
      </c>
      <c r="W19" s="46">
        <f>+L30</f>
        <v>18</v>
      </c>
      <c r="X19" s="46">
        <f>+L28</f>
        <v>0</v>
      </c>
    </row>
    <row r="20" spans="1:24" x14ac:dyDescent="0.25">
      <c r="A20" s="21"/>
      <c r="B20" s="22"/>
      <c r="C20" s="8" t="str">
        <f>+$C4</f>
        <v>November 2024</v>
      </c>
      <c r="D20" s="24"/>
      <c r="E20" s="24"/>
      <c r="F20" s="24"/>
      <c r="G20" s="10" t="str">
        <f>+$G$4</f>
        <v>November</v>
      </c>
      <c r="H20" s="10" t="str">
        <f>+G20</f>
        <v>November</v>
      </c>
      <c r="I20" s="10" t="str">
        <f t="shared" si="6"/>
        <v>November</v>
      </c>
      <c r="J20" s="10" t="str">
        <f t="shared" si="6"/>
        <v>November</v>
      </c>
      <c r="K20" s="10" t="str">
        <f t="shared" si="6"/>
        <v>November</v>
      </c>
      <c r="L20" s="10" t="str">
        <f t="shared" si="6"/>
        <v>November</v>
      </c>
      <c r="M20" s="10" t="str">
        <f t="shared" si="6"/>
        <v>November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3</v>
      </c>
      <c r="H21" s="7">
        <f>+$H$5</f>
        <v>10</v>
      </c>
      <c r="I21" s="7">
        <f>+$I$5</f>
        <v>17</v>
      </c>
      <c r="J21" s="7">
        <f>+$J$5</f>
        <v>24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236</v>
      </c>
      <c r="H23" s="32">
        <f t="shared" ref="H23:L23" si="7">SUM(H24:H27)</f>
        <v>204</v>
      </c>
      <c r="I23" s="32">
        <f t="shared" si="7"/>
        <v>220</v>
      </c>
      <c r="J23" s="32">
        <f t="shared" si="7"/>
        <v>247</v>
      </c>
      <c r="K23" s="32">
        <f t="shared" si="7"/>
        <v>0</v>
      </c>
      <c r="L23" s="32">
        <f t="shared" si="7"/>
        <v>907</v>
      </c>
      <c r="M23" s="32">
        <f>ROUND((L23/$E$1),0)</f>
        <v>227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>
        <v>23</v>
      </c>
      <c r="H24" s="119">
        <v>18</v>
      </c>
      <c r="I24" s="40">
        <v>17</v>
      </c>
      <c r="J24" s="40">
        <v>25</v>
      </c>
      <c r="K24" s="40"/>
      <c r="L24" s="35">
        <f>SUM(G24:K24)</f>
        <v>83</v>
      </c>
      <c r="M24" s="35">
        <f t="shared" ref="M24:M32" si="8">ROUND((L24/$E$1),0)</f>
        <v>21</v>
      </c>
      <c r="N24" s="33"/>
      <c r="O24" s="34"/>
      <c r="P24" s="34"/>
      <c r="Q24" s="34"/>
      <c r="R24" s="43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>
        <v>45</v>
      </c>
      <c r="H25" s="119">
        <v>58</v>
      </c>
      <c r="I25" s="40">
        <v>48</v>
      </c>
      <c r="J25" s="40">
        <v>63</v>
      </c>
      <c r="K25" s="40"/>
      <c r="L25" s="35">
        <f t="shared" ref="L25:L32" si="9">SUM(G25:K25)</f>
        <v>214</v>
      </c>
      <c r="M25" s="35">
        <f t="shared" si="8"/>
        <v>54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>
        <v>82</v>
      </c>
      <c r="H26" s="119">
        <v>65</v>
      </c>
      <c r="I26" s="40">
        <v>79</v>
      </c>
      <c r="J26" s="40">
        <v>70</v>
      </c>
      <c r="K26" s="40"/>
      <c r="L26" s="35">
        <f t="shared" si="9"/>
        <v>296</v>
      </c>
      <c r="M26" s="35">
        <f t="shared" si="8"/>
        <v>74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>
        <v>86</v>
      </c>
      <c r="H27" s="120">
        <v>63</v>
      </c>
      <c r="I27" s="41">
        <v>76</v>
      </c>
      <c r="J27" s="41">
        <v>89</v>
      </c>
      <c r="K27" s="41"/>
      <c r="L27" s="32">
        <f t="shared" si="9"/>
        <v>314</v>
      </c>
      <c r="M27" s="32">
        <f t="shared" si="8"/>
        <v>79</v>
      </c>
      <c r="N27" s="33"/>
      <c r="O27" s="11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>
        <f t="shared" si="8"/>
        <v>0</v>
      </c>
      <c r="N28" s="33"/>
      <c r="O28" s="11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>
        <f t="shared" si="8"/>
        <v>0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>
        <v>5</v>
      </c>
      <c r="H30" s="40">
        <v>6</v>
      </c>
      <c r="I30" s="40">
        <v>4</v>
      </c>
      <c r="J30" s="40">
        <v>3</v>
      </c>
      <c r="K30" s="40"/>
      <c r="L30" s="35">
        <f t="shared" si="9"/>
        <v>18</v>
      </c>
      <c r="M30" s="35">
        <f t="shared" si="8"/>
        <v>5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>
        <f t="shared" si="8"/>
        <v>0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>
        <f t="shared" si="8"/>
        <v>0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254</v>
      </c>
      <c r="U35" s="46">
        <f>+L40+L41</f>
        <v>59</v>
      </c>
      <c r="V35" s="46">
        <f>+L42+L43</f>
        <v>195</v>
      </c>
      <c r="W35" s="46">
        <f>+L46</f>
        <v>38</v>
      </c>
      <c r="X35" s="46">
        <f>+L44</f>
        <v>2</v>
      </c>
    </row>
    <row r="36" spans="1:24" x14ac:dyDescent="0.25">
      <c r="A36" s="21"/>
      <c r="B36" s="22"/>
      <c r="C36" s="8" t="str">
        <f>+$C20</f>
        <v>November 2024</v>
      </c>
      <c r="D36" s="24"/>
      <c r="E36" s="24"/>
      <c r="F36" s="24"/>
      <c r="G36" s="10" t="str">
        <f>+$G$4</f>
        <v>November</v>
      </c>
      <c r="H36" s="10" t="str">
        <f>+G36</f>
        <v>November</v>
      </c>
      <c r="I36" s="10" t="str">
        <f t="shared" si="10"/>
        <v>November</v>
      </c>
      <c r="J36" s="10" t="str">
        <f t="shared" si="10"/>
        <v>November</v>
      </c>
      <c r="K36" s="10" t="str">
        <f t="shared" si="10"/>
        <v>November</v>
      </c>
      <c r="L36" s="10" t="str">
        <f t="shared" si="10"/>
        <v>November</v>
      </c>
      <c r="M36" s="10" t="str">
        <f t="shared" si="10"/>
        <v>November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3</v>
      </c>
      <c r="H37" s="7">
        <f>+$H$5</f>
        <v>10</v>
      </c>
      <c r="I37" s="7">
        <f>+$I$5</f>
        <v>17</v>
      </c>
      <c r="J37" s="7">
        <f>+$J$5</f>
        <v>24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84</v>
      </c>
      <c r="H39" s="32">
        <f t="shared" ref="H39:L39" si="11">SUM(H40:H43)</f>
        <v>85</v>
      </c>
      <c r="I39" s="32">
        <f t="shared" si="11"/>
        <v>0</v>
      </c>
      <c r="J39" s="32">
        <f t="shared" si="11"/>
        <v>85</v>
      </c>
      <c r="K39" s="32">
        <f t="shared" si="11"/>
        <v>0</v>
      </c>
      <c r="L39" s="32">
        <f t="shared" si="11"/>
        <v>254</v>
      </c>
      <c r="M39" s="32">
        <f>ROUND((L39/$E$1),0)</f>
        <v>64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>
        <v>3</v>
      </c>
      <c r="H40" s="119">
        <v>5</v>
      </c>
      <c r="I40" s="40"/>
      <c r="J40" s="40">
        <v>5</v>
      </c>
      <c r="K40" s="40"/>
      <c r="L40" s="35">
        <f>SUM(G40:K40)</f>
        <v>13</v>
      </c>
      <c r="M40" s="35">
        <f t="shared" ref="M40:M48" si="12">ROUND((L40/$E$1),0)</f>
        <v>3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>
        <v>16</v>
      </c>
      <c r="H41" s="119">
        <v>15</v>
      </c>
      <c r="I41" s="40"/>
      <c r="J41" s="40">
        <v>15</v>
      </c>
      <c r="K41" s="40"/>
      <c r="L41" s="35">
        <f t="shared" ref="L41:L48" si="13">SUM(G41:K41)</f>
        <v>46</v>
      </c>
      <c r="M41" s="35">
        <f t="shared" si="12"/>
        <v>12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>
        <v>22</v>
      </c>
      <c r="H42" s="119">
        <v>25</v>
      </c>
      <c r="I42" s="40"/>
      <c r="J42" s="40">
        <v>20</v>
      </c>
      <c r="K42" s="40"/>
      <c r="L42" s="35">
        <f t="shared" si="13"/>
        <v>67</v>
      </c>
      <c r="M42" s="35">
        <f t="shared" si="12"/>
        <v>17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>
        <v>43</v>
      </c>
      <c r="H43" s="120">
        <v>40</v>
      </c>
      <c r="I43" s="41"/>
      <c r="J43" s="41">
        <v>45</v>
      </c>
      <c r="K43" s="41"/>
      <c r="L43" s="32">
        <f t="shared" si="13"/>
        <v>128</v>
      </c>
      <c r="M43" s="32">
        <f t="shared" si="12"/>
        <v>32</v>
      </c>
      <c r="N43" s="33"/>
      <c r="O43" s="115" t="s">
        <v>258</v>
      </c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119">
        <v>2</v>
      </c>
      <c r="I44" s="40"/>
      <c r="J44" s="40"/>
      <c r="K44" s="40"/>
      <c r="L44" s="35">
        <f t="shared" si="13"/>
        <v>2</v>
      </c>
      <c r="M44" s="35">
        <f t="shared" si="12"/>
        <v>1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>
        <f t="shared" si="12"/>
        <v>0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>
        <v>12</v>
      </c>
      <c r="H46" s="40">
        <v>8</v>
      </c>
      <c r="I46" s="40">
        <v>10</v>
      </c>
      <c r="J46" s="40">
        <v>8</v>
      </c>
      <c r="K46" s="40"/>
      <c r="L46" s="35">
        <f t="shared" si="13"/>
        <v>38</v>
      </c>
      <c r="M46" s="35">
        <f t="shared" si="12"/>
        <v>10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>
        <v>96</v>
      </c>
      <c r="H47" s="40">
        <v>128</v>
      </c>
      <c r="I47" s="40">
        <v>64</v>
      </c>
      <c r="J47" s="40">
        <v>64</v>
      </c>
      <c r="K47" s="40"/>
      <c r="L47" s="35">
        <f t="shared" si="13"/>
        <v>352</v>
      </c>
      <c r="M47" s="35">
        <f t="shared" si="12"/>
        <v>88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>
        <f t="shared" si="12"/>
        <v>0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261</v>
      </c>
      <c r="U51" s="46">
        <f>+L56+L57</f>
        <v>65</v>
      </c>
      <c r="V51" s="46">
        <f>+L58+L59</f>
        <v>196</v>
      </c>
      <c r="W51" s="46">
        <f>+L62</f>
        <v>28</v>
      </c>
      <c r="X51" s="46">
        <f>+L60</f>
        <v>0</v>
      </c>
    </row>
    <row r="52" spans="1:24" x14ac:dyDescent="0.25">
      <c r="A52" s="21"/>
      <c r="B52" s="22"/>
      <c r="C52" s="8" t="str">
        <f>+$C36</f>
        <v>November 2024</v>
      </c>
      <c r="D52" s="24"/>
      <c r="E52" s="24"/>
      <c r="F52" s="24"/>
      <c r="G52" s="10" t="str">
        <f>+$G$4</f>
        <v>November</v>
      </c>
      <c r="H52" s="10" t="str">
        <f>+G52</f>
        <v>November</v>
      </c>
      <c r="I52" s="10" t="str">
        <f t="shared" si="14"/>
        <v>November</v>
      </c>
      <c r="J52" s="10" t="str">
        <f t="shared" si="14"/>
        <v>November</v>
      </c>
      <c r="K52" s="10" t="str">
        <f t="shared" si="14"/>
        <v>November</v>
      </c>
      <c r="L52" s="10" t="str">
        <f t="shared" si="14"/>
        <v>November</v>
      </c>
      <c r="M52" s="10" t="str">
        <f t="shared" si="14"/>
        <v>November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3</v>
      </c>
      <c r="H53" s="7">
        <f>+$H$5</f>
        <v>10</v>
      </c>
      <c r="I53" s="7">
        <f>+$I$5</f>
        <v>17</v>
      </c>
      <c r="J53" s="7">
        <f>+$J$5</f>
        <v>24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65</v>
      </c>
      <c r="H55" s="32">
        <f t="shared" ref="H55:L55" si="15">SUM(H56:H59)</f>
        <v>60</v>
      </c>
      <c r="I55" s="32">
        <f t="shared" si="15"/>
        <v>75</v>
      </c>
      <c r="J55" s="32">
        <f t="shared" si="15"/>
        <v>61</v>
      </c>
      <c r="K55" s="32">
        <f t="shared" si="15"/>
        <v>0</v>
      </c>
      <c r="L55" s="32">
        <f t="shared" si="15"/>
        <v>261</v>
      </c>
      <c r="M55" s="32">
        <f>ROUND((L55/$E$1),0)</f>
        <v>65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>
        <v>3</v>
      </c>
      <c r="H56" s="40">
        <v>3</v>
      </c>
      <c r="I56" s="40">
        <v>2</v>
      </c>
      <c r="J56" s="40">
        <v>5</v>
      </c>
      <c r="K56" s="40"/>
      <c r="L56" s="35">
        <f>SUM(G56:K56)</f>
        <v>13</v>
      </c>
      <c r="M56" s="35">
        <f t="shared" ref="M56:M64" si="16">ROUND((L56/$E$1),0)</f>
        <v>3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>
        <v>14</v>
      </c>
      <c r="H57" s="40">
        <v>11</v>
      </c>
      <c r="I57" s="40">
        <v>16</v>
      </c>
      <c r="J57" s="40">
        <v>11</v>
      </c>
      <c r="K57" s="40"/>
      <c r="L57" s="35">
        <f t="shared" ref="L57:L64" si="17">SUM(G57:K57)</f>
        <v>52</v>
      </c>
      <c r="M57" s="35">
        <f t="shared" si="16"/>
        <v>13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>
        <v>17</v>
      </c>
      <c r="H58" s="40">
        <v>18</v>
      </c>
      <c r="I58" s="40">
        <v>23</v>
      </c>
      <c r="J58" s="40">
        <v>27</v>
      </c>
      <c r="K58" s="40"/>
      <c r="L58" s="35">
        <f t="shared" si="17"/>
        <v>85</v>
      </c>
      <c r="M58" s="35">
        <f t="shared" si="16"/>
        <v>21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>
        <v>31</v>
      </c>
      <c r="H59" s="41">
        <v>28</v>
      </c>
      <c r="I59" s="41">
        <v>34</v>
      </c>
      <c r="J59" s="41">
        <v>18</v>
      </c>
      <c r="K59" s="41"/>
      <c r="L59" s="32">
        <f t="shared" si="17"/>
        <v>111</v>
      </c>
      <c r="M59" s="32">
        <f t="shared" si="16"/>
        <v>28</v>
      </c>
      <c r="N59" s="33"/>
      <c r="O59" s="115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>
        <f t="shared" si="16"/>
        <v>0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>
        <f t="shared" si="16"/>
        <v>0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>
        <v>6</v>
      </c>
      <c r="H62" s="40">
        <v>6</v>
      </c>
      <c r="I62" s="40">
        <v>7</v>
      </c>
      <c r="J62" s="40">
        <v>9</v>
      </c>
      <c r="K62" s="40"/>
      <c r="L62" s="35">
        <f t="shared" si="17"/>
        <v>28</v>
      </c>
      <c r="M62" s="35">
        <f t="shared" si="16"/>
        <v>7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>
        <f t="shared" si="16"/>
        <v>0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>
        <f t="shared" si="16"/>
        <v>0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498</v>
      </c>
      <c r="U67" s="46">
        <f>+L72+L73</f>
        <v>73</v>
      </c>
      <c r="V67" s="46">
        <f>+L74+L75</f>
        <v>425</v>
      </c>
      <c r="W67" s="46">
        <f>+L78</f>
        <v>13</v>
      </c>
      <c r="X67" s="46">
        <f>+L76</f>
        <v>19</v>
      </c>
    </row>
    <row r="68" spans="1:24" x14ac:dyDescent="0.25">
      <c r="A68" s="21"/>
      <c r="B68" s="22"/>
      <c r="C68" s="8" t="str">
        <f>+$C52</f>
        <v>November 2024</v>
      </c>
      <c r="D68" s="24"/>
      <c r="E68" s="24"/>
      <c r="F68" s="24"/>
      <c r="G68" s="10" t="str">
        <f>+$G$4</f>
        <v>November</v>
      </c>
      <c r="H68" s="10" t="str">
        <f>+G68</f>
        <v>November</v>
      </c>
      <c r="I68" s="10" t="str">
        <f t="shared" si="18"/>
        <v>November</v>
      </c>
      <c r="J68" s="10" t="str">
        <f t="shared" si="18"/>
        <v>November</v>
      </c>
      <c r="K68" s="10" t="str">
        <f t="shared" si="18"/>
        <v>November</v>
      </c>
      <c r="L68" s="10" t="str">
        <f t="shared" si="18"/>
        <v>November</v>
      </c>
      <c r="M68" s="10" t="str">
        <f t="shared" si="18"/>
        <v>November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3</v>
      </c>
      <c r="H69" s="7">
        <f>+$H$5</f>
        <v>10</v>
      </c>
      <c r="I69" s="7">
        <f>+$I$5</f>
        <v>17</v>
      </c>
      <c r="J69" s="7">
        <f>+$J$5</f>
        <v>24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114</v>
      </c>
      <c r="H71" s="32">
        <f t="shared" ref="H71:L71" si="19">SUM(H72:H75)</f>
        <v>91</v>
      </c>
      <c r="I71" s="32">
        <f t="shared" si="19"/>
        <v>191</v>
      </c>
      <c r="J71" s="32">
        <f t="shared" si="19"/>
        <v>102</v>
      </c>
      <c r="K71" s="32">
        <f t="shared" si="19"/>
        <v>0</v>
      </c>
      <c r="L71" s="32">
        <f t="shared" si="19"/>
        <v>498</v>
      </c>
      <c r="M71" s="32">
        <f>ROUND((L71/$E$1),0)</f>
        <v>125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>
        <v>3</v>
      </c>
      <c r="H72" s="40">
        <v>3</v>
      </c>
      <c r="I72" s="40">
        <v>2</v>
      </c>
      <c r="J72" s="40">
        <v>3</v>
      </c>
      <c r="K72" s="40"/>
      <c r="L72" s="35">
        <f>SUM(G72:K72)</f>
        <v>11</v>
      </c>
      <c r="M72" s="35">
        <f t="shared" ref="M72:M80" si="20">ROUND((L72/$E$1),0)</f>
        <v>3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>
        <v>15</v>
      </c>
      <c r="H73" s="40">
        <v>15</v>
      </c>
      <c r="I73" s="40">
        <v>15</v>
      </c>
      <c r="J73" s="40">
        <v>17</v>
      </c>
      <c r="K73" s="40"/>
      <c r="L73" s="35">
        <f t="shared" ref="L73:L80" si="21">SUM(G73:K73)</f>
        <v>62</v>
      </c>
      <c r="M73" s="35">
        <f t="shared" si="20"/>
        <v>16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>
        <v>13</v>
      </c>
      <c r="H74" s="40">
        <v>8</v>
      </c>
      <c r="I74" s="40">
        <v>92</v>
      </c>
      <c r="J74" s="40">
        <v>12</v>
      </c>
      <c r="K74" s="40"/>
      <c r="L74" s="35">
        <f t="shared" si="21"/>
        <v>125</v>
      </c>
      <c r="M74" s="35">
        <f t="shared" si="20"/>
        <v>31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>
        <v>83</v>
      </c>
      <c r="H75" s="41">
        <v>65</v>
      </c>
      <c r="I75" s="41">
        <v>82</v>
      </c>
      <c r="J75" s="41">
        <v>70</v>
      </c>
      <c r="K75" s="41"/>
      <c r="L75" s="32">
        <f t="shared" si="21"/>
        <v>300</v>
      </c>
      <c r="M75" s="32">
        <f t="shared" si="20"/>
        <v>75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>
        <v>17</v>
      </c>
      <c r="H76" s="40">
        <v>2</v>
      </c>
      <c r="I76" s="40"/>
      <c r="J76" s="40"/>
      <c r="K76" s="40"/>
      <c r="L76" s="35">
        <f t="shared" si="21"/>
        <v>19</v>
      </c>
      <c r="M76" s="35">
        <f t="shared" si="20"/>
        <v>5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>
        <f t="shared" si="20"/>
        <v>0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>
        <v>5</v>
      </c>
      <c r="H78" s="40">
        <v>2</v>
      </c>
      <c r="I78" s="40">
        <v>4</v>
      </c>
      <c r="J78" s="40">
        <v>2</v>
      </c>
      <c r="K78" s="40"/>
      <c r="L78" s="35">
        <f t="shared" si="21"/>
        <v>13</v>
      </c>
      <c r="M78" s="35">
        <f t="shared" si="20"/>
        <v>3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>
        <v>108</v>
      </c>
      <c r="K79" s="40"/>
      <c r="L79" s="35">
        <f t="shared" si="21"/>
        <v>108</v>
      </c>
      <c r="M79" s="35">
        <f t="shared" si="20"/>
        <v>27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>
        <f t="shared" si="20"/>
        <v>0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 t="str">
        <f>+$C68</f>
        <v>November 2024</v>
      </c>
      <c r="D84" s="24"/>
      <c r="E84" s="24"/>
      <c r="F84" s="24"/>
      <c r="G84" s="10" t="str">
        <f>+$G$4</f>
        <v>November</v>
      </c>
      <c r="H84" s="10" t="str">
        <f>+G84</f>
        <v>November</v>
      </c>
      <c r="I84" s="10" t="str">
        <f t="shared" si="22"/>
        <v>November</v>
      </c>
      <c r="J84" s="10" t="str">
        <f t="shared" si="22"/>
        <v>November</v>
      </c>
      <c r="K84" s="10" t="str">
        <f t="shared" si="22"/>
        <v>November</v>
      </c>
      <c r="L84" s="10" t="str">
        <f t="shared" si="22"/>
        <v>November</v>
      </c>
      <c r="M84" s="10" t="str">
        <f t="shared" si="22"/>
        <v>November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3</v>
      </c>
      <c r="H85" s="7">
        <f>+$H$5</f>
        <v>10</v>
      </c>
      <c r="I85" s="7">
        <f>+$I$5</f>
        <v>17</v>
      </c>
      <c r="J85" s="7">
        <f>+$J$5</f>
        <v>24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>
        <f>ROUND((L87/$E$1),0)</f>
        <v>0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>
        <f t="shared" ref="M88:M96" si="24">ROUND((L88/$E$1),0)</f>
        <v>0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>
        <f t="shared" si="24"/>
        <v>0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>
        <f t="shared" si="24"/>
        <v>0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>
        <f t="shared" si="24"/>
        <v>0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>
        <f t="shared" si="24"/>
        <v>0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>
        <f t="shared" si="24"/>
        <v>0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>
        <f t="shared" si="24"/>
        <v>0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>
        <f t="shared" si="24"/>
        <v>0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>
        <f t="shared" si="24"/>
        <v>0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317</v>
      </c>
      <c r="U99" s="46">
        <f>+L104+L105</f>
        <v>116</v>
      </c>
      <c r="V99" s="46">
        <f>+L106+L107</f>
        <v>201</v>
      </c>
      <c r="W99" s="46">
        <f>+L110</f>
        <v>9</v>
      </c>
      <c r="X99" s="46">
        <f>+L108</f>
        <v>0</v>
      </c>
    </row>
    <row r="100" spans="1:24" x14ac:dyDescent="0.25">
      <c r="A100" s="21"/>
      <c r="B100" s="22"/>
      <c r="C100" s="8" t="str">
        <f>+$C84</f>
        <v>November 2024</v>
      </c>
      <c r="D100" s="24"/>
      <c r="E100" s="24"/>
      <c r="F100" s="24"/>
      <c r="G100" s="10" t="str">
        <f>+$G$4</f>
        <v>November</v>
      </c>
      <c r="H100" s="10" t="str">
        <f>+G100</f>
        <v>November</v>
      </c>
      <c r="I100" s="10" t="str">
        <f t="shared" si="26"/>
        <v>November</v>
      </c>
      <c r="J100" s="10" t="str">
        <f t="shared" si="26"/>
        <v>November</v>
      </c>
      <c r="K100" s="10" t="str">
        <f t="shared" si="26"/>
        <v>November</v>
      </c>
      <c r="L100" s="10" t="str">
        <f t="shared" si="26"/>
        <v>November</v>
      </c>
      <c r="M100" s="10" t="str">
        <f t="shared" si="26"/>
        <v>November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3</v>
      </c>
      <c r="H101" s="7">
        <f>+$H$5</f>
        <v>10</v>
      </c>
      <c r="I101" s="7">
        <f>+$I$5</f>
        <v>17</v>
      </c>
      <c r="J101" s="7">
        <f>+$J$5</f>
        <v>24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72</v>
      </c>
      <c r="H103" s="32">
        <f t="shared" ref="H103:L103" si="27">SUM(H104:H107)</f>
        <v>79</v>
      </c>
      <c r="I103" s="32">
        <f t="shared" si="27"/>
        <v>76</v>
      </c>
      <c r="J103" s="32">
        <f t="shared" si="27"/>
        <v>90</v>
      </c>
      <c r="K103" s="32">
        <f t="shared" si="27"/>
        <v>0</v>
      </c>
      <c r="L103" s="32">
        <f t="shared" si="27"/>
        <v>317</v>
      </c>
      <c r="M103" s="32">
        <f>ROUND((L103/$E$1),0)</f>
        <v>79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>
        <v>3</v>
      </c>
      <c r="H104" s="40">
        <v>4</v>
      </c>
      <c r="I104" s="40">
        <v>3</v>
      </c>
      <c r="J104" s="40">
        <v>4</v>
      </c>
      <c r="K104" s="40"/>
      <c r="L104" s="35">
        <f>SUM(G104:K104)</f>
        <v>14</v>
      </c>
      <c r="M104" s="35">
        <f t="shared" ref="M104:M112" si="28">ROUND((L104/$E$1),0)</f>
        <v>4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>
        <v>25</v>
      </c>
      <c r="H105" s="40">
        <v>25</v>
      </c>
      <c r="I105" s="40">
        <v>27</v>
      </c>
      <c r="J105" s="40">
        <v>25</v>
      </c>
      <c r="K105" s="40"/>
      <c r="L105" s="35">
        <f t="shared" ref="L105:L112" si="29">SUM(G105:K105)</f>
        <v>102</v>
      </c>
      <c r="M105" s="35">
        <f t="shared" si="28"/>
        <v>26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>
        <v>16</v>
      </c>
      <c r="H106" s="40">
        <v>16</v>
      </c>
      <c r="I106" s="40">
        <v>18</v>
      </c>
      <c r="J106" s="40">
        <v>23</v>
      </c>
      <c r="K106" s="40"/>
      <c r="L106" s="35">
        <f t="shared" si="29"/>
        <v>73</v>
      </c>
      <c r="M106" s="35">
        <f t="shared" si="28"/>
        <v>18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>
        <v>28</v>
      </c>
      <c r="H107" s="41">
        <v>34</v>
      </c>
      <c r="I107" s="41">
        <v>28</v>
      </c>
      <c r="J107" s="41">
        <v>38</v>
      </c>
      <c r="K107" s="41"/>
      <c r="L107" s="32">
        <f t="shared" si="29"/>
        <v>128</v>
      </c>
      <c r="M107" s="32">
        <f t="shared" si="28"/>
        <v>32</v>
      </c>
      <c r="N107" s="33"/>
      <c r="O107" s="115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>
        <f t="shared" si="28"/>
        <v>0</v>
      </c>
      <c r="N108" s="33"/>
      <c r="O108" s="115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>
        <f t="shared" si="28"/>
        <v>0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>
        <v>9</v>
      </c>
      <c r="H110" s="40"/>
      <c r="I110" s="40"/>
      <c r="J110" s="40"/>
      <c r="K110" s="40"/>
      <c r="L110" s="35">
        <f t="shared" si="29"/>
        <v>9</v>
      </c>
      <c r="M110" s="35">
        <f t="shared" si="28"/>
        <v>2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>
        <f t="shared" si="28"/>
        <v>0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>
        <f t="shared" si="28"/>
        <v>0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241</v>
      </c>
      <c r="U115" s="46">
        <f>+L120+L121</f>
        <v>59</v>
      </c>
      <c r="V115" s="46">
        <f>+L122+L123</f>
        <v>182</v>
      </c>
      <c r="W115" s="46">
        <f>+L126</f>
        <v>22</v>
      </c>
      <c r="X115" s="46">
        <f>+L124</f>
        <v>27</v>
      </c>
    </row>
    <row r="116" spans="1:24" x14ac:dyDescent="0.25">
      <c r="A116" s="21"/>
      <c r="B116" s="22"/>
      <c r="C116" s="8" t="str">
        <f>+$C100</f>
        <v>November 2024</v>
      </c>
      <c r="D116" s="24"/>
      <c r="E116" s="24"/>
      <c r="F116" s="24"/>
      <c r="G116" s="10" t="str">
        <f>+$G$4</f>
        <v>November</v>
      </c>
      <c r="H116" s="10" t="str">
        <f>+G116</f>
        <v>November</v>
      </c>
      <c r="I116" s="10" t="str">
        <f t="shared" si="30"/>
        <v>November</v>
      </c>
      <c r="J116" s="10" t="str">
        <f t="shared" si="30"/>
        <v>November</v>
      </c>
      <c r="K116" s="10" t="str">
        <f t="shared" si="30"/>
        <v>November</v>
      </c>
      <c r="L116" s="10" t="str">
        <f t="shared" si="30"/>
        <v>November</v>
      </c>
      <c r="M116" s="10" t="str">
        <f t="shared" si="30"/>
        <v>November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3</v>
      </c>
      <c r="H117" s="7">
        <f>+$H$5</f>
        <v>10</v>
      </c>
      <c r="I117" s="7">
        <f>+$I$5</f>
        <v>17</v>
      </c>
      <c r="J117" s="7">
        <f>+$J$5</f>
        <v>24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78</v>
      </c>
      <c r="H119" s="32">
        <f t="shared" ref="H119:L119" si="31">SUM(H120:H123)</f>
        <v>34</v>
      </c>
      <c r="I119" s="32">
        <f t="shared" si="31"/>
        <v>63</v>
      </c>
      <c r="J119" s="32">
        <f t="shared" si="31"/>
        <v>66</v>
      </c>
      <c r="K119" s="32">
        <f t="shared" si="31"/>
        <v>0</v>
      </c>
      <c r="L119" s="32">
        <f t="shared" si="31"/>
        <v>241</v>
      </c>
      <c r="M119" s="32">
        <f>ROUND((L119/$E$1),0)</f>
        <v>60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>
        <v>6</v>
      </c>
      <c r="H120" s="40">
        <v>2</v>
      </c>
      <c r="I120" s="40">
        <v>1</v>
      </c>
      <c r="J120" s="40">
        <v>2</v>
      </c>
      <c r="K120" s="40"/>
      <c r="L120" s="35">
        <f>SUM(G120:K120)</f>
        <v>11</v>
      </c>
      <c r="M120" s="35">
        <f t="shared" ref="M120:M128" si="32">ROUND((L120/$E$1),0)</f>
        <v>3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>
        <v>15</v>
      </c>
      <c r="H121" s="40">
        <v>8</v>
      </c>
      <c r="I121" s="40">
        <v>10</v>
      </c>
      <c r="J121" s="40">
        <v>15</v>
      </c>
      <c r="K121" s="40"/>
      <c r="L121" s="35">
        <f t="shared" ref="L121:L128" si="33">SUM(G121:K121)</f>
        <v>48</v>
      </c>
      <c r="M121" s="35">
        <f t="shared" si="32"/>
        <v>12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>
        <v>27</v>
      </c>
      <c r="H122" s="40">
        <v>10</v>
      </c>
      <c r="I122" s="40">
        <v>20</v>
      </c>
      <c r="J122" s="40">
        <v>21</v>
      </c>
      <c r="K122" s="40"/>
      <c r="L122" s="35">
        <f t="shared" si="33"/>
        <v>78</v>
      </c>
      <c r="M122" s="35">
        <f t="shared" si="32"/>
        <v>20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>
        <v>30</v>
      </c>
      <c r="H123" s="41">
        <v>14</v>
      </c>
      <c r="I123" s="41">
        <v>32</v>
      </c>
      <c r="J123" s="41">
        <v>28</v>
      </c>
      <c r="K123" s="41"/>
      <c r="L123" s="32">
        <f t="shared" si="33"/>
        <v>104</v>
      </c>
      <c r="M123" s="32">
        <f t="shared" si="32"/>
        <v>26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>
        <v>21</v>
      </c>
      <c r="H124" s="40"/>
      <c r="I124" s="40">
        <v>2</v>
      </c>
      <c r="J124" s="40">
        <v>4</v>
      </c>
      <c r="K124" s="40"/>
      <c r="L124" s="35">
        <f t="shared" si="33"/>
        <v>27</v>
      </c>
      <c r="M124" s="35">
        <f t="shared" si="32"/>
        <v>7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>
        <f t="shared" si="32"/>
        <v>0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>
        <v>9</v>
      </c>
      <c r="H126" s="40"/>
      <c r="I126" s="40">
        <v>5</v>
      </c>
      <c r="J126" s="40">
        <v>8</v>
      </c>
      <c r="K126" s="40"/>
      <c r="L126" s="35">
        <f t="shared" si="33"/>
        <v>22</v>
      </c>
      <c r="M126" s="35">
        <f t="shared" si="32"/>
        <v>6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>
        <v>16</v>
      </c>
      <c r="H127" s="40"/>
      <c r="I127" s="40"/>
      <c r="J127" s="40">
        <v>12</v>
      </c>
      <c r="K127" s="40"/>
      <c r="L127" s="35">
        <f t="shared" si="33"/>
        <v>28</v>
      </c>
      <c r="M127" s="35">
        <f t="shared" si="32"/>
        <v>7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>
        <f t="shared" si="32"/>
        <v>0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172</v>
      </c>
      <c r="U131" s="46">
        <f>+L136+L137</f>
        <v>55</v>
      </c>
      <c r="V131" s="46">
        <f>+L138+L139</f>
        <v>117</v>
      </c>
      <c r="W131" s="46">
        <f>+L142</f>
        <v>1</v>
      </c>
      <c r="X131" s="46">
        <f>+L140</f>
        <v>0</v>
      </c>
    </row>
    <row r="132" spans="1:24" x14ac:dyDescent="0.25">
      <c r="A132" s="21"/>
      <c r="B132" s="22"/>
      <c r="C132" s="8" t="str">
        <f>+$C116</f>
        <v>November 2024</v>
      </c>
      <c r="D132" s="24"/>
      <c r="E132" s="24"/>
      <c r="F132" s="24"/>
      <c r="G132" s="10" t="str">
        <f>+$G$4</f>
        <v>November</v>
      </c>
      <c r="H132" s="10" t="str">
        <f>+G132</f>
        <v>November</v>
      </c>
      <c r="I132" s="10" t="str">
        <f t="shared" si="34"/>
        <v>November</v>
      </c>
      <c r="J132" s="10" t="str">
        <f t="shared" si="34"/>
        <v>November</v>
      </c>
      <c r="K132" s="10" t="str">
        <f t="shared" si="34"/>
        <v>November</v>
      </c>
      <c r="L132" s="10" t="str">
        <f t="shared" si="34"/>
        <v>November</v>
      </c>
      <c r="M132" s="10" t="str">
        <f t="shared" si="34"/>
        <v>November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3</v>
      </c>
      <c r="H133" s="7">
        <f>+$H$5</f>
        <v>10</v>
      </c>
      <c r="I133" s="7">
        <f>+$I$5</f>
        <v>17</v>
      </c>
      <c r="J133" s="7">
        <f>+$J$5</f>
        <v>24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63</v>
      </c>
      <c r="H135" s="32">
        <f t="shared" ref="H135:L135" si="35">SUM(H136:H139)</f>
        <v>45</v>
      </c>
      <c r="I135" s="32">
        <f t="shared" si="35"/>
        <v>64</v>
      </c>
      <c r="J135" s="32">
        <f t="shared" si="35"/>
        <v>0</v>
      </c>
      <c r="K135" s="32">
        <f t="shared" si="35"/>
        <v>0</v>
      </c>
      <c r="L135" s="32">
        <f t="shared" si="35"/>
        <v>172</v>
      </c>
      <c r="M135" s="32">
        <f>ROUND((L135/$E$1),0)</f>
        <v>43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>
        <v>4</v>
      </c>
      <c r="H136" s="40">
        <v>3</v>
      </c>
      <c r="I136" s="40">
        <v>5</v>
      </c>
      <c r="J136" s="40"/>
      <c r="K136" s="40"/>
      <c r="L136" s="35">
        <f>SUM(G136:K136)</f>
        <v>12</v>
      </c>
      <c r="M136" s="35">
        <f t="shared" ref="M136:M144" si="36">ROUND((L136/$E$1),0)</f>
        <v>3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>
        <v>15</v>
      </c>
      <c r="H137" s="40">
        <v>12</v>
      </c>
      <c r="I137" s="40">
        <v>16</v>
      </c>
      <c r="J137" s="40"/>
      <c r="K137" s="40"/>
      <c r="L137" s="35">
        <f t="shared" ref="L137:L144" si="37">SUM(G137:K137)</f>
        <v>43</v>
      </c>
      <c r="M137" s="35">
        <f t="shared" si="36"/>
        <v>11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>
        <v>14</v>
      </c>
      <c r="H138" s="40">
        <v>10</v>
      </c>
      <c r="I138" s="40">
        <v>13</v>
      </c>
      <c r="J138" s="40"/>
      <c r="K138" s="40"/>
      <c r="L138" s="35">
        <f t="shared" si="37"/>
        <v>37</v>
      </c>
      <c r="M138" s="35">
        <f t="shared" si="36"/>
        <v>9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>
        <v>30</v>
      </c>
      <c r="H139" s="41">
        <v>20</v>
      </c>
      <c r="I139" s="41">
        <v>30</v>
      </c>
      <c r="J139" s="41"/>
      <c r="K139" s="41"/>
      <c r="L139" s="32">
        <f t="shared" si="37"/>
        <v>80</v>
      </c>
      <c r="M139" s="32">
        <f t="shared" si="36"/>
        <v>20</v>
      </c>
      <c r="N139" s="33"/>
      <c r="O139" s="115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>
        <f t="shared" si="36"/>
        <v>0</v>
      </c>
      <c r="N140" s="33"/>
      <c r="O140" s="115" t="s">
        <v>259</v>
      </c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>
        <f t="shared" si="36"/>
        <v>0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>
        <v>1</v>
      </c>
      <c r="K142" s="40"/>
      <c r="L142" s="35">
        <f t="shared" si="37"/>
        <v>1</v>
      </c>
      <c r="M142" s="35">
        <f t="shared" si="36"/>
        <v>0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>
        <v>30</v>
      </c>
      <c r="H143" s="40">
        <v>20</v>
      </c>
      <c r="I143" s="40">
        <v>30</v>
      </c>
      <c r="J143" s="40">
        <v>96</v>
      </c>
      <c r="K143" s="40"/>
      <c r="L143" s="35">
        <f t="shared" si="37"/>
        <v>176</v>
      </c>
      <c r="M143" s="35">
        <f t="shared" si="36"/>
        <v>44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>
        <f t="shared" si="36"/>
        <v>0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361</v>
      </c>
      <c r="U147" s="46">
        <f>+L152+L153</f>
        <v>117</v>
      </c>
      <c r="V147" s="46">
        <f>+L154+L155</f>
        <v>244</v>
      </c>
      <c r="W147" s="46">
        <f>+L158</f>
        <v>12</v>
      </c>
      <c r="X147" s="46">
        <f>+L156</f>
        <v>4</v>
      </c>
    </row>
    <row r="148" spans="1:24" x14ac:dyDescent="0.25">
      <c r="A148" s="21"/>
      <c r="B148" s="22"/>
      <c r="C148" s="8" t="str">
        <f>+$C132</f>
        <v>November 2024</v>
      </c>
      <c r="D148" s="24"/>
      <c r="E148" s="24"/>
      <c r="F148" s="24"/>
      <c r="G148" s="10" t="str">
        <f>+$G$4</f>
        <v>November</v>
      </c>
      <c r="H148" s="10" t="str">
        <f>+G148</f>
        <v>November</v>
      </c>
      <c r="I148" s="10" t="str">
        <f t="shared" si="38"/>
        <v>November</v>
      </c>
      <c r="J148" s="10" t="str">
        <f t="shared" si="38"/>
        <v>November</v>
      </c>
      <c r="K148" s="10" t="str">
        <f t="shared" si="38"/>
        <v>November</v>
      </c>
      <c r="L148" s="10" t="str">
        <f t="shared" si="38"/>
        <v>November</v>
      </c>
      <c r="M148" s="10" t="str">
        <f t="shared" si="38"/>
        <v>November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3</v>
      </c>
      <c r="H149" s="7">
        <f>+$H$5</f>
        <v>10</v>
      </c>
      <c r="I149" s="7">
        <f>+$I$5</f>
        <v>17</v>
      </c>
      <c r="J149" s="7">
        <f>+$J$5</f>
        <v>24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96</v>
      </c>
      <c r="H151" s="32">
        <f t="shared" ref="H151:L151" si="39">SUM(H152:H155)</f>
        <v>92</v>
      </c>
      <c r="I151" s="32">
        <f t="shared" si="39"/>
        <v>76</v>
      </c>
      <c r="J151" s="32">
        <f t="shared" si="39"/>
        <v>97</v>
      </c>
      <c r="K151" s="32">
        <f t="shared" si="39"/>
        <v>0</v>
      </c>
      <c r="L151" s="32">
        <f t="shared" si="39"/>
        <v>361</v>
      </c>
      <c r="M151" s="32">
        <f>ROUND((L151/$E$1),0)</f>
        <v>90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>
        <v>6</v>
      </c>
      <c r="H152" s="40">
        <v>4</v>
      </c>
      <c r="I152" s="40">
        <v>5</v>
      </c>
      <c r="J152" s="40">
        <v>5</v>
      </c>
      <c r="K152" s="40"/>
      <c r="L152" s="35">
        <f>SUM(G152:K152)</f>
        <v>20</v>
      </c>
      <c r="M152" s="35">
        <f t="shared" ref="M152:M160" si="40">ROUND((L152/$E$1),0)</f>
        <v>5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>
        <v>21</v>
      </c>
      <c r="H153" s="40">
        <v>24</v>
      </c>
      <c r="I153" s="40">
        <v>27</v>
      </c>
      <c r="J153" s="40">
        <v>25</v>
      </c>
      <c r="K153" s="40"/>
      <c r="L153" s="35">
        <f t="shared" ref="L153:L160" si="41">SUM(G153:K153)</f>
        <v>97</v>
      </c>
      <c r="M153" s="35">
        <f t="shared" si="40"/>
        <v>24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>
        <v>29</v>
      </c>
      <c r="H154" s="40">
        <v>35</v>
      </c>
      <c r="I154" s="40">
        <v>24</v>
      </c>
      <c r="J154" s="40">
        <v>32</v>
      </c>
      <c r="K154" s="40"/>
      <c r="L154" s="35">
        <f t="shared" si="41"/>
        <v>120</v>
      </c>
      <c r="M154" s="35">
        <f t="shared" si="40"/>
        <v>30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>
        <v>40</v>
      </c>
      <c r="H155" s="41">
        <v>29</v>
      </c>
      <c r="I155" s="41">
        <v>20</v>
      </c>
      <c r="J155" s="41">
        <v>35</v>
      </c>
      <c r="K155" s="41"/>
      <c r="L155" s="32">
        <f t="shared" si="41"/>
        <v>124</v>
      </c>
      <c r="M155" s="32">
        <f t="shared" si="40"/>
        <v>31</v>
      </c>
      <c r="N155" s="33"/>
      <c r="O155" s="115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>
        <v>4</v>
      </c>
      <c r="K156" s="40"/>
      <c r="L156" s="35">
        <f t="shared" si="41"/>
        <v>4</v>
      </c>
      <c r="M156" s="35">
        <f t="shared" si="40"/>
        <v>1</v>
      </c>
      <c r="N156" s="33"/>
      <c r="O156" s="115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>
        <f t="shared" si="40"/>
        <v>0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>
        <v>4</v>
      </c>
      <c r="H158" s="40">
        <v>1</v>
      </c>
      <c r="I158" s="40">
        <v>4</v>
      </c>
      <c r="J158" s="40">
        <v>3</v>
      </c>
      <c r="K158" s="40"/>
      <c r="L158" s="35">
        <f t="shared" si="41"/>
        <v>12</v>
      </c>
      <c r="M158" s="35">
        <f t="shared" si="40"/>
        <v>3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>
        <v>12</v>
      </c>
      <c r="H159" s="40">
        <v>20</v>
      </c>
      <c r="I159" s="40"/>
      <c r="J159" s="40">
        <v>21</v>
      </c>
      <c r="K159" s="40"/>
      <c r="L159" s="35">
        <f t="shared" si="41"/>
        <v>53</v>
      </c>
      <c r="M159" s="35">
        <f t="shared" si="40"/>
        <v>13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>
        <f t="shared" si="40"/>
        <v>0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125</v>
      </c>
      <c r="U163" s="46">
        <f>+L168+L169</f>
        <v>35</v>
      </c>
      <c r="V163" s="46">
        <f>+L170+L171</f>
        <v>90</v>
      </c>
      <c r="W163" s="46">
        <f>+L174</f>
        <v>6</v>
      </c>
      <c r="X163" s="46">
        <f>+L172</f>
        <v>1</v>
      </c>
    </row>
    <row r="164" spans="1:24" x14ac:dyDescent="0.25">
      <c r="A164" s="21"/>
      <c r="B164" s="22"/>
      <c r="C164" s="8" t="str">
        <f>+$C148</f>
        <v>November 2024</v>
      </c>
      <c r="D164" s="24"/>
      <c r="E164" s="24"/>
      <c r="F164" s="24"/>
      <c r="G164" s="10" t="str">
        <f>+$G$4</f>
        <v>November</v>
      </c>
      <c r="H164" s="10" t="str">
        <f>+G164</f>
        <v>November</v>
      </c>
      <c r="I164" s="10" t="str">
        <f t="shared" si="42"/>
        <v>November</v>
      </c>
      <c r="J164" s="10" t="str">
        <f t="shared" si="42"/>
        <v>November</v>
      </c>
      <c r="K164" s="10" t="str">
        <f t="shared" si="42"/>
        <v>November</v>
      </c>
      <c r="L164" s="10" t="str">
        <f t="shared" si="42"/>
        <v>November</v>
      </c>
      <c r="M164" s="10" t="str">
        <f t="shared" si="42"/>
        <v>November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3</v>
      </c>
      <c r="H165" s="7">
        <f>+$H$5</f>
        <v>10</v>
      </c>
      <c r="I165" s="7">
        <f>+$I$5</f>
        <v>17</v>
      </c>
      <c r="J165" s="7">
        <f>+$J$5</f>
        <v>24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42</v>
      </c>
      <c r="H167" s="32">
        <f t="shared" ref="H167:L167" si="43">SUM(H168:H171)</f>
        <v>20</v>
      </c>
      <c r="I167" s="32">
        <f t="shared" si="43"/>
        <v>29</v>
      </c>
      <c r="J167" s="32">
        <f t="shared" si="43"/>
        <v>34</v>
      </c>
      <c r="K167" s="32">
        <f t="shared" si="43"/>
        <v>0</v>
      </c>
      <c r="L167" s="32">
        <f t="shared" si="43"/>
        <v>125</v>
      </c>
      <c r="M167" s="32">
        <f>ROUND((L167/$E$1),0)</f>
        <v>31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>
        <v>2</v>
      </c>
      <c r="H168" s="40">
        <v>1</v>
      </c>
      <c r="I168" s="40">
        <v>2</v>
      </c>
      <c r="J168" s="40">
        <v>1</v>
      </c>
      <c r="K168" s="40"/>
      <c r="L168" s="35">
        <f>SUM(G168:K168)</f>
        <v>6</v>
      </c>
      <c r="M168" s="35">
        <f t="shared" ref="M168:M176" si="44">ROUND((L168/$E$1),0)</f>
        <v>2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>
        <v>8</v>
      </c>
      <c r="H169" s="40">
        <v>4</v>
      </c>
      <c r="I169" s="40">
        <v>8</v>
      </c>
      <c r="J169" s="40">
        <v>9</v>
      </c>
      <c r="K169" s="40"/>
      <c r="L169" s="35">
        <f t="shared" ref="L169:L176" si="45">SUM(G169:K169)</f>
        <v>29</v>
      </c>
      <c r="M169" s="35">
        <f t="shared" si="44"/>
        <v>7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>
        <v>7</v>
      </c>
      <c r="H170" s="40">
        <v>8</v>
      </c>
      <c r="I170" s="40">
        <v>8</v>
      </c>
      <c r="J170" s="40">
        <v>8</v>
      </c>
      <c r="K170" s="40"/>
      <c r="L170" s="35">
        <f t="shared" si="45"/>
        <v>31</v>
      </c>
      <c r="M170" s="35">
        <f t="shared" si="44"/>
        <v>8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>
        <v>25</v>
      </c>
      <c r="H171" s="41">
        <v>7</v>
      </c>
      <c r="I171" s="41">
        <v>11</v>
      </c>
      <c r="J171" s="41">
        <v>16</v>
      </c>
      <c r="K171" s="41"/>
      <c r="L171" s="32">
        <f t="shared" si="45"/>
        <v>59</v>
      </c>
      <c r="M171" s="32">
        <f t="shared" si="44"/>
        <v>15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>
        <v>1</v>
      </c>
      <c r="J172" s="40"/>
      <c r="K172" s="40"/>
      <c r="L172" s="35">
        <f t="shared" si="45"/>
        <v>1</v>
      </c>
      <c r="M172" s="35">
        <f t="shared" si="44"/>
        <v>0</v>
      </c>
      <c r="N172" s="33"/>
      <c r="O172" s="115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>
        <f t="shared" si="44"/>
        <v>0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>
        <v>2</v>
      </c>
      <c r="H174" s="40">
        <v>1</v>
      </c>
      <c r="I174" s="40"/>
      <c r="J174" s="40">
        <v>3</v>
      </c>
      <c r="K174" s="40"/>
      <c r="L174" s="35">
        <f t="shared" si="45"/>
        <v>6</v>
      </c>
      <c r="M174" s="35">
        <f t="shared" si="44"/>
        <v>2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>
        <v>20</v>
      </c>
      <c r="H175" s="40"/>
      <c r="I175" s="40">
        <v>360</v>
      </c>
      <c r="J175" s="40">
        <v>216</v>
      </c>
      <c r="K175" s="40"/>
      <c r="L175" s="35">
        <f t="shared" si="45"/>
        <v>596</v>
      </c>
      <c r="M175" s="35">
        <f t="shared" si="44"/>
        <v>149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>
        <f t="shared" si="44"/>
        <v>0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253</v>
      </c>
      <c r="U179" s="46">
        <f>+L184+L185</f>
        <v>50</v>
      </c>
      <c r="V179" s="46">
        <f>+L186+L187</f>
        <v>203</v>
      </c>
      <c r="W179" s="46">
        <f>+L190</f>
        <v>34</v>
      </c>
      <c r="X179" s="46">
        <f>+L188</f>
        <v>1</v>
      </c>
    </row>
    <row r="180" spans="1:24" x14ac:dyDescent="0.25">
      <c r="A180" s="21"/>
      <c r="B180" s="22"/>
      <c r="C180" s="8" t="str">
        <f>+$C164</f>
        <v>November 2024</v>
      </c>
      <c r="D180" s="24"/>
      <c r="E180" s="24"/>
      <c r="F180" s="24"/>
      <c r="G180" s="10" t="str">
        <f>+$G$4</f>
        <v>November</v>
      </c>
      <c r="H180" s="10" t="str">
        <f>+G180</f>
        <v>November</v>
      </c>
      <c r="I180" s="10" t="str">
        <f t="shared" si="46"/>
        <v>November</v>
      </c>
      <c r="J180" s="10" t="str">
        <f t="shared" si="46"/>
        <v>November</v>
      </c>
      <c r="K180" s="10" t="str">
        <f t="shared" si="46"/>
        <v>November</v>
      </c>
      <c r="L180" s="10" t="str">
        <f t="shared" si="46"/>
        <v>November</v>
      </c>
      <c r="M180" s="10" t="str">
        <f t="shared" si="46"/>
        <v>November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3</v>
      </c>
      <c r="H181" s="7">
        <f>+$H$5</f>
        <v>10</v>
      </c>
      <c r="I181" s="7">
        <f>+$I$5</f>
        <v>17</v>
      </c>
      <c r="J181" s="7">
        <f>+$J$5</f>
        <v>24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64</v>
      </c>
      <c r="H183" s="32">
        <f t="shared" ref="H183:L183" si="47">SUM(H184:H187)</f>
        <v>63</v>
      </c>
      <c r="I183" s="32">
        <f t="shared" si="47"/>
        <v>64</v>
      </c>
      <c r="J183" s="32">
        <f t="shared" si="47"/>
        <v>62</v>
      </c>
      <c r="K183" s="32">
        <f t="shared" si="47"/>
        <v>0</v>
      </c>
      <c r="L183" s="32">
        <f t="shared" si="47"/>
        <v>253</v>
      </c>
      <c r="M183" s="32">
        <f>ROUND((L183/$E$1),0)</f>
        <v>63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>
        <v>1</v>
      </c>
      <c r="H184" s="40">
        <v>2</v>
      </c>
      <c r="I184" s="40">
        <v>2</v>
      </c>
      <c r="J184" s="40">
        <v>2</v>
      </c>
      <c r="K184" s="40"/>
      <c r="L184" s="35">
        <f>SUM(G184:K184)</f>
        <v>7</v>
      </c>
      <c r="M184" s="35">
        <f t="shared" ref="M184:M192" si="48">ROUND((L184/$E$1),0)</f>
        <v>2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>
        <v>10</v>
      </c>
      <c r="H185" s="40">
        <v>11</v>
      </c>
      <c r="I185" s="40">
        <v>12</v>
      </c>
      <c r="J185" s="40">
        <v>10</v>
      </c>
      <c r="K185" s="40"/>
      <c r="L185" s="35">
        <f t="shared" ref="L185:L192" si="49">SUM(G185:K185)</f>
        <v>43</v>
      </c>
      <c r="M185" s="35">
        <f t="shared" si="48"/>
        <v>11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>
        <v>15</v>
      </c>
      <c r="H186" s="40">
        <v>16</v>
      </c>
      <c r="I186" s="40">
        <v>17</v>
      </c>
      <c r="J186" s="40">
        <v>16</v>
      </c>
      <c r="K186" s="40"/>
      <c r="L186" s="35">
        <f t="shared" si="49"/>
        <v>64</v>
      </c>
      <c r="M186" s="35">
        <f t="shared" si="48"/>
        <v>16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>
        <v>38</v>
      </c>
      <c r="H187" s="41">
        <v>34</v>
      </c>
      <c r="I187" s="41">
        <v>33</v>
      </c>
      <c r="J187" s="41">
        <v>34</v>
      </c>
      <c r="K187" s="41"/>
      <c r="L187" s="32">
        <f t="shared" si="49"/>
        <v>139</v>
      </c>
      <c r="M187" s="32">
        <f t="shared" si="48"/>
        <v>35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>
        <v>1</v>
      </c>
      <c r="K188" s="40"/>
      <c r="L188" s="35">
        <f t="shared" si="49"/>
        <v>1</v>
      </c>
      <c r="M188" s="35">
        <f t="shared" si="48"/>
        <v>0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>
        <f t="shared" si="48"/>
        <v>0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>
        <v>6</v>
      </c>
      <c r="H190" s="40">
        <v>9</v>
      </c>
      <c r="I190" s="40">
        <v>10</v>
      </c>
      <c r="J190" s="40">
        <v>9</v>
      </c>
      <c r="K190" s="40"/>
      <c r="L190" s="35">
        <f t="shared" si="49"/>
        <v>34</v>
      </c>
      <c r="M190" s="35">
        <f t="shared" si="48"/>
        <v>9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>
        <v>64</v>
      </c>
      <c r="H191" s="40">
        <v>192</v>
      </c>
      <c r="I191" s="40">
        <v>160</v>
      </c>
      <c r="J191" s="40">
        <v>128</v>
      </c>
      <c r="K191" s="40"/>
      <c r="L191" s="35">
        <f t="shared" si="49"/>
        <v>544</v>
      </c>
      <c r="M191" s="35">
        <f t="shared" si="48"/>
        <v>136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121"/>
      <c r="K192" s="40"/>
      <c r="L192" s="35">
        <f t="shared" si="49"/>
        <v>0</v>
      </c>
      <c r="M192" s="35">
        <f t="shared" si="48"/>
        <v>0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297</v>
      </c>
      <c r="U195" s="46">
        <f>+L200+L201</f>
        <v>116</v>
      </c>
      <c r="V195" s="46">
        <f>+L202+L203</f>
        <v>181</v>
      </c>
      <c r="W195" s="46">
        <f>+L206</f>
        <v>13</v>
      </c>
      <c r="X195" s="46">
        <f>+L204</f>
        <v>0</v>
      </c>
    </row>
    <row r="196" spans="1:24" x14ac:dyDescent="0.25">
      <c r="A196" s="21"/>
      <c r="B196" s="22"/>
      <c r="C196" s="8" t="str">
        <f>+$C180</f>
        <v>November 2024</v>
      </c>
      <c r="D196" s="24"/>
      <c r="E196" s="24"/>
      <c r="F196" s="24"/>
      <c r="G196" s="10" t="str">
        <f>+$G$4</f>
        <v>November</v>
      </c>
      <c r="H196" s="10" t="str">
        <f>+G196</f>
        <v>November</v>
      </c>
      <c r="I196" s="10" t="str">
        <f t="shared" si="50"/>
        <v>November</v>
      </c>
      <c r="J196" s="10" t="str">
        <f t="shared" si="50"/>
        <v>November</v>
      </c>
      <c r="K196" s="10" t="str">
        <f t="shared" si="50"/>
        <v>November</v>
      </c>
      <c r="L196" s="10" t="str">
        <f t="shared" si="50"/>
        <v>November</v>
      </c>
      <c r="M196" s="10" t="str">
        <f t="shared" si="50"/>
        <v>November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3</v>
      </c>
      <c r="H197" s="7">
        <f>+$H$5</f>
        <v>10</v>
      </c>
      <c r="I197" s="7">
        <f>+$I$5</f>
        <v>17</v>
      </c>
      <c r="J197" s="7">
        <f>+$J$5</f>
        <v>24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126</v>
      </c>
      <c r="H199" s="32">
        <f t="shared" ref="H199:L199" si="51">SUM(H200:H203)</f>
        <v>48</v>
      </c>
      <c r="I199" s="32">
        <f t="shared" si="51"/>
        <v>59</v>
      </c>
      <c r="J199" s="32">
        <f t="shared" si="51"/>
        <v>64</v>
      </c>
      <c r="K199" s="32">
        <f t="shared" si="51"/>
        <v>0</v>
      </c>
      <c r="L199" s="32">
        <f t="shared" si="51"/>
        <v>297</v>
      </c>
      <c r="M199" s="32">
        <f>ROUND((L199/$E$1),0)</f>
        <v>74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>
        <v>2</v>
      </c>
      <c r="H200" s="40">
        <v>2</v>
      </c>
      <c r="I200" s="40">
        <v>3</v>
      </c>
      <c r="J200" s="40">
        <v>4</v>
      </c>
      <c r="K200" s="40"/>
      <c r="L200" s="35">
        <f>SUM(G200:K200)</f>
        <v>11</v>
      </c>
      <c r="M200" s="35">
        <f t="shared" ref="M200:M208" si="52">ROUND((L200/$E$1),0)</f>
        <v>3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>
        <v>80</v>
      </c>
      <c r="H201" s="40">
        <v>7</v>
      </c>
      <c r="I201" s="40">
        <v>9</v>
      </c>
      <c r="J201" s="40">
        <v>9</v>
      </c>
      <c r="K201" s="40"/>
      <c r="L201" s="35">
        <f t="shared" ref="L201:L208" si="53">SUM(G201:K201)</f>
        <v>105</v>
      </c>
      <c r="M201" s="35">
        <f t="shared" si="52"/>
        <v>26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>
        <v>19</v>
      </c>
      <c r="H202" s="40">
        <v>15</v>
      </c>
      <c r="I202" s="40">
        <v>19</v>
      </c>
      <c r="J202" s="40">
        <v>21</v>
      </c>
      <c r="K202" s="40"/>
      <c r="L202" s="35">
        <f t="shared" si="53"/>
        <v>74</v>
      </c>
      <c r="M202" s="35">
        <f t="shared" si="52"/>
        <v>19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>
        <v>25</v>
      </c>
      <c r="H203" s="41">
        <v>24</v>
      </c>
      <c r="I203" s="41">
        <v>28</v>
      </c>
      <c r="J203" s="41">
        <v>30</v>
      </c>
      <c r="K203" s="41"/>
      <c r="L203" s="32">
        <f t="shared" si="53"/>
        <v>107</v>
      </c>
      <c r="M203" s="32">
        <f t="shared" si="52"/>
        <v>27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>
        <f t="shared" si="52"/>
        <v>0</v>
      </c>
      <c r="N204" s="33"/>
      <c r="O204" s="115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>
        <f t="shared" si="52"/>
        <v>0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>
        <v>3</v>
      </c>
      <c r="H206" s="40">
        <v>3</v>
      </c>
      <c r="I206" s="40">
        <v>4</v>
      </c>
      <c r="J206" s="40">
        <v>3</v>
      </c>
      <c r="K206" s="40"/>
      <c r="L206" s="35">
        <f t="shared" si="53"/>
        <v>13</v>
      </c>
      <c r="M206" s="35">
        <f t="shared" si="52"/>
        <v>3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/>
      <c r="J207" s="40">
        <v>256</v>
      </c>
      <c r="K207" s="40"/>
      <c r="L207" s="35">
        <f t="shared" si="53"/>
        <v>256</v>
      </c>
      <c r="M207" s="35">
        <f t="shared" si="52"/>
        <v>64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>
        <f t="shared" si="52"/>
        <v>0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366</v>
      </c>
      <c r="U211" s="46">
        <f>+L216+L217</f>
        <v>43</v>
      </c>
      <c r="V211" s="46">
        <f>+L218+L219</f>
        <v>323</v>
      </c>
      <c r="W211" s="46">
        <f>+L222</f>
        <v>14</v>
      </c>
      <c r="X211" s="46">
        <f>+L220</f>
        <v>6</v>
      </c>
    </row>
    <row r="212" spans="1:24" x14ac:dyDescent="0.25">
      <c r="A212" s="21"/>
      <c r="B212" s="22"/>
      <c r="C212" s="8" t="str">
        <f>+$C196</f>
        <v>November 2024</v>
      </c>
      <c r="D212" s="24"/>
      <c r="E212" s="24"/>
      <c r="F212" s="24"/>
      <c r="G212" s="10" t="str">
        <f>+$G$4</f>
        <v>November</v>
      </c>
      <c r="H212" s="10" t="str">
        <f>+G212</f>
        <v>November</v>
      </c>
      <c r="I212" s="10" t="str">
        <f t="shared" si="54"/>
        <v>November</v>
      </c>
      <c r="J212" s="10" t="str">
        <f t="shared" si="54"/>
        <v>November</v>
      </c>
      <c r="K212" s="10" t="str">
        <f t="shared" si="54"/>
        <v>November</v>
      </c>
      <c r="L212" s="10" t="str">
        <f t="shared" si="54"/>
        <v>November</v>
      </c>
      <c r="M212" s="10" t="str">
        <f t="shared" si="54"/>
        <v>November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3</v>
      </c>
      <c r="H213" s="7">
        <f>+$H$5</f>
        <v>10</v>
      </c>
      <c r="I213" s="7">
        <f>+$I$5</f>
        <v>17</v>
      </c>
      <c r="J213" s="7">
        <f>+$J$5</f>
        <v>24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77</v>
      </c>
      <c r="H215" s="32">
        <f t="shared" ref="H215:L215" si="55">SUM(H216:H219)</f>
        <v>91</v>
      </c>
      <c r="I215" s="32">
        <f t="shared" si="55"/>
        <v>112</v>
      </c>
      <c r="J215" s="32">
        <f t="shared" si="55"/>
        <v>86</v>
      </c>
      <c r="K215" s="32">
        <f t="shared" si="55"/>
        <v>0</v>
      </c>
      <c r="L215" s="32">
        <f t="shared" si="55"/>
        <v>366</v>
      </c>
      <c r="M215" s="32">
        <f>ROUND((L215/$E$1),0)</f>
        <v>92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>
        <v>1</v>
      </c>
      <c r="H216" s="40">
        <v>3</v>
      </c>
      <c r="I216" s="40">
        <v>4</v>
      </c>
      <c r="J216" s="40">
        <v>1</v>
      </c>
      <c r="K216" s="40"/>
      <c r="L216" s="35">
        <f>SUM(G216:K216)</f>
        <v>9</v>
      </c>
      <c r="M216" s="35">
        <f t="shared" ref="M216:M224" si="56">ROUND((L216/$E$1),0)</f>
        <v>2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>
        <v>8</v>
      </c>
      <c r="H217" s="40">
        <v>7</v>
      </c>
      <c r="I217" s="40">
        <v>9</v>
      </c>
      <c r="J217" s="40">
        <v>10</v>
      </c>
      <c r="K217" s="40"/>
      <c r="L217" s="35">
        <f t="shared" ref="L217:L224" si="57">SUM(G217:K217)</f>
        <v>34</v>
      </c>
      <c r="M217" s="35">
        <f t="shared" si="56"/>
        <v>9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>
        <v>24</v>
      </c>
      <c r="H218" s="40">
        <v>34</v>
      </c>
      <c r="I218" s="40">
        <v>34</v>
      </c>
      <c r="J218" s="40">
        <v>24</v>
      </c>
      <c r="K218" s="40"/>
      <c r="L218" s="35">
        <f t="shared" si="57"/>
        <v>116</v>
      </c>
      <c r="M218" s="35">
        <f t="shared" si="56"/>
        <v>29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>
        <v>44</v>
      </c>
      <c r="H219" s="41">
        <v>47</v>
      </c>
      <c r="I219" s="41">
        <v>65</v>
      </c>
      <c r="J219" s="41">
        <v>51</v>
      </c>
      <c r="K219" s="41"/>
      <c r="L219" s="32">
        <f t="shared" si="57"/>
        <v>207</v>
      </c>
      <c r="M219" s="32">
        <f t="shared" si="56"/>
        <v>52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>
        <v>6</v>
      </c>
      <c r="H220" s="40"/>
      <c r="I220" s="40"/>
      <c r="J220" s="40"/>
      <c r="K220" s="40"/>
      <c r="L220" s="35">
        <f t="shared" si="57"/>
        <v>6</v>
      </c>
      <c r="M220" s="35">
        <f t="shared" si="56"/>
        <v>2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>
        <f t="shared" si="56"/>
        <v>0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>
        <v>4</v>
      </c>
      <c r="H222" s="40">
        <v>3</v>
      </c>
      <c r="I222" s="40">
        <v>5</v>
      </c>
      <c r="J222" s="40">
        <v>2</v>
      </c>
      <c r="K222" s="40"/>
      <c r="L222" s="35">
        <f t="shared" si="57"/>
        <v>14</v>
      </c>
      <c r="M222" s="35">
        <f t="shared" si="56"/>
        <v>4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>
        <v>10</v>
      </c>
      <c r="H223" s="40"/>
      <c r="I223" s="40"/>
      <c r="J223" s="40">
        <v>15</v>
      </c>
      <c r="K223" s="40"/>
      <c r="L223" s="35">
        <f t="shared" si="57"/>
        <v>25</v>
      </c>
      <c r="M223" s="35">
        <f t="shared" si="56"/>
        <v>6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>
        <f t="shared" si="56"/>
        <v>0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286</v>
      </c>
      <c r="U227" s="46">
        <f>+L232+L233</f>
        <v>111</v>
      </c>
      <c r="V227" s="46">
        <f>+L234+L235</f>
        <v>175</v>
      </c>
      <c r="W227" s="46">
        <f>+L238</f>
        <v>9</v>
      </c>
      <c r="X227" s="46">
        <f>+L236</f>
        <v>15</v>
      </c>
    </row>
    <row r="228" spans="1:24" x14ac:dyDescent="0.25">
      <c r="A228" s="21"/>
      <c r="B228" s="22"/>
      <c r="C228" s="8" t="str">
        <f>+$C212</f>
        <v>November 2024</v>
      </c>
      <c r="D228" s="24"/>
      <c r="E228" s="24"/>
      <c r="F228" s="24"/>
      <c r="G228" s="10" t="str">
        <f>+$G$4</f>
        <v>November</v>
      </c>
      <c r="H228" s="10" t="str">
        <f>+G228</f>
        <v>November</v>
      </c>
      <c r="I228" s="10" t="str">
        <f t="shared" si="58"/>
        <v>November</v>
      </c>
      <c r="J228" s="10" t="str">
        <f t="shared" si="58"/>
        <v>November</v>
      </c>
      <c r="K228" s="10" t="str">
        <f t="shared" si="58"/>
        <v>November</v>
      </c>
      <c r="L228" s="10" t="str">
        <f t="shared" si="58"/>
        <v>November</v>
      </c>
      <c r="M228" s="10" t="str">
        <f t="shared" si="58"/>
        <v>November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3</v>
      </c>
      <c r="H229" s="7">
        <f>+$H$5</f>
        <v>10</v>
      </c>
      <c r="I229" s="7">
        <f>+$I$5</f>
        <v>17</v>
      </c>
      <c r="J229" s="7">
        <f>+$J$5</f>
        <v>24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118</v>
      </c>
      <c r="H231" s="32">
        <f t="shared" ref="H231:L231" si="59">SUM(H232:H235)</f>
        <v>56</v>
      </c>
      <c r="I231" s="32">
        <f t="shared" si="59"/>
        <v>56</v>
      </c>
      <c r="J231" s="32">
        <f t="shared" si="59"/>
        <v>56</v>
      </c>
      <c r="K231" s="32">
        <f t="shared" si="59"/>
        <v>0</v>
      </c>
      <c r="L231" s="32">
        <f t="shared" si="59"/>
        <v>286</v>
      </c>
      <c r="M231" s="32">
        <f>ROUND((L231/$E$1),0)</f>
        <v>72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>
        <v>16</v>
      </c>
      <c r="H232" s="40">
        <v>8</v>
      </c>
      <c r="I232" s="40">
        <v>8</v>
      </c>
      <c r="J232" s="40">
        <v>8</v>
      </c>
      <c r="K232" s="40"/>
      <c r="L232" s="35">
        <f>SUM(G232:K232)</f>
        <v>40</v>
      </c>
      <c r="M232" s="35">
        <f t="shared" ref="M232:M240" si="60">ROUND((L232/$E$1),0)</f>
        <v>10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>
        <v>26</v>
      </c>
      <c r="H233" s="40">
        <v>15</v>
      </c>
      <c r="I233" s="40">
        <v>15</v>
      </c>
      <c r="J233" s="40">
        <v>15</v>
      </c>
      <c r="K233" s="40"/>
      <c r="L233" s="35">
        <f t="shared" ref="L233:L240" si="61">SUM(G233:K233)</f>
        <v>71</v>
      </c>
      <c r="M233" s="35">
        <f t="shared" si="60"/>
        <v>18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>
        <v>30</v>
      </c>
      <c r="H234" s="40">
        <v>10</v>
      </c>
      <c r="I234" s="40">
        <v>10</v>
      </c>
      <c r="J234" s="40">
        <v>10</v>
      </c>
      <c r="K234" s="40"/>
      <c r="L234" s="35">
        <f t="shared" si="61"/>
        <v>60</v>
      </c>
      <c r="M234" s="35">
        <f t="shared" si="60"/>
        <v>15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>
        <v>46</v>
      </c>
      <c r="H235" s="41">
        <v>23</v>
      </c>
      <c r="I235" s="41">
        <v>23</v>
      </c>
      <c r="J235" s="41">
        <v>23</v>
      </c>
      <c r="K235" s="41"/>
      <c r="L235" s="32">
        <f t="shared" si="61"/>
        <v>115</v>
      </c>
      <c r="M235" s="32">
        <f t="shared" si="60"/>
        <v>29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>
        <v>15</v>
      </c>
      <c r="H236" s="40"/>
      <c r="I236" s="40"/>
      <c r="J236" s="40"/>
      <c r="K236" s="40"/>
      <c r="L236" s="35">
        <f t="shared" si="61"/>
        <v>15</v>
      </c>
      <c r="M236" s="35">
        <f t="shared" si="60"/>
        <v>4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>
        <f t="shared" si="60"/>
        <v>0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116"/>
      <c r="H238" s="40">
        <v>3</v>
      </c>
      <c r="I238" s="40">
        <v>3</v>
      </c>
      <c r="J238" s="40">
        <v>3</v>
      </c>
      <c r="K238" s="40"/>
      <c r="L238" s="35">
        <f t="shared" si="61"/>
        <v>9</v>
      </c>
      <c r="M238" s="35">
        <f t="shared" si="60"/>
        <v>2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>
        <f t="shared" si="60"/>
        <v>0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>
        <f t="shared" si="60"/>
        <v>0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415</v>
      </c>
      <c r="U243" s="46">
        <f>+L248+L249</f>
        <v>58</v>
      </c>
      <c r="V243" s="46">
        <f>+L250+L251</f>
        <v>357</v>
      </c>
      <c r="W243" s="46">
        <f>+L254</f>
        <v>24</v>
      </c>
      <c r="X243" s="46">
        <f>+L252</f>
        <v>0</v>
      </c>
    </row>
    <row r="244" spans="1:24" x14ac:dyDescent="0.25">
      <c r="A244" s="21"/>
      <c r="B244" s="22"/>
      <c r="C244" s="8" t="str">
        <f>+$C228</f>
        <v>November 2024</v>
      </c>
      <c r="D244" s="24"/>
      <c r="E244" s="24"/>
      <c r="F244" s="24"/>
      <c r="G244" s="10" t="str">
        <f>+$G$4</f>
        <v>November</v>
      </c>
      <c r="H244" s="10" t="str">
        <f>+G244</f>
        <v>November</v>
      </c>
      <c r="I244" s="10" t="str">
        <f t="shared" si="62"/>
        <v>November</v>
      </c>
      <c r="J244" s="10" t="str">
        <f t="shared" si="62"/>
        <v>November</v>
      </c>
      <c r="K244" s="10" t="str">
        <f t="shared" si="62"/>
        <v>November</v>
      </c>
      <c r="L244" s="10" t="str">
        <f t="shared" si="62"/>
        <v>November</v>
      </c>
      <c r="M244" s="10" t="str">
        <f t="shared" si="62"/>
        <v>November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3</v>
      </c>
      <c r="H245" s="7">
        <f>+$H$5</f>
        <v>10</v>
      </c>
      <c r="I245" s="7">
        <f>+$I$5</f>
        <v>17</v>
      </c>
      <c r="J245" s="7">
        <f>+$J$5</f>
        <v>24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138</v>
      </c>
      <c r="H247" s="32">
        <f t="shared" ref="H247:L247" si="63">SUM(H248:H251)</f>
        <v>144</v>
      </c>
      <c r="I247" s="32">
        <f t="shared" si="63"/>
        <v>133</v>
      </c>
      <c r="J247" s="32">
        <f t="shared" si="63"/>
        <v>0</v>
      </c>
      <c r="K247" s="32">
        <f t="shared" si="63"/>
        <v>0</v>
      </c>
      <c r="L247" s="32">
        <f t="shared" si="63"/>
        <v>415</v>
      </c>
      <c r="M247" s="32">
        <f>ROUND((L247/$E$1),0)</f>
        <v>104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>
        <v>5</v>
      </c>
      <c r="H248" s="40">
        <v>5</v>
      </c>
      <c r="I248" s="40">
        <v>5</v>
      </c>
      <c r="J248" s="40"/>
      <c r="K248" s="40"/>
      <c r="L248" s="35">
        <f>SUM(G248:K248)</f>
        <v>15</v>
      </c>
      <c r="M248" s="35">
        <f t="shared" ref="M248:M256" si="64">ROUND((L248/$E$1),0)</f>
        <v>4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>
        <v>15</v>
      </c>
      <c r="H249" s="40">
        <v>16</v>
      </c>
      <c r="I249" s="40">
        <v>12</v>
      </c>
      <c r="J249" s="40"/>
      <c r="K249" s="40"/>
      <c r="L249" s="35">
        <f t="shared" ref="L249:L256" si="65">SUM(G249:K249)</f>
        <v>43</v>
      </c>
      <c r="M249" s="35">
        <f t="shared" si="64"/>
        <v>11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>
        <v>39</v>
      </c>
      <c r="H250" s="40">
        <v>38</v>
      </c>
      <c r="I250" s="40">
        <v>36</v>
      </c>
      <c r="J250" s="40"/>
      <c r="K250" s="40"/>
      <c r="L250" s="35">
        <f t="shared" si="65"/>
        <v>113</v>
      </c>
      <c r="M250" s="35">
        <f t="shared" si="64"/>
        <v>28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>
        <v>79</v>
      </c>
      <c r="H251" s="41">
        <v>85</v>
      </c>
      <c r="I251" s="41">
        <v>80</v>
      </c>
      <c r="J251" s="41"/>
      <c r="K251" s="41"/>
      <c r="L251" s="32">
        <f t="shared" si="65"/>
        <v>244</v>
      </c>
      <c r="M251" s="32">
        <f t="shared" si="64"/>
        <v>61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>
        <f t="shared" si="64"/>
        <v>0</v>
      </c>
      <c r="N252" s="33"/>
      <c r="O252" s="1" t="s">
        <v>260</v>
      </c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>
        <f t="shared" si="64"/>
        <v>0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>
        <v>12</v>
      </c>
      <c r="H254" s="40"/>
      <c r="I254" s="40">
        <v>12</v>
      </c>
      <c r="J254" s="40"/>
      <c r="K254" s="40"/>
      <c r="L254" s="35">
        <f t="shared" si="65"/>
        <v>24</v>
      </c>
      <c r="M254" s="35">
        <f t="shared" si="64"/>
        <v>6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>
        <f t="shared" si="64"/>
        <v>0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>
        <f t="shared" si="64"/>
        <v>0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175</v>
      </c>
      <c r="U259" s="46">
        <f>+L264+L265</f>
        <v>35</v>
      </c>
      <c r="V259" s="46">
        <f>+L266+L267</f>
        <v>140</v>
      </c>
      <c r="W259" s="46">
        <f>+L270</f>
        <v>7</v>
      </c>
      <c r="X259" s="46">
        <f>+L268</f>
        <v>0</v>
      </c>
    </row>
    <row r="260" spans="1:24" x14ac:dyDescent="0.25">
      <c r="A260" s="21"/>
      <c r="B260" s="22"/>
      <c r="C260" s="8" t="str">
        <f>+$C244</f>
        <v>November 2024</v>
      </c>
      <c r="D260" s="24"/>
      <c r="E260" s="24"/>
      <c r="F260" s="24"/>
      <c r="G260" s="10" t="str">
        <f>+$G$4</f>
        <v>November</v>
      </c>
      <c r="H260" s="10" t="str">
        <f>+G260</f>
        <v>November</v>
      </c>
      <c r="I260" s="10" t="str">
        <f t="shared" si="66"/>
        <v>November</v>
      </c>
      <c r="J260" s="10" t="str">
        <f t="shared" si="66"/>
        <v>November</v>
      </c>
      <c r="K260" s="10" t="str">
        <f t="shared" si="66"/>
        <v>November</v>
      </c>
      <c r="L260" s="10" t="str">
        <f t="shared" si="66"/>
        <v>November</v>
      </c>
      <c r="M260" s="10" t="str">
        <f t="shared" si="66"/>
        <v>November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3</v>
      </c>
      <c r="H261" s="7">
        <f>+$H$5</f>
        <v>10</v>
      </c>
      <c r="I261" s="7">
        <f>+$I$5</f>
        <v>17</v>
      </c>
      <c r="J261" s="7">
        <f>+$J$5</f>
        <v>24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39</v>
      </c>
      <c r="H263" s="32">
        <f t="shared" ref="H263:L263" si="67">SUM(H264:H267)</f>
        <v>27</v>
      </c>
      <c r="I263" s="32">
        <f t="shared" si="67"/>
        <v>39</v>
      </c>
      <c r="J263" s="32">
        <f t="shared" si="67"/>
        <v>70</v>
      </c>
      <c r="K263" s="32">
        <f t="shared" si="67"/>
        <v>0</v>
      </c>
      <c r="L263" s="32">
        <f t="shared" si="67"/>
        <v>175</v>
      </c>
      <c r="M263" s="32">
        <f>ROUND((L263/$E$1),0)</f>
        <v>44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>
        <v>1</v>
      </c>
      <c r="H264" s="40">
        <v>1</v>
      </c>
      <c r="I264" s="40">
        <v>1</v>
      </c>
      <c r="J264" s="40">
        <v>3</v>
      </c>
      <c r="K264" s="40"/>
      <c r="L264" s="35">
        <f>SUM(G264:K264)</f>
        <v>6</v>
      </c>
      <c r="M264" s="35">
        <f t="shared" ref="M264:M272" si="68">ROUND((L264/$E$1),0)</f>
        <v>2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>
        <v>4</v>
      </c>
      <c r="H265" s="40">
        <v>6</v>
      </c>
      <c r="I265" s="40">
        <v>4</v>
      </c>
      <c r="J265" s="40">
        <v>15</v>
      </c>
      <c r="K265" s="40"/>
      <c r="L265" s="35">
        <f t="shared" ref="L265:L272" si="69">SUM(G265:K265)</f>
        <v>29</v>
      </c>
      <c r="M265" s="35">
        <f t="shared" si="68"/>
        <v>7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>
        <v>6</v>
      </c>
      <c r="H266" s="40">
        <v>5</v>
      </c>
      <c r="I266" s="40">
        <v>4</v>
      </c>
      <c r="J266" s="40">
        <v>19</v>
      </c>
      <c r="K266" s="40"/>
      <c r="L266" s="35">
        <f t="shared" si="69"/>
        <v>34</v>
      </c>
      <c r="M266" s="35">
        <f t="shared" si="68"/>
        <v>9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>
        <v>28</v>
      </c>
      <c r="H267" s="41">
        <v>15</v>
      </c>
      <c r="I267" s="41">
        <v>30</v>
      </c>
      <c r="J267" s="41">
        <v>33</v>
      </c>
      <c r="K267" s="41"/>
      <c r="L267" s="32">
        <f t="shared" si="69"/>
        <v>106</v>
      </c>
      <c r="M267" s="32">
        <f t="shared" si="68"/>
        <v>27</v>
      </c>
      <c r="N267" s="33"/>
      <c r="O267" s="1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>
        <f t="shared" si="68"/>
        <v>0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>
        <f t="shared" si="68"/>
        <v>0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>
        <v>7</v>
      </c>
      <c r="K270" s="40"/>
      <c r="L270" s="35">
        <f t="shared" si="69"/>
        <v>7</v>
      </c>
      <c r="M270" s="35">
        <f t="shared" si="68"/>
        <v>2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>
        <v>128</v>
      </c>
      <c r="H271" s="40">
        <v>64</v>
      </c>
      <c r="I271" s="40">
        <v>160</v>
      </c>
      <c r="J271" s="40">
        <v>128</v>
      </c>
      <c r="K271" s="40"/>
      <c r="L271" s="35">
        <f t="shared" si="69"/>
        <v>480</v>
      </c>
      <c r="M271" s="35">
        <f t="shared" si="68"/>
        <v>120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>
        <f t="shared" si="68"/>
        <v>0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234</v>
      </c>
      <c r="U275" s="46">
        <f>+L280+L281</f>
        <v>19</v>
      </c>
      <c r="V275" s="46">
        <f>+L282+L283</f>
        <v>215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 t="str">
        <f>+$C260</f>
        <v>November 2024</v>
      </c>
      <c r="D276" s="24"/>
      <c r="E276" s="24"/>
      <c r="F276" s="24"/>
      <c r="G276" s="10" t="str">
        <f>+$G$4</f>
        <v>November</v>
      </c>
      <c r="H276" s="10" t="str">
        <f>+G276</f>
        <v>November</v>
      </c>
      <c r="I276" s="10" t="str">
        <f t="shared" si="70"/>
        <v>November</v>
      </c>
      <c r="J276" s="10" t="str">
        <f t="shared" si="70"/>
        <v>November</v>
      </c>
      <c r="K276" s="10" t="str">
        <f t="shared" si="70"/>
        <v>November</v>
      </c>
      <c r="L276" s="10" t="str">
        <f t="shared" si="70"/>
        <v>November</v>
      </c>
      <c r="M276" s="10" t="str">
        <f t="shared" si="70"/>
        <v>November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3</v>
      </c>
      <c r="H277" s="7">
        <f>+$H$5</f>
        <v>10</v>
      </c>
      <c r="I277" s="7">
        <f>+$I$5</f>
        <v>17</v>
      </c>
      <c r="J277" s="7">
        <f>+$J$5</f>
        <v>24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73</v>
      </c>
      <c r="H279" s="32">
        <f t="shared" ref="H279:L279" si="71">SUM(H280:H283)</f>
        <v>36</v>
      </c>
      <c r="I279" s="32">
        <f t="shared" si="71"/>
        <v>55</v>
      </c>
      <c r="J279" s="32">
        <f t="shared" si="71"/>
        <v>70</v>
      </c>
      <c r="K279" s="32">
        <f t="shared" si="71"/>
        <v>0</v>
      </c>
      <c r="L279" s="32">
        <f t="shared" si="71"/>
        <v>234</v>
      </c>
      <c r="M279" s="32">
        <f>ROUND((L279/$E$1),0)</f>
        <v>59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>
        <v>2</v>
      </c>
      <c r="H280" s="40">
        <v>1</v>
      </c>
      <c r="I280" s="40">
        <v>2</v>
      </c>
      <c r="J280" s="40">
        <v>1</v>
      </c>
      <c r="K280" s="40"/>
      <c r="L280" s="35">
        <f>SUM(G280:K280)</f>
        <v>6</v>
      </c>
      <c r="M280" s="35">
        <f t="shared" ref="M280:M288" si="72">ROUND((L280/$E$1),0)</f>
        <v>2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>
        <v>3</v>
      </c>
      <c r="H281" s="40">
        <v>3</v>
      </c>
      <c r="I281" s="40">
        <v>3</v>
      </c>
      <c r="J281" s="40">
        <v>4</v>
      </c>
      <c r="K281" s="40"/>
      <c r="L281" s="35">
        <f t="shared" ref="L281:L288" si="73">SUM(G281:K281)</f>
        <v>13</v>
      </c>
      <c r="M281" s="35">
        <f t="shared" si="72"/>
        <v>3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>
        <v>19</v>
      </c>
      <c r="H282" s="40">
        <v>12</v>
      </c>
      <c r="I282" s="40">
        <v>17</v>
      </c>
      <c r="J282" s="40">
        <v>15</v>
      </c>
      <c r="K282" s="40"/>
      <c r="L282" s="35">
        <f t="shared" si="73"/>
        <v>63</v>
      </c>
      <c r="M282" s="35">
        <f t="shared" si="72"/>
        <v>16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>
        <v>49</v>
      </c>
      <c r="H283" s="41">
        <v>20</v>
      </c>
      <c r="I283" s="41">
        <v>33</v>
      </c>
      <c r="J283" s="41">
        <v>50</v>
      </c>
      <c r="K283" s="41"/>
      <c r="L283" s="32">
        <f t="shared" si="73"/>
        <v>152</v>
      </c>
      <c r="M283" s="32">
        <f t="shared" si="72"/>
        <v>38</v>
      </c>
      <c r="N283" s="33"/>
      <c r="O283" s="1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>
        <f t="shared" si="72"/>
        <v>0</v>
      </c>
      <c r="N284" s="33"/>
      <c r="O284" s="1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>
        <f t="shared" si="72"/>
        <v>0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>
        <f t="shared" si="72"/>
        <v>0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>
        <f t="shared" si="72"/>
        <v>0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>
        <f t="shared" si="72"/>
        <v>0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214</v>
      </c>
      <c r="U291" s="46">
        <f>+L296+L297</f>
        <v>36</v>
      </c>
      <c r="V291" s="46">
        <f>+L298+L299</f>
        <v>178</v>
      </c>
      <c r="W291" s="46">
        <f>+L302</f>
        <v>12</v>
      </c>
      <c r="X291" s="46">
        <f>+L300</f>
        <v>0</v>
      </c>
    </row>
    <row r="292" spans="1:24" x14ac:dyDescent="0.25">
      <c r="A292" s="21"/>
      <c r="B292" s="22"/>
      <c r="C292" s="8" t="str">
        <f>+$C276</f>
        <v>November 2024</v>
      </c>
      <c r="D292" s="24"/>
      <c r="E292" s="24"/>
      <c r="F292" s="24"/>
      <c r="G292" s="10" t="str">
        <f>+$G$4</f>
        <v>November</v>
      </c>
      <c r="H292" s="10" t="str">
        <f>+G292</f>
        <v>November</v>
      </c>
      <c r="I292" s="10" t="str">
        <f t="shared" si="74"/>
        <v>November</v>
      </c>
      <c r="J292" s="10" t="str">
        <f t="shared" si="74"/>
        <v>November</v>
      </c>
      <c r="K292" s="10" t="str">
        <f t="shared" si="74"/>
        <v>November</v>
      </c>
      <c r="L292" s="10" t="str">
        <f t="shared" si="74"/>
        <v>November</v>
      </c>
      <c r="M292" s="10" t="str">
        <f t="shared" si="74"/>
        <v>November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3</v>
      </c>
      <c r="H293" s="7">
        <f>+$H$5</f>
        <v>10</v>
      </c>
      <c r="I293" s="7">
        <f>+$I$5</f>
        <v>17</v>
      </c>
      <c r="J293" s="7">
        <f>+$J$5</f>
        <v>24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47</v>
      </c>
      <c r="H295" s="32">
        <f t="shared" ref="H295:L295" si="75">SUM(H296:H299)</f>
        <v>50</v>
      </c>
      <c r="I295" s="32">
        <f t="shared" si="75"/>
        <v>61</v>
      </c>
      <c r="J295" s="32">
        <f t="shared" si="75"/>
        <v>56</v>
      </c>
      <c r="K295" s="32">
        <f t="shared" si="75"/>
        <v>0</v>
      </c>
      <c r="L295" s="32">
        <f t="shared" si="75"/>
        <v>214</v>
      </c>
      <c r="M295" s="32">
        <f>ROUND((L295/$E$1),0)</f>
        <v>54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>
        <v>2</v>
      </c>
      <c r="H296" s="40">
        <v>2</v>
      </c>
      <c r="I296" s="40">
        <v>2</v>
      </c>
      <c r="J296" s="40">
        <v>2</v>
      </c>
      <c r="K296" s="40"/>
      <c r="L296" s="35">
        <f>SUM(G296:K296)</f>
        <v>8</v>
      </c>
      <c r="M296" s="35">
        <f t="shared" ref="M296:M304" si="76">ROUND((L296/$E$1),0)</f>
        <v>2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>
        <v>7</v>
      </c>
      <c r="H297" s="40">
        <v>7</v>
      </c>
      <c r="I297" s="40">
        <v>8</v>
      </c>
      <c r="J297" s="40">
        <v>6</v>
      </c>
      <c r="K297" s="40"/>
      <c r="L297" s="35">
        <f t="shared" ref="L297:L304" si="77">SUM(G297:K297)</f>
        <v>28</v>
      </c>
      <c r="M297" s="35">
        <f t="shared" si="76"/>
        <v>7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>
        <v>23</v>
      </c>
      <c r="H298" s="40">
        <v>25</v>
      </c>
      <c r="I298" s="40">
        <v>17</v>
      </c>
      <c r="J298" s="40">
        <v>18</v>
      </c>
      <c r="K298" s="40"/>
      <c r="L298" s="35">
        <f t="shared" si="77"/>
        <v>83</v>
      </c>
      <c r="M298" s="35">
        <f t="shared" si="76"/>
        <v>21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>
        <v>15</v>
      </c>
      <c r="H299" s="41">
        <v>16</v>
      </c>
      <c r="I299" s="41">
        <v>34</v>
      </c>
      <c r="J299" s="41">
        <v>30</v>
      </c>
      <c r="K299" s="41"/>
      <c r="L299" s="32">
        <f t="shared" si="77"/>
        <v>95</v>
      </c>
      <c r="M299" s="32">
        <f t="shared" si="76"/>
        <v>24</v>
      </c>
      <c r="N299" s="33"/>
      <c r="O299" s="1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>
        <f t="shared" si="76"/>
        <v>0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>
        <f t="shared" si="76"/>
        <v>0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>
        <v>3</v>
      </c>
      <c r="H302" s="40">
        <v>4</v>
      </c>
      <c r="I302" s="40">
        <v>3</v>
      </c>
      <c r="J302" s="40">
        <v>2</v>
      </c>
      <c r="K302" s="40"/>
      <c r="L302" s="35">
        <f t="shared" si="77"/>
        <v>12</v>
      </c>
      <c r="M302" s="35">
        <f t="shared" si="76"/>
        <v>3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>
        <f t="shared" si="76"/>
        <v>0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>
        <f t="shared" si="76"/>
        <v>0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261</v>
      </c>
      <c r="U307" s="46">
        <f>+L312+L313</f>
        <v>68</v>
      </c>
      <c r="V307" s="46">
        <f>+L314+L315</f>
        <v>193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 t="str">
        <f>+$C292</f>
        <v>November 2024</v>
      </c>
      <c r="D308" s="24"/>
      <c r="E308" s="24"/>
      <c r="F308" s="24"/>
      <c r="G308" s="10" t="str">
        <f>+$G$4</f>
        <v>November</v>
      </c>
      <c r="H308" s="10" t="str">
        <f>+G308</f>
        <v>November</v>
      </c>
      <c r="I308" s="10" t="str">
        <f t="shared" si="78"/>
        <v>November</v>
      </c>
      <c r="J308" s="10" t="str">
        <f t="shared" si="78"/>
        <v>November</v>
      </c>
      <c r="K308" s="10" t="str">
        <f t="shared" si="78"/>
        <v>November</v>
      </c>
      <c r="L308" s="10" t="str">
        <f t="shared" si="78"/>
        <v>November</v>
      </c>
      <c r="M308" s="10" t="str">
        <f t="shared" si="78"/>
        <v>November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3</v>
      </c>
      <c r="H309" s="7">
        <f>+$H$5</f>
        <v>10</v>
      </c>
      <c r="I309" s="7">
        <f>+$I$5</f>
        <v>17</v>
      </c>
      <c r="J309" s="7">
        <f>+$J$5</f>
        <v>24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75</v>
      </c>
      <c r="H311" s="32">
        <f t="shared" ref="H311:L311" si="79">SUM(H312:H315)</f>
        <v>43</v>
      </c>
      <c r="I311" s="32">
        <f t="shared" si="79"/>
        <v>57</v>
      </c>
      <c r="J311" s="32">
        <f t="shared" si="79"/>
        <v>86</v>
      </c>
      <c r="K311" s="32">
        <f t="shared" si="79"/>
        <v>0</v>
      </c>
      <c r="L311" s="32">
        <f t="shared" si="79"/>
        <v>261</v>
      </c>
      <c r="M311" s="32">
        <f>ROUND((L311/$E$1),0)</f>
        <v>65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>
        <v>5</v>
      </c>
      <c r="H312" s="40">
        <v>2</v>
      </c>
      <c r="I312" s="40">
        <v>5</v>
      </c>
      <c r="J312" s="40">
        <v>6</v>
      </c>
      <c r="K312" s="40"/>
      <c r="L312" s="35">
        <f>SUM(G312:K312)</f>
        <v>18</v>
      </c>
      <c r="M312" s="35">
        <f t="shared" ref="M312:M320" si="80">ROUND((L312/$E$1),0)</f>
        <v>5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>
        <v>9</v>
      </c>
      <c r="H313" s="40">
        <v>8</v>
      </c>
      <c r="I313" s="40">
        <v>16</v>
      </c>
      <c r="J313" s="40">
        <v>17</v>
      </c>
      <c r="K313" s="118"/>
      <c r="L313" s="35">
        <f t="shared" ref="L313:L320" si="81">SUM(G313:K313)</f>
        <v>50</v>
      </c>
      <c r="M313" s="35">
        <f t="shared" si="80"/>
        <v>13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>
        <v>24</v>
      </c>
      <c r="H314" s="40">
        <v>14</v>
      </c>
      <c r="I314" s="40">
        <v>13</v>
      </c>
      <c r="J314" s="40">
        <v>21</v>
      </c>
      <c r="K314" s="40"/>
      <c r="L314" s="35">
        <f t="shared" si="81"/>
        <v>72</v>
      </c>
      <c r="M314" s="35">
        <f t="shared" si="80"/>
        <v>18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>
        <v>37</v>
      </c>
      <c r="H315" s="41">
        <v>19</v>
      </c>
      <c r="I315" s="41">
        <v>23</v>
      </c>
      <c r="J315" s="41">
        <v>42</v>
      </c>
      <c r="K315" s="41"/>
      <c r="L315" s="32">
        <f t="shared" si="81"/>
        <v>121</v>
      </c>
      <c r="M315" s="32">
        <f t="shared" si="80"/>
        <v>30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>
        <f t="shared" si="80"/>
        <v>0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>
        <f t="shared" si="80"/>
        <v>0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>
        <f t="shared" si="80"/>
        <v>0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>
        <v>13</v>
      </c>
      <c r="H319" s="40"/>
      <c r="I319" s="40"/>
      <c r="J319" s="40">
        <v>191</v>
      </c>
      <c r="K319" s="40"/>
      <c r="L319" s="35">
        <f t="shared" si="81"/>
        <v>204</v>
      </c>
      <c r="M319" s="35">
        <f t="shared" si="80"/>
        <v>51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>
        <f t="shared" si="80"/>
        <v>0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253</v>
      </c>
      <c r="U323" s="46">
        <f>+L328+L329</f>
        <v>79</v>
      </c>
      <c r="V323" s="46">
        <f>+L330+L331</f>
        <v>174</v>
      </c>
      <c r="W323" s="46">
        <f>+L334</f>
        <v>36</v>
      </c>
      <c r="X323" s="46">
        <f>+L332</f>
        <v>3</v>
      </c>
    </row>
    <row r="324" spans="1:24" x14ac:dyDescent="0.25">
      <c r="A324" s="21"/>
      <c r="B324" s="22"/>
      <c r="C324" s="8" t="str">
        <f>+$C308</f>
        <v>November 2024</v>
      </c>
      <c r="D324" s="24"/>
      <c r="E324" s="24"/>
      <c r="F324" s="24"/>
      <c r="G324" s="10" t="str">
        <f>+$G$4</f>
        <v>November</v>
      </c>
      <c r="H324" s="10" t="str">
        <f>+G324</f>
        <v>November</v>
      </c>
      <c r="I324" s="10" t="str">
        <f t="shared" si="82"/>
        <v>November</v>
      </c>
      <c r="J324" s="10" t="str">
        <f t="shared" si="82"/>
        <v>November</v>
      </c>
      <c r="K324" s="10" t="str">
        <f t="shared" si="82"/>
        <v>November</v>
      </c>
      <c r="L324" s="10" t="str">
        <f t="shared" si="82"/>
        <v>November</v>
      </c>
      <c r="M324" s="10" t="str">
        <f t="shared" si="82"/>
        <v>November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3</v>
      </c>
      <c r="H325" s="7">
        <f>+$H$5</f>
        <v>10</v>
      </c>
      <c r="I325" s="7">
        <f>+$I$5</f>
        <v>17</v>
      </c>
      <c r="J325" s="7">
        <f>+$J$5</f>
        <v>24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62</v>
      </c>
      <c r="H327" s="32">
        <f t="shared" ref="H327:L327" si="83">SUM(H328:H331)</f>
        <v>55</v>
      </c>
      <c r="I327" s="32">
        <f t="shared" si="83"/>
        <v>70</v>
      </c>
      <c r="J327" s="32">
        <f t="shared" si="83"/>
        <v>66</v>
      </c>
      <c r="K327" s="32">
        <f t="shared" si="83"/>
        <v>0</v>
      </c>
      <c r="L327" s="32">
        <f t="shared" si="83"/>
        <v>253</v>
      </c>
      <c r="M327" s="32">
        <f>ROUND((L327/$E$1),0)</f>
        <v>63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>
        <v>5</v>
      </c>
      <c r="H328" s="40">
        <v>6</v>
      </c>
      <c r="I328" s="40">
        <v>7</v>
      </c>
      <c r="J328" s="40">
        <v>5</v>
      </c>
      <c r="K328" s="40"/>
      <c r="L328" s="35">
        <f>SUM(G328:K328)</f>
        <v>23</v>
      </c>
      <c r="M328" s="35">
        <f t="shared" ref="M328:M336" si="84">ROUND((L328/$E$1),0)</f>
        <v>6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>
        <v>14</v>
      </c>
      <c r="H329" s="40">
        <v>12</v>
      </c>
      <c r="I329" s="40">
        <v>15</v>
      </c>
      <c r="J329" s="40">
        <v>15</v>
      </c>
      <c r="K329" s="40"/>
      <c r="L329" s="35">
        <f t="shared" ref="L329:L336" si="85">SUM(G329:K329)</f>
        <v>56</v>
      </c>
      <c r="M329" s="35">
        <f t="shared" si="84"/>
        <v>14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>
        <v>11</v>
      </c>
      <c r="H330" s="40">
        <v>14</v>
      </c>
      <c r="I330" s="40">
        <v>13</v>
      </c>
      <c r="J330" s="40">
        <v>18</v>
      </c>
      <c r="K330" s="40"/>
      <c r="L330" s="35">
        <f t="shared" si="85"/>
        <v>56</v>
      </c>
      <c r="M330" s="35">
        <f t="shared" si="84"/>
        <v>14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>
        <v>32</v>
      </c>
      <c r="H331" s="41">
        <v>23</v>
      </c>
      <c r="I331" s="41">
        <v>35</v>
      </c>
      <c r="J331" s="41">
        <v>28</v>
      </c>
      <c r="K331" s="41"/>
      <c r="L331" s="32">
        <f t="shared" si="85"/>
        <v>118</v>
      </c>
      <c r="M331" s="32">
        <f t="shared" si="84"/>
        <v>30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>
        <v>1</v>
      </c>
      <c r="H332" s="40">
        <v>1</v>
      </c>
      <c r="I332" s="40"/>
      <c r="J332" s="40">
        <v>1</v>
      </c>
      <c r="K332" s="40"/>
      <c r="L332" s="35">
        <f t="shared" si="85"/>
        <v>3</v>
      </c>
      <c r="M332" s="35">
        <f t="shared" si="84"/>
        <v>1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>
        <v>1</v>
      </c>
      <c r="J333" s="40"/>
      <c r="K333" s="40"/>
      <c r="L333" s="35">
        <f t="shared" si="85"/>
        <v>1</v>
      </c>
      <c r="M333" s="35">
        <f t="shared" si="84"/>
        <v>0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>
        <v>9</v>
      </c>
      <c r="H334" s="40">
        <v>9</v>
      </c>
      <c r="I334" s="40">
        <v>11</v>
      </c>
      <c r="J334" s="40">
        <v>7</v>
      </c>
      <c r="K334" s="40"/>
      <c r="L334" s="35">
        <f t="shared" si="85"/>
        <v>36</v>
      </c>
      <c r="M334" s="35">
        <f t="shared" si="84"/>
        <v>9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>
        <v>128</v>
      </c>
      <c r="H335" s="40"/>
      <c r="I335" s="40">
        <v>160</v>
      </c>
      <c r="J335" s="40">
        <v>192</v>
      </c>
      <c r="K335" s="40"/>
      <c r="L335" s="35">
        <f t="shared" si="85"/>
        <v>480</v>
      </c>
      <c r="M335" s="35">
        <f t="shared" si="84"/>
        <v>120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>
        <f t="shared" si="84"/>
        <v>0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637</v>
      </c>
      <c r="U339" s="46">
        <f>+L344+L345</f>
        <v>250</v>
      </c>
      <c r="V339" s="46">
        <f>+L346+L347</f>
        <v>387</v>
      </c>
      <c r="W339" s="46">
        <f>+L350</f>
        <v>16</v>
      </c>
      <c r="X339" s="46">
        <f>+L348</f>
        <v>20</v>
      </c>
    </row>
    <row r="340" spans="1:24" x14ac:dyDescent="0.25">
      <c r="A340" s="21"/>
      <c r="B340" s="22"/>
      <c r="C340" s="8" t="str">
        <f>+$C324</f>
        <v>November 2024</v>
      </c>
      <c r="D340" s="24"/>
      <c r="E340" s="24"/>
      <c r="F340" s="24"/>
      <c r="G340" s="10" t="str">
        <f>+$G$4</f>
        <v>November</v>
      </c>
      <c r="H340" s="10" t="str">
        <f>+G340</f>
        <v>November</v>
      </c>
      <c r="I340" s="10" t="str">
        <f t="shared" si="86"/>
        <v>November</v>
      </c>
      <c r="J340" s="10" t="str">
        <f t="shared" si="86"/>
        <v>November</v>
      </c>
      <c r="K340" s="10" t="str">
        <f t="shared" si="86"/>
        <v>November</v>
      </c>
      <c r="L340" s="10" t="str">
        <f t="shared" si="86"/>
        <v>November</v>
      </c>
      <c r="M340" s="10" t="str">
        <f t="shared" si="86"/>
        <v>November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3</v>
      </c>
      <c r="H341" s="7">
        <f>+$H$5</f>
        <v>10</v>
      </c>
      <c r="I341" s="7">
        <f>+$I$5</f>
        <v>17</v>
      </c>
      <c r="J341" s="7">
        <f>+$J$5</f>
        <v>24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136</v>
      </c>
      <c r="H343" s="32">
        <f t="shared" ref="H343:L343" si="87">SUM(H344:H347)</f>
        <v>148</v>
      </c>
      <c r="I343" s="32">
        <f t="shared" si="87"/>
        <v>153</v>
      </c>
      <c r="J343" s="32">
        <f t="shared" si="87"/>
        <v>200</v>
      </c>
      <c r="K343" s="32">
        <f t="shared" si="87"/>
        <v>0</v>
      </c>
      <c r="L343" s="32">
        <f t="shared" si="87"/>
        <v>637</v>
      </c>
      <c r="M343" s="32">
        <f>ROUND((L343/$E$1),0)</f>
        <v>159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>
        <v>19</v>
      </c>
      <c r="H344" s="40">
        <v>16</v>
      </c>
      <c r="I344" s="40">
        <v>17</v>
      </c>
      <c r="J344" s="40">
        <v>21</v>
      </c>
      <c r="K344" s="40"/>
      <c r="L344" s="35">
        <f>SUM(G344:K344)</f>
        <v>73</v>
      </c>
      <c r="M344" s="35">
        <f t="shared" ref="M344:M352" si="88">ROUND((L344/$E$1),0)</f>
        <v>18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>
        <v>34</v>
      </c>
      <c r="H345" s="40">
        <v>36</v>
      </c>
      <c r="I345" s="40">
        <v>41</v>
      </c>
      <c r="J345" s="40">
        <v>66</v>
      </c>
      <c r="K345" s="40"/>
      <c r="L345" s="35">
        <f t="shared" ref="L345:L352" si="89">SUM(G345:K345)</f>
        <v>177</v>
      </c>
      <c r="M345" s="35">
        <f t="shared" si="88"/>
        <v>44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>
        <v>12</v>
      </c>
      <c r="H346" s="40">
        <v>16</v>
      </c>
      <c r="I346" s="40">
        <v>23</v>
      </c>
      <c r="J346" s="40">
        <v>32</v>
      </c>
      <c r="K346" s="40"/>
      <c r="L346" s="35">
        <f t="shared" si="89"/>
        <v>83</v>
      </c>
      <c r="M346" s="35">
        <f t="shared" si="88"/>
        <v>21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>
        <v>71</v>
      </c>
      <c r="H347" s="41">
        <v>80</v>
      </c>
      <c r="I347" s="41">
        <v>72</v>
      </c>
      <c r="J347" s="41">
        <v>81</v>
      </c>
      <c r="K347" s="41"/>
      <c r="L347" s="32">
        <f t="shared" si="89"/>
        <v>304</v>
      </c>
      <c r="M347" s="32">
        <f t="shared" si="88"/>
        <v>76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>
        <v>4</v>
      </c>
      <c r="H348" s="40">
        <v>8</v>
      </c>
      <c r="I348" s="40"/>
      <c r="J348" s="40">
        <v>8</v>
      </c>
      <c r="K348" s="40"/>
      <c r="L348" s="35">
        <f t="shared" si="89"/>
        <v>20</v>
      </c>
      <c r="M348" s="35">
        <f t="shared" si="88"/>
        <v>5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>
        <f t="shared" si="88"/>
        <v>0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>
        <v>4</v>
      </c>
      <c r="H350" s="40">
        <v>6</v>
      </c>
      <c r="I350" s="40"/>
      <c r="J350" s="40">
        <v>6</v>
      </c>
      <c r="K350" s="40"/>
      <c r="L350" s="35">
        <f t="shared" si="89"/>
        <v>16</v>
      </c>
      <c r="M350" s="35">
        <f t="shared" si="88"/>
        <v>4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>
        <v>160</v>
      </c>
      <c r="J351" s="40">
        <v>256</v>
      </c>
      <c r="K351" s="40"/>
      <c r="L351" s="35">
        <f t="shared" si="89"/>
        <v>416</v>
      </c>
      <c r="M351" s="35">
        <f t="shared" si="88"/>
        <v>104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>
        <f t="shared" si="88"/>
        <v>0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150</v>
      </c>
      <c r="U355" s="46">
        <f>+L360+L361</f>
        <v>17</v>
      </c>
      <c r="V355" s="46">
        <f>+L362+L363</f>
        <v>133</v>
      </c>
      <c r="W355" s="46">
        <f>+L366</f>
        <v>21</v>
      </c>
      <c r="X355" s="46">
        <f>+L364</f>
        <v>0</v>
      </c>
    </row>
    <row r="356" spans="1:24" x14ac:dyDescent="0.25">
      <c r="A356" s="21"/>
      <c r="B356" s="22"/>
      <c r="C356" s="8" t="str">
        <f>+$C340</f>
        <v>November 2024</v>
      </c>
      <c r="D356" s="24"/>
      <c r="E356" s="24"/>
      <c r="F356" s="24"/>
      <c r="G356" s="10" t="str">
        <f>+$G$4</f>
        <v>November</v>
      </c>
      <c r="H356" s="10" t="str">
        <f>+G356</f>
        <v>November</v>
      </c>
      <c r="I356" s="10" t="str">
        <f t="shared" si="90"/>
        <v>November</v>
      </c>
      <c r="J356" s="10" t="str">
        <f t="shared" si="90"/>
        <v>November</v>
      </c>
      <c r="K356" s="10" t="str">
        <f t="shared" si="90"/>
        <v>November</v>
      </c>
      <c r="L356" s="10" t="str">
        <f t="shared" si="90"/>
        <v>November</v>
      </c>
      <c r="M356" s="10" t="str">
        <f t="shared" si="90"/>
        <v>November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3</v>
      </c>
      <c r="H357" s="7">
        <f>+$H$5</f>
        <v>10</v>
      </c>
      <c r="I357" s="7">
        <f>+$I$5</f>
        <v>17</v>
      </c>
      <c r="J357" s="7">
        <f>+$J$5</f>
        <v>24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34</v>
      </c>
      <c r="H359" s="32">
        <f t="shared" ref="H359:L359" si="91">SUM(H360:H363)</f>
        <v>44</v>
      </c>
      <c r="I359" s="32">
        <f t="shared" si="91"/>
        <v>32</v>
      </c>
      <c r="J359" s="32">
        <f t="shared" si="91"/>
        <v>40</v>
      </c>
      <c r="K359" s="32">
        <f t="shared" si="91"/>
        <v>0</v>
      </c>
      <c r="L359" s="32">
        <f t="shared" si="91"/>
        <v>150</v>
      </c>
      <c r="M359" s="32">
        <f>ROUND((L359/$E$1),0)</f>
        <v>38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>
        <v>2</v>
      </c>
      <c r="H360" s="40">
        <v>2</v>
      </c>
      <c r="I360" s="40">
        <v>2</v>
      </c>
      <c r="J360" s="40">
        <v>2</v>
      </c>
      <c r="K360" s="40"/>
      <c r="L360" s="35">
        <f>SUM(G360:K360)</f>
        <v>8</v>
      </c>
      <c r="M360" s="35">
        <f t="shared" ref="M360:M368" si="92">ROUND((L360/$E$1),0)</f>
        <v>2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>
        <v>2</v>
      </c>
      <c r="H361" s="40">
        <v>2</v>
      </c>
      <c r="I361" s="40">
        <v>3</v>
      </c>
      <c r="J361" s="40">
        <v>2</v>
      </c>
      <c r="K361" s="40"/>
      <c r="L361" s="35">
        <f t="shared" ref="L361:L368" si="93">SUM(G361:K361)</f>
        <v>9</v>
      </c>
      <c r="M361" s="35">
        <f t="shared" si="92"/>
        <v>2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>
        <v>17</v>
      </c>
      <c r="H362" s="40">
        <v>17</v>
      </c>
      <c r="I362" s="40">
        <v>16</v>
      </c>
      <c r="J362" s="40">
        <v>16</v>
      </c>
      <c r="K362" s="40"/>
      <c r="L362" s="35">
        <f t="shared" si="93"/>
        <v>66</v>
      </c>
      <c r="M362" s="35">
        <f t="shared" si="92"/>
        <v>17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>
        <v>13</v>
      </c>
      <c r="H363" s="41">
        <v>23</v>
      </c>
      <c r="I363" s="41">
        <v>11</v>
      </c>
      <c r="J363" s="41">
        <v>20</v>
      </c>
      <c r="K363" s="41"/>
      <c r="L363" s="32">
        <f t="shared" si="93"/>
        <v>67</v>
      </c>
      <c r="M363" s="32">
        <f t="shared" si="92"/>
        <v>17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>
        <f t="shared" si="92"/>
        <v>0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>
        <f t="shared" si="92"/>
        <v>0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>
        <v>8</v>
      </c>
      <c r="I366" s="40">
        <v>8</v>
      </c>
      <c r="J366" s="40">
        <v>5</v>
      </c>
      <c r="K366" s="40"/>
      <c r="L366" s="35">
        <f t="shared" si="93"/>
        <v>21</v>
      </c>
      <c r="M366" s="35">
        <f t="shared" si="92"/>
        <v>5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/>
      <c r="K367" s="40"/>
      <c r="L367" s="35">
        <f t="shared" si="93"/>
        <v>0</v>
      </c>
      <c r="M367" s="35">
        <f t="shared" si="92"/>
        <v>0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>
        <f t="shared" si="92"/>
        <v>0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125</v>
      </c>
      <c r="U371" s="46">
        <f>+L376+L377</f>
        <v>27</v>
      </c>
      <c r="V371" s="46">
        <f>+L378+L379</f>
        <v>98</v>
      </c>
      <c r="W371" s="46">
        <f>+L382</f>
        <v>27</v>
      </c>
      <c r="X371" s="46">
        <f>+L380</f>
        <v>0</v>
      </c>
    </row>
    <row r="372" spans="1:24" x14ac:dyDescent="0.25">
      <c r="A372" s="21"/>
      <c r="B372" s="22"/>
      <c r="C372" s="8" t="str">
        <f>+$C356</f>
        <v>November 2024</v>
      </c>
      <c r="D372" s="24"/>
      <c r="E372" s="24"/>
      <c r="F372" s="24"/>
      <c r="G372" s="10" t="str">
        <f>+$G$4</f>
        <v>November</v>
      </c>
      <c r="H372" s="10" t="str">
        <f>+G372</f>
        <v>November</v>
      </c>
      <c r="I372" s="10" t="str">
        <f t="shared" si="94"/>
        <v>November</v>
      </c>
      <c r="J372" s="10" t="str">
        <f t="shared" si="94"/>
        <v>November</v>
      </c>
      <c r="K372" s="10" t="str">
        <f t="shared" si="94"/>
        <v>November</v>
      </c>
      <c r="L372" s="10" t="str">
        <f t="shared" si="94"/>
        <v>November</v>
      </c>
      <c r="M372" s="10" t="str">
        <f t="shared" si="94"/>
        <v>November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3</v>
      </c>
      <c r="H373" s="7">
        <f>+$H$5</f>
        <v>10</v>
      </c>
      <c r="I373" s="7">
        <f>+$I$5</f>
        <v>17</v>
      </c>
      <c r="J373" s="7">
        <f>+$J$5</f>
        <v>24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28</v>
      </c>
      <c r="H375" s="32">
        <f t="shared" ref="H375:L375" si="95">SUM(H376:H379)</f>
        <v>35</v>
      </c>
      <c r="I375" s="32">
        <f t="shared" si="95"/>
        <v>29</v>
      </c>
      <c r="J375" s="32">
        <f t="shared" si="95"/>
        <v>33</v>
      </c>
      <c r="K375" s="32">
        <f t="shared" si="95"/>
        <v>0</v>
      </c>
      <c r="L375" s="32">
        <f t="shared" si="95"/>
        <v>125</v>
      </c>
      <c r="M375" s="32">
        <f>ROUND((L375/$E$1),0)</f>
        <v>31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>
        <v>1</v>
      </c>
      <c r="H376" s="40">
        <v>2</v>
      </c>
      <c r="I376" s="40">
        <v>1</v>
      </c>
      <c r="J376" s="40">
        <v>1</v>
      </c>
      <c r="K376" s="40"/>
      <c r="L376" s="35">
        <f>SUM(G376:K376)</f>
        <v>5</v>
      </c>
      <c r="M376" s="35">
        <f t="shared" ref="M376:M384" si="96">ROUND((L376/$E$1),0)</f>
        <v>1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>
        <v>5</v>
      </c>
      <c r="H377" s="40">
        <v>6</v>
      </c>
      <c r="I377" s="40">
        <v>5</v>
      </c>
      <c r="J377" s="40">
        <v>6</v>
      </c>
      <c r="K377" s="40"/>
      <c r="L377" s="35">
        <f t="shared" ref="L377:L384" si="97">SUM(G377:K377)</f>
        <v>22</v>
      </c>
      <c r="M377" s="35">
        <f t="shared" si="96"/>
        <v>6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>
        <v>8</v>
      </c>
      <c r="H378" s="40">
        <v>11</v>
      </c>
      <c r="I378" s="40">
        <v>10</v>
      </c>
      <c r="J378" s="40">
        <v>15</v>
      </c>
      <c r="K378" s="40"/>
      <c r="L378" s="35">
        <f t="shared" si="97"/>
        <v>44</v>
      </c>
      <c r="M378" s="35">
        <f t="shared" si="96"/>
        <v>11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>
        <v>14</v>
      </c>
      <c r="H379" s="41">
        <v>16</v>
      </c>
      <c r="I379" s="41">
        <v>13</v>
      </c>
      <c r="J379" s="41">
        <v>11</v>
      </c>
      <c r="K379" s="41"/>
      <c r="L379" s="32">
        <f t="shared" si="97"/>
        <v>54</v>
      </c>
      <c r="M379" s="32">
        <f t="shared" si="96"/>
        <v>14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>
        <f t="shared" si="96"/>
        <v>0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>
        <f t="shared" si="96"/>
        <v>0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>
        <v>10</v>
      </c>
      <c r="H382" s="40">
        <v>7</v>
      </c>
      <c r="I382" s="40">
        <v>4</v>
      </c>
      <c r="J382" s="40">
        <v>6</v>
      </c>
      <c r="K382" s="40"/>
      <c r="L382" s="35">
        <f t="shared" si="97"/>
        <v>27</v>
      </c>
      <c r="M382" s="35">
        <f t="shared" si="96"/>
        <v>7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>
        <v>128</v>
      </c>
      <c r="H383" s="40"/>
      <c r="I383" s="40"/>
      <c r="J383" s="40">
        <v>30</v>
      </c>
      <c r="K383" s="40"/>
      <c r="L383" s="35">
        <f t="shared" si="97"/>
        <v>158</v>
      </c>
      <c r="M383" s="35">
        <f t="shared" si="96"/>
        <v>40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>
        <f t="shared" si="96"/>
        <v>0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307</v>
      </c>
      <c r="U387" s="46">
        <f>+L392+L393</f>
        <v>66</v>
      </c>
      <c r="V387" s="46">
        <f>+L394+L395</f>
        <v>241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 t="str">
        <f>+$C372</f>
        <v>November 2024</v>
      </c>
      <c r="D388" s="24"/>
      <c r="E388" s="24"/>
      <c r="F388" s="24"/>
      <c r="G388" s="10" t="str">
        <f>+$G$4</f>
        <v>November</v>
      </c>
      <c r="H388" s="10" t="str">
        <f>+G388</f>
        <v>November</v>
      </c>
      <c r="I388" s="10" t="str">
        <f t="shared" si="98"/>
        <v>November</v>
      </c>
      <c r="J388" s="10" t="str">
        <f t="shared" si="98"/>
        <v>November</v>
      </c>
      <c r="K388" s="10" t="str">
        <f t="shared" si="98"/>
        <v>November</v>
      </c>
      <c r="L388" s="10" t="str">
        <f t="shared" si="98"/>
        <v>November</v>
      </c>
      <c r="M388" s="10" t="str">
        <f t="shared" si="98"/>
        <v>November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3</v>
      </c>
      <c r="H389" s="7">
        <f>+$H$5</f>
        <v>10</v>
      </c>
      <c r="I389" s="7">
        <f>+$I$5</f>
        <v>17</v>
      </c>
      <c r="J389" s="7">
        <f>+$J$5</f>
        <v>24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74</v>
      </c>
      <c r="H391" s="32">
        <f t="shared" ref="H391:L391" si="99">SUM(H392:H395)</f>
        <v>75</v>
      </c>
      <c r="I391" s="32">
        <f t="shared" si="99"/>
        <v>73</v>
      </c>
      <c r="J391" s="32">
        <f t="shared" si="99"/>
        <v>85</v>
      </c>
      <c r="K391" s="32">
        <f t="shared" si="99"/>
        <v>0</v>
      </c>
      <c r="L391" s="32">
        <f t="shared" si="99"/>
        <v>307</v>
      </c>
      <c r="M391" s="32">
        <f>ROUND((L391/$E$1),0)</f>
        <v>77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>
        <v>7</v>
      </c>
      <c r="H392" s="40">
        <v>4</v>
      </c>
      <c r="I392" s="40">
        <v>2</v>
      </c>
      <c r="J392" s="40">
        <v>4</v>
      </c>
      <c r="K392" s="40"/>
      <c r="L392" s="35">
        <f>SUM(G392:K392)</f>
        <v>17</v>
      </c>
      <c r="M392" s="35">
        <f t="shared" ref="M392:M400" si="100">ROUND((L392/$E$1),0)</f>
        <v>4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>
        <v>15</v>
      </c>
      <c r="H393" s="40">
        <v>13</v>
      </c>
      <c r="I393" s="40">
        <v>11</v>
      </c>
      <c r="J393" s="40">
        <v>10</v>
      </c>
      <c r="K393" s="40"/>
      <c r="L393" s="35">
        <f t="shared" ref="L393:L400" si="101">SUM(G393:K393)</f>
        <v>49</v>
      </c>
      <c r="M393" s="35">
        <f t="shared" si="100"/>
        <v>12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>
        <v>16</v>
      </c>
      <c r="H394" s="40">
        <v>12</v>
      </c>
      <c r="I394" s="40">
        <v>16</v>
      </c>
      <c r="J394" s="40">
        <v>15</v>
      </c>
      <c r="K394" s="40"/>
      <c r="L394" s="35">
        <f t="shared" si="101"/>
        <v>59</v>
      </c>
      <c r="M394" s="35">
        <f t="shared" si="100"/>
        <v>15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>
        <v>36</v>
      </c>
      <c r="H395" s="41">
        <v>46</v>
      </c>
      <c r="I395" s="41">
        <v>44</v>
      </c>
      <c r="J395" s="41">
        <v>56</v>
      </c>
      <c r="K395" s="41"/>
      <c r="L395" s="32">
        <f>SUM(G395:K395)</f>
        <v>182</v>
      </c>
      <c r="M395" s="32">
        <f t="shared" si="100"/>
        <v>46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>
        <f t="shared" si="100"/>
        <v>0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>
        <f t="shared" si="100"/>
        <v>0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>
        <f t="shared" si="100"/>
        <v>0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>
        <f t="shared" si="100"/>
        <v>0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>
        <f t="shared" si="100"/>
        <v>0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351</v>
      </c>
      <c r="U403" s="46">
        <f>+L408+L409</f>
        <v>91</v>
      </c>
      <c r="V403" s="46">
        <f>+L410+L411</f>
        <v>260</v>
      </c>
      <c r="W403" s="46">
        <f>+L414</f>
        <v>35</v>
      </c>
      <c r="X403" s="46">
        <f>+L412</f>
        <v>3</v>
      </c>
    </row>
    <row r="404" spans="1:24" x14ac:dyDescent="0.25">
      <c r="A404" s="21"/>
      <c r="B404" s="22"/>
      <c r="C404" s="8" t="str">
        <f>+$C388</f>
        <v>November 2024</v>
      </c>
      <c r="D404" s="24"/>
      <c r="E404" s="24"/>
      <c r="F404" s="24"/>
      <c r="G404" s="10" t="str">
        <f>+$G$4</f>
        <v>November</v>
      </c>
      <c r="H404" s="10" t="str">
        <f>+G404</f>
        <v>November</v>
      </c>
      <c r="I404" s="10" t="str">
        <f t="shared" si="102"/>
        <v>November</v>
      </c>
      <c r="J404" s="10" t="str">
        <f t="shared" si="102"/>
        <v>November</v>
      </c>
      <c r="K404" s="10" t="str">
        <f t="shared" si="102"/>
        <v>November</v>
      </c>
      <c r="L404" s="10" t="str">
        <f t="shared" si="102"/>
        <v>November</v>
      </c>
      <c r="M404" s="10" t="str">
        <f t="shared" si="102"/>
        <v>November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3</v>
      </c>
      <c r="H405" s="7">
        <f>+$H$5</f>
        <v>10</v>
      </c>
      <c r="I405" s="7">
        <f>+$I$5</f>
        <v>17</v>
      </c>
      <c r="J405" s="7">
        <f>+$J$5</f>
        <v>24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118</v>
      </c>
      <c r="H407" s="32">
        <f t="shared" ref="H407:L407" si="103">SUM(H408:H411)</f>
        <v>81</v>
      </c>
      <c r="I407" s="32">
        <f t="shared" si="103"/>
        <v>75</v>
      </c>
      <c r="J407" s="32">
        <f t="shared" si="103"/>
        <v>77</v>
      </c>
      <c r="K407" s="32">
        <f t="shared" si="103"/>
        <v>0</v>
      </c>
      <c r="L407" s="32">
        <f t="shared" si="103"/>
        <v>351</v>
      </c>
      <c r="M407" s="32">
        <f>ROUND((L407/$E$1),0)</f>
        <v>88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>
        <v>8</v>
      </c>
      <c r="H408" s="40">
        <v>4</v>
      </c>
      <c r="I408" s="40">
        <v>6</v>
      </c>
      <c r="J408" s="40">
        <v>6</v>
      </c>
      <c r="K408" s="40"/>
      <c r="L408" s="35">
        <f>SUM(G408:K408)</f>
        <v>24</v>
      </c>
      <c r="M408" s="35">
        <f t="shared" ref="M408:M416" si="104">ROUND((L408/$E$1),0)</f>
        <v>6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>
        <v>32</v>
      </c>
      <c r="H409" s="40">
        <v>14</v>
      </c>
      <c r="I409" s="40">
        <v>11</v>
      </c>
      <c r="J409" s="40">
        <v>10</v>
      </c>
      <c r="K409" s="40"/>
      <c r="L409" s="35">
        <f t="shared" ref="L409:L416" si="105">SUM(G409:K409)</f>
        <v>67</v>
      </c>
      <c r="M409" s="35">
        <f t="shared" si="104"/>
        <v>17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>
        <v>43</v>
      </c>
      <c r="H410" s="40">
        <v>20</v>
      </c>
      <c r="I410" s="40">
        <v>22</v>
      </c>
      <c r="J410" s="40">
        <v>17</v>
      </c>
      <c r="K410" s="40"/>
      <c r="L410" s="35">
        <f t="shared" si="105"/>
        <v>102</v>
      </c>
      <c r="M410" s="35">
        <f t="shared" si="104"/>
        <v>26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>
        <v>35</v>
      </c>
      <c r="H411" s="41">
        <v>43</v>
      </c>
      <c r="I411" s="41">
        <v>36</v>
      </c>
      <c r="J411" s="41">
        <v>44</v>
      </c>
      <c r="K411" s="41"/>
      <c r="L411" s="32">
        <f t="shared" si="105"/>
        <v>158</v>
      </c>
      <c r="M411" s="32">
        <f t="shared" si="104"/>
        <v>40</v>
      </c>
      <c r="N411" s="33"/>
      <c r="O411" s="1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>
        <v>3</v>
      </c>
      <c r="I412" s="40"/>
      <c r="J412" s="40"/>
      <c r="K412" s="40"/>
      <c r="L412" s="35">
        <f t="shared" si="105"/>
        <v>3</v>
      </c>
      <c r="M412" s="35">
        <f t="shared" si="104"/>
        <v>1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>
        <f t="shared" si="104"/>
        <v>0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>
        <v>8</v>
      </c>
      <c r="H414" s="40">
        <v>11</v>
      </c>
      <c r="I414" s="40">
        <v>7</v>
      </c>
      <c r="J414" s="40">
        <v>9</v>
      </c>
      <c r="K414" s="40"/>
      <c r="L414" s="35">
        <f t="shared" si="105"/>
        <v>35</v>
      </c>
      <c r="M414" s="35">
        <f t="shared" si="104"/>
        <v>9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>
        <v>32</v>
      </c>
      <c r="H415" s="40">
        <v>96</v>
      </c>
      <c r="I415" s="40">
        <v>32</v>
      </c>
      <c r="J415" s="40">
        <v>64</v>
      </c>
      <c r="K415" s="40"/>
      <c r="L415" s="35">
        <f t="shared" si="105"/>
        <v>224</v>
      </c>
      <c r="M415" s="35">
        <f t="shared" si="104"/>
        <v>56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>
        <f t="shared" si="104"/>
        <v>0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247</v>
      </c>
      <c r="U419" s="46">
        <f>+L424+L425</f>
        <v>53</v>
      </c>
      <c r="V419" s="46">
        <f>+L426+L427</f>
        <v>194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 t="str">
        <f>+$C404</f>
        <v>November 2024</v>
      </c>
      <c r="D420" s="24"/>
      <c r="E420" s="24"/>
      <c r="F420" s="24"/>
      <c r="G420" s="10" t="str">
        <f>+$G$4</f>
        <v>November</v>
      </c>
      <c r="H420" s="10" t="str">
        <f>+G420</f>
        <v>November</v>
      </c>
      <c r="I420" s="10" t="str">
        <f t="shared" si="106"/>
        <v>November</v>
      </c>
      <c r="J420" s="10" t="str">
        <f t="shared" si="106"/>
        <v>November</v>
      </c>
      <c r="K420" s="10" t="str">
        <f t="shared" si="106"/>
        <v>November</v>
      </c>
      <c r="L420" s="10" t="str">
        <f t="shared" si="106"/>
        <v>November</v>
      </c>
      <c r="M420" s="10" t="str">
        <f t="shared" si="106"/>
        <v>November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3</v>
      </c>
      <c r="H421" s="7">
        <f>+$H$5</f>
        <v>10</v>
      </c>
      <c r="I421" s="7">
        <f>+$I$5</f>
        <v>17</v>
      </c>
      <c r="J421" s="7">
        <f>+$J$5</f>
        <v>24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59</v>
      </c>
      <c r="H423" s="32">
        <f t="shared" ref="H423:L423" si="107">SUM(H424:H427)</f>
        <v>45</v>
      </c>
      <c r="I423" s="32">
        <f t="shared" si="107"/>
        <v>66</v>
      </c>
      <c r="J423" s="32">
        <f t="shared" si="107"/>
        <v>77</v>
      </c>
      <c r="K423" s="32">
        <f t="shared" si="107"/>
        <v>0</v>
      </c>
      <c r="L423" s="32">
        <f t="shared" si="107"/>
        <v>247</v>
      </c>
      <c r="M423" s="32">
        <f>ROUND((L423/$E$1),0)</f>
        <v>62</v>
      </c>
      <c r="N423" s="33"/>
      <c r="AA423" s="50">
        <v>60</v>
      </c>
      <c r="AB423" s="50">
        <v>47</v>
      </c>
      <c r="AC423" s="50">
        <v>53</v>
      </c>
      <c r="AD423" s="50">
        <v>41</v>
      </c>
      <c r="AE423" s="50">
        <v>0</v>
      </c>
      <c r="AF423" s="50">
        <v>201</v>
      </c>
      <c r="AG423" s="50">
        <v>50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>
        <v>2</v>
      </c>
      <c r="H424" s="40">
        <v>2</v>
      </c>
      <c r="I424" s="40">
        <v>1</v>
      </c>
      <c r="J424" s="40">
        <v>2</v>
      </c>
      <c r="K424" s="40"/>
      <c r="L424" s="35">
        <f>SUM(G424:K424)</f>
        <v>7</v>
      </c>
      <c r="M424" s="35">
        <f t="shared" ref="M424:M432" si="108">ROUND((L424/$E$1),0)</f>
        <v>2</v>
      </c>
      <c r="N424" s="33"/>
      <c r="AA424" s="50"/>
      <c r="AB424" s="50"/>
      <c r="AC424" s="50"/>
      <c r="AD424" s="50"/>
      <c r="AE424" s="50"/>
      <c r="AF424" s="50">
        <v>10</v>
      </c>
      <c r="AG424" s="50">
        <v>3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>
        <v>13</v>
      </c>
      <c r="H425" s="40">
        <v>9</v>
      </c>
      <c r="I425" s="40">
        <v>11</v>
      </c>
      <c r="J425" s="40">
        <v>13</v>
      </c>
      <c r="K425" s="40"/>
      <c r="L425" s="35">
        <f t="shared" ref="L425:L432" si="109">SUM(G425:K425)</f>
        <v>46</v>
      </c>
      <c r="M425" s="35">
        <f t="shared" si="108"/>
        <v>12</v>
      </c>
      <c r="N425" s="33"/>
      <c r="AA425" s="50"/>
      <c r="AB425" s="50"/>
      <c r="AC425" s="50"/>
      <c r="AD425" s="50"/>
      <c r="AE425" s="50"/>
      <c r="AF425" s="50">
        <v>31</v>
      </c>
      <c r="AG425" s="50">
        <v>8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>
        <v>18</v>
      </c>
      <c r="H426" s="40">
        <v>12</v>
      </c>
      <c r="I426" s="40">
        <v>14</v>
      </c>
      <c r="J426" s="40">
        <v>12</v>
      </c>
      <c r="K426" s="40"/>
      <c r="L426" s="35">
        <f t="shared" si="109"/>
        <v>56</v>
      </c>
      <c r="M426" s="35">
        <f t="shared" si="108"/>
        <v>14</v>
      </c>
      <c r="N426" s="33"/>
      <c r="AA426" s="50"/>
      <c r="AB426" s="50"/>
      <c r="AC426" s="50"/>
      <c r="AD426" s="50"/>
      <c r="AE426" s="50"/>
      <c r="AF426" s="50">
        <v>75</v>
      </c>
      <c r="AG426" s="50">
        <v>19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>
        <v>26</v>
      </c>
      <c r="H427" s="41">
        <v>22</v>
      </c>
      <c r="I427" s="41">
        <v>40</v>
      </c>
      <c r="J427" s="41">
        <v>50</v>
      </c>
      <c r="K427" s="41"/>
      <c r="L427" s="32">
        <f t="shared" si="109"/>
        <v>138</v>
      </c>
      <c r="M427" s="32">
        <f t="shared" si="108"/>
        <v>35</v>
      </c>
      <c r="N427" s="33"/>
      <c r="O427" s="1"/>
      <c r="AA427" s="50"/>
      <c r="AB427" s="50"/>
      <c r="AC427" s="50"/>
      <c r="AD427" s="50"/>
      <c r="AE427" s="50"/>
      <c r="AF427" s="50">
        <v>85</v>
      </c>
      <c r="AG427" s="50">
        <v>21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>
        <f t="shared" si="108"/>
        <v>0</v>
      </c>
      <c r="N428" s="33"/>
      <c r="AA428" s="50"/>
      <c r="AB428" s="50"/>
      <c r="AC428" s="50"/>
      <c r="AD428" s="50"/>
      <c r="AE428" s="50"/>
      <c r="AF428" s="50">
        <v>3</v>
      </c>
      <c r="AG428" s="50">
        <v>1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>
        <f t="shared" si="108"/>
        <v>0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>
        <f t="shared" si="108"/>
        <v>0</v>
      </c>
      <c r="N430" s="33"/>
      <c r="AA430" s="50"/>
      <c r="AB430" s="50"/>
      <c r="AC430" s="50"/>
      <c r="AD430" s="50"/>
      <c r="AE430" s="50"/>
      <c r="AF430" s="50">
        <v>23</v>
      </c>
      <c r="AG430" s="50">
        <v>6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>
        <f t="shared" si="108"/>
        <v>0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>
        <f t="shared" si="108"/>
        <v>0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82</v>
      </c>
      <c r="U435" s="46">
        <f>+L440+L441</f>
        <v>18</v>
      </c>
      <c r="V435" s="46">
        <f>+L442+L443</f>
        <v>64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 t="str">
        <f>+$C420</f>
        <v>November 2024</v>
      </c>
      <c r="D436" s="24"/>
      <c r="E436" s="24"/>
      <c r="F436" s="24"/>
      <c r="G436" s="10" t="str">
        <f>+$G$4</f>
        <v>November</v>
      </c>
      <c r="H436" s="10" t="str">
        <f>+G436</f>
        <v>November</v>
      </c>
      <c r="I436" s="10" t="str">
        <f t="shared" si="110"/>
        <v>November</v>
      </c>
      <c r="J436" s="10" t="str">
        <f t="shared" si="110"/>
        <v>November</v>
      </c>
      <c r="K436" s="10" t="str">
        <f t="shared" si="110"/>
        <v>November</v>
      </c>
      <c r="L436" s="10" t="str">
        <f t="shared" si="110"/>
        <v>November</v>
      </c>
      <c r="M436" s="10" t="str">
        <f t="shared" si="110"/>
        <v>November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3</v>
      </c>
      <c r="H437" s="7">
        <f>+$H$5</f>
        <v>10</v>
      </c>
      <c r="I437" s="7">
        <f>+$I$5</f>
        <v>17</v>
      </c>
      <c r="J437" s="7">
        <f>+$J$5</f>
        <v>24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20</v>
      </c>
      <c r="H439" s="32">
        <f t="shared" ref="H439:L439" si="111">SUM(H440:H443)</f>
        <v>12</v>
      </c>
      <c r="I439" s="32">
        <f t="shared" si="111"/>
        <v>24</v>
      </c>
      <c r="J439" s="32">
        <f t="shared" si="111"/>
        <v>26</v>
      </c>
      <c r="K439" s="32">
        <f t="shared" si="111"/>
        <v>0</v>
      </c>
      <c r="L439" s="32">
        <f t="shared" si="111"/>
        <v>82</v>
      </c>
      <c r="M439" s="32">
        <f>ROUND((L439/$E$1),0)</f>
        <v>21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>
        <v>2</v>
      </c>
      <c r="H440" s="40">
        <v>2</v>
      </c>
      <c r="I440" s="40">
        <v>2</v>
      </c>
      <c r="J440" s="40">
        <v>2</v>
      </c>
      <c r="K440" s="40"/>
      <c r="L440" s="35">
        <f>SUM(G440:K440)</f>
        <v>8</v>
      </c>
      <c r="M440" s="35">
        <f t="shared" ref="M440:M448" si="112">ROUND((L440/$E$1),0)</f>
        <v>2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>
        <v>2</v>
      </c>
      <c r="H441" s="40">
        <v>2</v>
      </c>
      <c r="I441" s="40">
        <v>2</v>
      </c>
      <c r="J441" s="40">
        <v>4</v>
      </c>
      <c r="K441" s="40"/>
      <c r="L441" s="35">
        <f t="shared" ref="L441:L448" si="113">SUM(G441:K441)</f>
        <v>10</v>
      </c>
      <c r="M441" s="35">
        <f t="shared" si="112"/>
        <v>3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>
        <v>6</v>
      </c>
      <c r="H442" s="40">
        <v>2</v>
      </c>
      <c r="I442" s="40">
        <v>10</v>
      </c>
      <c r="J442" s="40">
        <v>10</v>
      </c>
      <c r="K442" s="40"/>
      <c r="L442" s="35">
        <f t="shared" si="113"/>
        <v>28</v>
      </c>
      <c r="M442" s="35">
        <f t="shared" si="112"/>
        <v>7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>
        <v>10</v>
      </c>
      <c r="H443" s="41">
        <v>6</v>
      </c>
      <c r="I443" s="41">
        <v>10</v>
      </c>
      <c r="J443" s="41">
        <v>10</v>
      </c>
      <c r="K443" s="41"/>
      <c r="L443" s="32">
        <f t="shared" si="113"/>
        <v>36</v>
      </c>
      <c r="M443" s="32">
        <f t="shared" si="112"/>
        <v>9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>
        <f t="shared" si="112"/>
        <v>0</v>
      </c>
      <c r="N444" s="33"/>
      <c r="O444" s="1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>
        <f t="shared" si="112"/>
        <v>0</v>
      </c>
      <c r="N445" s="33"/>
      <c r="O445" s="1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>
        <f t="shared" si="112"/>
        <v>0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>
        <v>288</v>
      </c>
      <c r="J447" s="40">
        <v>128</v>
      </c>
      <c r="K447" s="40"/>
      <c r="L447" s="35">
        <f t="shared" si="113"/>
        <v>416</v>
      </c>
      <c r="M447" s="35">
        <f t="shared" si="112"/>
        <v>104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>
        <f t="shared" si="112"/>
        <v>0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348</v>
      </c>
      <c r="U451" s="46">
        <f>+L456+L457</f>
        <v>50</v>
      </c>
      <c r="V451" s="46">
        <f>+L458+L459</f>
        <v>298</v>
      </c>
      <c r="W451" s="46">
        <f>+L462</f>
        <v>42</v>
      </c>
      <c r="X451" s="46">
        <f>+L460</f>
        <v>0</v>
      </c>
    </row>
    <row r="452" spans="1:24" x14ac:dyDescent="0.25">
      <c r="A452" s="21"/>
      <c r="B452" s="22"/>
      <c r="C452" s="8" t="str">
        <f>+$C436</f>
        <v>November 2024</v>
      </c>
      <c r="D452" s="24"/>
      <c r="E452" s="24"/>
      <c r="F452" s="24"/>
      <c r="G452" s="10" t="str">
        <f>+$G$4</f>
        <v>November</v>
      </c>
      <c r="H452" s="10" t="str">
        <f>+G452</f>
        <v>November</v>
      </c>
      <c r="I452" s="10" t="str">
        <f t="shared" si="114"/>
        <v>November</v>
      </c>
      <c r="J452" s="10" t="str">
        <f t="shared" si="114"/>
        <v>November</v>
      </c>
      <c r="K452" s="10" t="str">
        <f t="shared" si="114"/>
        <v>November</v>
      </c>
      <c r="L452" s="10" t="str">
        <f t="shared" si="114"/>
        <v>November</v>
      </c>
      <c r="M452" s="10" t="str">
        <f t="shared" si="114"/>
        <v>November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3</v>
      </c>
      <c r="H453" s="7">
        <f>+$H$5</f>
        <v>10</v>
      </c>
      <c r="I453" s="7">
        <f>+$I$5</f>
        <v>17</v>
      </c>
      <c r="J453" s="7">
        <f>+$J$5</f>
        <v>24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92</v>
      </c>
      <c r="H455" s="32">
        <f t="shared" ref="H455:L455" si="115">SUM(H456:H459)</f>
        <v>81</v>
      </c>
      <c r="I455" s="32">
        <f t="shared" si="115"/>
        <v>96</v>
      </c>
      <c r="J455" s="32">
        <f t="shared" si="115"/>
        <v>79</v>
      </c>
      <c r="K455" s="32">
        <f t="shared" si="115"/>
        <v>0</v>
      </c>
      <c r="L455" s="32">
        <f t="shared" si="115"/>
        <v>348</v>
      </c>
      <c r="M455" s="32">
        <f>ROUND((L455/$E$1),0)</f>
        <v>87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>
        <v>7</v>
      </c>
      <c r="H456" s="40">
        <v>6</v>
      </c>
      <c r="I456" s="40">
        <v>7</v>
      </c>
      <c r="J456" s="40">
        <v>6</v>
      </c>
      <c r="K456" s="40"/>
      <c r="L456" s="35">
        <f>SUM(G456:K456)</f>
        <v>26</v>
      </c>
      <c r="M456" s="35">
        <f t="shared" ref="M456:M464" si="116">ROUND((L456/$E$1),0)</f>
        <v>7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>
        <v>5</v>
      </c>
      <c r="H457" s="40">
        <v>5</v>
      </c>
      <c r="I457" s="40">
        <v>6</v>
      </c>
      <c r="J457" s="40">
        <v>8</v>
      </c>
      <c r="K457" s="40"/>
      <c r="L457" s="35">
        <f t="shared" ref="L457:L464" si="117">SUM(G457:K457)</f>
        <v>24</v>
      </c>
      <c r="M457" s="35">
        <f t="shared" si="116"/>
        <v>6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>
        <v>13</v>
      </c>
      <c r="H458" s="40">
        <v>13</v>
      </c>
      <c r="I458" s="40">
        <v>16</v>
      </c>
      <c r="J458" s="40">
        <v>13</v>
      </c>
      <c r="K458" s="40"/>
      <c r="L458" s="35">
        <f t="shared" si="117"/>
        <v>55</v>
      </c>
      <c r="M458" s="35">
        <f t="shared" si="116"/>
        <v>14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>
        <v>67</v>
      </c>
      <c r="H459" s="41">
        <v>57</v>
      </c>
      <c r="I459" s="41">
        <v>67</v>
      </c>
      <c r="J459" s="41">
        <v>52</v>
      </c>
      <c r="K459" s="41"/>
      <c r="L459" s="32">
        <f t="shared" si="117"/>
        <v>243</v>
      </c>
      <c r="M459" s="32">
        <f t="shared" si="116"/>
        <v>61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>
        <f t="shared" si="116"/>
        <v>0</v>
      </c>
      <c r="N460" s="33"/>
      <c r="O460" s="1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>
        <f t="shared" si="116"/>
        <v>0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>
        <v>11</v>
      </c>
      <c r="H462" s="40">
        <v>13</v>
      </c>
      <c r="I462" s="40">
        <v>9</v>
      </c>
      <c r="J462" s="40">
        <v>9</v>
      </c>
      <c r="K462" s="40"/>
      <c r="L462" s="35">
        <f t="shared" si="117"/>
        <v>42</v>
      </c>
      <c r="M462" s="35">
        <f t="shared" si="116"/>
        <v>11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>
        <f t="shared" si="116"/>
        <v>0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>
        <f t="shared" si="116"/>
        <v>0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220</v>
      </c>
      <c r="U467" s="46">
        <f>+L472+L473</f>
        <v>65</v>
      </c>
      <c r="V467" s="46">
        <f>+L474+L475</f>
        <v>155</v>
      </c>
      <c r="W467" s="46">
        <f>+L478</f>
        <v>12</v>
      </c>
      <c r="X467" s="46">
        <f>+L476</f>
        <v>0</v>
      </c>
    </row>
    <row r="468" spans="1:24" x14ac:dyDescent="0.25">
      <c r="A468" s="21"/>
      <c r="B468" s="22"/>
      <c r="C468" s="8" t="str">
        <f>+$C452</f>
        <v>November 2024</v>
      </c>
      <c r="D468" s="24"/>
      <c r="E468" s="24"/>
      <c r="F468" s="24"/>
      <c r="G468" s="10" t="str">
        <f>+$G$4</f>
        <v>November</v>
      </c>
      <c r="H468" s="10" t="str">
        <f>+G468</f>
        <v>November</v>
      </c>
      <c r="I468" s="10" t="str">
        <f t="shared" si="118"/>
        <v>November</v>
      </c>
      <c r="J468" s="10" t="str">
        <f t="shared" si="118"/>
        <v>November</v>
      </c>
      <c r="K468" s="10" t="str">
        <f t="shared" si="118"/>
        <v>November</v>
      </c>
      <c r="L468" s="10" t="str">
        <f t="shared" si="118"/>
        <v>November</v>
      </c>
      <c r="M468" s="10" t="str">
        <f t="shared" si="118"/>
        <v>November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3</v>
      </c>
      <c r="H469" s="7">
        <f>+$H$5</f>
        <v>10</v>
      </c>
      <c r="I469" s="7">
        <f>+$I$5</f>
        <v>17</v>
      </c>
      <c r="J469" s="7">
        <f>+$J$5</f>
        <v>24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55</v>
      </c>
      <c r="H471" s="32">
        <f t="shared" ref="H471:L471" si="119">SUM(H472:H475)</f>
        <v>0</v>
      </c>
      <c r="I471" s="32">
        <f t="shared" si="119"/>
        <v>82</v>
      </c>
      <c r="J471" s="32">
        <f t="shared" si="119"/>
        <v>83</v>
      </c>
      <c r="K471" s="32">
        <f t="shared" si="119"/>
        <v>0</v>
      </c>
      <c r="L471" s="32">
        <f t="shared" si="119"/>
        <v>220</v>
      </c>
      <c r="M471" s="32">
        <f>ROUND((L471/$E$1),0)</f>
        <v>55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>
        <v>6</v>
      </c>
      <c r="H472" s="40"/>
      <c r="I472" s="40">
        <v>8</v>
      </c>
      <c r="J472" s="40">
        <v>5</v>
      </c>
      <c r="K472" s="40"/>
      <c r="L472" s="35">
        <f>SUM(G472:K472)</f>
        <v>19</v>
      </c>
      <c r="M472" s="35">
        <f t="shared" ref="M472:M480" si="120">ROUND((L472/$E$1),0)</f>
        <v>5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>
        <v>16</v>
      </c>
      <c r="H473" s="40"/>
      <c r="I473" s="40">
        <v>18</v>
      </c>
      <c r="J473" s="40">
        <v>12</v>
      </c>
      <c r="K473" s="40"/>
      <c r="L473" s="35">
        <f t="shared" ref="L473:L480" si="121">SUM(G473:K473)</f>
        <v>46</v>
      </c>
      <c r="M473" s="35">
        <f t="shared" si="120"/>
        <v>12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>
        <v>13</v>
      </c>
      <c r="H474" s="40"/>
      <c r="I474" s="40">
        <v>14</v>
      </c>
      <c r="J474" s="40">
        <v>16</v>
      </c>
      <c r="K474" s="40"/>
      <c r="L474" s="35">
        <f t="shared" si="121"/>
        <v>43</v>
      </c>
      <c r="M474" s="35">
        <f t="shared" si="120"/>
        <v>11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>
        <v>20</v>
      </c>
      <c r="H475" s="41"/>
      <c r="I475" s="41">
        <v>42</v>
      </c>
      <c r="J475" s="41">
        <v>50</v>
      </c>
      <c r="K475" s="41"/>
      <c r="L475" s="32">
        <f t="shared" si="121"/>
        <v>112</v>
      </c>
      <c r="M475" s="32">
        <f t="shared" si="120"/>
        <v>28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>
        <f t="shared" si="120"/>
        <v>0</v>
      </c>
      <c r="N476" s="33"/>
      <c r="O476" s="1" t="s">
        <v>256</v>
      </c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>
        <f t="shared" si="120"/>
        <v>0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>
        <v>3</v>
      </c>
      <c r="H478" s="40"/>
      <c r="I478" s="40">
        <v>5</v>
      </c>
      <c r="J478" s="40">
        <v>4</v>
      </c>
      <c r="K478" s="40"/>
      <c r="L478" s="35">
        <f t="shared" si="121"/>
        <v>12</v>
      </c>
      <c r="M478" s="35">
        <f t="shared" si="120"/>
        <v>3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>
        <v>20</v>
      </c>
      <c r="H479" s="40"/>
      <c r="I479" s="40">
        <v>42</v>
      </c>
      <c r="J479" s="40">
        <v>50</v>
      </c>
      <c r="K479" s="40"/>
      <c r="L479" s="35">
        <f t="shared" si="121"/>
        <v>112</v>
      </c>
      <c r="M479" s="35">
        <f t="shared" si="120"/>
        <v>28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>
        <f t="shared" si="120"/>
        <v>0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158</v>
      </c>
      <c r="U483" s="46">
        <f>+L488+L489</f>
        <v>59</v>
      </c>
      <c r="V483" s="46">
        <f>+L490+L491</f>
        <v>99</v>
      </c>
      <c r="W483" s="46">
        <f>+L494</f>
        <v>2</v>
      </c>
      <c r="X483" s="46">
        <f>+L492</f>
        <v>0</v>
      </c>
    </row>
    <row r="484" spans="1:24" x14ac:dyDescent="0.25">
      <c r="A484" s="21"/>
      <c r="B484" s="22"/>
      <c r="C484" s="8" t="str">
        <f>+$C468</f>
        <v>November 2024</v>
      </c>
      <c r="D484" s="24"/>
      <c r="E484" s="24"/>
      <c r="F484" s="24"/>
      <c r="G484" s="10" t="str">
        <f>+$G$4</f>
        <v>November</v>
      </c>
      <c r="H484" s="10" t="str">
        <f>+G484</f>
        <v>November</v>
      </c>
      <c r="I484" s="10" t="str">
        <f t="shared" si="122"/>
        <v>November</v>
      </c>
      <c r="J484" s="10" t="str">
        <f t="shared" si="122"/>
        <v>November</v>
      </c>
      <c r="K484" s="10" t="str">
        <f t="shared" si="122"/>
        <v>November</v>
      </c>
      <c r="L484" s="10" t="str">
        <f t="shared" si="122"/>
        <v>November</v>
      </c>
      <c r="M484" s="10" t="str">
        <f t="shared" si="122"/>
        <v>November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3</v>
      </c>
      <c r="H485" s="7">
        <f>+$H$5</f>
        <v>10</v>
      </c>
      <c r="I485" s="7">
        <f>+$I$5</f>
        <v>17</v>
      </c>
      <c r="J485" s="7">
        <f>+$J$5</f>
        <v>24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46</v>
      </c>
      <c r="I487" s="32">
        <f t="shared" si="123"/>
        <v>51</v>
      </c>
      <c r="J487" s="32">
        <f t="shared" si="123"/>
        <v>61</v>
      </c>
      <c r="K487" s="32">
        <f t="shared" si="123"/>
        <v>0</v>
      </c>
      <c r="L487" s="32">
        <f t="shared" si="123"/>
        <v>158</v>
      </c>
      <c r="M487" s="32">
        <f>ROUND((L487/$E$1),0)</f>
        <v>40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>
        <v>4</v>
      </c>
      <c r="I488" s="40">
        <v>4</v>
      </c>
      <c r="J488" s="40">
        <v>4</v>
      </c>
      <c r="K488" s="40"/>
      <c r="L488" s="35">
        <f>SUM(G488:K488)</f>
        <v>12</v>
      </c>
      <c r="M488" s="35">
        <f t="shared" ref="M488:M496" si="124">ROUND((L488/$E$1),0)</f>
        <v>3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>
        <v>14</v>
      </c>
      <c r="I489" s="40">
        <v>13</v>
      </c>
      <c r="J489" s="40">
        <v>20</v>
      </c>
      <c r="K489" s="40"/>
      <c r="L489" s="35">
        <f t="shared" ref="L489:L496" si="125">SUM(G489:K489)</f>
        <v>47</v>
      </c>
      <c r="M489" s="35">
        <f t="shared" si="124"/>
        <v>12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>
        <v>11</v>
      </c>
      <c r="I490" s="40">
        <v>10</v>
      </c>
      <c r="J490" s="40">
        <v>11</v>
      </c>
      <c r="K490" s="40"/>
      <c r="L490" s="35">
        <f t="shared" si="125"/>
        <v>32</v>
      </c>
      <c r="M490" s="35">
        <f t="shared" si="124"/>
        <v>8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>
        <v>17</v>
      </c>
      <c r="I491" s="41">
        <v>24</v>
      </c>
      <c r="J491" s="41">
        <v>26</v>
      </c>
      <c r="K491" s="41"/>
      <c r="L491" s="32">
        <f t="shared" si="125"/>
        <v>67</v>
      </c>
      <c r="M491" s="32">
        <f t="shared" si="124"/>
        <v>17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>
        <f t="shared" si="124"/>
        <v>0</v>
      </c>
      <c r="N492" s="33"/>
      <c r="O492" s="1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>
        <f t="shared" si="124"/>
        <v>0</v>
      </c>
      <c r="N493" s="33"/>
      <c r="O493" s="1" t="s">
        <v>257</v>
      </c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>
        <v>1</v>
      </c>
      <c r="I494" s="40"/>
      <c r="J494" s="40">
        <v>1</v>
      </c>
      <c r="K494" s="40"/>
      <c r="L494" s="35">
        <f t="shared" si="125"/>
        <v>2</v>
      </c>
      <c r="M494" s="35">
        <f t="shared" si="124"/>
        <v>1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>
        <v>192</v>
      </c>
      <c r="I495" s="40"/>
      <c r="J495" s="40"/>
      <c r="K495" s="40"/>
      <c r="L495" s="35">
        <f t="shared" si="125"/>
        <v>192</v>
      </c>
      <c r="M495" s="35">
        <f t="shared" si="124"/>
        <v>48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>
        <f t="shared" si="124"/>
        <v>0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442</v>
      </c>
      <c r="U499" s="46">
        <f>+L504+L505</f>
        <v>71</v>
      </c>
      <c r="V499" s="46">
        <f>+L506+L507</f>
        <v>371</v>
      </c>
      <c r="W499" s="46">
        <f>+L510</f>
        <v>8</v>
      </c>
      <c r="X499" s="46">
        <f>+L508</f>
        <v>1</v>
      </c>
    </row>
    <row r="500" spans="1:24" x14ac:dyDescent="0.25">
      <c r="A500" s="21"/>
      <c r="B500" s="22"/>
      <c r="C500" s="8" t="str">
        <f>+$C484</f>
        <v>November 2024</v>
      </c>
      <c r="D500" s="24"/>
      <c r="E500" s="24"/>
      <c r="F500" s="24"/>
      <c r="G500" s="10" t="str">
        <f>+$G$4</f>
        <v>November</v>
      </c>
      <c r="H500" s="10" t="str">
        <f>+G500</f>
        <v>November</v>
      </c>
      <c r="I500" s="10" t="str">
        <f t="shared" si="126"/>
        <v>November</v>
      </c>
      <c r="J500" s="10" t="str">
        <f t="shared" si="126"/>
        <v>November</v>
      </c>
      <c r="K500" s="10" t="str">
        <f t="shared" si="126"/>
        <v>November</v>
      </c>
      <c r="L500" s="10" t="str">
        <f t="shared" si="126"/>
        <v>November</v>
      </c>
      <c r="M500" s="10" t="str">
        <f t="shared" si="126"/>
        <v>November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3</v>
      </c>
      <c r="H501" s="7">
        <f>+$H$5</f>
        <v>10</v>
      </c>
      <c r="I501" s="7">
        <f>+$I$5</f>
        <v>17</v>
      </c>
      <c r="J501" s="7">
        <f>+$J$5</f>
        <v>24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117</v>
      </c>
      <c r="H503" s="32">
        <f t="shared" ref="H503:L503" si="127">SUM(H504:H507)</f>
        <v>111</v>
      </c>
      <c r="I503" s="32">
        <f t="shared" si="127"/>
        <v>93</v>
      </c>
      <c r="J503" s="32">
        <f t="shared" si="127"/>
        <v>121</v>
      </c>
      <c r="K503" s="32">
        <f t="shared" si="127"/>
        <v>0</v>
      </c>
      <c r="L503" s="32">
        <f t="shared" si="127"/>
        <v>442</v>
      </c>
      <c r="M503" s="32">
        <f>ROUND((L503/$E$1),0)</f>
        <v>111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>
        <v>4</v>
      </c>
      <c r="H504" s="40">
        <v>4</v>
      </c>
      <c r="I504" s="40">
        <v>2</v>
      </c>
      <c r="J504" s="40">
        <v>6</v>
      </c>
      <c r="K504" s="40"/>
      <c r="L504" s="35">
        <f>SUM(G504:K504)</f>
        <v>16</v>
      </c>
      <c r="M504" s="35">
        <f t="shared" ref="M504:M512" si="128">ROUND((L504/$E$1),0)</f>
        <v>4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>
        <v>14</v>
      </c>
      <c r="H505" s="40">
        <v>16</v>
      </c>
      <c r="I505" s="40">
        <v>11</v>
      </c>
      <c r="J505" s="40">
        <v>14</v>
      </c>
      <c r="K505" s="40"/>
      <c r="L505" s="35">
        <f t="shared" ref="L505:L512" si="129">SUM(G505:K505)</f>
        <v>55</v>
      </c>
      <c r="M505" s="35">
        <f t="shared" si="128"/>
        <v>14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>
        <v>23</v>
      </c>
      <c r="H506" s="40">
        <v>23</v>
      </c>
      <c r="I506" s="40">
        <v>13</v>
      </c>
      <c r="J506" s="40">
        <v>23</v>
      </c>
      <c r="K506" s="40"/>
      <c r="L506" s="35">
        <f t="shared" si="129"/>
        <v>82</v>
      </c>
      <c r="M506" s="35">
        <f t="shared" si="128"/>
        <v>21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>
        <v>76</v>
      </c>
      <c r="H507" s="41">
        <v>68</v>
      </c>
      <c r="I507" s="41">
        <v>67</v>
      </c>
      <c r="J507" s="41">
        <v>78</v>
      </c>
      <c r="K507" s="41"/>
      <c r="L507" s="32">
        <f t="shared" si="129"/>
        <v>289</v>
      </c>
      <c r="M507" s="32">
        <f t="shared" si="128"/>
        <v>72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>
        <v>1</v>
      </c>
      <c r="I508" s="40"/>
      <c r="J508" s="40"/>
      <c r="K508" s="40"/>
      <c r="L508" s="35">
        <f t="shared" si="129"/>
        <v>1</v>
      </c>
      <c r="M508" s="35">
        <f t="shared" si="128"/>
        <v>0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>
        <f t="shared" si="128"/>
        <v>0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>
        <v>3</v>
      </c>
      <c r="H510" s="40">
        <v>1</v>
      </c>
      <c r="I510" s="40">
        <v>1</v>
      </c>
      <c r="J510" s="40">
        <v>3</v>
      </c>
      <c r="K510" s="40"/>
      <c r="L510" s="35">
        <f t="shared" si="129"/>
        <v>8</v>
      </c>
      <c r="M510" s="35">
        <f t="shared" si="128"/>
        <v>2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>
        <v>64</v>
      </c>
      <c r="H511" s="40">
        <v>20</v>
      </c>
      <c r="I511" s="40">
        <v>10</v>
      </c>
      <c r="J511" s="40">
        <v>96</v>
      </c>
      <c r="K511" s="40"/>
      <c r="L511" s="35">
        <f t="shared" si="129"/>
        <v>190</v>
      </c>
      <c r="M511" s="35">
        <f t="shared" si="128"/>
        <v>48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>
        <f t="shared" si="128"/>
        <v>0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  <c r="S514" s="117" t="s">
        <v>234</v>
      </c>
    </row>
    <row r="515" spans="1:24" x14ac:dyDescent="0.25">
      <c r="A515" s="2">
        <f>+A499+1</f>
        <v>32</v>
      </c>
      <c r="B515" s="12"/>
      <c r="C515" s="5" t="str">
        <f>+'Jan24'!C515</f>
        <v>Gundviwini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Gundviwini</v>
      </c>
      <c r="T515" s="46">
        <f>+L519</f>
        <v>237</v>
      </c>
      <c r="U515" s="46">
        <f>+L520+L521</f>
        <v>68</v>
      </c>
      <c r="V515" s="46">
        <f>+L522+L523</f>
        <v>169</v>
      </c>
      <c r="W515" s="46">
        <f>+L526</f>
        <v>9</v>
      </c>
      <c r="X515" s="46">
        <f>+L524</f>
        <v>7</v>
      </c>
    </row>
    <row r="516" spans="1:24" x14ac:dyDescent="0.25">
      <c r="A516" s="21"/>
      <c r="B516" s="22"/>
      <c r="C516" s="8" t="str">
        <f>+$C500</f>
        <v>November 2024</v>
      </c>
      <c r="D516" s="24"/>
      <c r="E516" s="24"/>
      <c r="F516" s="24"/>
      <c r="G516" s="10" t="str">
        <f>+$G$4</f>
        <v>November</v>
      </c>
      <c r="H516" s="10" t="str">
        <f>+G516</f>
        <v>November</v>
      </c>
      <c r="I516" s="10" t="str">
        <f t="shared" si="130"/>
        <v>November</v>
      </c>
      <c r="J516" s="10" t="str">
        <f t="shared" si="130"/>
        <v>November</v>
      </c>
      <c r="K516" s="10" t="str">
        <f t="shared" si="130"/>
        <v>November</v>
      </c>
      <c r="L516" s="10" t="str">
        <f t="shared" si="130"/>
        <v>November</v>
      </c>
      <c r="M516" s="10" t="str">
        <f t="shared" si="130"/>
        <v>November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3</v>
      </c>
      <c r="H517" s="7">
        <f>+$H$5</f>
        <v>10</v>
      </c>
      <c r="I517" s="7">
        <f>+$I$5</f>
        <v>17</v>
      </c>
      <c r="J517" s="7">
        <f>+$J$5</f>
        <v>24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60</v>
      </c>
      <c r="H519" s="32">
        <f t="shared" ref="H519:L519" si="131">SUM(H520:H523)</f>
        <v>54</v>
      </c>
      <c r="I519" s="32">
        <f t="shared" si="131"/>
        <v>55</v>
      </c>
      <c r="J519" s="32">
        <f t="shared" si="131"/>
        <v>68</v>
      </c>
      <c r="K519" s="32">
        <f t="shared" si="131"/>
        <v>0</v>
      </c>
      <c r="L519" s="32">
        <f t="shared" si="131"/>
        <v>237</v>
      </c>
      <c r="M519" s="32">
        <f>ROUND((L519/$E$1),0)</f>
        <v>59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>
        <v>5</v>
      </c>
      <c r="H520" s="40">
        <v>6</v>
      </c>
      <c r="I520" s="40">
        <v>5</v>
      </c>
      <c r="J520" s="40">
        <v>6</v>
      </c>
      <c r="K520" s="40"/>
      <c r="L520" s="35">
        <f>SUM(G520:K520)</f>
        <v>22</v>
      </c>
      <c r="M520" s="35">
        <f t="shared" ref="M520:M528" si="132">ROUND((L520/$E$1),0)</f>
        <v>6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>
        <v>10</v>
      </c>
      <c r="H521" s="40">
        <v>9</v>
      </c>
      <c r="I521" s="40">
        <v>10</v>
      </c>
      <c r="J521" s="40">
        <v>17</v>
      </c>
      <c r="K521" s="40"/>
      <c r="L521" s="35">
        <f t="shared" ref="L521:L528" si="133">SUM(G521:K521)</f>
        <v>46</v>
      </c>
      <c r="M521" s="35">
        <f t="shared" si="132"/>
        <v>12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>
        <v>15</v>
      </c>
      <c r="H522" s="40">
        <v>9</v>
      </c>
      <c r="I522" s="40">
        <v>10</v>
      </c>
      <c r="J522" s="40">
        <v>10</v>
      </c>
      <c r="K522" s="40"/>
      <c r="L522" s="35">
        <f t="shared" si="133"/>
        <v>44</v>
      </c>
      <c r="M522" s="35">
        <f t="shared" si="132"/>
        <v>11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>
        <v>30</v>
      </c>
      <c r="H523" s="41">
        <v>30</v>
      </c>
      <c r="I523" s="41">
        <v>30</v>
      </c>
      <c r="J523" s="41">
        <v>35</v>
      </c>
      <c r="K523" s="41"/>
      <c r="L523" s="32">
        <f t="shared" si="133"/>
        <v>125</v>
      </c>
      <c r="M523" s="32">
        <f t="shared" si="132"/>
        <v>31</v>
      </c>
      <c r="N523" s="33"/>
      <c r="O523" s="1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>
        <v>2</v>
      </c>
      <c r="I524" s="40">
        <v>5</v>
      </c>
      <c r="J524" s="40"/>
      <c r="K524" s="40"/>
      <c r="L524" s="35">
        <f t="shared" si="133"/>
        <v>7</v>
      </c>
      <c r="M524" s="35">
        <f t="shared" si="132"/>
        <v>2</v>
      </c>
      <c r="N524" s="33"/>
      <c r="O524" s="1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>
        <f t="shared" si="132"/>
        <v>0</v>
      </c>
      <c r="N525" s="33"/>
      <c r="O525" s="1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>
        <v>2</v>
      </c>
      <c r="H526" s="40"/>
      <c r="I526" s="40">
        <v>5</v>
      </c>
      <c r="J526" s="40">
        <v>2</v>
      </c>
      <c r="K526" s="40"/>
      <c r="L526" s="35">
        <f t="shared" si="133"/>
        <v>9</v>
      </c>
      <c r="M526" s="35">
        <f t="shared" si="132"/>
        <v>2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>
        <f t="shared" si="132"/>
        <v>0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>
        <f t="shared" si="132"/>
        <v>0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+'Jan24'!C531</f>
        <v>Mcuba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Mcuba</v>
      </c>
      <c r="T531" s="46">
        <f>+L535</f>
        <v>266</v>
      </c>
      <c r="U531" s="46">
        <f>+L536+L537</f>
        <v>73</v>
      </c>
      <c r="V531" s="46">
        <f>+L538+L539</f>
        <v>193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 t="str">
        <f>+$C516</f>
        <v>November 2024</v>
      </c>
      <c r="D532" s="24"/>
      <c r="E532" s="24"/>
      <c r="F532" s="24"/>
      <c r="G532" s="10" t="str">
        <f>+$G$4</f>
        <v>November</v>
      </c>
      <c r="H532" s="10" t="str">
        <f>+G532</f>
        <v>November</v>
      </c>
      <c r="I532" s="10" t="str">
        <f t="shared" si="134"/>
        <v>November</v>
      </c>
      <c r="J532" s="10" t="str">
        <f t="shared" si="134"/>
        <v>November</v>
      </c>
      <c r="K532" s="10" t="str">
        <f t="shared" si="134"/>
        <v>November</v>
      </c>
      <c r="L532" s="10" t="str">
        <f t="shared" si="134"/>
        <v>November</v>
      </c>
      <c r="M532" s="10" t="str">
        <f t="shared" si="134"/>
        <v>November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3</v>
      </c>
      <c r="H533" s="7">
        <f>+$H$5</f>
        <v>10</v>
      </c>
      <c r="I533" s="7">
        <f>+$I$5</f>
        <v>17</v>
      </c>
      <c r="J533" s="7">
        <f>+$J$5</f>
        <v>24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89</v>
      </c>
      <c r="H535" s="32">
        <f t="shared" ref="H535:L535" si="135">SUM(H536:H539)</f>
        <v>68</v>
      </c>
      <c r="I535" s="32">
        <f t="shared" si="135"/>
        <v>39</v>
      </c>
      <c r="J535" s="32">
        <f t="shared" si="135"/>
        <v>70</v>
      </c>
      <c r="K535" s="32">
        <f t="shared" si="135"/>
        <v>0</v>
      </c>
      <c r="L535" s="32">
        <f t="shared" si="135"/>
        <v>266</v>
      </c>
      <c r="M535" s="32">
        <f>ROUND((L535/$E$1),0)</f>
        <v>67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>
        <v>6</v>
      </c>
      <c r="H536" s="40">
        <v>4</v>
      </c>
      <c r="I536" s="40">
        <v>3</v>
      </c>
      <c r="J536" s="40">
        <v>3</v>
      </c>
      <c r="K536" s="40"/>
      <c r="L536" s="35">
        <f>SUM(G536:K536)</f>
        <v>16</v>
      </c>
      <c r="M536" s="35">
        <f t="shared" ref="M536:M544" si="136">ROUND((L536/$E$1),0)</f>
        <v>4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>
        <v>16</v>
      </c>
      <c r="H537" s="40">
        <v>14</v>
      </c>
      <c r="I537" s="40">
        <v>12</v>
      </c>
      <c r="J537" s="40">
        <v>15</v>
      </c>
      <c r="K537" s="40"/>
      <c r="L537" s="35">
        <f t="shared" ref="L537:L544" si="137">SUM(G537:K537)</f>
        <v>57</v>
      </c>
      <c r="M537" s="35">
        <f t="shared" si="136"/>
        <v>14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>
        <v>25</v>
      </c>
      <c r="H538" s="40">
        <v>17</v>
      </c>
      <c r="I538" s="40">
        <v>13</v>
      </c>
      <c r="J538" s="40">
        <v>19</v>
      </c>
      <c r="K538" s="40"/>
      <c r="L538" s="35">
        <f t="shared" si="137"/>
        <v>74</v>
      </c>
      <c r="M538" s="35">
        <f t="shared" si="136"/>
        <v>19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>
        <v>42</v>
      </c>
      <c r="H539" s="41">
        <v>33</v>
      </c>
      <c r="I539" s="41">
        <v>11</v>
      </c>
      <c r="J539" s="41">
        <v>33</v>
      </c>
      <c r="K539" s="41"/>
      <c r="L539" s="32">
        <f t="shared" si="137"/>
        <v>119</v>
      </c>
      <c r="M539" s="32">
        <f t="shared" si="136"/>
        <v>30</v>
      </c>
      <c r="N539" s="33"/>
      <c r="O539" s="1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>
        <f t="shared" si="136"/>
        <v>0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>
        <f t="shared" si="136"/>
        <v>0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>
        <f t="shared" si="136"/>
        <v>0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>
        <v>96</v>
      </c>
      <c r="H543" s="40">
        <v>96</v>
      </c>
      <c r="I543" s="40"/>
      <c r="J543" s="40">
        <v>128</v>
      </c>
      <c r="K543" s="40"/>
      <c r="L543" s="35">
        <f t="shared" si="137"/>
        <v>320</v>
      </c>
      <c r="M543" s="35">
        <f t="shared" si="136"/>
        <v>80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>
        <f t="shared" si="136"/>
        <v>0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199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Phonjwane</v>
      </c>
      <c r="T547" s="46">
        <f>+L551</f>
        <v>311</v>
      </c>
      <c r="U547" s="46">
        <f>+L552+L553</f>
        <v>60</v>
      </c>
      <c r="V547" s="46">
        <f>+L554+L555</f>
        <v>251</v>
      </c>
      <c r="W547" s="46">
        <f>+L558</f>
        <v>8</v>
      </c>
      <c r="X547" s="46">
        <f>+L556</f>
        <v>2</v>
      </c>
    </row>
    <row r="548" spans="1:24" x14ac:dyDescent="0.25">
      <c r="A548" s="21"/>
      <c r="B548" s="22"/>
      <c r="C548" s="8" t="str">
        <f>+$C532</f>
        <v>November 2024</v>
      </c>
      <c r="D548" s="24"/>
      <c r="E548" s="24"/>
      <c r="F548" s="24"/>
      <c r="G548" s="10" t="str">
        <f>+$G$4</f>
        <v>November</v>
      </c>
      <c r="H548" s="10" t="str">
        <f>+G548</f>
        <v>November</v>
      </c>
      <c r="I548" s="10" t="str">
        <f t="shared" si="138"/>
        <v>November</v>
      </c>
      <c r="J548" s="10" t="str">
        <f t="shared" si="138"/>
        <v>November</v>
      </c>
      <c r="K548" s="10" t="str">
        <f t="shared" si="138"/>
        <v>November</v>
      </c>
      <c r="L548" s="10" t="str">
        <f t="shared" si="138"/>
        <v>November</v>
      </c>
      <c r="M548" s="10" t="str">
        <f t="shared" si="138"/>
        <v>November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3</v>
      </c>
      <c r="H549" s="7">
        <f>+$H$5</f>
        <v>10</v>
      </c>
      <c r="I549" s="7">
        <f>+$I$5</f>
        <v>17</v>
      </c>
      <c r="J549" s="7">
        <f>+$J$5</f>
        <v>24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109</v>
      </c>
      <c r="H551" s="32">
        <f t="shared" ref="H551:L551" si="139">SUM(H552:H555)</f>
        <v>88</v>
      </c>
      <c r="I551" s="32">
        <f t="shared" si="139"/>
        <v>114</v>
      </c>
      <c r="J551" s="32">
        <f t="shared" si="139"/>
        <v>0</v>
      </c>
      <c r="K551" s="32">
        <f t="shared" si="139"/>
        <v>0</v>
      </c>
      <c r="L551" s="32">
        <f t="shared" si="139"/>
        <v>311</v>
      </c>
      <c r="M551" s="32">
        <f>ROUND((L551/$E$1),0)</f>
        <v>78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>
        <v>3</v>
      </c>
      <c r="H552" s="40">
        <v>4</v>
      </c>
      <c r="I552" s="40">
        <v>3</v>
      </c>
      <c r="J552" s="40"/>
      <c r="K552" s="40"/>
      <c r="L552" s="35">
        <f>SUM(G552:K552)</f>
        <v>10</v>
      </c>
      <c r="M552" s="35">
        <f t="shared" ref="M552:M560" si="140">ROUND((L552/$E$1),0)</f>
        <v>3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>
        <v>13</v>
      </c>
      <c r="H553" s="40">
        <v>19</v>
      </c>
      <c r="I553" s="40">
        <v>18</v>
      </c>
      <c r="J553" s="40"/>
      <c r="K553" s="40"/>
      <c r="L553" s="35">
        <f t="shared" ref="L553:L560" si="141">SUM(G553:K553)</f>
        <v>50</v>
      </c>
      <c r="M553" s="35">
        <f t="shared" si="140"/>
        <v>13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>
        <v>17</v>
      </c>
      <c r="H554" s="40">
        <v>13</v>
      </c>
      <c r="I554" s="40">
        <v>23</v>
      </c>
      <c r="J554" s="40"/>
      <c r="K554" s="40"/>
      <c r="L554" s="35">
        <f t="shared" si="141"/>
        <v>53</v>
      </c>
      <c r="M554" s="35">
        <f t="shared" si="140"/>
        <v>13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>
        <v>76</v>
      </c>
      <c r="H555" s="41">
        <v>52</v>
      </c>
      <c r="I555" s="41">
        <v>70</v>
      </c>
      <c r="J555" s="41"/>
      <c r="K555" s="41"/>
      <c r="L555" s="32">
        <f t="shared" si="141"/>
        <v>198</v>
      </c>
      <c r="M555" s="32">
        <f t="shared" si="140"/>
        <v>50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>
        <v>2</v>
      </c>
      <c r="H556" s="40"/>
      <c r="I556" s="40"/>
      <c r="J556" s="40"/>
      <c r="K556" s="40"/>
      <c r="L556" s="35">
        <f t="shared" si="141"/>
        <v>2</v>
      </c>
      <c r="M556" s="35">
        <f t="shared" si="140"/>
        <v>1</v>
      </c>
      <c r="N556" s="33"/>
      <c r="O556" s="115" t="s">
        <v>259</v>
      </c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>
        <f t="shared" si="140"/>
        <v>0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>
        <v>3</v>
      </c>
      <c r="H558" s="40">
        <v>4</v>
      </c>
      <c r="I558" s="40">
        <v>1</v>
      </c>
      <c r="J558" s="40"/>
      <c r="K558" s="40"/>
      <c r="L558" s="35">
        <f t="shared" si="141"/>
        <v>8</v>
      </c>
      <c r="M558" s="35">
        <f t="shared" si="140"/>
        <v>2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>
        <f t="shared" si="140"/>
        <v>0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>
        <f t="shared" si="140"/>
        <v>0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Njakeni</v>
      </c>
      <c r="T563" s="46">
        <f>+L567</f>
        <v>195</v>
      </c>
      <c r="U563" s="46">
        <f>+L568+L569</f>
        <v>53</v>
      </c>
      <c r="V563" s="46">
        <f>+L570+L571</f>
        <v>142</v>
      </c>
      <c r="W563" s="46">
        <f>+L574</f>
        <v>13</v>
      </c>
      <c r="X563" s="46">
        <f>+L572</f>
        <v>7</v>
      </c>
    </row>
    <row r="564" spans="1:24" x14ac:dyDescent="0.25">
      <c r="A564" s="21"/>
      <c r="B564" s="22"/>
      <c r="C564" s="8" t="str">
        <f>+$C548</f>
        <v>November 2024</v>
      </c>
      <c r="D564" s="24"/>
      <c r="E564" s="24"/>
      <c r="F564" s="24"/>
      <c r="G564" s="10" t="str">
        <f>+$G$4</f>
        <v>November</v>
      </c>
      <c r="H564" s="10" t="str">
        <f>+G564</f>
        <v>November</v>
      </c>
      <c r="I564" s="10" t="str">
        <f t="shared" si="142"/>
        <v>November</v>
      </c>
      <c r="J564" s="10" t="str">
        <f t="shared" si="142"/>
        <v>November</v>
      </c>
      <c r="K564" s="10" t="str">
        <f t="shared" si="142"/>
        <v>November</v>
      </c>
      <c r="L564" s="10" t="str">
        <f t="shared" si="142"/>
        <v>November</v>
      </c>
      <c r="M564" s="10" t="str">
        <f t="shared" si="142"/>
        <v>November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3</v>
      </c>
      <c r="H565" s="7">
        <f>+$H$5</f>
        <v>10</v>
      </c>
      <c r="I565" s="7">
        <f>+$I$5</f>
        <v>17</v>
      </c>
      <c r="J565" s="7">
        <f>+$J$5</f>
        <v>24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38</v>
      </c>
      <c r="H567" s="32">
        <f t="shared" ref="H567:L567" si="143">SUM(H568:H571)</f>
        <v>38</v>
      </c>
      <c r="I567" s="32">
        <f t="shared" si="143"/>
        <v>57</v>
      </c>
      <c r="J567" s="32">
        <f t="shared" si="143"/>
        <v>62</v>
      </c>
      <c r="K567" s="32">
        <f t="shared" si="143"/>
        <v>0</v>
      </c>
      <c r="L567" s="32">
        <f t="shared" si="143"/>
        <v>195</v>
      </c>
      <c r="M567" s="32">
        <f>ROUND((L567/$E$1),0)</f>
        <v>49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>
        <v>2</v>
      </c>
      <c r="H568" s="40">
        <v>2</v>
      </c>
      <c r="I568" s="40">
        <v>3</v>
      </c>
      <c r="J568" s="40">
        <v>3</v>
      </c>
      <c r="K568" s="40"/>
      <c r="L568" s="35">
        <f>SUM(G568:K568)</f>
        <v>10</v>
      </c>
      <c r="M568" s="35">
        <f t="shared" ref="M568:M576" si="144">ROUND((L568/$E$1),0)</f>
        <v>3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>
        <v>10</v>
      </c>
      <c r="H569" s="40">
        <v>10</v>
      </c>
      <c r="I569" s="40">
        <v>11</v>
      </c>
      <c r="J569" s="40">
        <v>12</v>
      </c>
      <c r="K569" s="40"/>
      <c r="L569" s="35">
        <f t="shared" ref="L569:L576" si="145">SUM(G569:K569)</f>
        <v>43</v>
      </c>
      <c r="M569" s="35">
        <f t="shared" si="144"/>
        <v>11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>
        <v>15</v>
      </c>
      <c r="H570" s="40">
        <v>10</v>
      </c>
      <c r="I570" s="40">
        <v>15</v>
      </c>
      <c r="J570" s="40">
        <v>14</v>
      </c>
      <c r="K570" s="40"/>
      <c r="L570" s="35">
        <f t="shared" si="145"/>
        <v>54</v>
      </c>
      <c r="M570" s="35">
        <f t="shared" si="144"/>
        <v>14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>
        <v>11</v>
      </c>
      <c r="H571" s="41">
        <v>16</v>
      </c>
      <c r="I571" s="41">
        <v>28</v>
      </c>
      <c r="J571" s="41">
        <v>33</v>
      </c>
      <c r="K571" s="41"/>
      <c r="L571" s="32">
        <f t="shared" si="145"/>
        <v>88</v>
      </c>
      <c r="M571" s="32">
        <f t="shared" si="144"/>
        <v>22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>
        <v>7</v>
      </c>
      <c r="K572" s="40"/>
      <c r="L572" s="35">
        <f t="shared" si="145"/>
        <v>7</v>
      </c>
      <c r="M572" s="35">
        <f t="shared" si="144"/>
        <v>2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>
        <f t="shared" si="144"/>
        <v>0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>
        <v>4</v>
      </c>
      <c r="H574" s="40">
        <v>5</v>
      </c>
      <c r="I574" s="40">
        <v>3</v>
      </c>
      <c r="J574" s="40">
        <v>1</v>
      </c>
      <c r="K574" s="40"/>
      <c r="L574" s="35">
        <f t="shared" si="145"/>
        <v>13</v>
      </c>
      <c r="M574" s="35">
        <f t="shared" si="144"/>
        <v>3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>
        <v>148</v>
      </c>
      <c r="H575" s="40">
        <v>36</v>
      </c>
      <c r="I575" s="40">
        <v>554</v>
      </c>
      <c r="J575" s="40">
        <v>288</v>
      </c>
      <c r="K575" s="40"/>
      <c r="L575" s="35">
        <f t="shared" si="145"/>
        <v>1026</v>
      </c>
      <c r="M575" s="35">
        <f t="shared" si="144"/>
        <v>257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>
        <f t="shared" si="144"/>
        <v>0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218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Mantabeni</v>
      </c>
      <c r="T579" s="46">
        <f>+L583</f>
        <v>157</v>
      </c>
      <c r="U579" s="46">
        <f>+L584+L585</f>
        <v>32</v>
      </c>
      <c r="V579" s="46">
        <f>+L586+L587</f>
        <v>125</v>
      </c>
      <c r="W579" s="46">
        <f>+L590</f>
        <v>7</v>
      </c>
      <c r="X579" s="46">
        <f>+L588</f>
        <v>0</v>
      </c>
    </row>
    <row r="580" spans="1:24" x14ac:dyDescent="0.25">
      <c r="A580" s="21"/>
      <c r="B580" s="22"/>
      <c r="C580" s="8" t="str">
        <f>+$C564</f>
        <v>November 2024</v>
      </c>
      <c r="D580" s="24"/>
      <c r="E580" s="24"/>
      <c r="F580" s="24"/>
      <c r="G580" s="10" t="str">
        <f>+$G$4</f>
        <v>November</v>
      </c>
      <c r="H580" s="10" t="str">
        <f>+G580</f>
        <v>November</v>
      </c>
      <c r="I580" s="10" t="str">
        <f t="shared" si="146"/>
        <v>November</v>
      </c>
      <c r="J580" s="10" t="str">
        <f t="shared" si="146"/>
        <v>November</v>
      </c>
      <c r="K580" s="10" t="str">
        <f t="shared" si="146"/>
        <v>November</v>
      </c>
      <c r="L580" s="10" t="str">
        <f t="shared" si="146"/>
        <v>November</v>
      </c>
      <c r="M580" s="10" t="str">
        <f t="shared" si="146"/>
        <v>November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3</v>
      </c>
      <c r="H581" s="7">
        <f>+$H$5</f>
        <v>10</v>
      </c>
      <c r="I581" s="7">
        <f>+$I$5</f>
        <v>17</v>
      </c>
      <c r="J581" s="7">
        <f>+$J$5</f>
        <v>24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56</v>
      </c>
      <c r="H583" s="32">
        <f t="shared" ref="H583:L583" si="147">SUM(H584:H587)</f>
        <v>50</v>
      </c>
      <c r="I583" s="32">
        <f t="shared" si="147"/>
        <v>51</v>
      </c>
      <c r="J583" s="32">
        <f t="shared" si="147"/>
        <v>0</v>
      </c>
      <c r="K583" s="32">
        <f t="shared" si="147"/>
        <v>0</v>
      </c>
      <c r="L583" s="32">
        <f t="shared" si="147"/>
        <v>157</v>
      </c>
      <c r="M583" s="32">
        <f>ROUND((L583/$E$1),0)</f>
        <v>39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>
        <v>4</v>
      </c>
      <c r="H584" s="40">
        <v>3</v>
      </c>
      <c r="I584" s="40">
        <v>3</v>
      </c>
      <c r="J584" s="40"/>
      <c r="K584" s="40"/>
      <c r="L584" s="35">
        <f>SUM(G584:K584)</f>
        <v>10</v>
      </c>
      <c r="M584" s="35">
        <f t="shared" ref="M584:M592" si="148">ROUND((L584/$E$1),0)</f>
        <v>3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>
        <v>7</v>
      </c>
      <c r="H585" s="40">
        <v>5</v>
      </c>
      <c r="I585" s="40">
        <v>10</v>
      </c>
      <c r="J585" s="40"/>
      <c r="K585" s="40"/>
      <c r="L585" s="35">
        <f t="shared" ref="L585:L592" si="149">SUM(G585:K585)</f>
        <v>22</v>
      </c>
      <c r="M585" s="35">
        <f t="shared" si="148"/>
        <v>6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>
        <v>10</v>
      </c>
      <c r="H586" s="40">
        <v>6</v>
      </c>
      <c r="I586" s="40">
        <v>8</v>
      </c>
      <c r="J586" s="40"/>
      <c r="K586" s="40"/>
      <c r="L586" s="35">
        <f t="shared" si="149"/>
        <v>24</v>
      </c>
      <c r="M586" s="35">
        <f t="shared" si="148"/>
        <v>6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>
        <v>35</v>
      </c>
      <c r="H587" s="41">
        <v>36</v>
      </c>
      <c r="I587" s="41">
        <v>30</v>
      </c>
      <c r="J587" s="41"/>
      <c r="K587" s="41"/>
      <c r="L587" s="32">
        <f t="shared" si="149"/>
        <v>101</v>
      </c>
      <c r="M587" s="32">
        <f t="shared" si="148"/>
        <v>25</v>
      </c>
      <c r="N587" s="33"/>
      <c r="O587" s="1" t="s">
        <v>261</v>
      </c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>
        <f t="shared" si="148"/>
        <v>0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>
        <f t="shared" si="148"/>
        <v>0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>
        <v>2</v>
      </c>
      <c r="H590" s="40">
        <v>3</v>
      </c>
      <c r="I590" s="40">
        <v>2</v>
      </c>
      <c r="J590" s="40"/>
      <c r="K590" s="40"/>
      <c r="L590" s="35">
        <f t="shared" si="149"/>
        <v>7</v>
      </c>
      <c r="M590" s="35">
        <f t="shared" si="148"/>
        <v>2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>
        <v>128</v>
      </c>
      <c r="I591" s="40">
        <v>128</v>
      </c>
      <c r="J591" s="40"/>
      <c r="K591" s="40"/>
      <c r="L591" s="35">
        <f t="shared" si="149"/>
        <v>256</v>
      </c>
      <c r="M591" s="35">
        <f t="shared" si="148"/>
        <v>64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>
        <f t="shared" si="148"/>
        <v>0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223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Makhungutja</v>
      </c>
      <c r="T595" s="46">
        <f>+L599</f>
        <v>242</v>
      </c>
      <c r="U595" s="46">
        <f>+L600+L601</f>
        <v>69</v>
      </c>
      <c r="V595" s="46">
        <f>+L602+L603</f>
        <v>173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 t="str">
        <f>+$C580</f>
        <v>November 2024</v>
      </c>
      <c r="D596" s="24"/>
      <c r="E596" s="24"/>
      <c r="F596" s="24"/>
      <c r="G596" s="10" t="str">
        <f>+$G$4</f>
        <v>November</v>
      </c>
      <c r="H596" s="10" t="str">
        <f>+G596</f>
        <v>November</v>
      </c>
      <c r="I596" s="10" t="str">
        <f t="shared" si="150"/>
        <v>November</v>
      </c>
      <c r="J596" s="10" t="str">
        <f t="shared" si="150"/>
        <v>November</v>
      </c>
      <c r="K596" s="10" t="str">
        <f t="shared" si="150"/>
        <v>November</v>
      </c>
      <c r="L596" s="10" t="str">
        <f t="shared" si="150"/>
        <v>November</v>
      </c>
      <c r="M596" s="10" t="str">
        <f t="shared" si="150"/>
        <v>November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3</v>
      </c>
      <c r="H597" s="7">
        <f>+$H$5</f>
        <v>10</v>
      </c>
      <c r="I597" s="7">
        <f>+$I$5</f>
        <v>17</v>
      </c>
      <c r="J597" s="7">
        <f>+$J$5</f>
        <v>24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114</v>
      </c>
      <c r="H599" s="32">
        <f t="shared" ref="H599:L599" si="151">SUM(H600:H603)</f>
        <v>46</v>
      </c>
      <c r="I599" s="32">
        <f t="shared" si="151"/>
        <v>49</v>
      </c>
      <c r="J599" s="32">
        <f t="shared" si="151"/>
        <v>33</v>
      </c>
      <c r="K599" s="32">
        <f t="shared" si="151"/>
        <v>0</v>
      </c>
      <c r="L599" s="32">
        <f t="shared" si="151"/>
        <v>242</v>
      </c>
      <c r="M599" s="32">
        <f>ROUND((L599/$E$1),0)</f>
        <v>61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>
        <v>8</v>
      </c>
      <c r="H600" s="40">
        <v>6</v>
      </c>
      <c r="I600" s="40">
        <v>8</v>
      </c>
      <c r="J600" s="40">
        <v>9</v>
      </c>
      <c r="K600" s="40"/>
      <c r="L600" s="35">
        <f>SUM(G600:K600)</f>
        <v>31</v>
      </c>
      <c r="M600" s="35">
        <f t="shared" ref="M600:M608" si="152">ROUND((L600/$E$1),0)</f>
        <v>8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>
        <v>16</v>
      </c>
      <c r="H601" s="40">
        <v>8</v>
      </c>
      <c r="I601" s="40">
        <v>6</v>
      </c>
      <c r="J601" s="40">
        <v>8</v>
      </c>
      <c r="K601" s="40"/>
      <c r="L601" s="35">
        <f t="shared" ref="L601:L608" si="153">SUM(G601:K601)</f>
        <v>38</v>
      </c>
      <c r="M601" s="35">
        <f t="shared" si="152"/>
        <v>10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>
        <v>23</v>
      </c>
      <c r="H602" s="40">
        <v>10</v>
      </c>
      <c r="I602" s="40">
        <v>10</v>
      </c>
      <c r="J602" s="40">
        <v>12</v>
      </c>
      <c r="K602" s="40"/>
      <c r="L602" s="35">
        <f t="shared" si="153"/>
        <v>55</v>
      </c>
      <c r="M602" s="35">
        <f t="shared" si="152"/>
        <v>14</v>
      </c>
      <c r="N602" s="33"/>
      <c r="O602" s="1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>
        <v>67</v>
      </c>
      <c r="H603" s="41">
        <v>22</v>
      </c>
      <c r="I603" s="41">
        <v>25</v>
      </c>
      <c r="J603" s="41">
        <v>4</v>
      </c>
      <c r="K603" s="41"/>
      <c r="L603" s="32">
        <f t="shared" si="153"/>
        <v>118</v>
      </c>
      <c r="M603" s="32">
        <f t="shared" si="152"/>
        <v>30</v>
      </c>
      <c r="N603" s="33"/>
      <c r="O603" s="1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>
        <f t="shared" si="152"/>
        <v>0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>
        <f t="shared" si="152"/>
        <v>0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>
        <f t="shared" si="152"/>
        <v>0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>
        <f t="shared" si="152"/>
        <v>0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>
        <f t="shared" si="152"/>
        <v>0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239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Moneni</v>
      </c>
      <c r="T611" s="46">
        <f>+L615</f>
        <v>401</v>
      </c>
      <c r="U611" s="46">
        <f>+L616+L617</f>
        <v>96</v>
      </c>
      <c r="V611" s="46">
        <f>+L618+L619</f>
        <v>305</v>
      </c>
      <c r="W611" s="46">
        <f>+L622</f>
        <v>16</v>
      </c>
      <c r="X611" s="46">
        <f>+L620</f>
        <v>6</v>
      </c>
    </row>
    <row r="612" spans="1:24" x14ac:dyDescent="0.25">
      <c r="A612" s="21"/>
      <c r="B612" s="22"/>
      <c r="C612" s="8" t="str">
        <f>+$C596</f>
        <v>November 2024</v>
      </c>
      <c r="D612" s="24"/>
      <c r="E612" s="24"/>
      <c r="F612" s="24"/>
      <c r="G612" s="10" t="str">
        <f>+$G$4</f>
        <v>November</v>
      </c>
      <c r="H612" s="10" t="str">
        <f>+G612</f>
        <v>November</v>
      </c>
      <c r="I612" s="10" t="str">
        <f t="shared" si="154"/>
        <v>November</v>
      </c>
      <c r="J612" s="10" t="str">
        <f t="shared" si="154"/>
        <v>November</v>
      </c>
      <c r="K612" s="10" t="str">
        <f t="shared" si="154"/>
        <v>November</v>
      </c>
      <c r="L612" s="10" t="str">
        <f t="shared" si="154"/>
        <v>November</v>
      </c>
      <c r="M612" s="10" t="str">
        <f t="shared" si="154"/>
        <v>November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3</v>
      </c>
      <c r="H613" s="7">
        <f>+$H$5</f>
        <v>10</v>
      </c>
      <c r="I613" s="7">
        <f>+$I$5</f>
        <v>17</v>
      </c>
      <c r="J613" s="7">
        <f>+$J$5</f>
        <v>24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81</v>
      </c>
      <c r="H615" s="32">
        <f t="shared" ref="H615:L615" si="155">SUM(H616:H619)</f>
        <v>84</v>
      </c>
      <c r="I615" s="32">
        <f t="shared" si="155"/>
        <v>122</v>
      </c>
      <c r="J615" s="32">
        <f t="shared" si="155"/>
        <v>114</v>
      </c>
      <c r="K615" s="32">
        <f t="shared" si="155"/>
        <v>0</v>
      </c>
      <c r="L615" s="32">
        <f t="shared" si="155"/>
        <v>401</v>
      </c>
      <c r="M615" s="32">
        <f>ROUND((L615/$E$1),0)</f>
        <v>100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>
        <v>6</v>
      </c>
      <c r="H616" s="40">
        <v>5</v>
      </c>
      <c r="I616" s="40">
        <v>6</v>
      </c>
      <c r="J616" s="40">
        <v>7</v>
      </c>
      <c r="K616" s="40"/>
      <c r="L616" s="35">
        <f>SUM(G616:K616)</f>
        <v>24</v>
      </c>
      <c r="M616" s="35">
        <f t="shared" ref="M616:M624" si="156">ROUND((L616/$E$1),0)</f>
        <v>6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>
        <v>18</v>
      </c>
      <c r="H617" s="40">
        <v>14</v>
      </c>
      <c r="I617" s="40">
        <v>23</v>
      </c>
      <c r="J617" s="40">
        <v>17</v>
      </c>
      <c r="K617" s="40"/>
      <c r="L617" s="35">
        <f t="shared" ref="L617:L624" si="157">SUM(G617:K617)</f>
        <v>72</v>
      </c>
      <c r="M617" s="35">
        <f t="shared" si="156"/>
        <v>18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>
        <v>16</v>
      </c>
      <c r="H618" s="40">
        <v>19</v>
      </c>
      <c r="I618" s="40">
        <v>29</v>
      </c>
      <c r="J618" s="40">
        <v>25</v>
      </c>
      <c r="K618" s="40"/>
      <c r="L618" s="35">
        <f t="shared" si="157"/>
        <v>89</v>
      </c>
      <c r="M618" s="35">
        <f t="shared" si="156"/>
        <v>22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>
        <v>41</v>
      </c>
      <c r="H619" s="41">
        <v>46</v>
      </c>
      <c r="I619" s="41">
        <v>64</v>
      </c>
      <c r="J619" s="41">
        <v>65</v>
      </c>
      <c r="K619" s="41"/>
      <c r="L619" s="32">
        <f t="shared" si="157"/>
        <v>216</v>
      </c>
      <c r="M619" s="32">
        <f t="shared" si="156"/>
        <v>54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>
        <v>6</v>
      </c>
      <c r="I620" s="40"/>
      <c r="J620" s="40"/>
      <c r="K620" s="40"/>
      <c r="L620" s="35">
        <f t="shared" si="157"/>
        <v>6</v>
      </c>
      <c r="M620" s="35">
        <f t="shared" si="156"/>
        <v>2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>
        <f t="shared" si="156"/>
        <v>0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>
        <v>2</v>
      </c>
      <c r="H622" s="40">
        <v>5</v>
      </c>
      <c r="I622" s="40">
        <v>3</v>
      </c>
      <c r="J622" s="40">
        <v>6</v>
      </c>
      <c r="K622" s="40"/>
      <c r="L622" s="35">
        <f t="shared" si="157"/>
        <v>16</v>
      </c>
      <c r="M622" s="35">
        <f t="shared" si="156"/>
        <v>4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>
        <f t="shared" si="156"/>
        <v>0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>
        <f t="shared" si="156"/>
        <v>0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240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Mabhukwini</v>
      </c>
      <c r="T627" s="46">
        <f>+L631</f>
        <v>218</v>
      </c>
      <c r="U627" s="46">
        <f>+L632+L633</f>
        <v>66</v>
      </c>
      <c r="V627" s="46">
        <f>+L634+L635</f>
        <v>152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 t="str">
        <f>+$C612</f>
        <v>November 2024</v>
      </c>
      <c r="D628" s="24"/>
      <c r="E628" s="24"/>
      <c r="F628" s="24"/>
      <c r="G628" s="10" t="str">
        <f>+$G$4</f>
        <v>November</v>
      </c>
      <c r="H628" s="10" t="str">
        <f>+G628</f>
        <v>November</v>
      </c>
      <c r="I628" s="10" t="str">
        <f t="shared" si="158"/>
        <v>November</v>
      </c>
      <c r="J628" s="10" t="str">
        <f t="shared" si="158"/>
        <v>November</v>
      </c>
      <c r="K628" s="10" t="str">
        <f t="shared" si="158"/>
        <v>November</v>
      </c>
      <c r="L628" s="10" t="str">
        <f t="shared" si="158"/>
        <v>November</v>
      </c>
      <c r="M628" s="10" t="str">
        <f t="shared" si="158"/>
        <v>November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3</v>
      </c>
      <c r="H629" s="7">
        <f>+$H$5</f>
        <v>10</v>
      </c>
      <c r="I629" s="7">
        <f>+$I$5</f>
        <v>17</v>
      </c>
      <c r="J629" s="7">
        <f>+$J$5</f>
        <v>24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71</v>
      </c>
      <c r="H631" s="32">
        <f t="shared" ref="H631:L631" si="159">SUM(H632:H635)</f>
        <v>31</v>
      </c>
      <c r="I631" s="32">
        <f t="shared" si="159"/>
        <v>62</v>
      </c>
      <c r="J631" s="32">
        <f t="shared" si="159"/>
        <v>54</v>
      </c>
      <c r="K631" s="32">
        <f t="shared" si="159"/>
        <v>0</v>
      </c>
      <c r="L631" s="32">
        <f t="shared" si="159"/>
        <v>218</v>
      </c>
      <c r="M631" s="32">
        <f>ROUND((L631/$E$1),0)</f>
        <v>55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>
        <v>4</v>
      </c>
      <c r="H632" s="40">
        <v>2</v>
      </c>
      <c r="I632" s="40">
        <v>4</v>
      </c>
      <c r="J632" s="40">
        <v>2</v>
      </c>
      <c r="K632" s="40"/>
      <c r="L632" s="35">
        <f>SUM(G632:K632)</f>
        <v>12</v>
      </c>
      <c r="M632" s="35">
        <f t="shared" ref="M632:M640" si="160">ROUND((L632/$E$1),0)</f>
        <v>3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>
        <v>15</v>
      </c>
      <c r="H633" s="40">
        <v>10</v>
      </c>
      <c r="I633" s="40">
        <v>16</v>
      </c>
      <c r="J633" s="40">
        <v>13</v>
      </c>
      <c r="K633" s="40"/>
      <c r="L633" s="35">
        <f t="shared" ref="L633:L640" si="161">SUM(G633:K633)</f>
        <v>54</v>
      </c>
      <c r="M633" s="35">
        <f t="shared" si="160"/>
        <v>14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>
        <v>12</v>
      </c>
      <c r="H634" s="40">
        <v>5</v>
      </c>
      <c r="I634" s="40">
        <v>12</v>
      </c>
      <c r="J634" s="40">
        <v>7</v>
      </c>
      <c r="K634" s="40"/>
      <c r="L634" s="35">
        <f t="shared" si="161"/>
        <v>36</v>
      </c>
      <c r="M634" s="35">
        <f t="shared" si="160"/>
        <v>9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>
        <v>40</v>
      </c>
      <c r="H635" s="41">
        <v>14</v>
      </c>
      <c r="I635" s="41">
        <v>30</v>
      </c>
      <c r="J635" s="41">
        <v>32</v>
      </c>
      <c r="K635" s="41"/>
      <c r="L635" s="32">
        <f t="shared" si="161"/>
        <v>116</v>
      </c>
      <c r="M635" s="32">
        <f t="shared" si="160"/>
        <v>29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>
        <f t="shared" si="160"/>
        <v>0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>
        <f t="shared" si="160"/>
        <v>0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>
        <f t="shared" si="160"/>
        <v>0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>
        <f t="shared" si="160"/>
        <v>0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>
        <f t="shared" si="160"/>
        <v>0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 t="str">
        <f>+$C628</f>
        <v>November 2024</v>
      </c>
      <c r="D644" s="24"/>
      <c r="E644" s="24"/>
      <c r="F644" s="24"/>
      <c r="G644" s="10" t="str">
        <f>+$G$4</f>
        <v>November</v>
      </c>
      <c r="H644" s="10" t="str">
        <f>+G644</f>
        <v>November</v>
      </c>
      <c r="I644" s="10" t="str">
        <f t="shared" si="162"/>
        <v>November</v>
      </c>
      <c r="J644" s="10" t="str">
        <f t="shared" si="162"/>
        <v>November</v>
      </c>
      <c r="K644" s="10" t="str">
        <f t="shared" si="162"/>
        <v>November</v>
      </c>
      <c r="L644" s="10" t="str">
        <f t="shared" si="162"/>
        <v>November</v>
      </c>
      <c r="M644" s="10" t="str">
        <f t="shared" si="162"/>
        <v>November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3</v>
      </c>
      <c r="H645" s="7">
        <f>+$H$5</f>
        <v>10</v>
      </c>
      <c r="I645" s="7">
        <f>+$I$5</f>
        <v>17</v>
      </c>
      <c r="J645" s="7">
        <f>+$J$5</f>
        <v>24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>
        <f>ROUND((L647/$E$1),0)</f>
        <v>0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>
        <f t="shared" ref="M648:M656" si="164">ROUND((L648/$E$1),0)</f>
        <v>0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>
        <f t="shared" si="164"/>
        <v>0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>
        <f t="shared" si="164"/>
        <v>0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>
        <f t="shared" si="164"/>
        <v>0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>
        <f t="shared" si="164"/>
        <v>0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>
        <f t="shared" si="164"/>
        <v>0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>
        <f t="shared" si="164"/>
        <v>0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>
        <f t="shared" si="164"/>
        <v>0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>
        <f t="shared" si="164"/>
        <v>0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75FF-51AE-486F-8E56-F854805B82A8}">
  <dimension ref="A1:AO657"/>
  <sheetViews>
    <sheetView tabSelected="1" topLeftCell="A604" zoomScale="70" zoomScaleNormal="70" workbookViewId="0">
      <selection activeCell="P621" sqref="P621"/>
    </sheetView>
  </sheetViews>
  <sheetFormatPr defaultRowHeight="15" x14ac:dyDescent="0.25"/>
  <cols>
    <col min="1" max="1" width="2.85546875" style="122" customWidth="1"/>
    <col min="2" max="2" width="1" style="122" customWidth="1"/>
    <col min="3" max="3" width="3.5703125" style="122" customWidth="1"/>
    <col min="4" max="4" width="20" style="122" customWidth="1"/>
    <col min="5" max="5" width="3.85546875" style="122" customWidth="1"/>
    <col min="6" max="6" width="0.7109375" style="122" customWidth="1"/>
    <col min="7" max="12" width="9.28515625" style="122" bestFit="1" customWidth="1"/>
    <col min="13" max="13" width="11.28515625" style="122" bestFit="1" customWidth="1"/>
    <col min="14" max="14" width="1.42578125" style="122" customWidth="1"/>
    <col min="15" max="16384" width="9.140625" style="122"/>
  </cols>
  <sheetData>
    <row r="1" spans="1:41" x14ac:dyDescent="0.25">
      <c r="D1" s="1" t="s">
        <v>14</v>
      </c>
      <c r="E1" s="15">
        <v>5</v>
      </c>
      <c r="S1" s="122" t="s">
        <v>67</v>
      </c>
      <c r="T1" s="122" t="str">
        <f>+C7</f>
        <v>Church Attendance:</v>
      </c>
      <c r="U1" s="122" t="s">
        <v>77</v>
      </c>
      <c r="V1" s="122" t="s">
        <v>78</v>
      </c>
      <c r="W1" s="122" t="s">
        <v>7</v>
      </c>
      <c r="X1" s="122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23"/>
      <c r="C3" s="5" t="s">
        <v>15</v>
      </c>
      <c r="D3" s="124"/>
      <c r="E3" s="125"/>
      <c r="F3" s="125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126"/>
      <c r="S3" s="127" t="str">
        <f>+C3</f>
        <v>Total ICBC</v>
      </c>
      <c r="T3" s="128">
        <f>+L7</f>
        <v>13553</v>
      </c>
      <c r="U3" s="128">
        <f>+L8+L9</f>
        <v>3608</v>
      </c>
      <c r="V3" s="128">
        <f>+L10+L11</f>
        <v>9945</v>
      </c>
      <c r="W3" s="128">
        <f>+L14</f>
        <v>586</v>
      </c>
      <c r="X3" s="128">
        <f>+L12</f>
        <v>157</v>
      </c>
    </row>
    <row r="4" spans="1:41" x14ac:dyDescent="0.25">
      <c r="A4" s="129"/>
      <c r="B4" s="130"/>
      <c r="C4" s="13" t="s">
        <v>262</v>
      </c>
      <c r="D4" s="131"/>
      <c r="E4" s="132"/>
      <c r="F4" s="132"/>
      <c r="G4" s="49" t="s">
        <v>39</v>
      </c>
      <c r="H4" s="10" t="str">
        <f>+G4</f>
        <v>Dec</v>
      </c>
      <c r="I4" s="10" t="str">
        <f t="shared" si="0"/>
        <v>Dec</v>
      </c>
      <c r="J4" s="10" t="str">
        <f t="shared" si="0"/>
        <v>Dec</v>
      </c>
      <c r="K4" s="10" t="str">
        <f t="shared" si="0"/>
        <v>Dec</v>
      </c>
      <c r="L4" s="10" t="str">
        <f t="shared" si="0"/>
        <v>Dec</v>
      </c>
      <c r="M4" s="10" t="str">
        <f t="shared" si="0"/>
        <v>Dec</v>
      </c>
      <c r="N4" s="133"/>
    </row>
    <row r="5" spans="1:41" ht="15.75" thickBot="1" x14ac:dyDescent="0.3">
      <c r="A5" s="129"/>
      <c r="B5" s="134"/>
      <c r="C5" s="135"/>
      <c r="D5" s="135"/>
      <c r="E5" s="135"/>
      <c r="F5" s="135"/>
      <c r="G5" s="4">
        <v>1</v>
      </c>
      <c r="H5" s="4">
        <v>8</v>
      </c>
      <c r="I5" s="4">
        <v>15</v>
      </c>
      <c r="J5" s="4">
        <v>22</v>
      </c>
      <c r="K5" s="4">
        <v>29</v>
      </c>
      <c r="L5" s="7" t="s">
        <v>11</v>
      </c>
      <c r="M5" s="7" t="s">
        <v>12</v>
      </c>
      <c r="N5" s="136"/>
    </row>
    <row r="6" spans="1:41" x14ac:dyDescent="0.25">
      <c r="A6" s="129"/>
      <c r="B6" s="137"/>
      <c r="C6" s="138"/>
      <c r="D6" s="138"/>
      <c r="E6" s="138"/>
      <c r="F6" s="138"/>
      <c r="G6" s="11"/>
      <c r="H6" s="11"/>
      <c r="I6" s="11"/>
      <c r="J6" s="11"/>
      <c r="K6" s="138"/>
      <c r="L6" s="138"/>
      <c r="M6" s="138"/>
      <c r="N6" s="139"/>
    </row>
    <row r="7" spans="1:41" x14ac:dyDescent="0.25">
      <c r="A7" s="129"/>
      <c r="B7" s="137"/>
      <c r="C7" s="138" t="s">
        <v>0</v>
      </c>
      <c r="D7" s="138"/>
      <c r="E7" s="138"/>
      <c r="F7" s="138"/>
      <c r="G7" s="140">
        <f>SUM(G8:G11)</f>
        <v>2657</v>
      </c>
      <c r="H7" s="140">
        <f t="shared" ref="H7:L7" si="1">SUM(H8:H11)</f>
        <v>3162</v>
      </c>
      <c r="I7" s="140">
        <f t="shared" si="1"/>
        <v>2683</v>
      </c>
      <c r="J7" s="140">
        <f t="shared" si="1"/>
        <v>2523</v>
      </c>
      <c r="K7" s="140">
        <f t="shared" si="1"/>
        <v>2528</v>
      </c>
      <c r="L7" s="140">
        <f t="shared" si="1"/>
        <v>13553</v>
      </c>
      <c r="M7" s="140">
        <f>ROUND((L7/$E$1),0)</f>
        <v>2711</v>
      </c>
      <c r="N7" s="141"/>
      <c r="O7" s="142"/>
      <c r="P7" s="142"/>
      <c r="AI7" s="128"/>
      <c r="AJ7" s="128"/>
      <c r="AK7" s="128"/>
      <c r="AL7" s="128"/>
      <c r="AM7" s="128"/>
      <c r="AN7" s="128"/>
      <c r="AO7" s="128"/>
    </row>
    <row r="8" spans="1:41" x14ac:dyDescent="0.25">
      <c r="A8" s="129"/>
      <c r="B8" s="137"/>
      <c r="C8" s="138"/>
      <c r="D8" s="138" t="s">
        <v>1</v>
      </c>
      <c r="E8" s="138"/>
      <c r="F8" s="138"/>
      <c r="G8" s="143">
        <f>+G24+G40+G56+G72+G88+G104+G120+G136+G152+G168+G184+G200+G216+G232+G248+G264+G280+G296+G312+G328+G344+G360+G376+G392+G408+G424+G440+G456+G472+G488+G504+G520+G536+G552+G568+G584+G600+G616+G632+G648</f>
        <v>184</v>
      </c>
      <c r="H8" s="143">
        <f t="shared" ref="H8:K8" si="2">+H24+H40+H56+H72+H88+H104+H120+H136+H152+H168+H184+H200+H216+H232+H248+H264+H280+H296+H312+H328+H344+H360+H376+H392+H408+H424+H440+H456+H472+H488+H504+H520+H536+H552+H568+H584+H600+H616+H632+H648</f>
        <v>236</v>
      </c>
      <c r="I8" s="143">
        <f t="shared" si="2"/>
        <v>197</v>
      </c>
      <c r="J8" s="143">
        <f t="shared" si="2"/>
        <v>157</v>
      </c>
      <c r="K8" s="143">
        <f t="shared" si="2"/>
        <v>185</v>
      </c>
      <c r="L8" s="143">
        <f>SUM(G8:K8)</f>
        <v>959</v>
      </c>
      <c r="M8" s="143">
        <f t="shared" ref="M8:M16" si="3">ROUND((L8/$E$1),0)</f>
        <v>192</v>
      </c>
      <c r="N8" s="141"/>
      <c r="O8" s="142"/>
      <c r="P8" s="142"/>
      <c r="AI8" s="128"/>
      <c r="AJ8" s="128"/>
      <c r="AK8" s="128"/>
      <c r="AL8" s="128"/>
      <c r="AM8" s="128"/>
      <c r="AN8" s="128"/>
      <c r="AO8" s="128"/>
    </row>
    <row r="9" spans="1:41" x14ac:dyDescent="0.25">
      <c r="A9" s="129"/>
      <c r="B9" s="137"/>
      <c r="C9" s="138"/>
      <c r="D9" s="138" t="s">
        <v>2</v>
      </c>
      <c r="E9" s="138"/>
      <c r="F9" s="138"/>
      <c r="G9" s="143">
        <f t="shared" ref="G9:K16" si="4">+G25+G41+G57+G73+G89+G105+G121+G137+G153+G169+G185+G201+G217+G233+G249+G265+G281+G297+G313+G329+G345+G361+G377+G393+G409+G425+G441+G457+G473+G489+G505+G521+G537+G553+G569+G585+G601+G617+G633+G649</f>
        <v>513</v>
      </c>
      <c r="H9" s="143">
        <f t="shared" si="4"/>
        <v>615</v>
      </c>
      <c r="I9" s="143">
        <f t="shared" si="4"/>
        <v>559</v>
      </c>
      <c r="J9" s="143">
        <f t="shared" si="4"/>
        <v>444</v>
      </c>
      <c r="K9" s="143">
        <f t="shared" si="4"/>
        <v>518</v>
      </c>
      <c r="L9" s="143">
        <f t="shared" ref="L9:L16" si="5">SUM(G9:K9)</f>
        <v>2649</v>
      </c>
      <c r="M9" s="143">
        <f t="shared" si="3"/>
        <v>530</v>
      </c>
      <c r="N9" s="141"/>
      <c r="O9" s="142"/>
      <c r="P9" s="142"/>
      <c r="AI9" s="128"/>
      <c r="AJ9" s="128"/>
      <c r="AK9" s="128"/>
      <c r="AL9" s="128"/>
      <c r="AM9" s="128"/>
      <c r="AN9" s="128"/>
      <c r="AO9" s="128"/>
    </row>
    <row r="10" spans="1:41" x14ac:dyDescent="0.25">
      <c r="A10" s="129"/>
      <c r="B10" s="137"/>
      <c r="C10" s="138"/>
      <c r="D10" s="138" t="s">
        <v>3</v>
      </c>
      <c r="E10" s="138"/>
      <c r="F10" s="138"/>
      <c r="G10" s="143">
        <f t="shared" si="4"/>
        <v>666</v>
      </c>
      <c r="H10" s="143">
        <f t="shared" si="4"/>
        <v>781</v>
      </c>
      <c r="I10" s="143">
        <f t="shared" si="4"/>
        <v>650</v>
      </c>
      <c r="J10" s="143">
        <f t="shared" si="4"/>
        <v>630</v>
      </c>
      <c r="K10" s="143">
        <f t="shared" si="4"/>
        <v>684</v>
      </c>
      <c r="L10" s="143">
        <f t="shared" si="5"/>
        <v>3411</v>
      </c>
      <c r="M10" s="143">
        <f t="shared" si="3"/>
        <v>682</v>
      </c>
      <c r="N10" s="141"/>
      <c r="O10" s="142"/>
      <c r="P10" s="142"/>
      <c r="AI10" s="128"/>
      <c r="AJ10" s="128"/>
      <c r="AK10" s="128"/>
      <c r="AL10" s="128"/>
      <c r="AM10" s="128"/>
      <c r="AN10" s="128"/>
      <c r="AO10" s="128"/>
    </row>
    <row r="11" spans="1:41" x14ac:dyDescent="0.25">
      <c r="A11" s="129"/>
      <c r="B11" s="137"/>
      <c r="C11" s="138"/>
      <c r="D11" s="138" t="s">
        <v>4</v>
      </c>
      <c r="E11" s="138"/>
      <c r="F11" s="138"/>
      <c r="G11" s="140">
        <f t="shared" si="4"/>
        <v>1294</v>
      </c>
      <c r="H11" s="140">
        <f t="shared" si="4"/>
        <v>1530</v>
      </c>
      <c r="I11" s="140">
        <f t="shared" si="4"/>
        <v>1277</v>
      </c>
      <c r="J11" s="140">
        <f t="shared" si="4"/>
        <v>1292</v>
      </c>
      <c r="K11" s="140">
        <f t="shared" si="4"/>
        <v>1141</v>
      </c>
      <c r="L11" s="140">
        <f t="shared" si="5"/>
        <v>6534</v>
      </c>
      <c r="M11" s="140">
        <f t="shared" si="3"/>
        <v>1307</v>
      </c>
      <c r="N11" s="141"/>
      <c r="O11" s="142"/>
      <c r="P11" s="142"/>
      <c r="AI11" s="128"/>
      <c r="AJ11" s="128"/>
      <c r="AK11" s="128"/>
      <c r="AL11" s="128"/>
      <c r="AM11" s="128"/>
      <c r="AN11" s="128"/>
      <c r="AO11" s="128"/>
    </row>
    <row r="12" spans="1:41" x14ac:dyDescent="0.25">
      <c r="A12" s="129"/>
      <c r="B12" s="137"/>
      <c r="C12" s="138" t="s">
        <v>5</v>
      </c>
      <c r="D12" s="138"/>
      <c r="E12" s="138"/>
      <c r="F12" s="138"/>
      <c r="G12" s="143">
        <f t="shared" si="4"/>
        <v>25</v>
      </c>
      <c r="H12" s="143">
        <f t="shared" si="4"/>
        <v>43</v>
      </c>
      <c r="I12" s="143">
        <f t="shared" si="4"/>
        <v>13</v>
      </c>
      <c r="J12" s="143">
        <f t="shared" si="4"/>
        <v>18</v>
      </c>
      <c r="K12" s="143">
        <f t="shared" si="4"/>
        <v>58</v>
      </c>
      <c r="L12" s="143">
        <f t="shared" si="5"/>
        <v>157</v>
      </c>
      <c r="M12" s="143">
        <f t="shared" si="3"/>
        <v>31</v>
      </c>
      <c r="N12" s="141"/>
      <c r="O12" s="142"/>
      <c r="P12" s="142"/>
      <c r="AI12" s="128"/>
      <c r="AJ12" s="128"/>
      <c r="AK12" s="128"/>
      <c r="AL12" s="128"/>
      <c r="AM12" s="128"/>
      <c r="AN12" s="128"/>
      <c r="AO12" s="128"/>
    </row>
    <row r="13" spans="1:41" x14ac:dyDescent="0.25">
      <c r="A13" s="129"/>
      <c r="B13" s="137"/>
      <c r="C13" s="138" t="s">
        <v>6</v>
      </c>
      <c r="D13" s="138"/>
      <c r="E13" s="138"/>
      <c r="F13" s="138"/>
      <c r="G13" s="143">
        <f t="shared" si="4"/>
        <v>0</v>
      </c>
      <c r="H13" s="143">
        <f t="shared" si="4"/>
        <v>0</v>
      </c>
      <c r="I13" s="143">
        <f t="shared" si="4"/>
        <v>0</v>
      </c>
      <c r="J13" s="143">
        <f t="shared" si="4"/>
        <v>0</v>
      </c>
      <c r="K13" s="143">
        <f t="shared" si="4"/>
        <v>1</v>
      </c>
      <c r="L13" s="143">
        <f t="shared" si="5"/>
        <v>1</v>
      </c>
      <c r="M13" s="143">
        <f t="shared" si="3"/>
        <v>0</v>
      </c>
      <c r="N13" s="141"/>
      <c r="O13" s="142"/>
      <c r="P13" s="142"/>
      <c r="AI13" s="128"/>
      <c r="AJ13" s="128"/>
      <c r="AK13" s="128"/>
      <c r="AL13" s="128"/>
      <c r="AM13" s="128"/>
      <c r="AN13" s="128"/>
      <c r="AO13" s="128"/>
    </row>
    <row r="14" spans="1:41" x14ac:dyDescent="0.25">
      <c r="A14" s="129"/>
      <c r="B14" s="137"/>
      <c r="C14" s="138" t="s">
        <v>7</v>
      </c>
      <c r="D14" s="138"/>
      <c r="E14" s="138"/>
      <c r="F14" s="138"/>
      <c r="G14" s="143">
        <f t="shared" si="4"/>
        <v>128</v>
      </c>
      <c r="H14" s="143">
        <f t="shared" si="4"/>
        <v>130</v>
      </c>
      <c r="I14" s="143">
        <f t="shared" si="4"/>
        <v>109</v>
      </c>
      <c r="J14" s="143">
        <f t="shared" si="4"/>
        <v>114</v>
      </c>
      <c r="K14" s="143">
        <f t="shared" si="4"/>
        <v>105</v>
      </c>
      <c r="L14" s="143">
        <f t="shared" si="5"/>
        <v>586</v>
      </c>
      <c r="M14" s="143">
        <f t="shared" si="3"/>
        <v>117</v>
      </c>
      <c r="N14" s="141"/>
      <c r="O14" s="142"/>
      <c r="P14" s="142"/>
      <c r="AI14" s="128"/>
      <c r="AJ14" s="128"/>
      <c r="AK14" s="128"/>
      <c r="AL14" s="128"/>
      <c r="AM14" s="128"/>
      <c r="AN14" s="128"/>
      <c r="AO14" s="128"/>
    </row>
    <row r="15" spans="1:41" x14ac:dyDescent="0.25">
      <c r="A15" s="129"/>
      <c r="B15" s="137"/>
      <c r="C15" s="138" t="s">
        <v>9</v>
      </c>
      <c r="D15" s="138"/>
      <c r="E15" s="138"/>
      <c r="F15" s="138"/>
      <c r="G15" s="143">
        <f t="shared" si="4"/>
        <v>1911</v>
      </c>
      <c r="H15" s="143">
        <f t="shared" si="4"/>
        <v>2608</v>
      </c>
      <c r="I15" s="143">
        <f t="shared" si="4"/>
        <v>2168</v>
      </c>
      <c r="J15" s="143">
        <f t="shared" si="4"/>
        <v>1783</v>
      </c>
      <c r="K15" s="143">
        <f t="shared" si="4"/>
        <v>1018</v>
      </c>
      <c r="L15" s="143">
        <f t="shared" si="5"/>
        <v>9488</v>
      </c>
      <c r="M15" s="143">
        <f t="shared" si="3"/>
        <v>1898</v>
      </c>
      <c r="N15" s="141"/>
      <c r="O15" s="142"/>
      <c r="P15" s="142"/>
      <c r="AI15" s="128"/>
      <c r="AJ15" s="128"/>
      <c r="AK15" s="128"/>
      <c r="AL15" s="128"/>
      <c r="AM15" s="128"/>
      <c r="AN15" s="128"/>
      <c r="AO15" s="128"/>
    </row>
    <row r="16" spans="1:41" x14ac:dyDescent="0.25">
      <c r="A16" s="129"/>
      <c r="B16" s="137"/>
      <c r="C16" s="138" t="s">
        <v>8</v>
      </c>
      <c r="D16" s="138"/>
      <c r="E16" s="138"/>
      <c r="F16" s="138"/>
      <c r="G16" s="143">
        <f t="shared" si="4"/>
        <v>0</v>
      </c>
      <c r="H16" s="143">
        <f t="shared" si="4"/>
        <v>0</v>
      </c>
      <c r="I16" s="143">
        <f t="shared" si="4"/>
        <v>0</v>
      </c>
      <c r="J16" s="143">
        <f t="shared" si="4"/>
        <v>0</v>
      </c>
      <c r="K16" s="143">
        <f t="shared" si="4"/>
        <v>0</v>
      </c>
      <c r="L16" s="143">
        <f t="shared" si="5"/>
        <v>0</v>
      </c>
      <c r="M16" s="143">
        <f t="shared" si="3"/>
        <v>0</v>
      </c>
      <c r="N16" s="141"/>
      <c r="O16" s="142"/>
      <c r="P16" s="142"/>
      <c r="AI16" s="128"/>
      <c r="AJ16" s="128"/>
      <c r="AK16" s="128"/>
      <c r="AL16" s="128"/>
      <c r="AM16" s="128"/>
      <c r="AN16" s="128"/>
      <c r="AO16" s="128"/>
    </row>
    <row r="17" spans="1:24" ht="15.75" thickBot="1" x14ac:dyDescent="0.3">
      <c r="A17" s="129"/>
      <c r="B17" s="144"/>
      <c r="C17" s="145"/>
      <c r="D17" s="145"/>
      <c r="E17" s="145"/>
      <c r="F17" s="145"/>
      <c r="G17" s="146"/>
      <c r="H17" s="146"/>
      <c r="I17" s="146"/>
      <c r="J17" s="146"/>
      <c r="K17" s="146"/>
      <c r="L17" s="146"/>
      <c r="M17" s="146"/>
      <c r="N17" s="147"/>
      <c r="O17" s="142"/>
      <c r="P17" s="142"/>
      <c r="Q17" s="142"/>
      <c r="R17" s="142"/>
      <c r="S17" s="142"/>
      <c r="V17" s="142"/>
      <c r="W17" s="142"/>
      <c r="X17" s="142"/>
    </row>
    <row r="18" spans="1:24" ht="15.75" thickBot="1" x14ac:dyDescent="0.3">
      <c r="A18" s="129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V18" s="142"/>
      <c r="W18" s="142"/>
      <c r="X18" s="142"/>
    </row>
    <row r="19" spans="1:24" x14ac:dyDescent="0.25">
      <c r="A19" s="2">
        <v>1</v>
      </c>
      <c r="B19" s="12"/>
      <c r="C19" s="5" t="s">
        <v>17</v>
      </c>
      <c r="D19" s="124"/>
      <c r="E19" s="125"/>
      <c r="F19" s="125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126"/>
      <c r="O19" s="142"/>
      <c r="P19" s="142"/>
      <c r="Q19" s="142"/>
      <c r="R19" s="142"/>
      <c r="S19" s="127" t="str">
        <f>+C19</f>
        <v>Hawane CLC Church</v>
      </c>
      <c r="T19" s="128">
        <f>+L23</f>
        <v>1019</v>
      </c>
      <c r="U19" s="128">
        <f>+L24+L25</f>
        <v>390</v>
      </c>
      <c r="V19" s="128">
        <f>+L26+L27</f>
        <v>629</v>
      </c>
      <c r="W19" s="128">
        <f>+L30</f>
        <v>14</v>
      </c>
      <c r="X19" s="128">
        <f>+L28</f>
        <v>0</v>
      </c>
    </row>
    <row r="20" spans="1:24" x14ac:dyDescent="0.25">
      <c r="A20" s="129"/>
      <c r="B20" s="130"/>
      <c r="C20" s="8" t="str">
        <f>+$C4</f>
        <v>December 2024</v>
      </c>
      <c r="D20" s="132"/>
      <c r="E20" s="132"/>
      <c r="F20" s="132"/>
      <c r="G20" s="10" t="str">
        <f>+$G$4</f>
        <v>Dec</v>
      </c>
      <c r="H20" s="10" t="str">
        <f>+G20</f>
        <v>Dec</v>
      </c>
      <c r="I20" s="10" t="str">
        <f t="shared" si="6"/>
        <v>Dec</v>
      </c>
      <c r="J20" s="10" t="str">
        <f t="shared" si="6"/>
        <v>Dec</v>
      </c>
      <c r="K20" s="10" t="str">
        <f t="shared" si="6"/>
        <v>Dec</v>
      </c>
      <c r="L20" s="10" t="str">
        <f t="shared" si="6"/>
        <v>Dec</v>
      </c>
      <c r="M20" s="10" t="str">
        <f t="shared" si="6"/>
        <v>Dec</v>
      </c>
      <c r="N20" s="133"/>
      <c r="O20" s="142"/>
      <c r="P20" s="142"/>
      <c r="Q20" s="142"/>
      <c r="R20" s="142"/>
      <c r="S20" s="142"/>
      <c r="T20" s="142"/>
      <c r="U20" s="142"/>
      <c r="V20" s="142"/>
      <c r="W20" s="142"/>
      <c r="X20" s="142"/>
    </row>
    <row r="21" spans="1:24" ht="15.75" thickBot="1" x14ac:dyDescent="0.3">
      <c r="A21" s="129"/>
      <c r="B21" s="134"/>
      <c r="C21" s="135"/>
      <c r="D21" s="135"/>
      <c r="E21" s="135"/>
      <c r="F21" s="135"/>
      <c r="G21" s="7">
        <f>+$G$5</f>
        <v>1</v>
      </c>
      <c r="H21" s="7">
        <f>+$H$5</f>
        <v>8</v>
      </c>
      <c r="I21" s="7">
        <f>+$I$5</f>
        <v>15</v>
      </c>
      <c r="J21" s="7">
        <f>+$J$5</f>
        <v>22</v>
      </c>
      <c r="K21" s="7">
        <f>+$K$5</f>
        <v>29</v>
      </c>
      <c r="L21" s="7" t="s">
        <v>11</v>
      </c>
      <c r="M21" s="7" t="s">
        <v>12</v>
      </c>
      <c r="N21" s="136"/>
      <c r="O21" s="142"/>
      <c r="P21" s="142"/>
      <c r="Q21" s="142"/>
      <c r="R21" s="142"/>
      <c r="S21" s="142"/>
      <c r="T21" s="142"/>
      <c r="U21" s="142"/>
      <c r="V21" s="142"/>
      <c r="W21" s="142"/>
      <c r="X21" s="142"/>
    </row>
    <row r="22" spans="1:24" x14ac:dyDescent="0.25">
      <c r="A22" s="129"/>
      <c r="B22" s="137"/>
      <c r="C22" s="138"/>
      <c r="D22" s="138"/>
      <c r="E22" s="138"/>
      <c r="F22" s="138"/>
      <c r="G22" s="11"/>
      <c r="H22" s="11"/>
      <c r="I22" s="11"/>
      <c r="J22" s="11"/>
      <c r="K22" s="138"/>
      <c r="L22" s="138"/>
      <c r="M22" s="138"/>
      <c r="N22" s="139"/>
      <c r="O22" s="142"/>
      <c r="P22" s="142"/>
      <c r="Q22" s="142"/>
      <c r="R22" s="142"/>
      <c r="S22" s="142"/>
      <c r="T22" s="142"/>
      <c r="U22" s="142"/>
      <c r="V22" s="142"/>
      <c r="W22" s="142"/>
      <c r="X22" s="142"/>
    </row>
    <row r="23" spans="1:24" x14ac:dyDescent="0.25">
      <c r="A23" s="129"/>
      <c r="B23" s="137"/>
      <c r="C23" s="138" t="s">
        <v>0</v>
      </c>
      <c r="D23" s="138"/>
      <c r="E23" s="138"/>
      <c r="F23" s="138"/>
      <c r="G23" s="140">
        <f>SUM(G24:G27)</f>
        <v>151</v>
      </c>
      <c r="H23" s="140">
        <f t="shared" ref="H23:L23" si="7">SUM(H24:H27)</f>
        <v>198</v>
      </c>
      <c r="I23" s="140">
        <f t="shared" si="7"/>
        <v>306</v>
      </c>
      <c r="J23" s="140">
        <f t="shared" si="7"/>
        <v>213</v>
      </c>
      <c r="K23" s="140">
        <f t="shared" si="7"/>
        <v>151</v>
      </c>
      <c r="L23" s="140">
        <f t="shared" si="7"/>
        <v>1019</v>
      </c>
      <c r="M23" s="140">
        <f>ROUND((L23/$E$1),0)</f>
        <v>204</v>
      </c>
      <c r="N23" s="141"/>
      <c r="O23" s="142"/>
      <c r="P23" s="142"/>
      <c r="Q23" s="142"/>
      <c r="R23" s="142"/>
      <c r="S23" s="142"/>
      <c r="T23" s="142"/>
      <c r="U23" s="142"/>
      <c r="V23" s="142"/>
      <c r="W23" s="142"/>
      <c r="X23" s="142"/>
    </row>
    <row r="24" spans="1:24" x14ac:dyDescent="0.25">
      <c r="A24" s="129"/>
      <c r="B24" s="137"/>
      <c r="C24" s="138"/>
      <c r="D24" s="138" t="s">
        <v>1</v>
      </c>
      <c r="E24" s="138"/>
      <c r="F24" s="138"/>
      <c r="G24" s="148">
        <v>21</v>
      </c>
      <c r="H24" s="148">
        <v>19</v>
      </c>
      <c r="I24" s="148">
        <v>42</v>
      </c>
      <c r="J24" s="148">
        <v>18</v>
      </c>
      <c r="K24" s="148">
        <v>17</v>
      </c>
      <c r="L24" s="143">
        <f>SUM(G24:K24)</f>
        <v>117</v>
      </c>
      <c r="M24" s="143">
        <f t="shared" ref="M24:M32" si="8">ROUND((L24/$E$1),0)</f>
        <v>23</v>
      </c>
      <c r="N24" s="141"/>
      <c r="O24" s="142"/>
      <c r="P24" s="142"/>
      <c r="Q24" s="142"/>
      <c r="R24" s="142"/>
      <c r="S24" s="142"/>
      <c r="T24" s="142"/>
      <c r="U24" s="142"/>
      <c r="V24" s="142"/>
      <c r="W24" s="142"/>
      <c r="X24" s="142"/>
    </row>
    <row r="25" spans="1:24" x14ac:dyDescent="0.25">
      <c r="A25" s="129"/>
      <c r="B25" s="137"/>
      <c r="C25" s="138"/>
      <c r="D25" s="138" t="s">
        <v>2</v>
      </c>
      <c r="E25" s="138"/>
      <c r="F25" s="138"/>
      <c r="G25" s="148">
        <v>47</v>
      </c>
      <c r="H25" s="148">
        <v>42</v>
      </c>
      <c r="I25" s="148">
        <v>104</v>
      </c>
      <c r="J25" s="148">
        <v>48</v>
      </c>
      <c r="K25" s="148">
        <v>32</v>
      </c>
      <c r="L25" s="143">
        <f t="shared" ref="L25:L32" si="9">SUM(G25:K25)</f>
        <v>273</v>
      </c>
      <c r="M25" s="143">
        <f t="shared" si="8"/>
        <v>55</v>
      </c>
      <c r="N25" s="141"/>
      <c r="O25" s="142"/>
      <c r="P25" s="142"/>
      <c r="Q25" s="142"/>
      <c r="R25" s="142"/>
      <c r="S25" s="142"/>
      <c r="T25" s="142"/>
      <c r="U25" s="142"/>
      <c r="V25" s="142"/>
      <c r="W25" s="142"/>
      <c r="X25" s="142"/>
    </row>
    <row r="26" spans="1:24" x14ac:dyDescent="0.25">
      <c r="A26" s="129"/>
      <c r="B26" s="137"/>
      <c r="C26" s="138"/>
      <c r="D26" s="138" t="s">
        <v>3</v>
      </c>
      <c r="E26" s="138"/>
      <c r="F26" s="138"/>
      <c r="G26" s="148">
        <v>72</v>
      </c>
      <c r="H26" s="148">
        <v>87</v>
      </c>
      <c r="I26" s="148">
        <v>123</v>
      </c>
      <c r="J26" s="148">
        <v>88</v>
      </c>
      <c r="K26" s="148">
        <v>56</v>
      </c>
      <c r="L26" s="143">
        <f t="shared" si="9"/>
        <v>426</v>
      </c>
      <c r="M26" s="143">
        <f t="shared" si="8"/>
        <v>85</v>
      </c>
      <c r="N26" s="141"/>
      <c r="O26" s="142"/>
      <c r="P26" s="142"/>
      <c r="Q26" s="142"/>
      <c r="R26" s="142"/>
      <c r="S26" s="142"/>
      <c r="T26" s="142"/>
      <c r="U26" s="142"/>
      <c r="V26" s="142"/>
      <c r="W26" s="142"/>
      <c r="X26" s="142"/>
    </row>
    <row r="27" spans="1:24" x14ac:dyDescent="0.25">
      <c r="A27" s="129"/>
      <c r="B27" s="137"/>
      <c r="C27" s="138"/>
      <c r="D27" s="138" t="s">
        <v>4</v>
      </c>
      <c r="E27" s="138"/>
      <c r="F27" s="138"/>
      <c r="G27" s="149">
        <v>11</v>
      </c>
      <c r="H27" s="149">
        <v>50</v>
      </c>
      <c r="I27" s="149">
        <v>37</v>
      </c>
      <c r="J27" s="149">
        <v>59</v>
      </c>
      <c r="K27" s="149">
        <v>46</v>
      </c>
      <c r="L27" s="140">
        <f t="shared" si="9"/>
        <v>203</v>
      </c>
      <c r="M27" s="140">
        <f t="shared" si="8"/>
        <v>41</v>
      </c>
      <c r="N27" s="141"/>
      <c r="O27" s="142"/>
      <c r="P27" s="142"/>
      <c r="Q27" s="142"/>
      <c r="R27" s="142"/>
      <c r="S27" s="142"/>
      <c r="T27" s="142"/>
      <c r="U27" s="142"/>
      <c r="V27" s="142"/>
      <c r="W27" s="142"/>
      <c r="X27" s="142"/>
    </row>
    <row r="28" spans="1:24" x14ac:dyDescent="0.25">
      <c r="A28" s="129"/>
      <c r="B28" s="137"/>
      <c r="C28" s="138" t="s">
        <v>5</v>
      </c>
      <c r="D28" s="138"/>
      <c r="E28" s="138"/>
      <c r="F28" s="138"/>
      <c r="G28" s="148"/>
      <c r="H28" s="148"/>
      <c r="I28" s="148"/>
      <c r="J28" s="148"/>
      <c r="K28" s="148"/>
      <c r="L28" s="143">
        <f t="shared" si="9"/>
        <v>0</v>
      </c>
      <c r="M28" s="143">
        <f t="shared" si="8"/>
        <v>0</v>
      </c>
      <c r="N28" s="141"/>
      <c r="O28" s="114"/>
      <c r="P28" s="142"/>
      <c r="Q28" s="142"/>
      <c r="R28" s="142"/>
      <c r="S28" s="142"/>
      <c r="T28" s="142"/>
      <c r="U28" s="142"/>
      <c r="V28" s="142"/>
      <c r="W28" s="142"/>
      <c r="X28" s="142"/>
    </row>
    <row r="29" spans="1:24" x14ac:dyDescent="0.25">
      <c r="A29" s="129"/>
      <c r="B29" s="137"/>
      <c r="C29" s="138" t="s">
        <v>6</v>
      </c>
      <c r="D29" s="138"/>
      <c r="E29" s="138"/>
      <c r="F29" s="138"/>
      <c r="G29" s="148"/>
      <c r="H29" s="148"/>
      <c r="I29" s="148"/>
      <c r="J29" s="148"/>
      <c r="K29" s="148"/>
      <c r="L29" s="143">
        <f t="shared" si="9"/>
        <v>0</v>
      </c>
      <c r="M29" s="143">
        <f t="shared" si="8"/>
        <v>0</v>
      </c>
      <c r="N29" s="141"/>
      <c r="O29" s="142"/>
      <c r="P29" s="142"/>
      <c r="Q29" s="142"/>
      <c r="R29" s="142"/>
      <c r="S29" s="142"/>
      <c r="T29" s="142"/>
      <c r="U29" s="142"/>
      <c r="V29" s="142"/>
      <c r="W29" s="142"/>
      <c r="X29" s="142"/>
    </row>
    <row r="30" spans="1:24" x14ac:dyDescent="0.25">
      <c r="A30" s="129"/>
      <c r="B30" s="137"/>
      <c r="C30" s="138" t="s">
        <v>7</v>
      </c>
      <c r="D30" s="138"/>
      <c r="E30" s="138"/>
      <c r="F30" s="138"/>
      <c r="G30" s="148">
        <v>7</v>
      </c>
      <c r="H30" s="148">
        <v>7</v>
      </c>
      <c r="I30" s="148"/>
      <c r="J30" s="148"/>
      <c r="K30" s="148"/>
      <c r="L30" s="143">
        <f t="shared" si="9"/>
        <v>14</v>
      </c>
      <c r="M30" s="143">
        <f t="shared" si="8"/>
        <v>3</v>
      </c>
      <c r="N30" s="141"/>
      <c r="O30" s="142"/>
      <c r="P30" s="142"/>
      <c r="Q30" s="142"/>
      <c r="R30" s="142"/>
      <c r="S30" s="142"/>
      <c r="T30" s="142"/>
      <c r="U30" s="142"/>
      <c r="V30" s="142"/>
      <c r="W30" s="142"/>
      <c r="X30" s="142"/>
    </row>
    <row r="31" spans="1:24" x14ac:dyDescent="0.25">
      <c r="A31" s="129"/>
      <c r="B31" s="137"/>
      <c r="C31" s="138" t="s">
        <v>9</v>
      </c>
      <c r="D31" s="138"/>
      <c r="E31" s="138"/>
      <c r="F31" s="138"/>
      <c r="G31" s="148"/>
      <c r="H31" s="148"/>
      <c r="I31" s="148"/>
      <c r="J31" s="148"/>
      <c r="K31" s="148"/>
      <c r="L31" s="143">
        <f t="shared" si="9"/>
        <v>0</v>
      </c>
      <c r="M31" s="143">
        <f t="shared" si="8"/>
        <v>0</v>
      </c>
      <c r="N31" s="141"/>
      <c r="O31" s="142"/>
      <c r="P31" s="142"/>
      <c r="Q31" s="142"/>
      <c r="R31" s="142"/>
      <c r="S31" s="142"/>
      <c r="T31" s="142"/>
      <c r="U31" s="142"/>
      <c r="V31" s="142"/>
      <c r="W31" s="142"/>
      <c r="X31" s="142"/>
    </row>
    <row r="32" spans="1:24" x14ac:dyDescent="0.25">
      <c r="A32" s="129"/>
      <c r="B32" s="137"/>
      <c r="C32" s="138" t="s">
        <v>8</v>
      </c>
      <c r="D32" s="138"/>
      <c r="E32" s="138"/>
      <c r="F32" s="138"/>
      <c r="G32" s="148"/>
      <c r="H32" s="148"/>
      <c r="I32" s="148"/>
      <c r="J32" s="148"/>
      <c r="K32" s="148"/>
      <c r="L32" s="143">
        <f t="shared" si="9"/>
        <v>0</v>
      </c>
      <c r="M32" s="143">
        <f t="shared" si="8"/>
        <v>0</v>
      </c>
      <c r="N32" s="141"/>
      <c r="O32" s="142"/>
      <c r="P32" s="142"/>
      <c r="Q32" s="142"/>
      <c r="R32" s="142"/>
      <c r="S32" s="142"/>
      <c r="T32" s="142"/>
      <c r="U32" s="142"/>
      <c r="V32" s="142"/>
      <c r="W32" s="142"/>
      <c r="X32" s="142"/>
    </row>
    <row r="33" spans="1:24" ht="15.75" thickBot="1" x14ac:dyDescent="0.3">
      <c r="A33" s="129"/>
      <c r="B33" s="144"/>
      <c r="C33" s="145"/>
      <c r="D33" s="145"/>
      <c r="E33" s="145"/>
      <c r="F33" s="145"/>
      <c r="G33" s="146"/>
      <c r="H33" s="146"/>
      <c r="I33" s="146"/>
      <c r="J33" s="146"/>
      <c r="K33" s="146"/>
      <c r="L33" s="146"/>
      <c r="M33" s="146"/>
      <c r="N33" s="147"/>
      <c r="O33" s="142"/>
      <c r="P33" s="142"/>
      <c r="Q33" s="142"/>
      <c r="R33" s="142"/>
      <c r="S33" s="142"/>
      <c r="T33" s="142"/>
      <c r="U33" s="142"/>
      <c r="V33" s="142"/>
      <c r="W33" s="142"/>
      <c r="X33" s="142"/>
    </row>
    <row r="34" spans="1:24" ht="15.75" thickBot="1" x14ac:dyDescent="0.3">
      <c r="A34" s="129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</row>
    <row r="35" spans="1:24" x14ac:dyDescent="0.25">
      <c r="A35" s="2">
        <f>+A19+1</f>
        <v>2</v>
      </c>
      <c r="B35" s="123"/>
      <c r="C35" s="5" t="s">
        <v>18</v>
      </c>
      <c r="D35" s="124"/>
      <c r="E35" s="125"/>
      <c r="F35" s="125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126"/>
      <c r="O35" s="150"/>
      <c r="P35" s="150"/>
      <c r="Q35" s="150"/>
      <c r="S35" s="127" t="str">
        <f>+C35</f>
        <v>Ngwenya</v>
      </c>
      <c r="T35" s="128">
        <f>+L39</f>
        <v>406</v>
      </c>
      <c r="U35" s="128">
        <f>+L40+L41</f>
        <v>111</v>
      </c>
      <c r="V35" s="128">
        <f>+L42+L43</f>
        <v>295</v>
      </c>
      <c r="W35" s="128">
        <f>+L46</f>
        <v>48</v>
      </c>
      <c r="X35" s="128">
        <f>+L44</f>
        <v>15</v>
      </c>
    </row>
    <row r="36" spans="1:24" x14ac:dyDescent="0.25">
      <c r="A36" s="129"/>
      <c r="B36" s="130"/>
      <c r="C36" s="8" t="str">
        <f>+$C20</f>
        <v>December 2024</v>
      </c>
      <c r="D36" s="132"/>
      <c r="E36" s="132"/>
      <c r="F36" s="132"/>
      <c r="G36" s="10" t="str">
        <f>+$G$4</f>
        <v>Dec</v>
      </c>
      <c r="H36" s="10" t="str">
        <f>+G36</f>
        <v>Dec</v>
      </c>
      <c r="I36" s="10" t="str">
        <f t="shared" si="10"/>
        <v>Dec</v>
      </c>
      <c r="J36" s="10" t="str">
        <f t="shared" si="10"/>
        <v>Dec</v>
      </c>
      <c r="K36" s="10" t="str">
        <f t="shared" si="10"/>
        <v>Dec</v>
      </c>
      <c r="L36" s="10" t="str">
        <f t="shared" si="10"/>
        <v>Dec</v>
      </c>
      <c r="M36" s="10" t="str">
        <f t="shared" si="10"/>
        <v>Dec</v>
      </c>
      <c r="N36" s="133"/>
      <c r="O36" s="150"/>
      <c r="P36" s="150"/>
      <c r="Q36" s="150"/>
    </row>
    <row r="37" spans="1:24" ht="15.75" thickBot="1" x14ac:dyDescent="0.3">
      <c r="A37" s="129"/>
      <c r="B37" s="134"/>
      <c r="C37" s="135"/>
      <c r="D37" s="135"/>
      <c r="E37" s="135"/>
      <c r="F37" s="135"/>
      <c r="G37" s="7">
        <f>+$G$5</f>
        <v>1</v>
      </c>
      <c r="H37" s="7">
        <f>+$H$5</f>
        <v>8</v>
      </c>
      <c r="I37" s="7">
        <f>+$I$5</f>
        <v>15</v>
      </c>
      <c r="J37" s="7">
        <f>+$J$5</f>
        <v>22</v>
      </c>
      <c r="K37" s="7">
        <f>+$K$5</f>
        <v>29</v>
      </c>
      <c r="L37" s="7" t="s">
        <v>11</v>
      </c>
      <c r="M37" s="7" t="s">
        <v>12</v>
      </c>
      <c r="N37" s="136"/>
      <c r="O37" s="150"/>
      <c r="P37" s="150"/>
      <c r="Q37" s="150"/>
    </row>
    <row r="38" spans="1:24" x14ac:dyDescent="0.25">
      <c r="A38" s="129"/>
      <c r="B38" s="137"/>
      <c r="C38" s="138"/>
      <c r="D38" s="138"/>
      <c r="E38" s="138"/>
      <c r="F38" s="138"/>
      <c r="G38" s="11"/>
      <c r="H38" s="11"/>
      <c r="I38" s="11"/>
      <c r="J38" s="11"/>
      <c r="K38" s="138"/>
      <c r="L38" s="138"/>
      <c r="M38" s="138"/>
      <c r="N38" s="139"/>
      <c r="O38" s="150"/>
      <c r="P38" s="150"/>
      <c r="Q38" s="150"/>
    </row>
    <row r="39" spans="1:24" x14ac:dyDescent="0.25">
      <c r="A39" s="129"/>
      <c r="B39" s="137"/>
      <c r="C39" s="138" t="s">
        <v>0</v>
      </c>
      <c r="D39" s="138"/>
      <c r="E39" s="138"/>
      <c r="F39" s="138"/>
      <c r="G39" s="140">
        <f>SUM(G40:G43)</f>
        <v>86</v>
      </c>
      <c r="H39" s="140">
        <f t="shared" ref="H39:L39" si="11">SUM(H40:H43)</f>
        <v>72</v>
      </c>
      <c r="I39" s="140">
        <f t="shared" si="11"/>
        <v>67</v>
      </c>
      <c r="J39" s="140">
        <f t="shared" si="11"/>
        <v>84</v>
      </c>
      <c r="K39" s="140">
        <f t="shared" si="11"/>
        <v>97</v>
      </c>
      <c r="L39" s="140">
        <f t="shared" si="11"/>
        <v>406</v>
      </c>
      <c r="M39" s="140">
        <f>ROUND((L39/$E$1),0)</f>
        <v>81</v>
      </c>
      <c r="N39" s="141"/>
      <c r="O39" s="150"/>
      <c r="P39" s="150"/>
      <c r="Q39" s="150"/>
    </row>
    <row r="40" spans="1:24" x14ac:dyDescent="0.25">
      <c r="A40" s="129"/>
      <c r="B40" s="137"/>
      <c r="C40" s="138"/>
      <c r="D40" s="138" t="s">
        <v>1</v>
      </c>
      <c r="E40" s="138"/>
      <c r="F40" s="138"/>
      <c r="G40" s="148">
        <v>8</v>
      </c>
      <c r="H40" s="148">
        <v>5</v>
      </c>
      <c r="I40" s="148">
        <v>4</v>
      </c>
      <c r="J40" s="148">
        <v>6</v>
      </c>
      <c r="K40" s="148">
        <v>7</v>
      </c>
      <c r="L40" s="143">
        <f>SUM(G40:K40)</f>
        <v>30</v>
      </c>
      <c r="M40" s="143">
        <f t="shared" ref="M40:M48" si="12">ROUND((L40/$E$1),0)</f>
        <v>6</v>
      </c>
      <c r="N40" s="141"/>
      <c r="O40" s="150"/>
      <c r="P40" s="150"/>
      <c r="Q40" s="150"/>
    </row>
    <row r="41" spans="1:24" x14ac:dyDescent="0.25">
      <c r="A41" s="129"/>
      <c r="B41" s="137"/>
      <c r="C41" s="138"/>
      <c r="D41" s="138" t="s">
        <v>2</v>
      </c>
      <c r="E41" s="138"/>
      <c r="F41" s="138"/>
      <c r="G41" s="148">
        <v>18</v>
      </c>
      <c r="H41" s="148">
        <v>12</v>
      </c>
      <c r="I41" s="148">
        <v>13</v>
      </c>
      <c r="J41" s="148">
        <v>18</v>
      </c>
      <c r="K41" s="148">
        <v>20</v>
      </c>
      <c r="L41" s="143">
        <f t="shared" ref="L41:L48" si="13">SUM(G41:K41)</f>
        <v>81</v>
      </c>
      <c r="M41" s="143">
        <f t="shared" si="12"/>
        <v>16</v>
      </c>
      <c r="N41" s="141"/>
      <c r="O41" s="150"/>
      <c r="P41" s="150"/>
      <c r="Q41" s="150"/>
    </row>
    <row r="42" spans="1:24" x14ac:dyDescent="0.25">
      <c r="A42" s="129"/>
      <c r="B42" s="137"/>
      <c r="C42" s="138"/>
      <c r="D42" s="138" t="s">
        <v>3</v>
      </c>
      <c r="E42" s="138"/>
      <c r="F42" s="138"/>
      <c r="G42" s="148">
        <v>20</v>
      </c>
      <c r="H42" s="148">
        <v>20</v>
      </c>
      <c r="I42" s="148">
        <v>15</v>
      </c>
      <c r="J42" s="148">
        <v>20</v>
      </c>
      <c r="K42" s="148">
        <v>25</v>
      </c>
      <c r="L42" s="143">
        <f t="shared" si="13"/>
        <v>100</v>
      </c>
      <c r="M42" s="143">
        <f t="shared" si="12"/>
        <v>20</v>
      </c>
      <c r="N42" s="141"/>
      <c r="O42" s="150"/>
      <c r="P42" s="150"/>
      <c r="Q42" s="150"/>
    </row>
    <row r="43" spans="1:24" x14ac:dyDescent="0.25">
      <c r="A43" s="129"/>
      <c r="B43" s="137"/>
      <c r="C43" s="138"/>
      <c r="D43" s="138" t="s">
        <v>4</v>
      </c>
      <c r="E43" s="138"/>
      <c r="F43" s="138"/>
      <c r="G43" s="149">
        <v>40</v>
      </c>
      <c r="H43" s="149">
        <v>35</v>
      </c>
      <c r="I43" s="149">
        <v>35</v>
      </c>
      <c r="J43" s="149">
        <v>40</v>
      </c>
      <c r="K43" s="149">
        <v>45</v>
      </c>
      <c r="L43" s="140">
        <f t="shared" si="13"/>
        <v>195</v>
      </c>
      <c r="M43" s="140">
        <f t="shared" si="12"/>
        <v>39</v>
      </c>
      <c r="N43" s="141"/>
      <c r="O43" s="115"/>
      <c r="P43" s="150"/>
      <c r="Q43" s="150"/>
    </row>
    <row r="44" spans="1:24" x14ac:dyDescent="0.25">
      <c r="A44" s="129"/>
      <c r="B44" s="137"/>
      <c r="C44" s="138" t="s">
        <v>5</v>
      </c>
      <c r="D44" s="138"/>
      <c r="E44" s="138"/>
      <c r="F44" s="138"/>
      <c r="G44" s="148">
        <v>2</v>
      </c>
      <c r="H44" s="148">
        <v>4</v>
      </c>
      <c r="I44" s="148"/>
      <c r="J44" s="148">
        <v>3</v>
      </c>
      <c r="K44" s="148">
        <v>6</v>
      </c>
      <c r="L44" s="143">
        <f t="shared" si="13"/>
        <v>15</v>
      </c>
      <c r="M44" s="143">
        <f t="shared" si="12"/>
        <v>3</v>
      </c>
      <c r="N44" s="141"/>
      <c r="O44" s="150"/>
      <c r="P44" s="150"/>
      <c r="Q44" s="150"/>
    </row>
    <row r="45" spans="1:24" x14ac:dyDescent="0.25">
      <c r="A45" s="129"/>
      <c r="B45" s="137"/>
      <c r="C45" s="138" t="s">
        <v>6</v>
      </c>
      <c r="D45" s="138"/>
      <c r="E45" s="138"/>
      <c r="F45" s="138"/>
      <c r="G45" s="148"/>
      <c r="H45" s="148"/>
      <c r="I45" s="148"/>
      <c r="J45" s="148"/>
      <c r="K45" s="148"/>
      <c r="L45" s="143">
        <f t="shared" si="13"/>
        <v>0</v>
      </c>
      <c r="M45" s="143">
        <f t="shared" si="12"/>
        <v>0</v>
      </c>
      <c r="N45" s="141"/>
      <c r="O45" s="150"/>
      <c r="P45" s="150"/>
      <c r="Q45" s="150"/>
    </row>
    <row r="46" spans="1:24" x14ac:dyDescent="0.25">
      <c r="A46" s="129"/>
      <c r="B46" s="137"/>
      <c r="C46" s="138" t="s">
        <v>7</v>
      </c>
      <c r="D46" s="138"/>
      <c r="E46" s="138"/>
      <c r="F46" s="138"/>
      <c r="G46" s="148">
        <v>10</v>
      </c>
      <c r="H46" s="148">
        <v>13</v>
      </c>
      <c r="I46" s="148">
        <v>11</v>
      </c>
      <c r="J46" s="148">
        <v>10</v>
      </c>
      <c r="K46" s="148">
        <v>4</v>
      </c>
      <c r="L46" s="143">
        <f t="shared" si="13"/>
        <v>48</v>
      </c>
      <c r="M46" s="143">
        <f t="shared" si="12"/>
        <v>10</v>
      </c>
      <c r="N46" s="141"/>
      <c r="O46" s="150"/>
      <c r="P46" s="150"/>
      <c r="Q46" s="150"/>
    </row>
    <row r="47" spans="1:24" x14ac:dyDescent="0.25">
      <c r="A47" s="129"/>
      <c r="B47" s="137"/>
      <c r="C47" s="138" t="s">
        <v>9</v>
      </c>
      <c r="D47" s="138"/>
      <c r="E47" s="138"/>
      <c r="F47" s="138"/>
      <c r="G47" s="148">
        <v>128</v>
      </c>
      <c r="H47" s="148">
        <v>128</v>
      </c>
      <c r="I47" s="148">
        <v>64</v>
      </c>
      <c r="J47" s="148">
        <v>128</v>
      </c>
      <c r="K47" s="148">
        <v>64</v>
      </c>
      <c r="L47" s="143">
        <f t="shared" si="13"/>
        <v>512</v>
      </c>
      <c r="M47" s="143">
        <f t="shared" si="12"/>
        <v>102</v>
      </c>
      <c r="N47" s="141"/>
      <c r="O47" s="150"/>
      <c r="P47" s="150"/>
      <c r="Q47" s="150"/>
    </row>
    <row r="48" spans="1:24" x14ac:dyDescent="0.25">
      <c r="A48" s="129"/>
      <c r="B48" s="137"/>
      <c r="C48" s="138" t="s">
        <v>8</v>
      </c>
      <c r="D48" s="138"/>
      <c r="E48" s="138"/>
      <c r="F48" s="138"/>
      <c r="G48" s="148"/>
      <c r="H48" s="148"/>
      <c r="I48" s="148"/>
      <c r="J48" s="148"/>
      <c r="K48" s="148"/>
      <c r="L48" s="143">
        <f t="shared" si="13"/>
        <v>0</v>
      </c>
      <c r="M48" s="143">
        <f t="shared" si="12"/>
        <v>0</v>
      </c>
      <c r="N48" s="141"/>
      <c r="O48" s="150"/>
      <c r="P48" s="150"/>
      <c r="Q48" s="150"/>
    </row>
    <row r="49" spans="1:24" ht="15.75" thickBot="1" x14ac:dyDescent="0.3">
      <c r="A49" s="129"/>
      <c r="B49" s="144"/>
      <c r="C49" s="145"/>
      <c r="D49" s="145"/>
      <c r="E49" s="145"/>
      <c r="F49" s="145"/>
      <c r="G49" s="146"/>
      <c r="H49" s="146"/>
      <c r="I49" s="146"/>
      <c r="J49" s="146"/>
      <c r="K49" s="146"/>
      <c r="L49" s="146"/>
      <c r="M49" s="146"/>
      <c r="N49" s="147"/>
      <c r="O49" s="150"/>
      <c r="P49" s="150"/>
      <c r="Q49" s="150"/>
    </row>
    <row r="50" spans="1:24" ht="15.75" thickBot="1" x14ac:dyDescent="0.3">
      <c r="A50" s="129"/>
      <c r="G50" s="142"/>
      <c r="H50" s="142"/>
      <c r="I50" s="142"/>
      <c r="J50" s="142"/>
      <c r="K50" s="142"/>
      <c r="L50" s="142"/>
      <c r="M50" s="142"/>
      <c r="N50" s="142"/>
      <c r="O50" s="150"/>
      <c r="P50" s="150"/>
      <c r="Q50" s="150"/>
    </row>
    <row r="51" spans="1:24" x14ac:dyDescent="0.25">
      <c r="A51" s="2">
        <f>+A35+1</f>
        <v>3</v>
      </c>
      <c r="B51" s="12"/>
      <c r="C51" s="5" t="s">
        <v>19</v>
      </c>
      <c r="D51" s="124"/>
      <c r="E51" s="125"/>
      <c r="F51" s="125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126"/>
      <c r="O51" s="150"/>
      <c r="P51" s="150"/>
      <c r="Q51" s="150"/>
      <c r="S51" s="127" t="str">
        <f>+C51</f>
        <v>Lavumisa</v>
      </c>
      <c r="T51" s="128">
        <f>+L55</f>
        <v>318</v>
      </c>
      <c r="U51" s="128">
        <f>+L56+L57</f>
        <v>88</v>
      </c>
      <c r="V51" s="128">
        <f>+L58+L59</f>
        <v>230</v>
      </c>
      <c r="W51" s="128">
        <f>+L62</f>
        <v>28</v>
      </c>
      <c r="X51" s="128">
        <f>+L60</f>
        <v>0</v>
      </c>
    </row>
    <row r="52" spans="1:24" x14ac:dyDescent="0.25">
      <c r="A52" s="129"/>
      <c r="B52" s="130"/>
      <c r="C52" s="8" t="str">
        <f>+$C36</f>
        <v>December 2024</v>
      </c>
      <c r="D52" s="132"/>
      <c r="E52" s="132"/>
      <c r="F52" s="132"/>
      <c r="G52" s="10" t="str">
        <f>+$G$4</f>
        <v>Dec</v>
      </c>
      <c r="H52" s="10" t="str">
        <f>+G52</f>
        <v>Dec</v>
      </c>
      <c r="I52" s="10" t="str">
        <f t="shared" si="14"/>
        <v>Dec</v>
      </c>
      <c r="J52" s="10" t="str">
        <f t="shared" si="14"/>
        <v>Dec</v>
      </c>
      <c r="K52" s="10" t="str">
        <f t="shared" si="14"/>
        <v>Dec</v>
      </c>
      <c r="L52" s="10" t="str">
        <f t="shared" si="14"/>
        <v>Dec</v>
      </c>
      <c r="M52" s="10" t="str">
        <f t="shared" si="14"/>
        <v>Dec</v>
      </c>
      <c r="N52" s="133"/>
      <c r="O52" s="150"/>
      <c r="P52" s="150"/>
      <c r="Q52" s="150"/>
    </row>
    <row r="53" spans="1:24" ht="15.75" thickBot="1" x14ac:dyDescent="0.3">
      <c r="A53" s="129"/>
      <c r="B53" s="134"/>
      <c r="C53" s="135"/>
      <c r="D53" s="135"/>
      <c r="E53" s="135"/>
      <c r="F53" s="135"/>
      <c r="G53" s="7">
        <f>+$G$5</f>
        <v>1</v>
      </c>
      <c r="H53" s="7">
        <f>+$H$5</f>
        <v>8</v>
      </c>
      <c r="I53" s="7">
        <f>+$I$5</f>
        <v>15</v>
      </c>
      <c r="J53" s="7">
        <f>+$J$5</f>
        <v>22</v>
      </c>
      <c r="K53" s="7">
        <f>+$K$5</f>
        <v>29</v>
      </c>
      <c r="L53" s="7" t="s">
        <v>11</v>
      </c>
      <c r="M53" s="7" t="s">
        <v>12</v>
      </c>
      <c r="N53" s="136"/>
      <c r="O53" s="150"/>
      <c r="P53" s="150"/>
      <c r="Q53" s="150"/>
    </row>
    <row r="54" spans="1:24" x14ac:dyDescent="0.25">
      <c r="A54" s="129"/>
      <c r="B54" s="137"/>
      <c r="C54" s="138"/>
      <c r="D54" s="138"/>
      <c r="E54" s="138"/>
      <c r="F54" s="138"/>
      <c r="G54" s="11"/>
      <c r="H54" s="11"/>
      <c r="I54" s="11"/>
      <c r="J54" s="11"/>
      <c r="K54" s="138"/>
      <c r="L54" s="138"/>
      <c r="M54" s="138"/>
      <c r="N54" s="139"/>
      <c r="O54" s="150"/>
      <c r="P54" s="150"/>
      <c r="Q54" s="150"/>
    </row>
    <row r="55" spans="1:24" x14ac:dyDescent="0.25">
      <c r="A55" s="129"/>
      <c r="B55" s="137"/>
      <c r="C55" s="138" t="s">
        <v>0</v>
      </c>
      <c r="D55" s="138"/>
      <c r="E55" s="138"/>
      <c r="F55" s="138"/>
      <c r="G55" s="140">
        <f>SUM(G56:G59)</f>
        <v>73</v>
      </c>
      <c r="H55" s="140">
        <f t="shared" ref="H55:L55" si="15">SUM(H56:H59)</f>
        <v>60</v>
      </c>
      <c r="I55" s="140">
        <f t="shared" si="15"/>
        <v>29</v>
      </c>
      <c r="J55" s="140">
        <f t="shared" si="15"/>
        <v>78</v>
      </c>
      <c r="K55" s="140">
        <f t="shared" si="15"/>
        <v>78</v>
      </c>
      <c r="L55" s="140">
        <f t="shared" si="15"/>
        <v>318</v>
      </c>
      <c r="M55" s="140">
        <f>ROUND((L55/$E$1),0)</f>
        <v>64</v>
      </c>
      <c r="N55" s="141"/>
      <c r="O55" s="150"/>
      <c r="P55" s="150"/>
      <c r="Q55" s="150"/>
    </row>
    <row r="56" spans="1:24" x14ac:dyDescent="0.25">
      <c r="A56" s="129"/>
      <c r="B56" s="137"/>
      <c r="C56" s="138"/>
      <c r="D56" s="138" t="s">
        <v>1</v>
      </c>
      <c r="E56" s="138"/>
      <c r="F56" s="138"/>
      <c r="G56" s="148">
        <v>8</v>
      </c>
      <c r="H56" s="148">
        <v>2</v>
      </c>
      <c r="I56" s="148">
        <v>2</v>
      </c>
      <c r="J56" s="148">
        <v>3</v>
      </c>
      <c r="K56" s="148">
        <v>3</v>
      </c>
      <c r="L56" s="143">
        <f>SUM(G56:K56)</f>
        <v>18</v>
      </c>
      <c r="M56" s="143">
        <f t="shared" ref="M56:M64" si="16">ROUND((L56/$E$1),0)</f>
        <v>4</v>
      </c>
      <c r="N56" s="141"/>
      <c r="O56" s="150"/>
      <c r="P56" s="150"/>
      <c r="Q56" s="150"/>
    </row>
    <row r="57" spans="1:24" x14ac:dyDescent="0.25">
      <c r="A57" s="129"/>
      <c r="B57" s="137"/>
      <c r="C57" s="138"/>
      <c r="D57" s="138" t="s">
        <v>2</v>
      </c>
      <c r="E57" s="138"/>
      <c r="F57" s="138"/>
      <c r="G57" s="148">
        <v>18</v>
      </c>
      <c r="H57" s="148">
        <v>14</v>
      </c>
      <c r="I57" s="148">
        <v>4</v>
      </c>
      <c r="J57" s="148">
        <v>18</v>
      </c>
      <c r="K57" s="148">
        <v>16</v>
      </c>
      <c r="L57" s="143">
        <f t="shared" ref="L57:L64" si="17">SUM(G57:K57)</f>
        <v>70</v>
      </c>
      <c r="M57" s="143">
        <f t="shared" si="16"/>
        <v>14</v>
      </c>
      <c r="N57" s="141"/>
      <c r="O57" s="150"/>
      <c r="P57" s="150"/>
      <c r="Q57" s="150"/>
    </row>
    <row r="58" spans="1:24" x14ac:dyDescent="0.25">
      <c r="A58" s="129"/>
      <c r="B58" s="137"/>
      <c r="C58" s="138"/>
      <c r="D58" s="138" t="s">
        <v>3</v>
      </c>
      <c r="E58" s="138"/>
      <c r="F58" s="138"/>
      <c r="G58" s="148">
        <v>16</v>
      </c>
      <c r="H58" s="148">
        <v>16</v>
      </c>
      <c r="I58" s="148">
        <v>13</v>
      </c>
      <c r="J58" s="148">
        <v>23</v>
      </c>
      <c r="K58" s="148">
        <v>23</v>
      </c>
      <c r="L58" s="143">
        <f t="shared" si="17"/>
        <v>91</v>
      </c>
      <c r="M58" s="143">
        <f t="shared" si="16"/>
        <v>18</v>
      </c>
      <c r="N58" s="141"/>
      <c r="O58" s="150"/>
      <c r="P58" s="150"/>
      <c r="Q58" s="150"/>
    </row>
    <row r="59" spans="1:24" x14ac:dyDescent="0.25">
      <c r="A59" s="129"/>
      <c r="B59" s="137"/>
      <c r="C59" s="138"/>
      <c r="D59" s="138" t="s">
        <v>4</v>
      </c>
      <c r="E59" s="138"/>
      <c r="F59" s="138"/>
      <c r="G59" s="149">
        <v>31</v>
      </c>
      <c r="H59" s="149">
        <v>28</v>
      </c>
      <c r="I59" s="149">
        <v>10</v>
      </c>
      <c r="J59" s="149">
        <v>34</v>
      </c>
      <c r="K59" s="149">
        <v>36</v>
      </c>
      <c r="L59" s="140">
        <f t="shared" si="17"/>
        <v>139</v>
      </c>
      <c r="M59" s="140">
        <f t="shared" si="16"/>
        <v>28</v>
      </c>
      <c r="N59" s="141"/>
      <c r="O59" s="115"/>
      <c r="P59" s="150"/>
      <c r="Q59" s="150"/>
    </row>
    <row r="60" spans="1:24" x14ac:dyDescent="0.25">
      <c r="A60" s="129"/>
      <c r="B60" s="137"/>
      <c r="C60" s="138" t="s">
        <v>5</v>
      </c>
      <c r="D60" s="138"/>
      <c r="E60" s="138"/>
      <c r="F60" s="138"/>
      <c r="G60" s="148"/>
      <c r="H60" s="148"/>
      <c r="I60" s="148"/>
      <c r="J60" s="148"/>
      <c r="K60" s="148"/>
      <c r="L60" s="143">
        <f t="shared" si="17"/>
        <v>0</v>
      </c>
      <c r="M60" s="143">
        <f t="shared" si="16"/>
        <v>0</v>
      </c>
      <c r="N60" s="141"/>
      <c r="O60" s="150"/>
      <c r="P60" s="150"/>
      <c r="Q60" s="150"/>
    </row>
    <row r="61" spans="1:24" x14ac:dyDescent="0.25">
      <c r="A61" s="129"/>
      <c r="B61" s="137"/>
      <c r="C61" s="138" t="s">
        <v>6</v>
      </c>
      <c r="D61" s="138"/>
      <c r="E61" s="138"/>
      <c r="F61" s="138"/>
      <c r="G61" s="148"/>
      <c r="H61" s="148"/>
      <c r="I61" s="148"/>
      <c r="J61" s="148"/>
      <c r="K61" s="148"/>
      <c r="L61" s="143">
        <f t="shared" si="17"/>
        <v>0</v>
      </c>
      <c r="M61" s="143">
        <f t="shared" si="16"/>
        <v>0</v>
      </c>
      <c r="N61" s="141"/>
      <c r="O61" s="150"/>
      <c r="P61" s="150"/>
      <c r="Q61" s="150"/>
    </row>
    <row r="62" spans="1:24" x14ac:dyDescent="0.25">
      <c r="A62" s="129"/>
      <c r="B62" s="137"/>
      <c r="C62" s="138" t="s">
        <v>7</v>
      </c>
      <c r="D62" s="138"/>
      <c r="E62" s="138"/>
      <c r="F62" s="138"/>
      <c r="G62" s="148"/>
      <c r="H62" s="148">
        <v>9</v>
      </c>
      <c r="I62" s="148">
        <v>6</v>
      </c>
      <c r="J62" s="148">
        <v>7</v>
      </c>
      <c r="K62" s="148">
        <v>6</v>
      </c>
      <c r="L62" s="143">
        <f t="shared" si="17"/>
        <v>28</v>
      </c>
      <c r="M62" s="143">
        <f t="shared" si="16"/>
        <v>6</v>
      </c>
      <c r="N62" s="141"/>
      <c r="O62" s="150"/>
      <c r="P62" s="150"/>
      <c r="Q62" s="150"/>
    </row>
    <row r="63" spans="1:24" x14ac:dyDescent="0.25">
      <c r="A63" s="129"/>
      <c r="B63" s="137"/>
      <c r="C63" s="138" t="s">
        <v>9</v>
      </c>
      <c r="D63" s="138"/>
      <c r="E63" s="138"/>
      <c r="F63" s="138"/>
      <c r="G63" s="148"/>
      <c r="H63" s="148"/>
      <c r="I63" s="148"/>
      <c r="J63" s="148"/>
      <c r="K63" s="148"/>
      <c r="L63" s="143">
        <f t="shared" si="17"/>
        <v>0</v>
      </c>
      <c r="M63" s="143">
        <f t="shared" si="16"/>
        <v>0</v>
      </c>
      <c r="N63" s="141"/>
      <c r="O63" s="150"/>
      <c r="P63" s="150"/>
      <c r="Q63" s="150"/>
    </row>
    <row r="64" spans="1:24" x14ac:dyDescent="0.25">
      <c r="A64" s="129"/>
      <c r="B64" s="137"/>
      <c r="C64" s="138" t="s">
        <v>8</v>
      </c>
      <c r="D64" s="138"/>
      <c r="E64" s="138"/>
      <c r="F64" s="138"/>
      <c r="G64" s="148"/>
      <c r="H64" s="148"/>
      <c r="I64" s="148"/>
      <c r="J64" s="148"/>
      <c r="K64" s="148"/>
      <c r="L64" s="143">
        <f t="shared" si="17"/>
        <v>0</v>
      </c>
      <c r="M64" s="143">
        <f t="shared" si="16"/>
        <v>0</v>
      </c>
      <c r="N64" s="141"/>
      <c r="O64" s="150"/>
      <c r="P64" s="150"/>
      <c r="Q64" s="150"/>
    </row>
    <row r="65" spans="1:24" ht="15.75" thickBot="1" x14ac:dyDescent="0.3">
      <c r="A65" s="129"/>
      <c r="B65" s="144"/>
      <c r="C65" s="145"/>
      <c r="D65" s="145"/>
      <c r="E65" s="145"/>
      <c r="F65" s="145"/>
      <c r="G65" s="146"/>
      <c r="H65" s="146"/>
      <c r="I65" s="146"/>
      <c r="J65" s="146"/>
      <c r="K65" s="146"/>
      <c r="L65" s="146"/>
      <c r="M65" s="146"/>
      <c r="N65" s="147"/>
      <c r="O65" s="150"/>
      <c r="P65" s="150"/>
      <c r="Q65" s="150"/>
    </row>
    <row r="66" spans="1:24" ht="15.75" thickBot="1" x14ac:dyDescent="0.3"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</row>
    <row r="67" spans="1:24" x14ac:dyDescent="0.25">
      <c r="A67" s="2">
        <f>+A51+1</f>
        <v>4</v>
      </c>
      <c r="B67" s="12"/>
      <c r="C67" s="5" t="s">
        <v>20</v>
      </c>
      <c r="D67" s="124"/>
      <c r="E67" s="125"/>
      <c r="F67" s="125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126"/>
      <c r="O67" s="150"/>
      <c r="P67" s="150"/>
      <c r="Q67" s="150"/>
      <c r="S67" s="127" t="str">
        <f>+C67</f>
        <v>Engcamini</v>
      </c>
      <c r="T67" s="128">
        <f>+L71</f>
        <v>568</v>
      </c>
      <c r="U67" s="128">
        <f>+L72+L73</f>
        <v>103</v>
      </c>
      <c r="V67" s="128">
        <f>+L74+L75</f>
        <v>465</v>
      </c>
      <c r="W67" s="128">
        <f>+L78</f>
        <v>9</v>
      </c>
      <c r="X67" s="128">
        <f>+L76</f>
        <v>0</v>
      </c>
    </row>
    <row r="68" spans="1:24" x14ac:dyDescent="0.25">
      <c r="A68" s="129"/>
      <c r="B68" s="130"/>
      <c r="C68" s="8" t="str">
        <f>+$C52</f>
        <v>December 2024</v>
      </c>
      <c r="D68" s="132"/>
      <c r="E68" s="132"/>
      <c r="F68" s="132"/>
      <c r="G68" s="10" t="str">
        <f>+$G$4</f>
        <v>Dec</v>
      </c>
      <c r="H68" s="10" t="str">
        <f>+G68</f>
        <v>Dec</v>
      </c>
      <c r="I68" s="10" t="str">
        <f t="shared" si="18"/>
        <v>Dec</v>
      </c>
      <c r="J68" s="10" t="str">
        <f t="shared" si="18"/>
        <v>Dec</v>
      </c>
      <c r="K68" s="10" t="str">
        <f t="shared" si="18"/>
        <v>Dec</v>
      </c>
      <c r="L68" s="10" t="str">
        <f t="shared" si="18"/>
        <v>Dec</v>
      </c>
      <c r="M68" s="10" t="str">
        <f t="shared" si="18"/>
        <v>Dec</v>
      </c>
      <c r="N68" s="133"/>
      <c r="O68" s="150"/>
      <c r="P68" s="150"/>
      <c r="Q68" s="150"/>
    </row>
    <row r="69" spans="1:24" ht="15.75" thickBot="1" x14ac:dyDescent="0.3">
      <c r="A69" s="129"/>
      <c r="B69" s="134"/>
      <c r="C69" s="135"/>
      <c r="D69" s="135"/>
      <c r="E69" s="135"/>
      <c r="F69" s="135"/>
      <c r="G69" s="7">
        <f>+$G$5</f>
        <v>1</v>
      </c>
      <c r="H69" s="7">
        <f>+$H$5</f>
        <v>8</v>
      </c>
      <c r="I69" s="7">
        <f>+$I$5</f>
        <v>15</v>
      </c>
      <c r="J69" s="7">
        <f>+$J$5</f>
        <v>22</v>
      </c>
      <c r="K69" s="7">
        <f>+$K$5</f>
        <v>29</v>
      </c>
      <c r="L69" s="7" t="s">
        <v>11</v>
      </c>
      <c r="M69" s="7" t="s">
        <v>12</v>
      </c>
      <c r="N69" s="136"/>
      <c r="O69" s="150"/>
      <c r="P69" s="150"/>
      <c r="Q69" s="150"/>
    </row>
    <row r="70" spans="1:24" x14ac:dyDescent="0.25">
      <c r="A70" s="129"/>
      <c r="B70" s="137"/>
      <c r="C70" s="138"/>
      <c r="D70" s="138"/>
      <c r="E70" s="138"/>
      <c r="F70" s="138"/>
      <c r="G70" s="11"/>
      <c r="H70" s="11"/>
      <c r="I70" s="11"/>
      <c r="J70" s="11"/>
      <c r="K70" s="138"/>
      <c r="L70" s="138"/>
      <c r="M70" s="138"/>
      <c r="N70" s="139"/>
      <c r="O70" s="150"/>
      <c r="P70" s="150"/>
      <c r="Q70" s="150"/>
    </row>
    <row r="71" spans="1:24" x14ac:dyDescent="0.25">
      <c r="A71" s="129"/>
      <c r="B71" s="137"/>
      <c r="C71" s="138" t="s">
        <v>0</v>
      </c>
      <c r="D71" s="138"/>
      <c r="E71" s="138"/>
      <c r="F71" s="138"/>
      <c r="G71" s="140">
        <f>SUM(G72:G75)</f>
        <v>104</v>
      </c>
      <c r="H71" s="140">
        <f t="shared" ref="H71:L71" si="19">SUM(H72:H75)</f>
        <v>197</v>
      </c>
      <c r="I71" s="140">
        <f t="shared" si="19"/>
        <v>98</v>
      </c>
      <c r="J71" s="140">
        <f t="shared" si="19"/>
        <v>105</v>
      </c>
      <c r="K71" s="140">
        <f t="shared" si="19"/>
        <v>64</v>
      </c>
      <c r="L71" s="140">
        <f t="shared" si="19"/>
        <v>568</v>
      </c>
      <c r="M71" s="140">
        <f>ROUND((L71/$E$1),0)</f>
        <v>114</v>
      </c>
      <c r="N71" s="141"/>
      <c r="O71" s="150"/>
      <c r="P71" s="150"/>
      <c r="Q71" s="150"/>
    </row>
    <row r="72" spans="1:24" x14ac:dyDescent="0.25">
      <c r="A72" s="129"/>
      <c r="B72" s="137"/>
      <c r="C72" s="138"/>
      <c r="D72" s="138" t="s">
        <v>1</v>
      </c>
      <c r="E72" s="138"/>
      <c r="F72" s="138"/>
      <c r="G72" s="148">
        <v>1</v>
      </c>
      <c r="H72" s="148">
        <v>4</v>
      </c>
      <c r="I72" s="148">
        <v>2</v>
      </c>
      <c r="J72" s="148">
        <v>2</v>
      </c>
      <c r="K72" s="148">
        <v>7</v>
      </c>
      <c r="L72" s="143">
        <f>SUM(G72:K72)</f>
        <v>16</v>
      </c>
      <c r="M72" s="143">
        <f t="shared" ref="M72:M80" si="20">ROUND((L72/$E$1),0)</f>
        <v>3</v>
      </c>
      <c r="N72" s="141"/>
      <c r="O72" s="150"/>
      <c r="P72" s="150"/>
      <c r="Q72" s="150"/>
    </row>
    <row r="73" spans="1:24" x14ac:dyDescent="0.25">
      <c r="A73" s="129"/>
      <c r="B73" s="137"/>
      <c r="C73" s="138"/>
      <c r="D73" s="138" t="s">
        <v>2</v>
      </c>
      <c r="E73" s="138"/>
      <c r="F73" s="138"/>
      <c r="G73" s="148">
        <v>13</v>
      </c>
      <c r="H73" s="148">
        <v>30</v>
      </c>
      <c r="I73" s="148">
        <v>14</v>
      </c>
      <c r="J73" s="148">
        <v>13</v>
      </c>
      <c r="K73" s="148">
        <v>17</v>
      </c>
      <c r="L73" s="143">
        <f t="shared" ref="L73:L80" si="21">SUM(G73:K73)</f>
        <v>87</v>
      </c>
      <c r="M73" s="143">
        <f t="shared" si="20"/>
        <v>17</v>
      </c>
      <c r="N73" s="141"/>
      <c r="O73" s="150"/>
      <c r="P73" s="150"/>
      <c r="Q73" s="150"/>
    </row>
    <row r="74" spans="1:24" x14ac:dyDescent="0.25">
      <c r="A74" s="129"/>
      <c r="B74" s="137"/>
      <c r="C74" s="138"/>
      <c r="D74" s="138" t="s">
        <v>3</v>
      </c>
      <c r="E74" s="138"/>
      <c r="F74" s="138"/>
      <c r="G74" s="148">
        <v>13</v>
      </c>
      <c r="H74" s="148">
        <v>25</v>
      </c>
      <c r="I74" s="148">
        <v>9</v>
      </c>
      <c r="J74" s="148">
        <v>14</v>
      </c>
      <c r="K74" s="148">
        <v>16</v>
      </c>
      <c r="L74" s="143">
        <f t="shared" si="21"/>
        <v>77</v>
      </c>
      <c r="M74" s="143">
        <f t="shared" si="20"/>
        <v>15</v>
      </c>
      <c r="N74" s="141"/>
      <c r="O74" s="150"/>
      <c r="P74" s="150"/>
      <c r="Q74" s="150"/>
    </row>
    <row r="75" spans="1:24" x14ac:dyDescent="0.25">
      <c r="A75" s="129"/>
      <c r="B75" s="137"/>
      <c r="C75" s="138"/>
      <c r="D75" s="138" t="s">
        <v>4</v>
      </c>
      <c r="E75" s="138"/>
      <c r="F75" s="138"/>
      <c r="G75" s="149">
        <v>77</v>
      </c>
      <c r="H75" s="149">
        <v>138</v>
      </c>
      <c r="I75" s="149">
        <v>73</v>
      </c>
      <c r="J75" s="149">
        <v>76</v>
      </c>
      <c r="K75" s="149">
        <v>24</v>
      </c>
      <c r="L75" s="140">
        <f t="shared" si="21"/>
        <v>388</v>
      </c>
      <c r="M75" s="140">
        <f t="shared" si="20"/>
        <v>78</v>
      </c>
      <c r="N75" s="141"/>
      <c r="O75" s="150"/>
      <c r="P75" s="150"/>
      <c r="Q75" s="150"/>
    </row>
    <row r="76" spans="1:24" x14ac:dyDescent="0.25">
      <c r="A76" s="129"/>
      <c r="B76" s="137"/>
      <c r="C76" s="138" t="s">
        <v>5</v>
      </c>
      <c r="D76" s="138"/>
      <c r="E76" s="138"/>
      <c r="F76" s="138"/>
      <c r="G76" s="148"/>
      <c r="H76" s="148"/>
      <c r="I76" s="148"/>
      <c r="J76" s="148"/>
      <c r="K76" s="148"/>
      <c r="L76" s="143">
        <f t="shared" si="21"/>
        <v>0</v>
      </c>
      <c r="M76" s="143">
        <f t="shared" si="20"/>
        <v>0</v>
      </c>
      <c r="N76" s="141"/>
      <c r="O76" s="115"/>
      <c r="P76" s="150"/>
      <c r="Q76" s="150"/>
    </row>
    <row r="77" spans="1:24" x14ac:dyDescent="0.25">
      <c r="A77" s="129"/>
      <c r="B77" s="137"/>
      <c r="C77" s="138" t="s">
        <v>6</v>
      </c>
      <c r="D77" s="138"/>
      <c r="E77" s="138"/>
      <c r="F77" s="138"/>
      <c r="G77" s="148"/>
      <c r="H77" s="148"/>
      <c r="I77" s="148"/>
      <c r="J77" s="148"/>
      <c r="K77" s="148"/>
      <c r="L77" s="143">
        <f t="shared" si="21"/>
        <v>0</v>
      </c>
      <c r="M77" s="143">
        <f t="shared" si="20"/>
        <v>0</v>
      </c>
      <c r="N77" s="141"/>
      <c r="O77" s="150"/>
      <c r="P77" s="150"/>
      <c r="Q77" s="150"/>
    </row>
    <row r="78" spans="1:24" x14ac:dyDescent="0.25">
      <c r="A78" s="129"/>
      <c r="B78" s="137"/>
      <c r="C78" s="138" t="s">
        <v>7</v>
      </c>
      <c r="D78" s="138"/>
      <c r="E78" s="138"/>
      <c r="F78" s="138"/>
      <c r="G78" s="148">
        <v>2</v>
      </c>
      <c r="H78" s="148">
        <v>4</v>
      </c>
      <c r="I78" s="148"/>
      <c r="J78" s="148">
        <v>1</v>
      </c>
      <c r="K78" s="148">
        <v>2</v>
      </c>
      <c r="L78" s="143">
        <f t="shared" si="21"/>
        <v>9</v>
      </c>
      <c r="M78" s="143">
        <f t="shared" si="20"/>
        <v>2</v>
      </c>
      <c r="N78" s="141"/>
      <c r="O78" s="150"/>
      <c r="P78" s="150"/>
      <c r="Q78" s="150"/>
    </row>
    <row r="79" spans="1:24" x14ac:dyDescent="0.25">
      <c r="A79" s="129"/>
      <c r="B79" s="137"/>
      <c r="C79" s="138" t="s">
        <v>9</v>
      </c>
      <c r="D79" s="138"/>
      <c r="E79" s="138"/>
      <c r="F79" s="138"/>
      <c r="G79" s="148">
        <v>120</v>
      </c>
      <c r="H79" s="148">
        <v>82</v>
      </c>
      <c r="I79" s="148">
        <v>6</v>
      </c>
      <c r="J79" s="148"/>
      <c r="K79" s="148"/>
      <c r="L79" s="143">
        <f t="shared" si="21"/>
        <v>208</v>
      </c>
      <c r="M79" s="143">
        <f t="shared" si="20"/>
        <v>42</v>
      </c>
      <c r="N79" s="141"/>
      <c r="O79" s="150"/>
      <c r="P79" s="150"/>
      <c r="Q79" s="150"/>
    </row>
    <row r="80" spans="1:24" x14ac:dyDescent="0.25">
      <c r="A80" s="129"/>
      <c r="B80" s="137"/>
      <c r="C80" s="138" t="s">
        <v>8</v>
      </c>
      <c r="D80" s="138"/>
      <c r="E80" s="138"/>
      <c r="F80" s="138"/>
      <c r="G80" s="148"/>
      <c r="H80" s="148"/>
      <c r="I80" s="148"/>
      <c r="J80" s="148"/>
      <c r="K80" s="148"/>
      <c r="L80" s="143">
        <f t="shared" si="21"/>
        <v>0</v>
      </c>
      <c r="M80" s="143">
        <f t="shared" si="20"/>
        <v>0</v>
      </c>
      <c r="N80" s="141"/>
      <c r="O80" s="150"/>
      <c r="P80" s="150"/>
      <c r="Q80" s="150"/>
    </row>
    <row r="81" spans="1:24" ht="15.75" thickBot="1" x14ac:dyDescent="0.3">
      <c r="A81" s="129"/>
      <c r="B81" s="144"/>
      <c r="C81" s="145"/>
      <c r="D81" s="145"/>
      <c r="E81" s="145"/>
      <c r="F81" s="145"/>
      <c r="G81" s="146"/>
      <c r="H81" s="146"/>
      <c r="I81" s="146"/>
      <c r="J81" s="146"/>
      <c r="K81" s="146"/>
      <c r="L81" s="146"/>
      <c r="M81" s="146"/>
      <c r="N81" s="147"/>
      <c r="O81" s="150"/>
      <c r="P81" s="150"/>
      <c r="Q81" s="150"/>
    </row>
    <row r="82" spans="1:24" ht="15.75" thickBot="1" x14ac:dyDescent="0.3">
      <c r="A82" s="129"/>
      <c r="G82" s="142"/>
      <c r="H82" s="142"/>
      <c r="I82" s="142"/>
      <c r="J82" s="142"/>
      <c r="K82" s="142"/>
      <c r="L82" s="142"/>
      <c r="M82" s="142"/>
      <c r="N82" s="142"/>
      <c r="O82" s="150"/>
      <c r="P82" s="150"/>
      <c r="Q82" s="150"/>
    </row>
    <row r="83" spans="1:24" x14ac:dyDescent="0.25">
      <c r="A83" s="2">
        <f>+A67+1</f>
        <v>5</v>
      </c>
      <c r="B83" s="123"/>
      <c r="C83" s="5" t="s">
        <v>21</v>
      </c>
      <c r="D83" s="124"/>
      <c r="E83" s="125"/>
      <c r="F83" s="125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126"/>
      <c r="O83" s="150"/>
      <c r="P83" s="150"/>
      <c r="Q83" s="150"/>
      <c r="S83" s="127" t="str">
        <f>+C83</f>
        <v>Pine Valley</v>
      </c>
      <c r="T83" s="128">
        <f>+L87</f>
        <v>0</v>
      </c>
      <c r="U83" s="128">
        <f>+L88+L89</f>
        <v>0</v>
      </c>
      <c r="V83" s="128">
        <f>+L90+L91</f>
        <v>0</v>
      </c>
      <c r="W83" s="128">
        <f>+L94</f>
        <v>0</v>
      </c>
      <c r="X83" s="128">
        <f>+L92</f>
        <v>0</v>
      </c>
    </row>
    <row r="84" spans="1:24" x14ac:dyDescent="0.25">
      <c r="A84" s="129"/>
      <c r="B84" s="130"/>
      <c r="C84" s="8" t="str">
        <f>+$C68</f>
        <v>December 2024</v>
      </c>
      <c r="D84" s="132"/>
      <c r="E84" s="132"/>
      <c r="F84" s="132"/>
      <c r="G84" s="10" t="str">
        <f>+$G$4</f>
        <v>Dec</v>
      </c>
      <c r="H84" s="10" t="str">
        <f>+G84</f>
        <v>Dec</v>
      </c>
      <c r="I84" s="10" t="str">
        <f t="shared" si="22"/>
        <v>Dec</v>
      </c>
      <c r="J84" s="10" t="str">
        <f t="shared" si="22"/>
        <v>Dec</v>
      </c>
      <c r="K84" s="10" t="str">
        <f t="shared" si="22"/>
        <v>Dec</v>
      </c>
      <c r="L84" s="10" t="str">
        <f t="shared" si="22"/>
        <v>Dec</v>
      </c>
      <c r="M84" s="10" t="str">
        <f t="shared" si="22"/>
        <v>Dec</v>
      </c>
      <c r="N84" s="133"/>
      <c r="O84" s="150"/>
      <c r="P84" s="150"/>
      <c r="Q84" s="150"/>
    </row>
    <row r="85" spans="1:24" ht="15.75" thickBot="1" x14ac:dyDescent="0.3">
      <c r="A85" s="129"/>
      <c r="B85" s="134"/>
      <c r="C85" s="135"/>
      <c r="D85" s="135"/>
      <c r="E85" s="135"/>
      <c r="F85" s="135"/>
      <c r="G85" s="7">
        <f>+$G$5</f>
        <v>1</v>
      </c>
      <c r="H85" s="7">
        <f>+$H$5</f>
        <v>8</v>
      </c>
      <c r="I85" s="7">
        <f>+$I$5</f>
        <v>15</v>
      </c>
      <c r="J85" s="7">
        <f>+$J$5</f>
        <v>22</v>
      </c>
      <c r="K85" s="7">
        <f>+$K$5</f>
        <v>29</v>
      </c>
      <c r="L85" s="7" t="s">
        <v>11</v>
      </c>
      <c r="M85" s="7" t="s">
        <v>12</v>
      </c>
      <c r="N85" s="136"/>
      <c r="O85" s="150"/>
      <c r="P85" s="150"/>
      <c r="Q85" s="150"/>
    </row>
    <row r="86" spans="1:24" x14ac:dyDescent="0.25">
      <c r="A86" s="129"/>
      <c r="B86" s="137"/>
      <c r="C86" s="138"/>
      <c r="D86" s="138"/>
      <c r="E86" s="138"/>
      <c r="F86" s="138"/>
      <c r="G86" s="11"/>
      <c r="H86" s="11"/>
      <c r="I86" s="11"/>
      <c r="J86" s="11"/>
      <c r="K86" s="138"/>
      <c r="L86" s="138"/>
      <c r="M86" s="138"/>
      <c r="N86" s="139"/>
      <c r="O86" s="150"/>
      <c r="P86" s="150"/>
      <c r="Q86" s="150"/>
    </row>
    <row r="87" spans="1:24" x14ac:dyDescent="0.25">
      <c r="A87" s="129"/>
      <c r="B87" s="137"/>
      <c r="C87" s="138" t="s">
        <v>0</v>
      </c>
      <c r="D87" s="138"/>
      <c r="E87" s="138"/>
      <c r="F87" s="138"/>
      <c r="G87" s="140">
        <f>SUM(G88:G91)</f>
        <v>0</v>
      </c>
      <c r="H87" s="140">
        <f t="shared" ref="H87:L87" si="23">SUM(H88:H91)</f>
        <v>0</v>
      </c>
      <c r="I87" s="140">
        <f t="shared" si="23"/>
        <v>0</v>
      </c>
      <c r="J87" s="140">
        <f t="shared" si="23"/>
        <v>0</v>
      </c>
      <c r="K87" s="140">
        <f t="shared" si="23"/>
        <v>0</v>
      </c>
      <c r="L87" s="140">
        <f t="shared" si="23"/>
        <v>0</v>
      </c>
      <c r="M87" s="140">
        <f>ROUND((L87/$E$1),0)</f>
        <v>0</v>
      </c>
      <c r="N87" s="141"/>
      <c r="O87" s="150"/>
      <c r="P87" s="150"/>
      <c r="Q87" s="150"/>
    </row>
    <row r="88" spans="1:24" x14ac:dyDescent="0.25">
      <c r="A88" s="129"/>
      <c r="B88" s="137"/>
      <c r="C88" s="138"/>
      <c r="D88" s="138" t="s">
        <v>1</v>
      </c>
      <c r="E88" s="138"/>
      <c r="F88" s="138"/>
      <c r="G88" s="148"/>
      <c r="H88" s="148"/>
      <c r="I88" s="148"/>
      <c r="J88" s="148"/>
      <c r="K88" s="148"/>
      <c r="L88" s="143">
        <f>SUM(G88:K88)</f>
        <v>0</v>
      </c>
      <c r="M88" s="143">
        <f t="shared" ref="M88:M96" si="24">ROUND((L88/$E$1),0)</f>
        <v>0</v>
      </c>
      <c r="N88" s="141"/>
      <c r="O88" s="150"/>
      <c r="P88" s="150"/>
      <c r="Q88" s="150"/>
    </row>
    <row r="89" spans="1:24" x14ac:dyDescent="0.25">
      <c r="A89" s="129"/>
      <c r="B89" s="137"/>
      <c r="C89" s="138"/>
      <c r="D89" s="138" t="s">
        <v>2</v>
      </c>
      <c r="E89" s="138"/>
      <c r="F89" s="138"/>
      <c r="G89" s="148"/>
      <c r="H89" s="148"/>
      <c r="I89" s="148"/>
      <c r="J89" s="148"/>
      <c r="K89" s="148"/>
      <c r="L89" s="143">
        <f t="shared" ref="L89:L96" si="25">SUM(G89:K89)</f>
        <v>0</v>
      </c>
      <c r="M89" s="143">
        <f t="shared" si="24"/>
        <v>0</v>
      </c>
      <c r="N89" s="141"/>
      <c r="O89" s="150"/>
      <c r="P89" s="150"/>
      <c r="Q89" s="150"/>
    </row>
    <row r="90" spans="1:24" x14ac:dyDescent="0.25">
      <c r="A90" s="129"/>
      <c r="B90" s="137"/>
      <c r="C90" s="138"/>
      <c r="D90" s="138" t="s">
        <v>3</v>
      </c>
      <c r="E90" s="138"/>
      <c r="F90" s="138"/>
      <c r="G90" s="148"/>
      <c r="H90" s="148"/>
      <c r="I90" s="148"/>
      <c r="J90" s="148"/>
      <c r="K90" s="148"/>
      <c r="L90" s="143">
        <f t="shared" si="25"/>
        <v>0</v>
      </c>
      <c r="M90" s="143">
        <f t="shared" si="24"/>
        <v>0</v>
      </c>
      <c r="N90" s="141"/>
      <c r="O90" s="150"/>
      <c r="P90" s="150"/>
      <c r="Q90" s="150"/>
    </row>
    <row r="91" spans="1:24" x14ac:dyDescent="0.25">
      <c r="A91" s="129"/>
      <c r="B91" s="137"/>
      <c r="C91" s="138"/>
      <c r="D91" s="138" t="s">
        <v>4</v>
      </c>
      <c r="E91" s="138"/>
      <c r="F91" s="138"/>
      <c r="G91" s="149"/>
      <c r="H91" s="149"/>
      <c r="I91" s="149"/>
      <c r="J91" s="149"/>
      <c r="K91" s="149"/>
      <c r="L91" s="140">
        <f t="shared" si="25"/>
        <v>0</v>
      </c>
      <c r="M91" s="140">
        <f t="shared" si="24"/>
        <v>0</v>
      </c>
      <c r="N91" s="141"/>
      <c r="O91" s="150"/>
      <c r="P91" s="150"/>
      <c r="Q91" s="150"/>
    </row>
    <row r="92" spans="1:24" x14ac:dyDescent="0.25">
      <c r="A92" s="129"/>
      <c r="B92" s="137"/>
      <c r="C92" s="138" t="s">
        <v>5</v>
      </c>
      <c r="D92" s="138"/>
      <c r="E92" s="138"/>
      <c r="F92" s="138"/>
      <c r="G92" s="148"/>
      <c r="H92" s="148"/>
      <c r="I92" s="148"/>
      <c r="J92" s="148"/>
      <c r="K92" s="148"/>
      <c r="L92" s="143">
        <f t="shared" si="25"/>
        <v>0</v>
      </c>
      <c r="M92" s="143">
        <f t="shared" si="24"/>
        <v>0</v>
      </c>
      <c r="N92" s="141"/>
      <c r="O92" s="150"/>
      <c r="P92" s="150"/>
      <c r="Q92" s="150"/>
    </row>
    <row r="93" spans="1:24" x14ac:dyDescent="0.25">
      <c r="A93" s="129"/>
      <c r="B93" s="137"/>
      <c r="C93" s="138" t="s">
        <v>6</v>
      </c>
      <c r="D93" s="138"/>
      <c r="E93" s="138"/>
      <c r="F93" s="138"/>
      <c r="G93" s="148"/>
      <c r="H93" s="148"/>
      <c r="I93" s="148"/>
      <c r="J93" s="148"/>
      <c r="K93" s="148"/>
      <c r="L93" s="143">
        <f t="shared" si="25"/>
        <v>0</v>
      </c>
      <c r="M93" s="143">
        <f t="shared" si="24"/>
        <v>0</v>
      </c>
      <c r="N93" s="141"/>
      <c r="O93" s="150"/>
      <c r="P93" s="150"/>
      <c r="Q93" s="150"/>
    </row>
    <row r="94" spans="1:24" x14ac:dyDescent="0.25">
      <c r="A94" s="129"/>
      <c r="B94" s="137"/>
      <c r="C94" s="138" t="s">
        <v>7</v>
      </c>
      <c r="D94" s="138"/>
      <c r="E94" s="138"/>
      <c r="F94" s="138"/>
      <c r="G94" s="148"/>
      <c r="H94" s="148"/>
      <c r="I94" s="148"/>
      <c r="J94" s="148"/>
      <c r="K94" s="148"/>
      <c r="L94" s="143">
        <f t="shared" si="25"/>
        <v>0</v>
      </c>
      <c r="M94" s="143">
        <f t="shared" si="24"/>
        <v>0</v>
      </c>
      <c r="N94" s="141"/>
      <c r="O94" s="150"/>
      <c r="P94" s="150"/>
      <c r="Q94" s="150"/>
    </row>
    <row r="95" spans="1:24" x14ac:dyDescent="0.25">
      <c r="A95" s="129"/>
      <c r="B95" s="137"/>
      <c r="C95" s="138" t="s">
        <v>9</v>
      </c>
      <c r="D95" s="138"/>
      <c r="E95" s="138"/>
      <c r="F95" s="138"/>
      <c r="G95" s="148"/>
      <c r="H95" s="148"/>
      <c r="I95" s="148"/>
      <c r="J95" s="148"/>
      <c r="K95" s="148"/>
      <c r="L95" s="143">
        <f t="shared" si="25"/>
        <v>0</v>
      </c>
      <c r="M95" s="143">
        <f t="shared" si="24"/>
        <v>0</v>
      </c>
      <c r="N95" s="141"/>
      <c r="O95" s="150"/>
      <c r="P95" s="150"/>
      <c r="Q95" s="150"/>
    </row>
    <row r="96" spans="1:24" x14ac:dyDescent="0.25">
      <c r="A96" s="129"/>
      <c r="B96" s="137"/>
      <c r="C96" s="138" t="s">
        <v>8</v>
      </c>
      <c r="D96" s="138"/>
      <c r="E96" s="138"/>
      <c r="F96" s="138"/>
      <c r="G96" s="148"/>
      <c r="H96" s="148"/>
      <c r="I96" s="148"/>
      <c r="J96" s="148"/>
      <c r="K96" s="148"/>
      <c r="L96" s="143">
        <f t="shared" si="25"/>
        <v>0</v>
      </c>
      <c r="M96" s="143">
        <f t="shared" si="24"/>
        <v>0</v>
      </c>
      <c r="N96" s="141"/>
      <c r="O96" s="150"/>
      <c r="P96" s="150"/>
      <c r="Q96" s="150"/>
    </row>
    <row r="97" spans="1:24" ht="15.75" thickBot="1" x14ac:dyDescent="0.3">
      <c r="A97" s="129"/>
      <c r="B97" s="144"/>
      <c r="C97" s="145"/>
      <c r="D97" s="145"/>
      <c r="E97" s="145"/>
      <c r="F97" s="145"/>
      <c r="G97" s="146"/>
      <c r="H97" s="146"/>
      <c r="I97" s="146"/>
      <c r="J97" s="146"/>
      <c r="K97" s="146"/>
      <c r="L97" s="146"/>
      <c r="M97" s="146"/>
      <c r="N97" s="147"/>
      <c r="O97" s="150"/>
      <c r="P97" s="150"/>
      <c r="Q97" s="150"/>
    </row>
    <row r="98" spans="1:24" ht="15.75" thickBot="1" x14ac:dyDescent="0.3">
      <c r="A98" s="129"/>
      <c r="G98" s="142"/>
      <c r="H98" s="142"/>
      <c r="I98" s="142"/>
      <c r="J98" s="142"/>
      <c r="K98" s="142"/>
      <c r="L98" s="142"/>
      <c r="M98" s="142"/>
      <c r="N98" s="142"/>
      <c r="O98" s="150"/>
      <c r="P98" s="150"/>
      <c r="Q98" s="150"/>
    </row>
    <row r="99" spans="1:24" x14ac:dyDescent="0.25">
      <c r="A99" s="2">
        <f>+A83+1</f>
        <v>6</v>
      </c>
      <c r="B99" s="12"/>
      <c r="C99" s="5" t="s">
        <v>22</v>
      </c>
      <c r="D99" s="124"/>
      <c r="E99" s="125"/>
      <c r="F99" s="125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126"/>
      <c r="O99" s="150"/>
      <c r="P99" s="150"/>
      <c r="Q99" s="150"/>
      <c r="S99" s="127" t="str">
        <f>+C99</f>
        <v>Ngwempisi</v>
      </c>
      <c r="T99" s="128">
        <f>+L103</f>
        <v>328</v>
      </c>
      <c r="U99" s="128">
        <f>+L104+L105</f>
        <v>117</v>
      </c>
      <c r="V99" s="128">
        <f>+L106+L107</f>
        <v>211</v>
      </c>
      <c r="W99" s="128">
        <f>+L110</f>
        <v>4</v>
      </c>
      <c r="X99" s="128">
        <f>+L108</f>
        <v>0</v>
      </c>
    </row>
    <row r="100" spans="1:24" x14ac:dyDescent="0.25">
      <c r="A100" s="129"/>
      <c r="B100" s="130"/>
      <c r="C100" s="8" t="str">
        <f>+$C84</f>
        <v>December 2024</v>
      </c>
      <c r="D100" s="132"/>
      <c r="E100" s="132"/>
      <c r="F100" s="132"/>
      <c r="G100" s="10" t="str">
        <f>+$G$4</f>
        <v>Dec</v>
      </c>
      <c r="H100" s="10" t="str">
        <f>+G100</f>
        <v>Dec</v>
      </c>
      <c r="I100" s="10" t="str">
        <f t="shared" si="26"/>
        <v>Dec</v>
      </c>
      <c r="J100" s="10" t="str">
        <f t="shared" si="26"/>
        <v>Dec</v>
      </c>
      <c r="K100" s="10" t="str">
        <f t="shared" si="26"/>
        <v>Dec</v>
      </c>
      <c r="L100" s="10" t="str">
        <f t="shared" si="26"/>
        <v>Dec</v>
      </c>
      <c r="M100" s="10" t="str">
        <f t="shared" si="26"/>
        <v>Dec</v>
      </c>
      <c r="N100" s="133"/>
      <c r="O100" s="150"/>
      <c r="P100" s="150"/>
      <c r="Q100" s="150"/>
    </row>
    <row r="101" spans="1:24" ht="15.75" thickBot="1" x14ac:dyDescent="0.3">
      <c r="A101" s="129"/>
      <c r="B101" s="134"/>
      <c r="C101" s="135"/>
      <c r="D101" s="135"/>
      <c r="E101" s="135"/>
      <c r="F101" s="135"/>
      <c r="G101" s="7">
        <f>+$G$5</f>
        <v>1</v>
      </c>
      <c r="H101" s="7">
        <f>+$H$5</f>
        <v>8</v>
      </c>
      <c r="I101" s="7">
        <f>+$I$5</f>
        <v>15</v>
      </c>
      <c r="J101" s="7">
        <f>+$J$5</f>
        <v>22</v>
      </c>
      <c r="K101" s="7">
        <f>+$K$5</f>
        <v>29</v>
      </c>
      <c r="L101" s="7" t="s">
        <v>11</v>
      </c>
      <c r="M101" s="7" t="s">
        <v>12</v>
      </c>
      <c r="N101" s="136"/>
      <c r="O101" s="150"/>
      <c r="P101" s="150"/>
      <c r="Q101" s="150"/>
    </row>
    <row r="102" spans="1:24" x14ac:dyDescent="0.25">
      <c r="A102" s="129"/>
      <c r="B102" s="137"/>
      <c r="C102" s="138"/>
      <c r="D102" s="138"/>
      <c r="E102" s="138"/>
      <c r="F102" s="138"/>
      <c r="G102" s="11"/>
      <c r="H102" s="11"/>
      <c r="I102" s="11"/>
      <c r="J102" s="11"/>
      <c r="K102" s="138"/>
      <c r="L102" s="138"/>
      <c r="M102" s="138"/>
      <c r="N102" s="139"/>
      <c r="O102" s="150"/>
      <c r="P102" s="150"/>
      <c r="Q102" s="150"/>
    </row>
    <row r="103" spans="1:24" x14ac:dyDescent="0.25">
      <c r="A103" s="129"/>
      <c r="B103" s="137"/>
      <c r="C103" s="138" t="s">
        <v>0</v>
      </c>
      <c r="D103" s="138"/>
      <c r="E103" s="138"/>
      <c r="F103" s="138"/>
      <c r="G103" s="140">
        <f>SUM(G104:G107)</f>
        <v>84</v>
      </c>
      <c r="H103" s="140">
        <f t="shared" ref="H103:L103" si="27">SUM(H104:H107)</f>
        <v>91</v>
      </c>
      <c r="I103" s="140">
        <f t="shared" si="27"/>
        <v>80</v>
      </c>
      <c r="J103" s="140">
        <f t="shared" si="27"/>
        <v>0</v>
      </c>
      <c r="K103" s="140">
        <f t="shared" si="27"/>
        <v>73</v>
      </c>
      <c r="L103" s="140">
        <f t="shared" si="27"/>
        <v>328</v>
      </c>
      <c r="M103" s="140">
        <f>ROUND((L103/$E$1),0)</f>
        <v>66</v>
      </c>
      <c r="N103" s="141"/>
      <c r="O103" s="150"/>
      <c r="P103" s="150"/>
      <c r="Q103" s="150"/>
    </row>
    <row r="104" spans="1:24" x14ac:dyDescent="0.25">
      <c r="A104" s="129"/>
      <c r="B104" s="137"/>
      <c r="C104" s="138"/>
      <c r="D104" s="138" t="s">
        <v>1</v>
      </c>
      <c r="E104" s="138"/>
      <c r="F104" s="138"/>
      <c r="G104" s="148">
        <v>4</v>
      </c>
      <c r="H104" s="148">
        <v>5</v>
      </c>
      <c r="I104" s="148">
        <v>5</v>
      </c>
      <c r="J104" s="148"/>
      <c r="K104" s="148">
        <v>5</v>
      </c>
      <c r="L104" s="143">
        <f>SUM(G104:K104)</f>
        <v>19</v>
      </c>
      <c r="M104" s="143">
        <f t="shared" ref="M104:M112" si="28">ROUND((L104/$E$1),0)</f>
        <v>4</v>
      </c>
      <c r="N104" s="141"/>
      <c r="O104" s="150"/>
      <c r="P104" s="150"/>
      <c r="Q104" s="150"/>
    </row>
    <row r="105" spans="1:24" x14ac:dyDescent="0.25">
      <c r="A105" s="129"/>
      <c r="B105" s="137"/>
      <c r="C105" s="138"/>
      <c r="D105" s="138" t="s">
        <v>2</v>
      </c>
      <c r="E105" s="138"/>
      <c r="F105" s="138"/>
      <c r="G105" s="148">
        <v>25</v>
      </c>
      <c r="H105" s="148">
        <v>27</v>
      </c>
      <c r="I105" s="148">
        <v>23</v>
      </c>
      <c r="J105" s="148"/>
      <c r="K105" s="148">
        <v>23</v>
      </c>
      <c r="L105" s="143">
        <f t="shared" ref="L105:L112" si="29">SUM(G105:K105)</f>
        <v>98</v>
      </c>
      <c r="M105" s="143">
        <f t="shared" si="28"/>
        <v>20</v>
      </c>
      <c r="N105" s="141"/>
      <c r="O105" s="150"/>
      <c r="P105" s="150"/>
      <c r="Q105" s="150"/>
    </row>
    <row r="106" spans="1:24" x14ac:dyDescent="0.25">
      <c r="A106" s="129"/>
      <c r="B106" s="137"/>
      <c r="C106" s="138"/>
      <c r="D106" s="138" t="s">
        <v>3</v>
      </c>
      <c r="E106" s="138"/>
      <c r="F106" s="138"/>
      <c r="G106" s="148">
        <v>18</v>
      </c>
      <c r="H106" s="148">
        <v>21</v>
      </c>
      <c r="I106" s="148">
        <v>18</v>
      </c>
      <c r="J106" s="148"/>
      <c r="K106" s="148">
        <v>16</v>
      </c>
      <c r="L106" s="143">
        <f t="shared" si="29"/>
        <v>73</v>
      </c>
      <c r="M106" s="143">
        <f t="shared" si="28"/>
        <v>15</v>
      </c>
      <c r="N106" s="141"/>
      <c r="O106" s="150"/>
      <c r="P106" s="150"/>
      <c r="Q106" s="150"/>
    </row>
    <row r="107" spans="1:24" x14ac:dyDescent="0.25">
      <c r="A107" s="129"/>
      <c r="B107" s="137"/>
      <c r="C107" s="138"/>
      <c r="D107" s="138" t="s">
        <v>4</v>
      </c>
      <c r="E107" s="138"/>
      <c r="F107" s="138"/>
      <c r="G107" s="149">
        <v>37</v>
      </c>
      <c r="H107" s="149">
        <v>38</v>
      </c>
      <c r="I107" s="149">
        <v>34</v>
      </c>
      <c r="J107" s="149"/>
      <c r="K107" s="149">
        <v>29</v>
      </c>
      <c r="L107" s="140">
        <f t="shared" si="29"/>
        <v>138</v>
      </c>
      <c r="M107" s="140">
        <f t="shared" si="28"/>
        <v>28</v>
      </c>
      <c r="N107" s="141"/>
      <c r="O107" s="115"/>
      <c r="P107" s="150"/>
      <c r="Q107" s="150"/>
    </row>
    <row r="108" spans="1:24" x14ac:dyDescent="0.25">
      <c r="A108" s="129"/>
      <c r="B108" s="137"/>
      <c r="C108" s="138" t="s">
        <v>5</v>
      </c>
      <c r="D108" s="138"/>
      <c r="E108" s="138"/>
      <c r="F108" s="138"/>
      <c r="G108" s="148"/>
      <c r="H108" s="148"/>
      <c r="I108" s="148"/>
      <c r="J108" s="148"/>
      <c r="K108" s="148"/>
      <c r="L108" s="143">
        <f t="shared" si="29"/>
        <v>0</v>
      </c>
      <c r="M108" s="143">
        <f t="shared" si="28"/>
        <v>0</v>
      </c>
      <c r="N108" s="141"/>
      <c r="O108" s="150"/>
      <c r="P108" s="150"/>
      <c r="Q108" s="150"/>
    </row>
    <row r="109" spans="1:24" x14ac:dyDescent="0.25">
      <c r="A109" s="129"/>
      <c r="B109" s="137"/>
      <c r="C109" s="138" t="s">
        <v>6</v>
      </c>
      <c r="D109" s="138"/>
      <c r="E109" s="138"/>
      <c r="F109" s="138"/>
      <c r="G109" s="148"/>
      <c r="H109" s="148"/>
      <c r="I109" s="148"/>
      <c r="J109" s="148"/>
      <c r="K109" s="148"/>
      <c r="L109" s="143">
        <f t="shared" si="29"/>
        <v>0</v>
      </c>
      <c r="M109" s="143">
        <f t="shared" si="28"/>
        <v>0</v>
      </c>
      <c r="N109" s="141"/>
      <c r="O109" s="150"/>
      <c r="P109" s="150"/>
      <c r="Q109" s="150"/>
    </row>
    <row r="110" spans="1:24" x14ac:dyDescent="0.25">
      <c r="A110" s="129"/>
      <c r="B110" s="137"/>
      <c r="C110" s="138" t="s">
        <v>7</v>
      </c>
      <c r="D110" s="138"/>
      <c r="E110" s="138"/>
      <c r="F110" s="138"/>
      <c r="G110" s="148"/>
      <c r="H110" s="148"/>
      <c r="I110" s="148"/>
      <c r="J110" s="148"/>
      <c r="K110" s="148">
        <v>4</v>
      </c>
      <c r="L110" s="143">
        <f t="shared" si="29"/>
        <v>4</v>
      </c>
      <c r="M110" s="143">
        <f t="shared" si="28"/>
        <v>1</v>
      </c>
      <c r="N110" s="141"/>
      <c r="O110" s="150"/>
      <c r="P110" s="150"/>
      <c r="Q110" s="150"/>
    </row>
    <row r="111" spans="1:24" x14ac:dyDescent="0.25">
      <c r="A111" s="129"/>
      <c r="B111" s="137"/>
      <c r="C111" s="138" t="s">
        <v>9</v>
      </c>
      <c r="D111" s="138"/>
      <c r="E111" s="138"/>
      <c r="F111" s="138"/>
      <c r="G111" s="148"/>
      <c r="H111" s="148"/>
      <c r="I111" s="148"/>
      <c r="J111" s="148"/>
      <c r="K111" s="148"/>
      <c r="L111" s="143">
        <f t="shared" si="29"/>
        <v>0</v>
      </c>
      <c r="M111" s="143">
        <f t="shared" si="28"/>
        <v>0</v>
      </c>
      <c r="N111" s="141"/>
      <c r="O111" s="150"/>
      <c r="P111" s="150"/>
      <c r="Q111" s="150"/>
    </row>
    <row r="112" spans="1:24" x14ac:dyDescent="0.25">
      <c r="A112" s="129"/>
      <c r="B112" s="137"/>
      <c r="C112" s="138" t="s">
        <v>8</v>
      </c>
      <c r="D112" s="138"/>
      <c r="E112" s="138"/>
      <c r="F112" s="138"/>
      <c r="G112" s="148"/>
      <c r="H112" s="148"/>
      <c r="I112" s="148"/>
      <c r="J112" s="148"/>
      <c r="K112" s="148"/>
      <c r="L112" s="143">
        <f t="shared" si="29"/>
        <v>0</v>
      </c>
      <c r="M112" s="143">
        <f t="shared" si="28"/>
        <v>0</v>
      </c>
      <c r="N112" s="141"/>
      <c r="O112" s="150"/>
      <c r="P112" s="150"/>
      <c r="Q112" s="150"/>
    </row>
    <row r="113" spans="1:24" ht="15.75" thickBot="1" x14ac:dyDescent="0.3">
      <c r="A113" s="129"/>
      <c r="B113" s="144"/>
      <c r="C113" s="145"/>
      <c r="D113" s="145"/>
      <c r="E113" s="145"/>
      <c r="F113" s="145"/>
      <c r="G113" s="146"/>
      <c r="H113" s="146"/>
      <c r="I113" s="146"/>
      <c r="J113" s="146"/>
      <c r="K113" s="146"/>
      <c r="L113" s="146"/>
      <c r="M113" s="146"/>
      <c r="N113" s="147"/>
      <c r="O113" s="150"/>
      <c r="P113" s="150"/>
      <c r="Q113" s="150"/>
    </row>
    <row r="114" spans="1:24" ht="15.75" thickBot="1" x14ac:dyDescent="0.3"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</row>
    <row r="115" spans="1:24" x14ac:dyDescent="0.25">
      <c r="A115" s="2">
        <f>+A99+1</f>
        <v>7</v>
      </c>
      <c r="B115" s="12"/>
      <c r="C115" s="5" t="s">
        <v>23</v>
      </c>
      <c r="D115" s="124"/>
      <c r="E115" s="125"/>
      <c r="F115" s="125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126"/>
      <c r="O115" s="150"/>
      <c r="P115" s="150"/>
      <c r="Q115" s="150"/>
      <c r="S115" s="127" t="str">
        <f>+C115</f>
        <v>Gebeni</v>
      </c>
      <c r="T115" s="128">
        <f>+L119</f>
        <v>335</v>
      </c>
      <c r="U115" s="128">
        <f>+L120+L121</f>
        <v>83</v>
      </c>
      <c r="V115" s="128">
        <f>+L122+L123</f>
        <v>252</v>
      </c>
      <c r="W115" s="128">
        <f>+L126</f>
        <v>23</v>
      </c>
      <c r="X115" s="128">
        <f>+L124</f>
        <v>1</v>
      </c>
    </row>
    <row r="116" spans="1:24" x14ac:dyDescent="0.25">
      <c r="A116" s="129"/>
      <c r="B116" s="130"/>
      <c r="C116" s="8" t="str">
        <f>+$C100</f>
        <v>December 2024</v>
      </c>
      <c r="D116" s="132"/>
      <c r="E116" s="132"/>
      <c r="F116" s="132"/>
      <c r="G116" s="10" t="str">
        <f>+$G$4</f>
        <v>Dec</v>
      </c>
      <c r="H116" s="10" t="str">
        <f>+G116</f>
        <v>Dec</v>
      </c>
      <c r="I116" s="10" t="str">
        <f t="shared" si="30"/>
        <v>Dec</v>
      </c>
      <c r="J116" s="10" t="str">
        <f t="shared" si="30"/>
        <v>Dec</v>
      </c>
      <c r="K116" s="10" t="str">
        <f t="shared" si="30"/>
        <v>Dec</v>
      </c>
      <c r="L116" s="10" t="str">
        <f t="shared" si="30"/>
        <v>Dec</v>
      </c>
      <c r="M116" s="10" t="str">
        <f t="shared" si="30"/>
        <v>Dec</v>
      </c>
      <c r="N116" s="133"/>
      <c r="O116" s="150"/>
      <c r="P116" s="150"/>
      <c r="Q116" s="150"/>
    </row>
    <row r="117" spans="1:24" ht="15.75" thickBot="1" x14ac:dyDescent="0.3">
      <c r="A117" s="129"/>
      <c r="B117" s="134"/>
      <c r="C117" s="135"/>
      <c r="D117" s="135"/>
      <c r="E117" s="135"/>
      <c r="F117" s="135"/>
      <c r="G117" s="7">
        <f>+$G$5</f>
        <v>1</v>
      </c>
      <c r="H117" s="7">
        <f>+$H$5</f>
        <v>8</v>
      </c>
      <c r="I117" s="7">
        <f>+$I$5</f>
        <v>15</v>
      </c>
      <c r="J117" s="7">
        <f>+$J$5</f>
        <v>22</v>
      </c>
      <c r="K117" s="7">
        <f>+$K$5</f>
        <v>29</v>
      </c>
      <c r="L117" s="7" t="s">
        <v>11</v>
      </c>
      <c r="M117" s="7" t="s">
        <v>12</v>
      </c>
      <c r="N117" s="136"/>
      <c r="O117" s="150"/>
      <c r="P117" s="150"/>
      <c r="Q117" s="150"/>
    </row>
    <row r="118" spans="1:24" x14ac:dyDescent="0.25">
      <c r="A118" s="129"/>
      <c r="B118" s="137"/>
      <c r="C118" s="138"/>
      <c r="D118" s="138"/>
      <c r="E118" s="138"/>
      <c r="F118" s="138"/>
      <c r="G118" s="11"/>
      <c r="H118" s="11"/>
      <c r="I118" s="11"/>
      <c r="J118" s="11"/>
      <c r="K118" s="138"/>
      <c r="L118" s="138"/>
      <c r="M118" s="138"/>
      <c r="N118" s="139"/>
      <c r="O118" s="150"/>
      <c r="P118" s="150"/>
      <c r="Q118" s="150"/>
    </row>
    <row r="119" spans="1:24" x14ac:dyDescent="0.25">
      <c r="A119" s="129"/>
      <c r="B119" s="137"/>
      <c r="C119" s="138" t="s">
        <v>0</v>
      </c>
      <c r="D119" s="138"/>
      <c r="E119" s="138"/>
      <c r="F119" s="138"/>
      <c r="G119" s="140">
        <f>SUM(G120:G123)</f>
        <v>68</v>
      </c>
      <c r="H119" s="140">
        <f t="shared" ref="H119:L119" si="31">SUM(H120:H123)</f>
        <v>66</v>
      </c>
      <c r="I119" s="140">
        <f t="shared" si="31"/>
        <v>60</v>
      </c>
      <c r="J119" s="140">
        <f t="shared" si="31"/>
        <v>93</v>
      </c>
      <c r="K119" s="140">
        <f t="shared" si="31"/>
        <v>48</v>
      </c>
      <c r="L119" s="140">
        <f t="shared" si="31"/>
        <v>335</v>
      </c>
      <c r="M119" s="140">
        <f>ROUND((L119/$E$1),0)</f>
        <v>67</v>
      </c>
      <c r="N119" s="141"/>
      <c r="O119" s="150"/>
      <c r="P119" s="150"/>
      <c r="Q119" s="150"/>
    </row>
    <row r="120" spans="1:24" x14ac:dyDescent="0.25">
      <c r="A120" s="129"/>
      <c r="B120" s="137"/>
      <c r="C120" s="138"/>
      <c r="D120" s="138" t="s">
        <v>1</v>
      </c>
      <c r="E120" s="138"/>
      <c r="F120" s="138"/>
      <c r="G120" s="148">
        <v>2</v>
      </c>
      <c r="H120" s="148">
        <v>3</v>
      </c>
      <c r="I120" s="148">
        <v>3</v>
      </c>
      <c r="J120" s="148">
        <v>5</v>
      </c>
      <c r="K120" s="148">
        <v>4</v>
      </c>
      <c r="L120" s="143">
        <f>SUM(G120:K120)</f>
        <v>17</v>
      </c>
      <c r="M120" s="143">
        <f t="shared" ref="M120:M128" si="32">ROUND((L120/$E$1),0)</f>
        <v>3</v>
      </c>
      <c r="N120" s="141"/>
      <c r="O120" s="150"/>
      <c r="P120" s="150"/>
      <c r="Q120" s="150"/>
    </row>
    <row r="121" spans="1:24" x14ac:dyDescent="0.25">
      <c r="A121" s="129"/>
      <c r="B121" s="137"/>
      <c r="C121" s="138"/>
      <c r="D121" s="138" t="s">
        <v>2</v>
      </c>
      <c r="E121" s="138"/>
      <c r="F121" s="138"/>
      <c r="G121" s="148">
        <v>17</v>
      </c>
      <c r="H121" s="148">
        <v>12</v>
      </c>
      <c r="I121" s="148">
        <v>13</v>
      </c>
      <c r="J121" s="148">
        <v>18</v>
      </c>
      <c r="K121" s="148">
        <v>6</v>
      </c>
      <c r="L121" s="143">
        <f t="shared" ref="L121:L128" si="33">SUM(G121:K121)</f>
        <v>66</v>
      </c>
      <c r="M121" s="143">
        <f t="shared" si="32"/>
        <v>13</v>
      </c>
      <c r="N121" s="141"/>
      <c r="O121" s="150"/>
      <c r="P121" s="150"/>
      <c r="Q121" s="150"/>
    </row>
    <row r="122" spans="1:24" x14ac:dyDescent="0.25">
      <c r="A122" s="129"/>
      <c r="B122" s="137"/>
      <c r="C122" s="138"/>
      <c r="D122" s="138" t="s">
        <v>3</v>
      </c>
      <c r="E122" s="138"/>
      <c r="F122" s="138"/>
      <c r="G122" s="148">
        <v>19</v>
      </c>
      <c r="H122" s="148">
        <v>21</v>
      </c>
      <c r="I122" s="148">
        <v>12</v>
      </c>
      <c r="J122" s="148">
        <v>22</v>
      </c>
      <c r="K122" s="148">
        <v>17</v>
      </c>
      <c r="L122" s="143">
        <f t="shared" si="33"/>
        <v>91</v>
      </c>
      <c r="M122" s="143">
        <f t="shared" si="32"/>
        <v>18</v>
      </c>
      <c r="N122" s="141"/>
      <c r="O122" s="150"/>
      <c r="P122" s="150"/>
      <c r="Q122" s="150"/>
    </row>
    <row r="123" spans="1:24" x14ac:dyDescent="0.25">
      <c r="A123" s="129"/>
      <c r="B123" s="137"/>
      <c r="C123" s="138"/>
      <c r="D123" s="138" t="s">
        <v>4</v>
      </c>
      <c r="E123" s="138"/>
      <c r="F123" s="138"/>
      <c r="G123" s="149">
        <v>30</v>
      </c>
      <c r="H123" s="149">
        <v>30</v>
      </c>
      <c r="I123" s="149">
        <v>32</v>
      </c>
      <c r="J123" s="149">
        <v>48</v>
      </c>
      <c r="K123" s="149">
        <v>21</v>
      </c>
      <c r="L123" s="140">
        <f t="shared" si="33"/>
        <v>161</v>
      </c>
      <c r="M123" s="140">
        <f t="shared" si="32"/>
        <v>32</v>
      </c>
      <c r="N123" s="141"/>
      <c r="O123" s="150"/>
      <c r="P123" s="150"/>
      <c r="Q123" s="150"/>
    </row>
    <row r="124" spans="1:24" x14ac:dyDescent="0.25">
      <c r="A124" s="129"/>
      <c r="B124" s="137"/>
      <c r="C124" s="138" t="s">
        <v>5</v>
      </c>
      <c r="D124" s="138"/>
      <c r="E124" s="138"/>
      <c r="F124" s="138"/>
      <c r="G124" s="148"/>
      <c r="H124" s="148"/>
      <c r="I124" s="148"/>
      <c r="J124" s="148">
        <v>1</v>
      </c>
      <c r="K124" s="148"/>
      <c r="L124" s="143">
        <f t="shared" si="33"/>
        <v>1</v>
      </c>
      <c r="M124" s="143">
        <f t="shared" si="32"/>
        <v>0</v>
      </c>
      <c r="N124" s="141"/>
      <c r="O124" s="150"/>
      <c r="P124" s="150"/>
      <c r="Q124" s="150"/>
    </row>
    <row r="125" spans="1:24" x14ac:dyDescent="0.25">
      <c r="A125" s="129"/>
      <c r="B125" s="137"/>
      <c r="C125" s="138" t="s">
        <v>6</v>
      </c>
      <c r="D125" s="138"/>
      <c r="E125" s="138"/>
      <c r="F125" s="138"/>
      <c r="G125" s="148"/>
      <c r="H125" s="148"/>
      <c r="I125" s="148"/>
      <c r="J125" s="148"/>
      <c r="K125" s="148"/>
      <c r="L125" s="143">
        <f t="shared" si="33"/>
        <v>0</v>
      </c>
      <c r="M125" s="143">
        <f t="shared" si="32"/>
        <v>0</v>
      </c>
      <c r="N125" s="141"/>
      <c r="O125" s="150"/>
      <c r="P125" s="150"/>
      <c r="Q125" s="150"/>
    </row>
    <row r="126" spans="1:24" x14ac:dyDescent="0.25">
      <c r="A126" s="129"/>
      <c r="B126" s="137"/>
      <c r="C126" s="138" t="s">
        <v>7</v>
      </c>
      <c r="D126" s="138"/>
      <c r="E126" s="138"/>
      <c r="F126" s="138"/>
      <c r="G126" s="148">
        <v>12</v>
      </c>
      <c r="H126" s="148"/>
      <c r="I126" s="148"/>
      <c r="J126" s="148">
        <v>11</v>
      </c>
      <c r="K126" s="148"/>
      <c r="L126" s="143">
        <f t="shared" si="33"/>
        <v>23</v>
      </c>
      <c r="M126" s="143">
        <f t="shared" si="32"/>
        <v>5</v>
      </c>
      <c r="N126" s="141"/>
      <c r="O126" s="150"/>
      <c r="P126" s="150"/>
      <c r="Q126" s="150"/>
    </row>
    <row r="127" spans="1:24" x14ac:dyDescent="0.25">
      <c r="A127" s="129"/>
      <c r="B127" s="137"/>
      <c r="C127" s="138" t="s">
        <v>9</v>
      </c>
      <c r="D127" s="138"/>
      <c r="E127" s="138"/>
      <c r="F127" s="138"/>
      <c r="G127" s="148"/>
      <c r="H127" s="148"/>
      <c r="I127" s="148"/>
      <c r="J127" s="148"/>
      <c r="K127" s="148"/>
      <c r="L127" s="143">
        <f t="shared" si="33"/>
        <v>0</v>
      </c>
      <c r="M127" s="143">
        <f t="shared" si="32"/>
        <v>0</v>
      </c>
      <c r="N127" s="141"/>
      <c r="O127" s="150"/>
      <c r="P127" s="150"/>
      <c r="Q127" s="150"/>
    </row>
    <row r="128" spans="1:24" x14ac:dyDescent="0.25">
      <c r="A128" s="129"/>
      <c r="B128" s="137"/>
      <c r="C128" s="138" t="s">
        <v>8</v>
      </c>
      <c r="D128" s="138"/>
      <c r="E128" s="138"/>
      <c r="F128" s="138"/>
      <c r="G128" s="148"/>
      <c r="H128" s="148"/>
      <c r="I128" s="148"/>
      <c r="J128" s="148"/>
      <c r="K128" s="148"/>
      <c r="L128" s="143">
        <f t="shared" si="33"/>
        <v>0</v>
      </c>
      <c r="M128" s="143">
        <f t="shared" si="32"/>
        <v>0</v>
      </c>
      <c r="N128" s="141"/>
      <c r="O128" s="150"/>
      <c r="P128" s="150"/>
      <c r="Q128" s="150"/>
    </row>
    <row r="129" spans="1:24" ht="15.75" thickBot="1" x14ac:dyDescent="0.3">
      <c r="A129" s="129"/>
      <c r="B129" s="144"/>
      <c r="C129" s="145"/>
      <c r="D129" s="145"/>
      <c r="E129" s="145"/>
      <c r="F129" s="145"/>
      <c r="G129" s="146"/>
      <c r="H129" s="146"/>
      <c r="I129" s="146"/>
      <c r="J129" s="146"/>
      <c r="K129" s="146"/>
      <c r="L129" s="146"/>
      <c r="M129" s="146"/>
      <c r="N129" s="147"/>
      <c r="O129" s="150"/>
      <c r="P129" s="150"/>
      <c r="Q129" s="150"/>
    </row>
    <row r="130" spans="1:24" ht="15.75" thickBot="1" x14ac:dyDescent="0.3">
      <c r="A130" s="129"/>
      <c r="G130" s="142"/>
      <c r="H130" s="142"/>
      <c r="I130" s="142"/>
      <c r="J130" s="142"/>
      <c r="K130" s="142"/>
      <c r="L130" s="142"/>
      <c r="M130" s="142"/>
      <c r="N130" s="142"/>
      <c r="O130" s="150"/>
      <c r="P130" s="150"/>
      <c r="Q130" s="150"/>
    </row>
    <row r="131" spans="1:24" x14ac:dyDescent="0.25">
      <c r="A131" s="2">
        <f>+A115+1</f>
        <v>8</v>
      </c>
      <c r="B131" s="123"/>
      <c r="C131" s="5" t="s">
        <v>24</v>
      </c>
      <c r="D131" s="124"/>
      <c r="E131" s="125"/>
      <c r="F131" s="125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126"/>
      <c r="O131" s="150"/>
      <c r="P131" s="150"/>
      <c r="Q131" s="150"/>
      <c r="S131" s="127" t="str">
        <f>+C131</f>
        <v>Mpolonjeni CLC</v>
      </c>
      <c r="T131" s="128">
        <f>+L135</f>
        <v>229</v>
      </c>
      <c r="U131" s="128">
        <f>+L136+L137</f>
        <v>78</v>
      </c>
      <c r="V131" s="128">
        <f>+L138+L139</f>
        <v>151</v>
      </c>
      <c r="W131" s="128">
        <f>+L142</f>
        <v>0</v>
      </c>
      <c r="X131" s="128">
        <f>+L140</f>
        <v>0</v>
      </c>
    </row>
    <row r="132" spans="1:24" x14ac:dyDescent="0.25">
      <c r="A132" s="129"/>
      <c r="B132" s="130"/>
      <c r="C132" s="8" t="str">
        <f>+$C116</f>
        <v>December 2024</v>
      </c>
      <c r="D132" s="132"/>
      <c r="E132" s="132"/>
      <c r="F132" s="132"/>
      <c r="G132" s="10" t="str">
        <f>+$G$4</f>
        <v>Dec</v>
      </c>
      <c r="H132" s="10" t="str">
        <f>+G132</f>
        <v>Dec</v>
      </c>
      <c r="I132" s="10" t="str">
        <f t="shared" si="34"/>
        <v>Dec</v>
      </c>
      <c r="J132" s="10" t="str">
        <f t="shared" si="34"/>
        <v>Dec</v>
      </c>
      <c r="K132" s="10" t="str">
        <f t="shared" si="34"/>
        <v>Dec</v>
      </c>
      <c r="L132" s="10" t="str">
        <f t="shared" si="34"/>
        <v>Dec</v>
      </c>
      <c r="M132" s="10" t="str">
        <f t="shared" si="34"/>
        <v>Dec</v>
      </c>
      <c r="N132" s="133"/>
      <c r="O132" s="150"/>
      <c r="P132" s="150"/>
      <c r="Q132" s="150"/>
    </row>
    <row r="133" spans="1:24" ht="15.75" thickBot="1" x14ac:dyDescent="0.3">
      <c r="A133" s="129"/>
      <c r="B133" s="134"/>
      <c r="C133" s="135"/>
      <c r="D133" s="135"/>
      <c r="E133" s="135"/>
      <c r="F133" s="135"/>
      <c r="G133" s="7">
        <f>+$G$5</f>
        <v>1</v>
      </c>
      <c r="H133" s="7">
        <f>+$H$5</f>
        <v>8</v>
      </c>
      <c r="I133" s="7">
        <f>+$I$5</f>
        <v>15</v>
      </c>
      <c r="J133" s="7">
        <f>+$J$5</f>
        <v>22</v>
      </c>
      <c r="K133" s="7">
        <f>+$K$5</f>
        <v>29</v>
      </c>
      <c r="L133" s="7" t="s">
        <v>11</v>
      </c>
      <c r="M133" s="7" t="s">
        <v>12</v>
      </c>
      <c r="N133" s="136"/>
      <c r="O133" s="150"/>
      <c r="P133" s="150"/>
      <c r="Q133" s="150"/>
    </row>
    <row r="134" spans="1:24" x14ac:dyDescent="0.25">
      <c r="A134" s="129"/>
      <c r="B134" s="137"/>
      <c r="C134" s="138"/>
      <c r="D134" s="138"/>
      <c r="E134" s="138"/>
      <c r="F134" s="138"/>
      <c r="G134" s="11"/>
      <c r="H134" s="11"/>
      <c r="I134" s="11"/>
      <c r="J134" s="11"/>
      <c r="K134" s="138"/>
      <c r="L134" s="138"/>
      <c r="M134" s="138"/>
      <c r="N134" s="139"/>
      <c r="O134" s="150"/>
      <c r="P134" s="150"/>
      <c r="Q134" s="150"/>
    </row>
    <row r="135" spans="1:24" x14ac:dyDescent="0.25">
      <c r="A135" s="129"/>
      <c r="B135" s="137"/>
      <c r="C135" s="138" t="s">
        <v>0</v>
      </c>
      <c r="D135" s="138"/>
      <c r="E135" s="138"/>
      <c r="F135" s="138"/>
      <c r="G135" s="140">
        <f>SUM(G136:G139)</f>
        <v>62</v>
      </c>
      <c r="H135" s="140">
        <f t="shared" ref="H135:L135" si="35">SUM(H136:H139)</f>
        <v>64</v>
      </c>
      <c r="I135" s="140">
        <f t="shared" si="35"/>
        <v>60</v>
      </c>
      <c r="J135" s="140">
        <f t="shared" si="35"/>
        <v>0</v>
      </c>
      <c r="K135" s="140">
        <f t="shared" si="35"/>
        <v>43</v>
      </c>
      <c r="L135" s="140">
        <f t="shared" si="35"/>
        <v>229</v>
      </c>
      <c r="M135" s="140">
        <f>ROUND((L135/$E$1),0)</f>
        <v>46</v>
      </c>
      <c r="N135" s="141"/>
      <c r="O135" s="150"/>
      <c r="P135" s="150"/>
      <c r="Q135" s="150"/>
    </row>
    <row r="136" spans="1:24" x14ac:dyDescent="0.25">
      <c r="A136" s="129"/>
      <c r="B136" s="137"/>
      <c r="C136" s="138"/>
      <c r="D136" s="138" t="s">
        <v>1</v>
      </c>
      <c r="E136" s="138"/>
      <c r="F136" s="138"/>
      <c r="G136" s="148">
        <v>5</v>
      </c>
      <c r="H136" s="148">
        <v>5</v>
      </c>
      <c r="I136" s="148">
        <v>5</v>
      </c>
      <c r="J136" s="148"/>
      <c r="K136" s="148">
        <v>3</v>
      </c>
      <c r="L136" s="143">
        <f>SUM(G136:K136)</f>
        <v>18</v>
      </c>
      <c r="M136" s="143">
        <f t="shared" ref="M136:M144" si="36">ROUND((L136/$E$1),0)</f>
        <v>4</v>
      </c>
      <c r="N136" s="141"/>
      <c r="O136" s="150"/>
      <c r="P136" s="150"/>
      <c r="Q136" s="150"/>
    </row>
    <row r="137" spans="1:24" x14ac:dyDescent="0.25">
      <c r="A137" s="129"/>
      <c r="B137" s="137"/>
      <c r="C137" s="138"/>
      <c r="D137" s="138" t="s">
        <v>2</v>
      </c>
      <c r="E137" s="138"/>
      <c r="F137" s="138"/>
      <c r="G137" s="148">
        <v>16</v>
      </c>
      <c r="H137" s="148">
        <v>16</v>
      </c>
      <c r="I137" s="148">
        <v>16</v>
      </c>
      <c r="J137" s="148"/>
      <c r="K137" s="148">
        <v>12</v>
      </c>
      <c r="L137" s="143">
        <f t="shared" ref="L137:L144" si="37">SUM(G137:K137)</f>
        <v>60</v>
      </c>
      <c r="M137" s="143">
        <f t="shared" si="36"/>
        <v>12</v>
      </c>
      <c r="N137" s="141"/>
      <c r="O137" s="150"/>
      <c r="P137" s="150"/>
      <c r="Q137" s="150"/>
    </row>
    <row r="138" spans="1:24" x14ac:dyDescent="0.25">
      <c r="A138" s="129"/>
      <c r="B138" s="137"/>
      <c r="C138" s="138"/>
      <c r="D138" s="138" t="s">
        <v>3</v>
      </c>
      <c r="E138" s="138"/>
      <c r="F138" s="138"/>
      <c r="G138" s="148">
        <v>11</v>
      </c>
      <c r="H138" s="148">
        <v>11</v>
      </c>
      <c r="I138" s="148">
        <v>11</v>
      </c>
      <c r="J138" s="148"/>
      <c r="K138" s="148">
        <v>9</v>
      </c>
      <c r="L138" s="143">
        <f t="shared" si="37"/>
        <v>42</v>
      </c>
      <c r="M138" s="143">
        <f t="shared" si="36"/>
        <v>8</v>
      </c>
      <c r="N138" s="141"/>
      <c r="O138" s="150"/>
      <c r="P138" s="150"/>
      <c r="Q138" s="150"/>
    </row>
    <row r="139" spans="1:24" x14ac:dyDescent="0.25">
      <c r="A139" s="129"/>
      <c r="B139" s="137"/>
      <c r="C139" s="138"/>
      <c r="D139" s="138" t="s">
        <v>4</v>
      </c>
      <c r="E139" s="138"/>
      <c r="F139" s="138"/>
      <c r="G139" s="149">
        <v>30</v>
      </c>
      <c r="H139" s="149">
        <v>32</v>
      </c>
      <c r="I139" s="149">
        <v>28</v>
      </c>
      <c r="J139" s="149"/>
      <c r="K139" s="149">
        <v>19</v>
      </c>
      <c r="L139" s="140">
        <f t="shared" si="37"/>
        <v>109</v>
      </c>
      <c r="M139" s="140">
        <f t="shared" si="36"/>
        <v>22</v>
      </c>
      <c r="N139" s="141"/>
      <c r="O139" s="150"/>
      <c r="P139" s="150"/>
      <c r="Q139" s="150"/>
    </row>
    <row r="140" spans="1:24" x14ac:dyDescent="0.25">
      <c r="A140" s="129"/>
      <c r="B140" s="137"/>
      <c r="C140" s="138" t="s">
        <v>5</v>
      </c>
      <c r="D140" s="138"/>
      <c r="E140" s="138"/>
      <c r="F140" s="138"/>
      <c r="G140" s="148"/>
      <c r="H140" s="148"/>
      <c r="I140" s="148"/>
      <c r="J140" s="148"/>
      <c r="K140" s="148"/>
      <c r="L140" s="143">
        <f t="shared" si="37"/>
        <v>0</v>
      </c>
      <c r="M140" s="143">
        <f t="shared" si="36"/>
        <v>0</v>
      </c>
      <c r="N140" s="141"/>
      <c r="O140" s="115"/>
      <c r="P140" s="150"/>
      <c r="Q140" s="150"/>
    </row>
    <row r="141" spans="1:24" x14ac:dyDescent="0.25">
      <c r="A141" s="129"/>
      <c r="B141" s="137"/>
      <c r="C141" s="138" t="s">
        <v>6</v>
      </c>
      <c r="D141" s="138"/>
      <c r="E141" s="138"/>
      <c r="F141" s="138"/>
      <c r="G141" s="148"/>
      <c r="H141" s="148"/>
      <c r="I141" s="148"/>
      <c r="J141" s="148"/>
      <c r="K141" s="148"/>
      <c r="L141" s="143">
        <f t="shared" si="37"/>
        <v>0</v>
      </c>
      <c r="M141" s="143">
        <f t="shared" si="36"/>
        <v>0</v>
      </c>
      <c r="N141" s="141"/>
      <c r="O141" s="150"/>
      <c r="P141" s="150"/>
      <c r="Q141" s="150"/>
    </row>
    <row r="142" spans="1:24" x14ac:dyDescent="0.25">
      <c r="A142" s="129"/>
      <c r="B142" s="137"/>
      <c r="C142" s="138" t="s">
        <v>7</v>
      </c>
      <c r="D142" s="138"/>
      <c r="E142" s="138"/>
      <c r="F142" s="138"/>
      <c r="G142" s="148"/>
      <c r="H142" s="148"/>
      <c r="I142" s="148"/>
      <c r="J142" s="148"/>
      <c r="K142" s="148"/>
      <c r="L142" s="143">
        <f t="shared" si="37"/>
        <v>0</v>
      </c>
      <c r="M142" s="143">
        <f t="shared" si="36"/>
        <v>0</v>
      </c>
      <c r="N142" s="141"/>
      <c r="O142" s="150"/>
      <c r="P142" s="150"/>
      <c r="Q142" s="150"/>
    </row>
    <row r="143" spans="1:24" x14ac:dyDescent="0.25">
      <c r="A143" s="129"/>
      <c r="B143" s="137"/>
      <c r="C143" s="138" t="s">
        <v>9</v>
      </c>
      <c r="D143" s="138"/>
      <c r="E143" s="138"/>
      <c r="F143" s="138"/>
      <c r="G143" s="148">
        <v>96</v>
      </c>
      <c r="H143" s="148">
        <v>54</v>
      </c>
      <c r="I143" s="148">
        <v>64</v>
      </c>
      <c r="J143" s="148"/>
      <c r="K143" s="148">
        <v>50</v>
      </c>
      <c r="L143" s="143">
        <f t="shared" si="37"/>
        <v>264</v>
      </c>
      <c r="M143" s="143">
        <f t="shared" si="36"/>
        <v>53</v>
      </c>
      <c r="N143" s="141"/>
      <c r="O143" s="150"/>
      <c r="P143" s="150"/>
      <c r="Q143" s="150"/>
    </row>
    <row r="144" spans="1:24" x14ac:dyDescent="0.25">
      <c r="A144" s="129"/>
      <c r="B144" s="137"/>
      <c r="C144" s="138" t="s">
        <v>8</v>
      </c>
      <c r="D144" s="138"/>
      <c r="E144" s="138"/>
      <c r="F144" s="138"/>
      <c r="G144" s="148"/>
      <c r="H144" s="148"/>
      <c r="I144" s="148"/>
      <c r="J144" s="148"/>
      <c r="K144" s="148"/>
      <c r="L144" s="143">
        <f t="shared" si="37"/>
        <v>0</v>
      </c>
      <c r="M144" s="143">
        <f t="shared" si="36"/>
        <v>0</v>
      </c>
      <c r="N144" s="141"/>
      <c r="O144" s="150"/>
      <c r="P144" s="150"/>
      <c r="Q144" s="150"/>
    </row>
    <row r="145" spans="1:24" ht="15.75" thickBot="1" x14ac:dyDescent="0.3">
      <c r="A145" s="129"/>
      <c r="B145" s="144"/>
      <c r="C145" s="145"/>
      <c r="D145" s="145"/>
      <c r="E145" s="145"/>
      <c r="F145" s="145"/>
      <c r="G145" s="146"/>
      <c r="H145" s="146"/>
      <c r="I145" s="146"/>
      <c r="J145" s="146"/>
      <c r="K145" s="146"/>
      <c r="L145" s="146"/>
      <c r="M145" s="146"/>
      <c r="N145" s="147"/>
      <c r="O145" s="150"/>
      <c r="P145" s="150"/>
      <c r="Q145" s="150"/>
    </row>
    <row r="146" spans="1:24" ht="15.75" thickBot="1" x14ac:dyDescent="0.3">
      <c r="A146" s="129"/>
      <c r="G146" s="142"/>
      <c r="H146" s="142"/>
      <c r="I146" s="142"/>
      <c r="J146" s="142"/>
      <c r="K146" s="142"/>
      <c r="L146" s="142"/>
      <c r="M146" s="142"/>
      <c r="N146" s="142"/>
      <c r="O146" s="150"/>
      <c r="P146" s="150"/>
      <c r="Q146" s="150"/>
    </row>
    <row r="147" spans="1:24" x14ac:dyDescent="0.25">
      <c r="A147" s="2">
        <f>+A131+1</f>
        <v>9</v>
      </c>
      <c r="B147" s="12"/>
      <c r="C147" s="5" t="s">
        <v>25</v>
      </c>
      <c r="D147" s="124"/>
      <c r="E147" s="125"/>
      <c r="F147" s="125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126"/>
      <c r="O147" s="150"/>
      <c r="P147" s="150"/>
      <c r="Q147" s="150"/>
      <c r="S147" s="127" t="str">
        <f>+C147</f>
        <v>Msahweni CLC</v>
      </c>
      <c r="T147" s="128">
        <f>+L151</f>
        <v>466</v>
      </c>
      <c r="U147" s="128">
        <f>+L152+L153</f>
        <v>175</v>
      </c>
      <c r="V147" s="128">
        <f>+L154+L155</f>
        <v>291</v>
      </c>
      <c r="W147" s="128">
        <f>+L158</f>
        <v>13</v>
      </c>
      <c r="X147" s="128">
        <f>+L156</f>
        <v>36</v>
      </c>
    </row>
    <row r="148" spans="1:24" x14ac:dyDescent="0.25">
      <c r="A148" s="129"/>
      <c r="B148" s="130"/>
      <c r="C148" s="8" t="str">
        <f>+$C132</f>
        <v>December 2024</v>
      </c>
      <c r="D148" s="132"/>
      <c r="E148" s="132"/>
      <c r="F148" s="132"/>
      <c r="G148" s="10" t="str">
        <f>+$G$4</f>
        <v>Dec</v>
      </c>
      <c r="H148" s="10" t="str">
        <f>+G148</f>
        <v>Dec</v>
      </c>
      <c r="I148" s="10" t="str">
        <f t="shared" si="38"/>
        <v>Dec</v>
      </c>
      <c r="J148" s="10" t="str">
        <f t="shared" si="38"/>
        <v>Dec</v>
      </c>
      <c r="K148" s="10" t="str">
        <f t="shared" si="38"/>
        <v>Dec</v>
      </c>
      <c r="L148" s="10" t="str">
        <f t="shared" si="38"/>
        <v>Dec</v>
      </c>
      <c r="M148" s="10" t="str">
        <f t="shared" si="38"/>
        <v>Dec</v>
      </c>
      <c r="N148" s="133"/>
      <c r="O148" s="150"/>
      <c r="P148" s="150"/>
      <c r="Q148" s="150"/>
    </row>
    <row r="149" spans="1:24" ht="15.75" thickBot="1" x14ac:dyDescent="0.3">
      <c r="A149" s="129"/>
      <c r="B149" s="134"/>
      <c r="C149" s="135"/>
      <c r="D149" s="135"/>
      <c r="E149" s="135"/>
      <c r="F149" s="135"/>
      <c r="G149" s="7">
        <f>+$G$5</f>
        <v>1</v>
      </c>
      <c r="H149" s="7">
        <f>+$H$5</f>
        <v>8</v>
      </c>
      <c r="I149" s="7">
        <f>+$I$5</f>
        <v>15</v>
      </c>
      <c r="J149" s="7">
        <f>+$J$5</f>
        <v>22</v>
      </c>
      <c r="K149" s="7">
        <f>+$K$5</f>
        <v>29</v>
      </c>
      <c r="L149" s="7" t="s">
        <v>11</v>
      </c>
      <c r="M149" s="7" t="s">
        <v>12</v>
      </c>
      <c r="N149" s="136"/>
      <c r="O149" s="150"/>
      <c r="P149" s="150"/>
      <c r="Q149" s="150"/>
    </row>
    <row r="150" spans="1:24" x14ac:dyDescent="0.25">
      <c r="A150" s="129"/>
      <c r="B150" s="137"/>
      <c r="C150" s="138"/>
      <c r="D150" s="138"/>
      <c r="E150" s="138"/>
      <c r="F150" s="138"/>
      <c r="G150" s="11"/>
      <c r="H150" s="11"/>
      <c r="I150" s="11"/>
      <c r="J150" s="11"/>
      <c r="K150" s="138"/>
      <c r="L150" s="138"/>
      <c r="M150" s="138"/>
      <c r="N150" s="139"/>
      <c r="O150" s="150"/>
      <c r="P150" s="150"/>
      <c r="Q150" s="150"/>
    </row>
    <row r="151" spans="1:24" x14ac:dyDescent="0.25">
      <c r="A151" s="129"/>
      <c r="B151" s="137"/>
      <c r="C151" s="138" t="s">
        <v>0</v>
      </c>
      <c r="D151" s="138"/>
      <c r="E151" s="138"/>
      <c r="F151" s="138"/>
      <c r="G151" s="140">
        <f>SUM(G152:G155)</f>
        <v>112</v>
      </c>
      <c r="H151" s="140">
        <f t="shared" ref="H151:L151" si="39">SUM(H152:H155)</f>
        <v>96</v>
      </c>
      <c r="I151" s="140">
        <f t="shared" si="39"/>
        <v>98</v>
      </c>
      <c r="J151" s="140">
        <f t="shared" si="39"/>
        <v>0</v>
      </c>
      <c r="K151" s="140">
        <f t="shared" si="39"/>
        <v>160</v>
      </c>
      <c r="L151" s="140">
        <f t="shared" si="39"/>
        <v>466</v>
      </c>
      <c r="M151" s="140">
        <f>ROUND((L151/$E$1),0)</f>
        <v>93</v>
      </c>
      <c r="N151" s="141"/>
      <c r="O151" s="150"/>
      <c r="P151" s="150"/>
      <c r="Q151" s="150"/>
    </row>
    <row r="152" spans="1:24" x14ac:dyDescent="0.25">
      <c r="A152" s="129"/>
      <c r="B152" s="137"/>
      <c r="C152" s="138"/>
      <c r="D152" s="138" t="s">
        <v>1</v>
      </c>
      <c r="E152" s="138"/>
      <c r="F152" s="138"/>
      <c r="G152" s="148">
        <v>6</v>
      </c>
      <c r="H152" s="148">
        <v>9</v>
      </c>
      <c r="I152" s="148">
        <v>8</v>
      </c>
      <c r="J152" s="148"/>
      <c r="K152" s="148">
        <v>15</v>
      </c>
      <c r="L152" s="143">
        <f>SUM(G152:K152)</f>
        <v>38</v>
      </c>
      <c r="M152" s="143">
        <f t="shared" ref="M152:M160" si="40">ROUND((L152/$E$1),0)</f>
        <v>8</v>
      </c>
      <c r="N152" s="141"/>
      <c r="O152" s="150"/>
      <c r="P152" s="150"/>
      <c r="Q152" s="150"/>
    </row>
    <row r="153" spans="1:24" x14ac:dyDescent="0.25">
      <c r="A153" s="129"/>
      <c r="B153" s="137"/>
      <c r="C153" s="138"/>
      <c r="D153" s="138" t="s">
        <v>2</v>
      </c>
      <c r="E153" s="138"/>
      <c r="F153" s="138"/>
      <c r="G153" s="148">
        <v>31</v>
      </c>
      <c r="H153" s="148">
        <v>29</v>
      </c>
      <c r="I153" s="148">
        <v>31</v>
      </c>
      <c r="J153" s="148"/>
      <c r="K153" s="148">
        <v>46</v>
      </c>
      <c r="L153" s="143">
        <f t="shared" ref="L153:L160" si="41">SUM(G153:K153)</f>
        <v>137</v>
      </c>
      <c r="M153" s="143">
        <f t="shared" si="40"/>
        <v>27</v>
      </c>
      <c r="N153" s="141"/>
      <c r="O153" s="150"/>
      <c r="P153" s="150"/>
      <c r="Q153" s="150"/>
    </row>
    <row r="154" spans="1:24" x14ac:dyDescent="0.25">
      <c r="A154" s="129"/>
      <c r="B154" s="137"/>
      <c r="C154" s="138"/>
      <c r="D154" s="138" t="s">
        <v>3</v>
      </c>
      <c r="E154" s="138"/>
      <c r="F154" s="138"/>
      <c r="G154" s="148">
        <v>39</v>
      </c>
      <c r="H154" s="148">
        <v>18</v>
      </c>
      <c r="I154" s="148">
        <v>21</v>
      </c>
      <c r="J154" s="148"/>
      <c r="K154" s="148">
        <v>52</v>
      </c>
      <c r="L154" s="143">
        <f t="shared" si="41"/>
        <v>130</v>
      </c>
      <c r="M154" s="143">
        <f t="shared" si="40"/>
        <v>26</v>
      </c>
      <c r="N154" s="141"/>
      <c r="O154" s="150"/>
      <c r="P154" s="150"/>
      <c r="Q154" s="150"/>
    </row>
    <row r="155" spans="1:24" x14ac:dyDescent="0.25">
      <c r="A155" s="129"/>
      <c r="B155" s="137"/>
      <c r="C155" s="138"/>
      <c r="D155" s="138" t="s">
        <v>4</v>
      </c>
      <c r="E155" s="138"/>
      <c r="F155" s="138"/>
      <c r="G155" s="149">
        <v>36</v>
      </c>
      <c r="H155" s="149">
        <v>40</v>
      </c>
      <c r="I155" s="149">
        <v>38</v>
      </c>
      <c r="J155" s="149"/>
      <c r="K155" s="149">
        <v>47</v>
      </c>
      <c r="L155" s="140">
        <f t="shared" si="41"/>
        <v>161</v>
      </c>
      <c r="M155" s="140">
        <f t="shared" si="40"/>
        <v>32</v>
      </c>
      <c r="N155" s="141"/>
      <c r="O155" s="115"/>
      <c r="P155" s="150"/>
      <c r="Q155" s="150"/>
    </row>
    <row r="156" spans="1:24" x14ac:dyDescent="0.25">
      <c r="A156" s="129"/>
      <c r="B156" s="137"/>
      <c r="C156" s="138" t="s">
        <v>5</v>
      </c>
      <c r="D156" s="138"/>
      <c r="E156" s="138"/>
      <c r="F156" s="138"/>
      <c r="G156" s="148"/>
      <c r="H156" s="148">
        <v>2</v>
      </c>
      <c r="I156" s="148"/>
      <c r="J156" s="148"/>
      <c r="K156" s="148">
        <v>34</v>
      </c>
      <c r="L156" s="143">
        <f t="shared" si="41"/>
        <v>36</v>
      </c>
      <c r="M156" s="143">
        <f t="shared" si="40"/>
        <v>7</v>
      </c>
      <c r="N156" s="141"/>
      <c r="O156" s="150"/>
      <c r="P156" s="150"/>
      <c r="Q156" s="150"/>
    </row>
    <row r="157" spans="1:24" x14ac:dyDescent="0.25">
      <c r="A157" s="129"/>
      <c r="B157" s="137"/>
      <c r="C157" s="138" t="s">
        <v>6</v>
      </c>
      <c r="D157" s="138"/>
      <c r="E157" s="138"/>
      <c r="F157" s="138"/>
      <c r="G157" s="148"/>
      <c r="H157" s="148"/>
      <c r="I157" s="148"/>
      <c r="J157" s="148"/>
      <c r="K157" s="148"/>
      <c r="L157" s="143">
        <f t="shared" si="41"/>
        <v>0</v>
      </c>
      <c r="M157" s="143">
        <f t="shared" si="40"/>
        <v>0</v>
      </c>
      <c r="N157" s="141"/>
      <c r="O157" s="150"/>
      <c r="P157" s="150"/>
      <c r="Q157" s="150"/>
    </row>
    <row r="158" spans="1:24" x14ac:dyDescent="0.25">
      <c r="A158" s="129"/>
      <c r="B158" s="137"/>
      <c r="C158" s="138" t="s">
        <v>7</v>
      </c>
      <c r="D158" s="138"/>
      <c r="E158" s="138"/>
      <c r="F158" s="138"/>
      <c r="G158" s="148">
        <v>6</v>
      </c>
      <c r="H158" s="148">
        <v>3</v>
      </c>
      <c r="I158" s="148">
        <v>2</v>
      </c>
      <c r="J158" s="148"/>
      <c r="K158" s="148">
        <v>2</v>
      </c>
      <c r="L158" s="143">
        <f t="shared" si="41"/>
        <v>13</v>
      </c>
      <c r="M158" s="143">
        <f t="shared" si="40"/>
        <v>3</v>
      </c>
      <c r="N158" s="141"/>
      <c r="O158" s="150"/>
      <c r="P158" s="150"/>
      <c r="Q158" s="150"/>
    </row>
    <row r="159" spans="1:24" x14ac:dyDescent="0.25">
      <c r="A159" s="129"/>
      <c r="B159" s="137"/>
      <c r="C159" s="138" t="s">
        <v>9</v>
      </c>
      <c r="D159" s="138"/>
      <c r="E159" s="138"/>
      <c r="F159" s="138"/>
      <c r="G159" s="148">
        <v>35</v>
      </c>
      <c r="H159" s="148">
        <v>18</v>
      </c>
      <c r="I159" s="148">
        <v>20</v>
      </c>
      <c r="J159" s="148"/>
      <c r="K159" s="148">
        <v>26</v>
      </c>
      <c r="L159" s="143">
        <f t="shared" si="41"/>
        <v>99</v>
      </c>
      <c r="M159" s="143">
        <f t="shared" si="40"/>
        <v>20</v>
      </c>
      <c r="N159" s="141"/>
      <c r="O159" s="150"/>
      <c r="P159" s="150"/>
      <c r="Q159" s="150"/>
    </row>
    <row r="160" spans="1:24" x14ac:dyDescent="0.25">
      <c r="A160" s="129"/>
      <c r="B160" s="137"/>
      <c r="C160" s="138" t="s">
        <v>8</v>
      </c>
      <c r="D160" s="138"/>
      <c r="E160" s="138"/>
      <c r="F160" s="138"/>
      <c r="G160" s="148"/>
      <c r="H160" s="148"/>
      <c r="I160" s="148"/>
      <c r="J160" s="148"/>
      <c r="K160" s="148"/>
      <c r="L160" s="143">
        <f t="shared" si="41"/>
        <v>0</v>
      </c>
      <c r="M160" s="143">
        <f t="shared" si="40"/>
        <v>0</v>
      </c>
      <c r="N160" s="141"/>
      <c r="O160" s="150"/>
      <c r="P160" s="150"/>
      <c r="Q160" s="150"/>
    </row>
    <row r="161" spans="1:24" ht="15.75" thickBot="1" x14ac:dyDescent="0.3">
      <c r="A161" s="129"/>
      <c r="B161" s="144"/>
      <c r="C161" s="145"/>
      <c r="D161" s="145"/>
      <c r="E161" s="145"/>
      <c r="F161" s="145"/>
      <c r="G161" s="146"/>
      <c r="H161" s="146"/>
      <c r="I161" s="146"/>
      <c r="J161" s="146"/>
      <c r="K161" s="146"/>
      <c r="L161" s="146"/>
      <c r="M161" s="146"/>
      <c r="N161" s="147"/>
      <c r="O161" s="150"/>
      <c r="P161" s="150"/>
      <c r="Q161" s="150"/>
    </row>
    <row r="162" spans="1:24" ht="15.75" thickBot="1" x14ac:dyDescent="0.3"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</row>
    <row r="163" spans="1:24" x14ac:dyDescent="0.25">
      <c r="A163" s="2">
        <f>+A147+1</f>
        <v>10</v>
      </c>
      <c r="B163" s="12"/>
      <c r="C163" s="5" t="s">
        <v>26</v>
      </c>
      <c r="D163" s="124"/>
      <c r="E163" s="125"/>
      <c r="F163" s="125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126"/>
      <c r="O163" s="150"/>
      <c r="P163" s="150"/>
      <c r="Q163" s="150"/>
      <c r="S163" s="127" t="str">
        <f>+C163</f>
        <v>Mhlangatane</v>
      </c>
      <c r="T163" s="128">
        <f>+L167</f>
        <v>158</v>
      </c>
      <c r="U163" s="128">
        <f>+L168+L169</f>
        <v>43</v>
      </c>
      <c r="V163" s="128">
        <f>+L170+L171</f>
        <v>115</v>
      </c>
      <c r="W163" s="128">
        <f>+L174</f>
        <v>8</v>
      </c>
      <c r="X163" s="128">
        <f>+L172</f>
        <v>0</v>
      </c>
    </row>
    <row r="164" spans="1:24" x14ac:dyDescent="0.25">
      <c r="A164" s="129"/>
      <c r="B164" s="130"/>
      <c r="C164" s="8" t="str">
        <f>+$C148</f>
        <v>December 2024</v>
      </c>
      <c r="D164" s="132"/>
      <c r="E164" s="132"/>
      <c r="F164" s="132"/>
      <c r="G164" s="10" t="str">
        <f>+$G$4</f>
        <v>Dec</v>
      </c>
      <c r="H164" s="10" t="str">
        <f>+G164</f>
        <v>Dec</v>
      </c>
      <c r="I164" s="10" t="str">
        <f t="shared" si="42"/>
        <v>Dec</v>
      </c>
      <c r="J164" s="10" t="str">
        <f t="shared" si="42"/>
        <v>Dec</v>
      </c>
      <c r="K164" s="10" t="str">
        <f t="shared" si="42"/>
        <v>Dec</v>
      </c>
      <c r="L164" s="10" t="str">
        <f t="shared" si="42"/>
        <v>Dec</v>
      </c>
      <c r="M164" s="10" t="str">
        <f t="shared" si="42"/>
        <v>Dec</v>
      </c>
      <c r="N164" s="133"/>
      <c r="O164" s="150"/>
      <c r="P164" s="150"/>
      <c r="Q164" s="150"/>
    </row>
    <row r="165" spans="1:24" ht="15.75" thickBot="1" x14ac:dyDescent="0.3">
      <c r="A165" s="129"/>
      <c r="B165" s="134"/>
      <c r="C165" s="135"/>
      <c r="D165" s="135"/>
      <c r="E165" s="135"/>
      <c r="F165" s="135"/>
      <c r="G165" s="7">
        <f>+$G$5</f>
        <v>1</v>
      </c>
      <c r="H165" s="7">
        <f>+$H$5</f>
        <v>8</v>
      </c>
      <c r="I165" s="7">
        <f>+$I$5</f>
        <v>15</v>
      </c>
      <c r="J165" s="7">
        <f>+$J$5</f>
        <v>22</v>
      </c>
      <c r="K165" s="7">
        <f>+$K$5</f>
        <v>29</v>
      </c>
      <c r="L165" s="7" t="s">
        <v>11</v>
      </c>
      <c r="M165" s="7" t="s">
        <v>12</v>
      </c>
      <c r="N165" s="136"/>
      <c r="O165" s="150"/>
      <c r="P165" s="150"/>
      <c r="Q165" s="150"/>
    </row>
    <row r="166" spans="1:24" x14ac:dyDescent="0.25">
      <c r="A166" s="129"/>
      <c r="B166" s="137"/>
      <c r="C166" s="138"/>
      <c r="D166" s="138"/>
      <c r="E166" s="138"/>
      <c r="F166" s="138"/>
      <c r="G166" s="11"/>
      <c r="H166" s="11"/>
      <c r="I166" s="11"/>
      <c r="J166" s="11"/>
      <c r="K166" s="138"/>
      <c r="L166" s="138"/>
      <c r="M166" s="138"/>
      <c r="N166" s="139"/>
      <c r="O166" s="150"/>
      <c r="P166" s="150"/>
      <c r="Q166" s="150"/>
    </row>
    <row r="167" spans="1:24" x14ac:dyDescent="0.25">
      <c r="A167" s="129"/>
      <c r="B167" s="137"/>
      <c r="C167" s="138" t="s">
        <v>0</v>
      </c>
      <c r="D167" s="138"/>
      <c r="E167" s="138"/>
      <c r="F167" s="138"/>
      <c r="G167" s="140">
        <f>SUM(G168:G171)</f>
        <v>33</v>
      </c>
      <c r="H167" s="140">
        <f t="shared" ref="H167:L167" si="43">SUM(H168:H171)</f>
        <v>40</v>
      </c>
      <c r="I167" s="140">
        <f t="shared" si="43"/>
        <v>35</v>
      </c>
      <c r="J167" s="140">
        <f t="shared" si="43"/>
        <v>20</v>
      </c>
      <c r="K167" s="140">
        <f t="shared" si="43"/>
        <v>30</v>
      </c>
      <c r="L167" s="140">
        <f t="shared" si="43"/>
        <v>158</v>
      </c>
      <c r="M167" s="140">
        <f>ROUND((L167/$E$1),0)</f>
        <v>32</v>
      </c>
      <c r="N167" s="141"/>
      <c r="O167" s="150"/>
      <c r="P167" s="150"/>
      <c r="Q167" s="150"/>
    </row>
    <row r="168" spans="1:24" x14ac:dyDescent="0.25">
      <c r="A168" s="129"/>
      <c r="B168" s="137"/>
      <c r="C168" s="138"/>
      <c r="D168" s="138" t="s">
        <v>1</v>
      </c>
      <c r="E168" s="138"/>
      <c r="F168" s="138"/>
      <c r="G168" s="148">
        <v>1</v>
      </c>
      <c r="H168" s="148">
        <v>1</v>
      </c>
      <c r="I168" s="148">
        <v>1</v>
      </c>
      <c r="J168" s="148">
        <v>3</v>
      </c>
      <c r="K168" s="148">
        <v>1</v>
      </c>
      <c r="L168" s="143">
        <f>SUM(G168:K168)</f>
        <v>7</v>
      </c>
      <c r="M168" s="143">
        <f t="shared" ref="M168:M176" si="44">ROUND((L168/$E$1),0)</f>
        <v>1</v>
      </c>
      <c r="N168" s="141"/>
      <c r="O168" s="150"/>
      <c r="P168" s="150"/>
      <c r="Q168" s="150"/>
    </row>
    <row r="169" spans="1:24" x14ac:dyDescent="0.25">
      <c r="A169" s="129"/>
      <c r="B169" s="137"/>
      <c r="C169" s="138"/>
      <c r="D169" s="138" t="s">
        <v>2</v>
      </c>
      <c r="E169" s="138"/>
      <c r="F169" s="138"/>
      <c r="G169" s="148">
        <v>6</v>
      </c>
      <c r="H169" s="148">
        <v>9</v>
      </c>
      <c r="I169" s="148">
        <v>10</v>
      </c>
      <c r="J169" s="148">
        <v>5</v>
      </c>
      <c r="K169" s="148">
        <v>6</v>
      </c>
      <c r="L169" s="143">
        <f t="shared" ref="L169:L176" si="45">SUM(G169:K169)</f>
        <v>36</v>
      </c>
      <c r="M169" s="143">
        <f t="shared" si="44"/>
        <v>7</v>
      </c>
      <c r="N169" s="141"/>
      <c r="O169" s="150"/>
      <c r="P169" s="150"/>
      <c r="Q169" s="150"/>
    </row>
    <row r="170" spans="1:24" x14ac:dyDescent="0.25">
      <c r="A170" s="129"/>
      <c r="B170" s="137"/>
      <c r="C170" s="138"/>
      <c r="D170" s="138" t="s">
        <v>3</v>
      </c>
      <c r="E170" s="138"/>
      <c r="F170" s="138"/>
      <c r="G170" s="148">
        <v>6</v>
      </c>
      <c r="H170" s="148">
        <v>7</v>
      </c>
      <c r="I170" s="148">
        <v>7</v>
      </c>
      <c r="J170" s="148">
        <v>4</v>
      </c>
      <c r="K170" s="148">
        <v>8</v>
      </c>
      <c r="L170" s="143">
        <f t="shared" si="45"/>
        <v>32</v>
      </c>
      <c r="M170" s="143">
        <f t="shared" si="44"/>
        <v>6</v>
      </c>
      <c r="N170" s="141"/>
      <c r="O170" s="150"/>
      <c r="P170" s="150"/>
      <c r="Q170" s="150"/>
    </row>
    <row r="171" spans="1:24" x14ac:dyDescent="0.25">
      <c r="A171" s="129"/>
      <c r="B171" s="137"/>
      <c r="C171" s="138"/>
      <c r="D171" s="138" t="s">
        <v>4</v>
      </c>
      <c r="E171" s="138"/>
      <c r="F171" s="138"/>
      <c r="G171" s="149">
        <v>20</v>
      </c>
      <c r="H171" s="149">
        <v>23</v>
      </c>
      <c r="I171" s="149">
        <v>17</v>
      </c>
      <c r="J171" s="149">
        <v>8</v>
      </c>
      <c r="K171" s="149">
        <v>15</v>
      </c>
      <c r="L171" s="140">
        <f t="shared" si="45"/>
        <v>83</v>
      </c>
      <c r="M171" s="140">
        <f t="shared" si="44"/>
        <v>17</v>
      </c>
      <c r="N171" s="141"/>
      <c r="O171" s="150"/>
      <c r="P171" s="150"/>
      <c r="Q171" s="150"/>
    </row>
    <row r="172" spans="1:24" x14ac:dyDescent="0.25">
      <c r="A172" s="129"/>
      <c r="B172" s="137"/>
      <c r="C172" s="138" t="s">
        <v>5</v>
      </c>
      <c r="D172" s="138"/>
      <c r="E172" s="138"/>
      <c r="F172" s="138"/>
      <c r="G172" s="148"/>
      <c r="H172" s="148"/>
      <c r="I172" s="148"/>
      <c r="J172" s="148"/>
      <c r="K172" s="148"/>
      <c r="L172" s="143">
        <f t="shared" si="45"/>
        <v>0</v>
      </c>
      <c r="M172" s="143">
        <f t="shared" si="44"/>
        <v>0</v>
      </c>
      <c r="N172" s="141"/>
      <c r="O172" s="150"/>
      <c r="P172" s="150"/>
      <c r="Q172" s="150"/>
    </row>
    <row r="173" spans="1:24" x14ac:dyDescent="0.25">
      <c r="A173" s="129"/>
      <c r="B173" s="137"/>
      <c r="C173" s="138" t="s">
        <v>6</v>
      </c>
      <c r="D173" s="138"/>
      <c r="E173" s="138"/>
      <c r="F173" s="138"/>
      <c r="G173" s="148"/>
      <c r="H173" s="148"/>
      <c r="I173" s="148"/>
      <c r="J173" s="148"/>
      <c r="K173" s="148"/>
      <c r="L173" s="143">
        <f t="shared" si="45"/>
        <v>0</v>
      </c>
      <c r="M173" s="143">
        <f t="shared" si="44"/>
        <v>0</v>
      </c>
      <c r="N173" s="141"/>
      <c r="O173" s="115"/>
      <c r="P173" s="150"/>
      <c r="Q173" s="150"/>
    </row>
    <row r="174" spans="1:24" x14ac:dyDescent="0.25">
      <c r="A174" s="129"/>
      <c r="B174" s="137"/>
      <c r="C174" s="138" t="s">
        <v>7</v>
      </c>
      <c r="D174" s="138"/>
      <c r="E174" s="138"/>
      <c r="F174" s="138"/>
      <c r="G174" s="148">
        <v>3</v>
      </c>
      <c r="H174" s="148">
        <v>1</v>
      </c>
      <c r="I174" s="148">
        <v>1</v>
      </c>
      <c r="J174" s="148">
        <v>0</v>
      </c>
      <c r="K174" s="148">
        <v>3</v>
      </c>
      <c r="L174" s="143">
        <f t="shared" si="45"/>
        <v>8</v>
      </c>
      <c r="M174" s="143">
        <f t="shared" si="44"/>
        <v>2</v>
      </c>
      <c r="N174" s="141"/>
      <c r="O174" s="150"/>
      <c r="P174" s="150"/>
      <c r="Q174" s="150"/>
    </row>
    <row r="175" spans="1:24" x14ac:dyDescent="0.25">
      <c r="A175" s="129"/>
      <c r="B175" s="137"/>
      <c r="C175" s="138" t="s">
        <v>9</v>
      </c>
      <c r="D175" s="138"/>
      <c r="E175" s="138"/>
      <c r="F175" s="138"/>
      <c r="G175" s="148">
        <v>36</v>
      </c>
      <c r="H175" s="148">
        <v>70</v>
      </c>
      <c r="I175" s="148">
        <v>144</v>
      </c>
      <c r="J175" s="148">
        <v>120</v>
      </c>
      <c r="K175" s="148">
        <v>82</v>
      </c>
      <c r="L175" s="143">
        <f t="shared" si="45"/>
        <v>452</v>
      </c>
      <c r="M175" s="143">
        <f t="shared" si="44"/>
        <v>90</v>
      </c>
      <c r="N175" s="141"/>
      <c r="O175" s="150"/>
      <c r="P175" s="150"/>
      <c r="Q175" s="150"/>
    </row>
    <row r="176" spans="1:24" x14ac:dyDescent="0.25">
      <c r="A176" s="129"/>
      <c r="B176" s="137"/>
      <c r="C176" s="138" t="s">
        <v>8</v>
      </c>
      <c r="D176" s="138"/>
      <c r="E176" s="138"/>
      <c r="F176" s="138"/>
      <c r="G176" s="148"/>
      <c r="H176" s="148"/>
      <c r="I176" s="148"/>
      <c r="J176" s="148"/>
      <c r="K176" s="148"/>
      <c r="L176" s="143">
        <f t="shared" si="45"/>
        <v>0</v>
      </c>
      <c r="M176" s="143">
        <f t="shared" si="44"/>
        <v>0</v>
      </c>
      <c r="N176" s="141"/>
      <c r="O176" s="150"/>
      <c r="P176" s="150"/>
      <c r="Q176" s="150"/>
    </row>
    <row r="177" spans="1:24" ht="15.75" thickBot="1" x14ac:dyDescent="0.3">
      <c r="A177" s="129"/>
      <c r="B177" s="144"/>
      <c r="C177" s="145"/>
      <c r="D177" s="145"/>
      <c r="E177" s="145"/>
      <c r="F177" s="145"/>
      <c r="G177" s="146"/>
      <c r="H177" s="146"/>
      <c r="I177" s="146"/>
      <c r="J177" s="146"/>
      <c r="K177" s="146"/>
      <c r="L177" s="146"/>
      <c r="M177" s="146"/>
      <c r="N177" s="147"/>
      <c r="O177" s="150"/>
      <c r="P177" s="150"/>
      <c r="Q177" s="150"/>
    </row>
    <row r="178" spans="1:24" ht="15.75" thickBot="1" x14ac:dyDescent="0.3">
      <c r="A178" s="129"/>
      <c r="G178" s="142"/>
      <c r="H178" s="142"/>
      <c r="I178" s="142"/>
      <c r="J178" s="142"/>
      <c r="K178" s="142"/>
      <c r="L178" s="142"/>
      <c r="M178" s="142"/>
      <c r="N178" s="142"/>
      <c r="O178" s="150"/>
      <c r="P178" s="150"/>
      <c r="Q178" s="150"/>
    </row>
    <row r="179" spans="1:24" x14ac:dyDescent="0.25">
      <c r="A179" s="2">
        <f>+A163+1</f>
        <v>11</v>
      </c>
      <c r="B179" s="123"/>
      <c r="C179" s="5" t="s">
        <v>28</v>
      </c>
      <c r="D179" s="124"/>
      <c r="E179" s="125"/>
      <c r="F179" s="125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126"/>
      <c r="O179" s="150"/>
      <c r="P179" s="150"/>
      <c r="Q179" s="150"/>
      <c r="S179" s="127" t="str">
        <f>+C179</f>
        <v>Tibane</v>
      </c>
      <c r="T179" s="128">
        <f>+L183</f>
        <v>357</v>
      </c>
      <c r="U179" s="128">
        <f>+L184+L185</f>
        <v>75</v>
      </c>
      <c r="V179" s="128">
        <f>+L186+L187</f>
        <v>282</v>
      </c>
      <c r="W179" s="128">
        <f>+L190</f>
        <v>17</v>
      </c>
      <c r="X179" s="128">
        <f>+L188</f>
        <v>4</v>
      </c>
    </row>
    <row r="180" spans="1:24" x14ac:dyDescent="0.25">
      <c r="A180" s="129"/>
      <c r="B180" s="130"/>
      <c r="C180" s="8" t="str">
        <f>+$C164</f>
        <v>December 2024</v>
      </c>
      <c r="D180" s="132"/>
      <c r="E180" s="132"/>
      <c r="F180" s="132"/>
      <c r="G180" s="10" t="str">
        <f>+$G$4</f>
        <v>Dec</v>
      </c>
      <c r="H180" s="10" t="str">
        <f>+G180</f>
        <v>Dec</v>
      </c>
      <c r="I180" s="10" t="str">
        <f t="shared" si="46"/>
        <v>Dec</v>
      </c>
      <c r="J180" s="10" t="str">
        <f t="shared" si="46"/>
        <v>Dec</v>
      </c>
      <c r="K180" s="10" t="str">
        <f t="shared" si="46"/>
        <v>Dec</v>
      </c>
      <c r="L180" s="10" t="str">
        <f t="shared" si="46"/>
        <v>Dec</v>
      </c>
      <c r="M180" s="10" t="str">
        <f t="shared" si="46"/>
        <v>Dec</v>
      </c>
      <c r="N180" s="133"/>
      <c r="O180" s="150"/>
      <c r="P180" s="150"/>
      <c r="Q180" s="150"/>
    </row>
    <row r="181" spans="1:24" ht="15.75" thickBot="1" x14ac:dyDescent="0.3">
      <c r="A181" s="129"/>
      <c r="B181" s="134"/>
      <c r="C181" s="135"/>
      <c r="D181" s="135"/>
      <c r="E181" s="135"/>
      <c r="F181" s="135"/>
      <c r="G181" s="7">
        <f>+$G$5</f>
        <v>1</v>
      </c>
      <c r="H181" s="7">
        <f>+$H$5</f>
        <v>8</v>
      </c>
      <c r="I181" s="7">
        <f>+$I$5</f>
        <v>15</v>
      </c>
      <c r="J181" s="7">
        <f>+$J$5</f>
        <v>22</v>
      </c>
      <c r="K181" s="7">
        <f>+$K$5</f>
        <v>29</v>
      </c>
      <c r="L181" s="7" t="s">
        <v>11</v>
      </c>
      <c r="M181" s="7" t="s">
        <v>12</v>
      </c>
      <c r="N181" s="136"/>
      <c r="O181" s="150"/>
      <c r="P181" s="150"/>
      <c r="Q181" s="150"/>
    </row>
    <row r="182" spans="1:24" x14ac:dyDescent="0.25">
      <c r="A182" s="129"/>
      <c r="B182" s="137"/>
      <c r="C182" s="138"/>
      <c r="D182" s="138"/>
      <c r="E182" s="138"/>
      <c r="F182" s="138"/>
      <c r="G182" s="11"/>
      <c r="H182" s="11"/>
      <c r="I182" s="11"/>
      <c r="J182" s="11"/>
      <c r="K182" s="138"/>
      <c r="L182" s="138"/>
      <c r="M182" s="138"/>
      <c r="N182" s="139"/>
      <c r="O182" s="150"/>
      <c r="P182" s="150"/>
      <c r="Q182" s="150"/>
    </row>
    <row r="183" spans="1:24" x14ac:dyDescent="0.25">
      <c r="A183" s="129"/>
      <c r="B183" s="137"/>
      <c r="C183" s="138" t="s">
        <v>0</v>
      </c>
      <c r="D183" s="138"/>
      <c r="E183" s="138"/>
      <c r="F183" s="138"/>
      <c r="G183" s="140">
        <f>SUM(G184:G187)</f>
        <v>67</v>
      </c>
      <c r="H183" s="140">
        <f t="shared" ref="H183:L183" si="47">SUM(H184:H187)</f>
        <v>73</v>
      </c>
      <c r="I183" s="140">
        <f t="shared" si="47"/>
        <v>75</v>
      </c>
      <c r="J183" s="140">
        <f t="shared" si="47"/>
        <v>72</v>
      </c>
      <c r="K183" s="140">
        <f t="shared" si="47"/>
        <v>70</v>
      </c>
      <c r="L183" s="140">
        <f t="shared" si="47"/>
        <v>357</v>
      </c>
      <c r="M183" s="140">
        <f>ROUND((L183/$E$1),0)</f>
        <v>71</v>
      </c>
      <c r="N183" s="141"/>
      <c r="O183" s="150"/>
      <c r="P183" s="150"/>
      <c r="Q183" s="150"/>
    </row>
    <row r="184" spans="1:24" x14ac:dyDescent="0.25">
      <c r="A184" s="129"/>
      <c r="B184" s="137"/>
      <c r="C184" s="138"/>
      <c r="D184" s="138" t="s">
        <v>1</v>
      </c>
      <c r="E184" s="138"/>
      <c r="F184" s="138"/>
      <c r="G184" s="148">
        <v>2</v>
      </c>
      <c r="H184" s="148">
        <v>2</v>
      </c>
      <c r="I184" s="148">
        <v>2</v>
      </c>
      <c r="J184" s="148">
        <v>1</v>
      </c>
      <c r="K184" s="148">
        <v>1</v>
      </c>
      <c r="L184" s="143">
        <f>SUM(G184:K184)</f>
        <v>8</v>
      </c>
      <c r="M184" s="143">
        <f t="shared" ref="M184:M192" si="48">ROUND((L184/$E$1),0)</f>
        <v>2</v>
      </c>
      <c r="N184" s="141"/>
      <c r="O184" s="150"/>
      <c r="P184" s="150"/>
      <c r="Q184" s="150"/>
    </row>
    <row r="185" spans="1:24" x14ac:dyDescent="0.25">
      <c r="A185" s="129"/>
      <c r="B185" s="137"/>
      <c r="C185" s="138"/>
      <c r="D185" s="138" t="s">
        <v>2</v>
      </c>
      <c r="E185" s="138"/>
      <c r="F185" s="138"/>
      <c r="G185" s="148">
        <v>11</v>
      </c>
      <c r="H185" s="148">
        <v>13</v>
      </c>
      <c r="I185" s="148">
        <v>14</v>
      </c>
      <c r="J185" s="148">
        <v>15</v>
      </c>
      <c r="K185" s="148">
        <v>14</v>
      </c>
      <c r="L185" s="143">
        <f t="shared" ref="L185:L192" si="49">SUM(G185:K185)</f>
        <v>67</v>
      </c>
      <c r="M185" s="143">
        <f t="shared" si="48"/>
        <v>13</v>
      </c>
      <c r="N185" s="141"/>
      <c r="O185" s="150"/>
      <c r="P185" s="150"/>
      <c r="Q185" s="150"/>
    </row>
    <row r="186" spans="1:24" x14ac:dyDescent="0.25">
      <c r="A186" s="129"/>
      <c r="B186" s="137"/>
      <c r="C186" s="138"/>
      <c r="D186" s="138" t="s">
        <v>3</v>
      </c>
      <c r="E186" s="138"/>
      <c r="F186" s="138"/>
      <c r="G186" s="148">
        <v>16</v>
      </c>
      <c r="H186" s="148">
        <v>18</v>
      </c>
      <c r="I186" s="148">
        <v>18</v>
      </c>
      <c r="J186" s="148">
        <v>16</v>
      </c>
      <c r="K186" s="148">
        <v>15</v>
      </c>
      <c r="L186" s="143">
        <f t="shared" si="49"/>
        <v>83</v>
      </c>
      <c r="M186" s="143">
        <f t="shared" si="48"/>
        <v>17</v>
      </c>
      <c r="N186" s="141"/>
      <c r="O186" s="150"/>
      <c r="P186" s="150"/>
      <c r="Q186" s="150"/>
    </row>
    <row r="187" spans="1:24" x14ac:dyDescent="0.25">
      <c r="A187" s="129"/>
      <c r="B187" s="137"/>
      <c r="C187" s="138"/>
      <c r="D187" s="138" t="s">
        <v>4</v>
      </c>
      <c r="E187" s="138"/>
      <c r="F187" s="138"/>
      <c r="G187" s="149">
        <v>38</v>
      </c>
      <c r="H187" s="149">
        <v>40</v>
      </c>
      <c r="I187" s="149">
        <v>41</v>
      </c>
      <c r="J187" s="149">
        <v>40</v>
      </c>
      <c r="K187" s="149">
        <v>40</v>
      </c>
      <c r="L187" s="140">
        <f t="shared" si="49"/>
        <v>199</v>
      </c>
      <c r="M187" s="140">
        <f t="shared" si="48"/>
        <v>40</v>
      </c>
      <c r="N187" s="141"/>
      <c r="O187" s="150"/>
      <c r="P187" s="150"/>
      <c r="Q187" s="150"/>
    </row>
    <row r="188" spans="1:24" x14ac:dyDescent="0.25">
      <c r="A188" s="129"/>
      <c r="B188" s="137"/>
      <c r="C188" s="138" t="s">
        <v>5</v>
      </c>
      <c r="D188" s="138"/>
      <c r="E188" s="138"/>
      <c r="F188" s="138"/>
      <c r="G188" s="148">
        <v>2</v>
      </c>
      <c r="H188" s="148">
        <v>1</v>
      </c>
      <c r="I188" s="148"/>
      <c r="J188" s="148"/>
      <c r="K188" s="148">
        <v>1</v>
      </c>
      <c r="L188" s="143">
        <f t="shared" si="49"/>
        <v>4</v>
      </c>
      <c r="M188" s="143">
        <f t="shared" si="48"/>
        <v>1</v>
      </c>
      <c r="N188" s="141"/>
      <c r="O188" s="150"/>
      <c r="P188" s="150"/>
      <c r="Q188" s="150"/>
    </row>
    <row r="189" spans="1:24" x14ac:dyDescent="0.25">
      <c r="A189" s="129"/>
      <c r="B189" s="137"/>
      <c r="C189" s="138" t="s">
        <v>6</v>
      </c>
      <c r="D189" s="138"/>
      <c r="E189" s="138"/>
      <c r="F189" s="138"/>
      <c r="G189" s="148"/>
      <c r="H189" s="148"/>
      <c r="I189" s="148"/>
      <c r="J189" s="148"/>
      <c r="K189" s="148"/>
      <c r="L189" s="143">
        <f t="shared" si="49"/>
        <v>0</v>
      </c>
      <c r="M189" s="143">
        <f t="shared" si="48"/>
        <v>0</v>
      </c>
      <c r="N189" s="141"/>
      <c r="O189" s="150"/>
      <c r="P189" s="150"/>
      <c r="Q189" s="150"/>
    </row>
    <row r="190" spans="1:24" x14ac:dyDescent="0.25">
      <c r="A190" s="129"/>
      <c r="B190" s="137"/>
      <c r="C190" s="138" t="s">
        <v>7</v>
      </c>
      <c r="D190" s="138"/>
      <c r="E190" s="138"/>
      <c r="F190" s="138"/>
      <c r="G190" s="148">
        <v>4</v>
      </c>
      <c r="H190" s="148">
        <v>3</v>
      </c>
      <c r="I190" s="148">
        <v>3</v>
      </c>
      <c r="J190" s="148">
        <v>4</v>
      </c>
      <c r="K190" s="148">
        <v>3</v>
      </c>
      <c r="L190" s="143">
        <f t="shared" si="49"/>
        <v>17</v>
      </c>
      <c r="M190" s="143">
        <f t="shared" si="48"/>
        <v>3</v>
      </c>
      <c r="N190" s="141"/>
      <c r="O190" s="150"/>
      <c r="P190" s="150"/>
      <c r="Q190" s="150"/>
    </row>
    <row r="191" spans="1:24" x14ac:dyDescent="0.25">
      <c r="A191" s="129"/>
      <c r="B191" s="137"/>
      <c r="C191" s="138" t="s">
        <v>9</v>
      </c>
      <c r="D191" s="138"/>
      <c r="E191" s="138"/>
      <c r="F191" s="138"/>
      <c r="G191" s="148">
        <v>96</v>
      </c>
      <c r="H191" s="148">
        <v>96</v>
      </c>
      <c r="I191" s="148">
        <v>96</v>
      </c>
      <c r="J191" s="148">
        <v>128</v>
      </c>
      <c r="K191" s="148">
        <v>64</v>
      </c>
      <c r="L191" s="143">
        <f t="shared" si="49"/>
        <v>480</v>
      </c>
      <c r="M191" s="143">
        <f t="shared" si="48"/>
        <v>96</v>
      </c>
      <c r="N191" s="141"/>
      <c r="O191" s="150"/>
      <c r="P191" s="150"/>
      <c r="Q191" s="150"/>
    </row>
    <row r="192" spans="1:24" x14ac:dyDescent="0.25">
      <c r="A192" s="129"/>
      <c r="B192" s="137"/>
      <c r="C192" s="138" t="s">
        <v>8</v>
      </c>
      <c r="D192" s="138"/>
      <c r="E192" s="138"/>
      <c r="F192" s="138"/>
      <c r="G192" s="148"/>
      <c r="H192" s="148"/>
      <c r="I192" s="148"/>
      <c r="J192" s="148"/>
      <c r="K192" s="148"/>
      <c r="L192" s="143">
        <f t="shared" si="49"/>
        <v>0</v>
      </c>
      <c r="M192" s="143">
        <f t="shared" si="48"/>
        <v>0</v>
      </c>
      <c r="N192" s="141"/>
      <c r="O192" s="150"/>
      <c r="P192" s="150"/>
      <c r="Q192" s="150"/>
    </row>
    <row r="193" spans="1:24" ht="15.75" thickBot="1" x14ac:dyDescent="0.3">
      <c r="A193" s="129"/>
      <c r="B193" s="144"/>
      <c r="C193" s="145"/>
      <c r="D193" s="145"/>
      <c r="E193" s="145"/>
      <c r="F193" s="145"/>
      <c r="G193" s="146"/>
      <c r="H193" s="146"/>
      <c r="I193" s="146"/>
      <c r="J193" s="146"/>
      <c r="K193" s="146"/>
      <c r="L193" s="146"/>
      <c r="M193" s="146"/>
      <c r="N193" s="147"/>
      <c r="O193" s="150"/>
      <c r="P193" s="150"/>
      <c r="Q193" s="150"/>
    </row>
    <row r="194" spans="1:24" ht="15.75" thickBot="1" x14ac:dyDescent="0.3">
      <c r="A194" s="129"/>
      <c r="G194" s="142"/>
      <c r="H194" s="142"/>
      <c r="I194" s="142"/>
      <c r="J194" s="142"/>
      <c r="K194" s="142"/>
      <c r="L194" s="142"/>
      <c r="M194" s="142"/>
      <c r="N194" s="142"/>
      <c r="O194" s="150"/>
      <c r="P194" s="150"/>
      <c r="Q194" s="150"/>
    </row>
    <row r="195" spans="1:24" x14ac:dyDescent="0.25">
      <c r="A195" s="2">
        <f>+A179+1</f>
        <v>12</v>
      </c>
      <c r="B195" s="12"/>
      <c r="C195" s="5" t="s">
        <v>27</v>
      </c>
      <c r="D195" s="124"/>
      <c r="E195" s="125"/>
      <c r="F195" s="125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126"/>
      <c r="O195" s="150"/>
      <c r="P195" s="150"/>
      <c r="Q195" s="150"/>
      <c r="S195" s="127" t="str">
        <f>+C195</f>
        <v>Nyathela</v>
      </c>
      <c r="T195" s="128">
        <f>+L199</f>
        <v>292</v>
      </c>
      <c r="U195" s="128">
        <f>+L200+L201</f>
        <v>56</v>
      </c>
      <c r="V195" s="128">
        <f>+L202+L203</f>
        <v>236</v>
      </c>
      <c r="W195" s="128">
        <f>+L206</f>
        <v>15</v>
      </c>
      <c r="X195" s="128">
        <f>+L204</f>
        <v>4</v>
      </c>
    </row>
    <row r="196" spans="1:24" x14ac:dyDescent="0.25">
      <c r="A196" s="129"/>
      <c r="B196" s="130"/>
      <c r="C196" s="8" t="str">
        <f>+$C180</f>
        <v>December 2024</v>
      </c>
      <c r="D196" s="132"/>
      <c r="E196" s="132"/>
      <c r="F196" s="132"/>
      <c r="G196" s="10" t="str">
        <f>+$G$4</f>
        <v>Dec</v>
      </c>
      <c r="H196" s="10" t="str">
        <f>+G196</f>
        <v>Dec</v>
      </c>
      <c r="I196" s="10" t="str">
        <f t="shared" si="50"/>
        <v>Dec</v>
      </c>
      <c r="J196" s="10" t="str">
        <f t="shared" si="50"/>
        <v>Dec</v>
      </c>
      <c r="K196" s="10" t="str">
        <f t="shared" si="50"/>
        <v>Dec</v>
      </c>
      <c r="L196" s="10" t="str">
        <f t="shared" si="50"/>
        <v>Dec</v>
      </c>
      <c r="M196" s="10" t="str">
        <f t="shared" si="50"/>
        <v>Dec</v>
      </c>
      <c r="N196" s="133"/>
      <c r="O196" s="150"/>
      <c r="P196" s="150"/>
      <c r="Q196" s="150"/>
    </row>
    <row r="197" spans="1:24" ht="15.75" thickBot="1" x14ac:dyDescent="0.3">
      <c r="A197" s="129"/>
      <c r="B197" s="134"/>
      <c r="C197" s="135"/>
      <c r="D197" s="135"/>
      <c r="E197" s="135"/>
      <c r="F197" s="135"/>
      <c r="G197" s="7">
        <f>+$G$5</f>
        <v>1</v>
      </c>
      <c r="H197" s="7">
        <f>+$H$5</f>
        <v>8</v>
      </c>
      <c r="I197" s="7">
        <f>+$I$5</f>
        <v>15</v>
      </c>
      <c r="J197" s="7">
        <f>+$J$5</f>
        <v>22</v>
      </c>
      <c r="K197" s="7">
        <f>+$K$5</f>
        <v>29</v>
      </c>
      <c r="L197" s="7" t="s">
        <v>11</v>
      </c>
      <c r="M197" s="7" t="s">
        <v>12</v>
      </c>
      <c r="N197" s="136"/>
      <c r="O197" s="150"/>
      <c r="P197" s="150"/>
      <c r="Q197" s="150"/>
    </row>
    <row r="198" spans="1:24" x14ac:dyDescent="0.25">
      <c r="A198" s="129"/>
      <c r="B198" s="137"/>
      <c r="C198" s="138"/>
      <c r="D198" s="138"/>
      <c r="E198" s="138"/>
      <c r="F198" s="138"/>
      <c r="G198" s="11"/>
      <c r="H198" s="11"/>
      <c r="I198" s="11"/>
      <c r="J198" s="11"/>
      <c r="K198" s="138"/>
      <c r="L198" s="138"/>
      <c r="M198" s="138"/>
      <c r="N198" s="139"/>
      <c r="O198" s="150"/>
      <c r="P198" s="150"/>
      <c r="Q198" s="150"/>
    </row>
    <row r="199" spans="1:24" x14ac:dyDescent="0.25">
      <c r="A199" s="129"/>
      <c r="B199" s="137"/>
      <c r="C199" s="138" t="s">
        <v>0</v>
      </c>
      <c r="D199" s="138"/>
      <c r="E199" s="138"/>
      <c r="F199" s="138"/>
      <c r="G199" s="140">
        <f>SUM(G200:G203)</f>
        <v>62</v>
      </c>
      <c r="H199" s="140">
        <f t="shared" ref="H199:L199" si="51">SUM(H200:H203)</f>
        <v>51</v>
      </c>
      <c r="I199" s="140">
        <f t="shared" si="51"/>
        <v>59</v>
      </c>
      <c r="J199" s="140">
        <f t="shared" si="51"/>
        <v>60</v>
      </c>
      <c r="K199" s="140">
        <f t="shared" si="51"/>
        <v>60</v>
      </c>
      <c r="L199" s="140">
        <f t="shared" si="51"/>
        <v>292</v>
      </c>
      <c r="M199" s="140">
        <f>ROUND((L199/$E$1),0)</f>
        <v>58</v>
      </c>
      <c r="N199" s="141"/>
      <c r="O199" s="150"/>
      <c r="P199" s="150"/>
      <c r="Q199" s="150"/>
    </row>
    <row r="200" spans="1:24" x14ac:dyDescent="0.25">
      <c r="A200" s="129"/>
      <c r="B200" s="137"/>
      <c r="C200" s="138"/>
      <c r="D200" s="138" t="s">
        <v>1</v>
      </c>
      <c r="E200" s="138"/>
      <c r="F200" s="138"/>
      <c r="G200" s="148">
        <v>4</v>
      </c>
      <c r="H200" s="148">
        <v>3</v>
      </c>
      <c r="I200" s="148">
        <v>3</v>
      </c>
      <c r="J200" s="148">
        <v>3</v>
      </c>
      <c r="K200" s="148">
        <v>3</v>
      </c>
      <c r="L200" s="143">
        <f>SUM(G200:K200)</f>
        <v>16</v>
      </c>
      <c r="M200" s="143">
        <f t="shared" ref="M200:M208" si="52">ROUND((L200/$E$1),0)</f>
        <v>3</v>
      </c>
      <c r="N200" s="141"/>
      <c r="O200" s="150"/>
      <c r="P200" s="150"/>
      <c r="Q200" s="150"/>
    </row>
    <row r="201" spans="1:24" x14ac:dyDescent="0.25">
      <c r="A201" s="129"/>
      <c r="B201" s="137"/>
      <c r="C201" s="138"/>
      <c r="D201" s="138" t="s">
        <v>2</v>
      </c>
      <c r="E201" s="138"/>
      <c r="F201" s="138"/>
      <c r="G201" s="148">
        <v>10</v>
      </c>
      <c r="H201" s="148">
        <v>6</v>
      </c>
      <c r="I201" s="148">
        <v>7</v>
      </c>
      <c r="J201" s="148">
        <v>8</v>
      </c>
      <c r="K201" s="148">
        <v>9</v>
      </c>
      <c r="L201" s="143">
        <f t="shared" ref="L201:L208" si="53">SUM(G201:K201)</f>
        <v>40</v>
      </c>
      <c r="M201" s="143">
        <f t="shared" si="52"/>
        <v>8</v>
      </c>
      <c r="N201" s="141"/>
      <c r="O201" s="150"/>
      <c r="P201" s="150"/>
      <c r="Q201" s="150"/>
    </row>
    <row r="202" spans="1:24" x14ac:dyDescent="0.25">
      <c r="A202" s="129"/>
      <c r="B202" s="137"/>
      <c r="C202" s="138"/>
      <c r="D202" s="138" t="s">
        <v>3</v>
      </c>
      <c r="E202" s="138"/>
      <c r="F202" s="138"/>
      <c r="G202" s="148">
        <v>21</v>
      </c>
      <c r="H202" s="148">
        <v>22</v>
      </c>
      <c r="I202" s="148">
        <v>25</v>
      </c>
      <c r="J202" s="148">
        <v>27</v>
      </c>
      <c r="K202" s="148">
        <v>27</v>
      </c>
      <c r="L202" s="143">
        <f t="shared" si="53"/>
        <v>122</v>
      </c>
      <c r="M202" s="143">
        <f t="shared" si="52"/>
        <v>24</v>
      </c>
      <c r="N202" s="141"/>
      <c r="O202" s="150"/>
      <c r="P202" s="150"/>
      <c r="Q202" s="150"/>
    </row>
    <row r="203" spans="1:24" x14ac:dyDescent="0.25">
      <c r="A203" s="129"/>
      <c r="B203" s="137"/>
      <c r="C203" s="138"/>
      <c r="D203" s="138" t="s">
        <v>4</v>
      </c>
      <c r="E203" s="138"/>
      <c r="F203" s="138"/>
      <c r="G203" s="149">
        <v>27</v>
      </c>
      <c r="H203" s="149">
        <v>20</v>
      </c>
      <c r="I203" s="149">
        <v>24</v>
      </c>
      <c r="J203" s="149">
        <v>22</v>
      </c>
      <c r="K203" s="149">
        <v>21</v>
      </c>
      <c r="L203" s="140">
        <f t="shared" si="53"/>
        <v>114</v>
      </c>
      <c r="M203" s="140">
        <f t="shared" si="52"/>
        <v>23</v>
      </c>
      <c r="N203" s="141"/>
      <c r="O203" s="150"/>
      <c r="P203" s="150"/>
      <c r="Q203" s="150"/>
    </row>
    <row r="204" spans="1:24" x14ac:dyDescent="0.25">
      <c r="A204" s="129"/>
      <c r="B204" s="137"/>
      <c r="C204" s="138" t="s">
        <v>5</v>
      </c>
      <c r="D204" s="138"/>
      <c r="E204" s="138"/>
      <c r="F204" s="138"/>
      <c r="G204" s="148"/>
      <c r="H204" s="148"/>
      <c r="I204" s="148">
        <v>3</v>
      </c>
      <c r="J204" s="148"/>
      <c r="K204" s="148">
        <v>1</v>
      </c>
      <c r="L204" s="143">
        <f t="shared" si="53"/>
        <v>4</v>
      </c>
      <c r="M204" s="143">
        <f t="shared" si="52"/>
        <v>1</v>
      </c>
      <c r="N204" s="141"/>
      <c r="O204" s="150"/>
      <c r="P204" s="150"/>
      <c r="Q204" s="150"/>
    </row>
    <row r="205" spans="1:24" x14ac:dyDescent="0.25">
      <c r="A205" s="129"/>
      <c r="B205" s="137"/>
      <c r="C205" s="138" t="s">
        <v>6</v>
      </c>
      <c r="D205" s="138"/>
      <c r="E205" s="138"/>
      <c r="F205" s="138"/>
      <c r="G205" s="148"/>
      <c r="H205" s="148"/>
      <c r="I205" s="148"/>
      <c r="J205" s="148"/>
      <c r="K205" s="148"/>
      <c r="L205" s="143">
        <f t="shared" si="53"/>
        <v>0</v>
      </c>
      <c r="M205" s="143">
        <f t="shared" si="52"/>
        <v>0</v>
      </c>
      <c r="N205" s="141"/>
      <c r="O205" s="150"/>
      <c r="P205" s="150"/>
      <c r="Q205" s="150"/>
    </row>
    <row r="206" spans="1:24" x14ac:dyDescent="0.25">
      <c r="A206" s="129"/>
      <c r="B206" s="137"/>
      <c r="C206" s="138" t="s">
        <v>7</v>
      </c>
      <c r="D206" s="138"/>
      <c r="E206" s="138"/>
      <c r="F206" s="138"/>
      <c r="G206" s="148">
        <v>3</v>
      </c>
      <c r="H206" s="148">
        <v>3</v>
      </c>
      <c r="I206" s="148">
        <v>3</v>
      </c>
      <c r="J206" s="148">
        <v>4</v>
      </c>
      <c r="K206" s="148">
        <v>2</v>
      </c>
      <c r="L206" s="143">
        <f t="shared" si="53"/>
        <v>15</v>
      </c>
      <c r="M206" s="143">
        <f t="shared" si="52"/>
        <v>3</v>
      </c>
      <c r="N206" s="141"/>
      <c r="O206" s="150"/>
      <c r="P206" s="150"/>
      <c r="Q206" s="150"/>
    </row>
    <row r="207" spans="1:24" x14ac:dyDescent="0.25">
      <c r="A207" s="129"/>
      <c r="B207" s="137"/>
      <c r="C207" s="138" t="s">
        <v>9</v>
      </c>
      <c r="D207" s="138"/>
      <c r="E207" s="138"/>
      <c r="F207" s="138"/>
      <c r="G207" s="148"/>
      <c r="H207" s="148">
        <v>128</v>
      </c>
      <c r="I207" s="148">
        <v>128</v>
      </c>
      <c r="J207" s="148">
        <v>96</v>
      </c>
      <c r="K207" s="148">
        <v>64</v>
      </c>
      <c r="L207" s="143">
        <f t="shared" si="53"/>
        <v>416</v>
      </c>
      <c r="M207" s="143">
        <f t="shared" si="52"/>
        <v>83</v>
      </c>
      <c r="N207" s="141"/>
      <c r="O207" s="150"/>
      <c r="P207" s="150"/>
      <c r="Q207" s="150"/>
    </row>
    <row r="208" spans="1:24" x14ac:dyDescent="0.25">
      <c r="A208" s="129"/>
      <c r="B208" s="137"/>
      <c r="C208" s="138" t="s">
        <v>8</v>
      </c>
      <c r="D208" s="138"/>
      <c r="E208" s="138"/>
      <c r="F208" s="138"/>
      <c r="G208" s="148"/>
      <c r="H208" s="148"/>
      <c r="I208" s="148"/>
      <c r="J208" s="148"/>
      <c r="K208" s="148"/>
      <c r="L208" s="143">
        <f t="shared" si="53"/>
        <v>0</v>
      </c>
      <c r="M208" s="143">
        <f t="shared" si="52"/>
        <v>0</v>
      </c>
      <c r="N208" s="141"/>
      <c r="O208" s="150"/>
      <c r="P208" s="150"/>
      <c r="Q208" s="150"/>
    </row>
    <row r="209" spans="1:24" ht="15.75" thickBot="1" x14ac:dyDescent="0.3">
      <c r="A209" s="129"/>
      <c r="B209" s="144"/>
      <c r="C209" s="145"/>
      <c r="D209" s="145"/>
      <c r="E209" s="145"/>
      <c r="F209" s="145"/>
      <c r="G209" s="146"/>
      <c r="H209" s="146"/>
      <c r="I209" s="146"/>
      <c r="J209" s="146"/>
      <c r="K209" s="146"/>
      <c r="L209" s="146"/>
      <c r="M209" s="146"/>
      <c r="N209" s="147"/>
      <c r="O209" s="150"/>
      <c r="P209" s="150"/>
      <c r="Q209" s="150"/>
    </row>
    <row r="210" spans="1:24" ht="15.75" thickBot="1" x14ac:dyDescent="0.3"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</row>
    <row r="211" spans="1:24" x14ac:dyDescent="0.25">
      <c r="A211" s="2">
        <f>+A195+1</f>
        <v>13</v>
      </c>
      <c r="B211" s="12"/>
      <c r="C211" s="5" t="s">
        <v>29</v>
      </c>
      <c r="D211" s="124"/>
      <c r="E211" s="125"/>
      <c r="F211" s="125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126"/>
      <c r="O211" s="150"/>
      <c r="P211" s="150"/>
      <c r="Q211" s="150"/>
      <c r="S211" s="127" t="str">
        <f>+C211</f>
        <v>Mlindazwe</v>
      </c>
      <c r="T211" s="128">
        <f>+L215</f>
        <v>283</v>
      </c>
      <c r="U211" s="128">
        <f>+L216+L217</f>
        <v>48</v>
      </c>
      <c r="V211" s="128">
        <f>+L218+L219</f>
        <v>235</v>
      </c>
      <c r="W211" s="128">
        <f>+L222</f>
        <v>14</v>
      </c>
      <c r="X211" s="128">
        <f>+L220</f>
        <v>0</v>
      </c>
    </row>
    <row r="212" spans="1:24" x14ac:dyDescent="0.25">
      <c r="A212" s="129"/>
      <c r="B212" s="130"/>
      <c r="C212" s="8" t="str">
        <f>+$C196</f>
        <v>December 2024</v>
      </c>
      <c r="D212" s="132"/>
      <c r="E212" s="132"/>
      <c r="F212" s="132"/>
      <c r="G212" s="10" t="str">
        <f>+$G$4</f>
        <v>Dec</v>
      </c>
      <c r="H212" s="10" t="str">
        <f>+G212</f>
        <v>Dec</v>
      </c>
      <c r="I212" s="10" t="str">
        <f t="shared" si="54"/>
        <v>Dec</v>
      </c>
      <c r="J212" s="10" t="str">
        <f t="shared" si="54"/>
        <v>Dec</v>
      </c>
      <c r="K212" s="10" t="str">
        <f t="shared" si="54"/>
        <v>Dec</v>
      </c>
      <c r="L212" s="10" t="str">
        <f t="shared" si="54"/>
        <v>Dec</v>
      </c>
      <c r="M212" s="10" t="str">
        <f t="shared" si="54"/>
        <v>Dec</v>
      </c>
      <c r="N212" s="133"/>
      <c r="O212" s="150"/>
      <c r="P212" s="150"/>
    </row>
    <row r="213" spans="1:24" ht="15.75" thickBot="1" x14ac:dyDescent="0.3">
      <c r="A213" s="129"/>
      <c r="B213" s="134"/>
      <c r="C213" s="135"/>
      <c r="D213" s="135"/>
      <c r="E213" s="135"/>
      <c r="F213" s="135"/>
      <c r="G213" s="7">
        <f>+$G$5</f>
        <v>1</v>
      </c>
      <c r="H213" s="7">
        <f>+$H$5</f>
        <v>8</v>
      </c>
      <c r="I213" s="7">
        <f>+$I$5</f>
        <v>15</v>
      </c>
      <c r="J213" s="7">
        <f>+$J$5</f>
        <v>22</v>
      </c>
      <c r="K213" s="7">
        <f>+$K$5</f>
        <v>29</v>
      </c>
      <c r="L213" s="7" t="s">
        <v>11</v>
      </c>
      <c r="M213" s="7" t="s">
        <v>12</v>
      </c>
      <c r="N213" s="136"/>
      <c r="O213" s="150"/>
      <c r="P213" s="150"/>
      <c r="Q213" s="150"/>
    </row>
    <row r="214" spans="1:24" x14ac:dyDescent="0.25">
      <c r="A214" s="129"/>
      <c r="B214" s="137"/>
      <c r="C214" s="138"/>
      <c r="D214" s="138"/>
      <c r="E214" s="138"/>
      <c r="F214" s="138"/>
      <c r="G214" s="11"/>
      <c r="H214" s="11"/>
      <c r="I214" s="11"/>
      <c r="J214" s="11"/>
      <c r="K214" s="138"/>
      <c r="L214" s="138"/>
      <c r="M214" s="138"/>
      <c r="N214" s="139"/>
      <c r="O214" s="150"/>
      <c r="P214" s="150"/>
      <c r="Q214" s="150"/>
    </row>
    <row r="215" spans="1:24" x14ac:dyDescent="0.25">
      <c r="A215" s="129"/>
      <c r="B215" s="137"/>
      <c r="C215" s="138" t="s">
        <v>0</v>
      </c>
      <c r="D215" s="138"/>
      <c r="E215" s="138"/>
      <c r="F215" s="138"/>
      <c r="G215" s="140">
        <f>SUM(G216:G219)</f>
        <v>81</v>
      </c>
      <c r="H215" s="140">
        <f t="shared" ref="H215:L215" si="55">SUM(H216:H219)</f>
        <v>0</v>
      </c>
      <c r="I215" s="140">
        <f t="shared" si="55"/>
        <v>86</v>
      </c>
      <c r="J215" s="140">
        <f t="shared" si="55"/>
        <v>68</v>
      </c>
      <c r="K215" s="140">
        <f t="shared" si="55"/>
        <v>48</v>
      </c>
      <c r="L215" s="140">
        <f t="shared" si="55"/>
        <v>283</v>
      </c>
      <c r="M215" s="140">
        <f>ROUND((L215/$E$1),0)</f>
        <v>57</v>
      </c>
      <c r="N215" s="141"/>
      <c r="O215" s="150"/>
      <c r="P215" s="150"/>
      <c r="Q215" s="150"/>
    </row>
    <row r="216" spans="1:24" x14ac:dyDescent="0.25">
      <c r="A216" s="129"/>
      <c r="B216" s="137"/>
      <c r="C216" s="138"/>
      <c r="D216" s="138" t="s">
        <v>1</v>
      </c>
      <c r="E216" s="138"/>
      <c r="F216" s="138"/>
      <c r="G216" s="148">
        <v>2</v>
      </c>
      <c r="H216" s="148"/>
      <c r="I216" s="148">
        <v>1</v>
      </c>
      <c r="J216" s="148">
        <v>1</v>
      </c>
      <c r="K216" s="148">
        <v>1</v>
      </c>
      <c r="L216" s="143">
        <f>SUM(G216:K216)</f>
        <v>5</v>
      </c>
      <c r="M216" s="143">
        <f t="shared" ref="M216:M224" si="56">ROUND((L216/$E$1),0)</f>
        <v>1</v>
      </c>
      <c r="N216" s="141"/>
      <c r="O216" s="150"/>
      <c r="P216" s="150"/>
      <c r="Q216" s="150"/>
    </row>
    <row r="217" spans="1:24" x14ac:dyDescent="0.25">
      <c r="A217" s="129"/>
      <c r="B217" s="137"/>
      <c r="C217" s="138"/>
      <c r="D217" s="138" t="s">
        <v>2</v>
      </c>
      <c r="E217" s="138"/>
      <c r="F217" s="138"/>
      <c r="G217" s="148">
        <v>10</v>
      </c>
      <c r="H217" s="148"/>
      <c r="I217" s="148">
        <v>14</v>
      </c>
      <c r="J217" s="148">
        <v>9</v>
      </c>
      <c r="K217" s="148">
        <v>10</v>
      </c>
      <c r="L217" s="143">
        <f t="shared" ref="L217:L224" si="57">SUM(G217:K217)</f>
        <v>43</v>
      </c>
      <c r="M217" s="143">
        <f t="shared" si="56"/>
        <v>9</v>
      </c>
      <c r="N217" s="141"/>
      <c r="O217" s="150"/>
      <c r="P217" s="150"/>
      <c r="Q217" s="150"/>
    </row>
    <row r="218" spans="1:24" x14ac:dyDescent="0.25">
      <c r="A218" s="129"/>
      <c r="B218" s="137"/>
      <c r="C218" s="138"/>
      <c r="D218" s="138" t="s">
        <v>3</v>
      </c>
      <c r="E218" s="138"/>
      <c r="F218" s="138"/>
      <c r="G218" s="148">
        <v>23</v>
      </c>
      <c r="H218" s="148"/>
      <c r="I218" s="148">
        <v>19</v>
      </c>
      <c r="J218" s="148">
        <v>16</v>
      </c>
      <c r="K218" s="148">
        <v>13</v>
      </c>
      <c r="L218" s="143">
        <f t="shared" si="57"/>
        <v>71</v>
      </c>
      <c r="M218" s="143">
        <f t="shared" si="56"/>
        <v>14</v>
      </c>
      <c r="N218" s="141"/>
      <c r="O218" s="150"/>
      <c r="P218" s="150"/>
      <c r="Q218" s="150"/>
    </row>
    <row r="219" spans="1:24" x14ac:dyDescent="0.25">
      <c r="A219" s="129"/>
      <c r="B219" s="137"/>
      <c r="C219" s="138"/>
      <c r="D219" s="138" t="s">
        <v>4</v>
      </c>
      <c r="E219" s="138"/>
      <c r="F219" s="138"/>
      <c r="G219" s="149">
        <v>46</v>
      </c>
      <c r="H219" s="149"/>
      <c r="I219" s="149">
        <v>52</v>
      </c>
      <c r="J219" s="149">
        <v>42</v>
      </c>
      <c r="K219" s="149">
        <v>24</v>
      </c>
      <c r="L219" s="140">
        <f t="shared" si="57"/>
        <v>164</v>
      </c>
      <c r="M219" s="140">
        <f t="shared" si="56"/>
        <v>33</v>
      </c>
      <c r="N219" s="141"/>
      <c r="O219" s="150"/>
      <c r="P219" s="150"/>
      <c r="Q219" s="150"/>
    </row>
    <row r="220" spans="1:24" x14ac:dyDescent="0.25">
      <c r="A220" s="129"/>
      <c r="B220" s="137"/>
      <c r="C220" s="138" t="s">
        <v>5</v>
      </c>
      <c r="D220" s="138"/>
      <c r="E220" s="138"/>
      <c r="F220" s="138"/>
      <c r="G220" s="148"/>
      <c r="H220" s="148"/>
      <c r="I220" s="148"/>
      <c r="J220" s="148"/>
      <c r="K220" s="148"/>
      <c r="L220" s="143">
        <f t="shared" si="57"/>
        <v>0</v>
      </c>
      <c r="M220" s="143">
        <f t="shared" si="56"/>
        <v>0</v>
      </c>
      <c r="N220" s="141"/>
      <c r="O220" s="150"/>
      <c r="P220" s="150"/>
      <c r="Q220" s="150"/>
    </row>
    <row r="221" spans="1:24" x14ac:dyDescent="0.25">
      <c r="A221" s="129"/>
      <c r="B221" s="137"/>
      <c r="C221" s="138" t="s">
        <v>6</v>
      </c>
      <c r="D221" s="138"/>
      <c r="E221" s="138"/>
      <c r="F221" s="138"/>
      <c r="G221" s="148"/>
      <c r="H221" s="148"/>
      <c r="I221" s="148"/>
      <c r="J221" s="148"/>
      <c r="K221" s="148"/>
      <c r="L221" s="143">
        <f t="shared" si="57"/>
        <v>0</v>
      </c>
      <c r="M221" s="143">
        <f t="shared" si="56"/>
        <v>0</v>
      </c>
      <c r="N221" s="141"/>
      <c r="O221" s="115"/>
      <c r="P221" s="150"/>
      <c r="Q221" s="150"/>
    </row>
    <row r="222" spans="1:24" x14ac:dyDescent="0.25">
      <c r="A222" s="129"/>
      <c r="B222" s="137"/>
      <c r="C222" s="138" t="s">
        <v>7</v>
      </c>
      <c r="D222" s="138"/>
      <c r="E222" s="138"/>
      <c r="F222" s="138"/>
      <c r="G222" s="148">
        <v>4</v>
      </c>
      <c r="H222" s="148">
        <v>2</v>
      </c>
      <c r="I222" s="148">
        <v>3</v>
      </c>
      <c r="J222" s="148">
        <v>3</v>
      </c>
      <c r="K222" s="148">
        <v>2</v>
      </c>
      <c r="L222" s="143">
        <f t="shared" si="57"/>
        <v>14</v>
      </c>
      <c r="M222" s="143">
        <f t="shared" si="56"/>
        <v>3</v>
      </c>
      <c r="N222" s="141"/>
      <c r="O222" s="150"/>
      <c r="P222" s="150"/>
      <c r="Q222" s="150"/>
    </row>
    <row r="223" spans="1:24" x14ac:dyDescent="0.25">
      <c r="A223" s="129"/>
      <c r="B223" s="137"/>
      <c r="C223" s="138" t="s">
        <v>9</v>
      </c>
      <c r="D223" s="138"/>
      <c r="E223" s="138"/>
      <c r="F223" s="138"/>
      <c r="G223" s="148">
        <v>32</v>
      </c>
      <c r="H223" s="148"/>
      <c r="I223" s="148">
        <v>252</v>
      </c>
      <c r="J223" s="148">
        <v>20</v>
      </c>
      <c r="K223" s="148">
        <v>10</v>
      </c>
      <c r="L223" s="143">
        <f t="shared" si="57"/>
        <v>314</v>
      </c>
      <c r="M223" s="143">
        <f t="shared" si="56"/>
        <v>63</v>
      </c>
      <c r="N223" s="141"/>
      <c r="O223" s="150"/>
      <c r="P223" s="150"/>
      <c r="Q223" s="150"/>
    </row>
    <row r="224" spans="1:24" x14ac:dyDescent="0.25">
      <c r="A224" s="129"/>
      <c r="B224" s="137"/>
      <c r="C224" s="138" t="s">
        <v>8</v>
      </c>
      <c r="D224" s="138"/>
      <c r="E224" s="138"/>
      <c r="F224" s="138"/>
      <c r="G224" s="148"/>
      <c r="H224" s="148"/>
      <c r="I224" s="148"/>
      <c r="J224" s="148"/>
      <c r="K224" s="148"/>
      <c r="L224" s="143">
        <f t="shared" si="57"/>
        <v>0</v>
      </c>
      <c r="M224" s="143">
        <f t="shared" si="56"/>
        <v>0</v>
      </c>
      <c r="N224" s="141"/>
      <c r="O224" s="150"/>
      <c r="P224" s="150"/>
      <c r="Q224" s="150"/>
    </row>
    <row r="225" spans="1:24" ht="15.75" thickBot="1" x14ac:dyDescent="0.3">
      <c r="A225" s="129"/>
      <c r="B225" s="144"/>
      <c r="C225" s="145"/>
      <c r="D225" s="145"/>
      <c r="E225" s="145"/>
      <c r="F225" s="145"/>
      <c r="G225" s="146"/>
      <c r="H225" s="146"/>
      <c r="I225" s="146"/>
      <c r="J225" s="146"/>
      <c r="K225" s="146"/>
      <c r="L225" s="146"/>
      <c r="M225" s="146"/>
      <c r="N225" s="147"/>
      <c r="O225" s="150"/>
      <c r="P225" s="150"/>
      <c r="Q225" s="150"/>
    </row>
    <row r="226" spans="1:24" ht="15.75" thickBot="1" x14ac:dyDescent="0.3">
      <c r="A226" s="129"/>
      <c r="G226" s="142"/>
      <c r="H226" s="142"/>
      <c r="I226" s="142"/>
      <c r="J226" s="142"/>
      <c r="K226" s="142"/>
      <c r="L226" s="142"/>
      <c r="M226" s="142"/>
      <c r="N226" s="142"/>
      <c r="O226" s="150"/>
      <c r="P226" s="150"/>
      <c r="Q226" s="150"/>
    </row>
    <row r="227" spans="1:24" x14ac:dyDescent="0.25">
      <c r="A227" s="2">
        <f>+A211+1</f>
        <v>14</v>
      </c>
      <c r="B227" s="123"/>
      <c r="C227" s="5" t="s">
        <v>30</v>
      </c>
      <c r="D227" s="124"/>
      <c r="E227" s="125"/>
      <c r="F227" s="125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126"/>
      <c r="O227" s="150"/>
      <c r="P227" s="150"/>
      <c r="Q227" s="150"/>
      <c r="S227" s="127" t="str">
        <f>+C227</f>
        <v>Lundzi</v>
      </c>
      <c r="T227" s="128">
        <f>+L231</f>
        <v>506</v>
      </c>
      <c r="U227" s="128">
        <f>+L232+L233</f>
        <v>230</v>
      </c>
      <c r="V227" s="128">
        <f>+L234+L235</f>
        <v>276</v>
      </c>
      <c r="W227" s="128">
        <f>+L238</f>
        <v>14</v>
      </c>
      <c r="X227" s="128">
        <f>+L236</f>
        <v>15</v>
      </c>
    </row>
    <row r="228" spans="1:24" x14ac:dyDescent="0.25">
      <c r="A228" s="129"/>
      <c r="B228" s="130"/>
      <c r="C228" s="8" t="str">
        <f>+$C212</f>
        <v>December 2024</v>
      </c>
      <c r="D228" s="132"/>
      <c r="E228" s="132"/>
      <c r="F228" s="132"/>
      <c r="G228" s="10" t="str">
        <f>+$G$4</f>
        <v>Dec</v>
      </c>
      <c r="H228" s="10" t="str">
        <f>+G228</f>
        <v>Dec</v>
      </c>
      <c r="I228" s="10" t="str">
        <f t="shared" si="58"/>
        <v>Dec</v>
      </c>
      <c r="J228" s="10" t="str">
        <f t="shared" si="58"/>
        <v>Dec</v>
      </c>
      <c r="K228" s="10" t="str">
        <f t="shared" si="58"/>
        <v>Dec</v>
      </c>
      <c r="L228" s="10" t="str">
        <f t="shared" si="58"/>
        <v>Dec</v>
      </c>
      <c r="M228" s="10" t="str">
        <f t="shared" si="58"/>
        <v>Dec</v>
      </c>
      <c r="N228" s="133"/>
      <c r="O228" s="150"/>
      <c r="P228" s="150"/>
      <c r="Q228" s="150"/>
    </row>
    <row r="229" spans="1:24" ht="15.75" thickBot="1" x14ac:dyDescent="0.3">
      <c r="A229" s="129"/>
      <c r="B229" s="134"/>
      <c r="C229" s="135"/>
      <c r="D229" s="135"/>
      <c r="E229" s="135"/>
      <c r="F229" s="135"/>
      <c r="G229" s="7">
        <f>+$G$5</f>
        <v>1</v>
      </c>
      <c r="H229" s="7">
        <f>+$H$5</f>
        <v>8</v>
      </c>
      <c r="I229" s="7">
        <f>+$I$5</f>
        <v>15</v>
      </c>
      <c r="J229" s="7">
        <f>+$J$5</f>
        <v>22</v>
      </c>
      <c r="K229" s="7">
        <f>+$K$5</f>
        <v>29</v>
      </c>
      <c r="L229" s="7" t="s">
        <v>11</v>
      </c>
      <c r="M229" s="7" t="s">
        <v>12</v>
      </c>
      <c r="N229" s="136"/>
      <c r="O229" s="150"/>
      <c r="P229" s="150"/>
      <c r="Q229" s="150"/>
    </row>
    <row r="230" spans="1:24" x14ac:dyDescent="0.25">
      <c r="A230" s="129"/>
      <c r="B230" s="137"/>
      <c r="C230" s="138"/>
      <c r="D230" s="138"/>
      <c r="E230" s="138"/>
      <c r="F230" s="138"/>
      <c r="G230" s="11"/>
      <c r="H230" s="11"/>
      <c r="I230" s="11"/>
      <c r="J230" s="11"/>
      <c r="K230" s="138"/>
      <c r="L230" s="138"/>
      <c r="M230" s="138"/>
      <c r="N230" s="139"/>
      <c r="O230" s="150"/>
      <c r="P230" s="150"/>
      <c r="Q230" s="150"/>
    </row>
    <row r="231" spans="1:24" x14ac:dyDescent="0.25">
      <c r="A231" s="129"/>
      <c r="B231" s="137"/>
      <c r="C231" s="138" t="s">
        <v>0</v>
      </c>
      <c r="D231" s="138"/>
      <c r="E231" s="138"/>
      <c r="F231" s="138"/>
      <c r="G231" s="140">
        <f>SUM(G232:G235)</f>
        <v>53</v>
      </c>
      <c r="H231" s="140">
        <f t="shared" ref="H231:L231" si="59">SUM(H232:H235)</f>
        <v>285</v>
      </c>
      <c r="I231" s="140">
        <f t="shared" si="59"/>
        <v>56</v>
      </c>
      <c r="J231" s="140">
        <f t="shared" si="59"/>
        <v>56</v>
      </c>
      <c r="K231" s="140">
        <f t="shared" si="59"/>
        <v>56</v>
      </c>
      <c r="L231" s="140">
        <f t="shared" si="59"/>
        <v>506</v>
      </c>
      <c r="M231" s="140">
        <f>ROUND((L231/$E$1),0)</f>
        <v>101</v>
      </c>
      <c r="N231" s="141"/>
      <c r="O231" s="150"/>
      <c r="P231" s="150"/>
      <c r="Q231" s="150"/>
    </row>
    <row r="232" spans="1:24" x14ac:dyDescent="0.25">
      <c r="A232" s="129"/>
      <c r="B232" s="137"/>
      <c r="C232" s="138"/>
      <c r="D232" s="138" t="s">
        <v>1</v>
      </c>
      <c r="E232" s="138"/>
      <c r="F232" s="138"/>
      <c r="G232" s="148">
        <v>9</v>
      </c>
      <c r="H232" s="148">
        <v>56</v>
      </c>
      <c r="I232" s="148">
        <v>8</v>
      </c>
      <c r="J232" s="148">
        <v>8</v>
      </c>
      <c r="K232" s="148">
        <v>8</v>
      </c>
      <c r="L232" s="143">
        <f>SUM(G232:K232)</f>
        <v>89</v>
      </c>
      <c r="M232" s="143">
        <f t="shared" ref="M232:M240" si="60">ROUND((L232/$E$1),0)</f>
        <v>18</v>
      </c>
      <c r="N232" s="141"/>
      <c r="O232" s="150"/>
      <c r="P232" s="150"/>
      <c r="Q232" s="150"/>
    </row>
    <row r="233" spans="1:24" x14ac:dyDescent="0.25">
      <c r="A233" s="129"/>
      <c r="B233" s="137"/>
      <c r="C233" s="138"/>
      <c r="D233" s="138" t="s">
        <v>2</v>
      </c>
      <c r="E233" s="138"/>
      <c r="F233" s="138"/>
      <c r="G233" s="148">
        <v>13</v>
      </c>
      <c r="H233" s="148">
        <v>83</v>
      </c>
      <c r="I233" s="148">
        <v>15</v>
      </c>
      <c r="J233" s="148">
        <v>15</v>
      </c>
      <c r="K233" s="148">
        <v>15</v>
      </c>
      <c r="L233" s="143">
        <f t="shared" ref="L233:L240" si="61">SUM(G233:K233)</f>
        <v>141</v>
      </c>
      <c r="M233" s="143">
        <f t="shared" si="60"/>
        <v>28</v>
      </c>
      <c r="N233" s="141"/>
      <c r="O233" s="150"/>
      <c r="P233" s="150"/>
      <c r="Q233" s="150"/>
    </row>
    <row r="234" spans="1:24" x14ac:dyDescent="0.25">
      <c r="A234" s="129"/>
      <c r="B234" s="137"/>
      <c r="C234" s="138"/>
      <c r="D234" s="138" t="s">
        <v>3</v>
      </c>
      <c r="E234" s="138"/>
      <c r="F234" s="138"/>
      <c r="G234" s="148">
        <v>5</v>
      </c>
      <c r="H234" s="148">
        <v>98</v>
      </c>
      <c r="I234" s="148">
        <v>10</v>
      </c>
      <c r="J234" s="148">
        <v>10</v>
      </c>
      <c r="K234" s="148">
        <v>10</v>
      </c>
      <c r="L234" s="143">
        <f t="shared" si="61"/>
        <v>133</v>
      </c>
      <c r="M234" s="143">
        <f t="shared" si="60"/>
        <v>27</v>
      </c>
      <c r="N234" s="141"/>
      <c r="O234" s="150"/>
      <c r="P234" s="150"/>
      <c r="Q234" s="150"/>
    </row>
    <row r="235" spans="1:24" x14ac:dyDescent="0.25">
      <c r="A235" s="129"/>
      <c r="B235" s="137"/>
      <c r="C235" s="138"/>
      <c r="D235" s="138" t="s">
        <v>4</v>
      </c>
      <c r="E235" s="138"/>
      <c r="F235" s="138"/>
      <c r="G235" s="149">
        <v>26</v>
      </c>
      <c r="H235" s="149">
        <v>48</v>
      </c>
      <c r="I235" s="149">
        <v>23</v>
      </c>
      <c r="J235" s="149">
        <v>23</v>
      </c>
      <c r="K235" s="149">
        <v>23</v>
      </c>
      <c r="L235" s="140">
        <f t="shared" si="61"/>
        <v>143</v>
      </c>
      <c r="M235" s="140">
        <f t="shared" si="60"/>
        <v>29</v>
      </c>
      <c r="N235" s="141"/>
      <c r="O235" s="150"/>
      <c r="P235" s="150"/>
      <c r="Q235" s="150"/>
    </row>
    <row r="236" spans="1:24" x14ac:dyDescent="0.25">
      <c r="A236" s="129"/>
      <c r="B236" s="137"/>
      <c r="C236" s="138" t="s">
        <v>5</v>
      </c>
      <c r="D236" s="138"/>
      <c r="E236" s="138"/>
      <c r="F236" s="138"/>
      <c r="G236" s="148"/>
      <c r="H236" s="148">
        <v>15</v>
      </c>
      <c r="I236" s="148"/>
      <c r="J236" s="148"/>
      <c r="K236" s="148"/>
      <c r="L236" s="143">
        <f t="shared" si="61"/>
        <v>15</v>
      </c>
      <c r="M236" s="143">
        <f t="shared" si="60"/>
        <v>3</v>
      </c>
      <c r="N236" s="141"/>
      <c r="O236" s="150"/>
      <c r="P236" s="150"/>
      <c r="Q236" s="150"/>
    </row>
    <row r="237" spans="1:24" x14ac:dyDescent="0.25">
      <c r="A237" s="129"/>
      <c r="B237" s="137"/>
      <c r="C237" s="138" t="s">
        <v>6</v>
      </c>
      <c r="D237" s="138"/>
      <c r="E237" s="138"/>
      <c r="F237" s="138"/>
      <c r="G237" s="148"/>
      <c r="H237" s="148"/>
      <c r="I237" s="148"/>
      <c r="J237" s="148"/>
      <c r="K237" s="148"/>
      <c r="L237" s="143">
        <f t="shared" si="61"/>
        <v>0</v>
      </c>
      <c r="M237" s="143">
        <f t="shared" si="60"/>
        <v>0</v>
      </c>
      <c r="N237" s="141"/>
      <c r="O237" s="115"/>
      <c r="P237" s="150"/>
      <c r="Q237" s="150"/>
    </row>
    <row r="238" spans="1:24" x14ac:dyDescent="0.25">
      <c r="A238" s="129"/>
      <c r="B238" s="137"/>
      <c r="C238" s="138" t="s">
        <v>7</v>
      </c>
      <c r="D238" s="138"/>
      <c r="E238" s="138"/>
      <c r="F238" s="138"/>
      <c r="G238" s="148">
        <v>3</v>
      </c>
      <c r="H238" s="148">
        <v>2</v>
      </c>
      <c r="I238" s="148">
        <v>3</v>
      </c>
      <c r="J238" s="148">
        <v>3</v>
      </c>
      <c r="K238" s="148">
        <v>3</v>
      </c>
      <c r="L238" s="143">
        <f t="shared" si="61"/>
        <v>14</v>
      </c>
      <c r="M238" s="143">
        <f t="shared" si="60"/>
        <v>3</v>
      </c>
      <c r="N238" s="141"/>
      <c r="O238" s="150"/>
      <c r="P238" s="150"/>
      <c r="Q238" s="150"/>
    </row>
    <row r="239" spans="1:24" x14ac:dyDescent="0.25">
      <c r="A239" s="129"/>
      <c r="B239" s="137"/>
      <c r="C239" s="138" t="s">
        <v>9</v>
      </c>
      <c r="D239" s="138"/>
      <c r="E239" s="138"/>
      <c r="F239" s="138"/>
      <c r="G239" s="148"/>
      <c r="H239" s="148"/>
      <c r="I239" s="148"/>
      <c r="J239" s="148"/>
      <c r="K239" s="148"/>
      <c r="L239" s="143">
        <f t="shared" si="61"/>
        <v>0</v>
      </c>
      <c r="M239" s="143">
        <f t="shared" si="60"/>
        <v>0</v>
      </c>
      <c r="N239" s="141"/>
      <c r="O239" s="150"/>
      <c r="P239" s="150"/>
      <c r="Q239" s="150"/>
    </row>
    <row r="240" spans="1:24" x14ac:dyDescent="0.25">
      <c r="A240" s="129"/>
      <c r="B240" s="137"/>
      <c r="C240" s="138" t="s">
        <v>8</v>
      </c>
      <c r="D240" s="138"/>
      <c r="E240" s="138"/>
      <c r="F240" s="138"/>
      <c r="G240" s="148"/>
      <c r="H240" s="148"/>
      <c r="I240" s="148"/>
      <c r="J240" s="148"/>
      <c r="K240" s="148"/>
      <c r="L240" s="143">
        <f t="shared" si="61"/>
        <v>0</v>
      </c>
      <c r="M240" s="143">
        <f t="shared" si="60"/>
        <v>0</v>
      </c>
      <c r="N240" s="141"/>
      <c r="O240" s="150"/>
      <c r="P240" s="150"/>
      <c r="Q240" s="150"/>
    </row>
    <row r="241" spans="1:24" ht="15.75" thickBot="1" x14ac:dyDescent="0.3">
      <c r="A241" s="129"/>
      <c r="B241" s="144"/>
      <c r="C241" s="145"/>
      <c r="D241" s="145"/>
      <c r="E241" s="145"/>
      <c r="F241" s="145"/>
      <c r="G241" s="146"/>
      <c r="H241" s="146"/>
      <c r="I241" s="146"/>
      <c r="J241" s="146"/>
      <c r="K241" s="146"/>
      <c r="L241" s="146"/>
      <c r="M241" s="146"/>
      <c r="N241" s="147"/>
      <c r="O241" s="150"/>
      <c r="P241" s="150"/>
      <c r="Q241" s="150"/>
    </row>
    <row r="242" spans="1:24" ht="15.75" thickBot="1" x14ac:dyDescent="0.3">
      <c r="A242" s="129"/>
      <c r="G242" s="142"/>
      <c r="H242" s="142"/>
      <c r="I242" s="142"/>
      <c r="J242" s="142"/>
      <c r="K242" s="142"/>
      <c r="L242" s="142"/>
      <c r="M242" s="142"/>
      <c r="N242" s="142"/>
      <c r="O242" s="150"/>
      <c r="P242" s="150"/>
      <c r="Q242" s="150"/>
    </row>
    <row r="243" spans="1:24" x14ac:dyDescent="0.25">
      <c r="A243" s="2">
        <f>+A227+1</f>
        <v>15</v>
      </c>
      <c r="B243" s="12"/>
      <c r="C243" s="5" t="s">
        <v>31</v>
      </c>
      <c r="D243" s="124"/>
      <c r="E243" s="125"/>
      <c r="F243" s="125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126"/>
      <c r="O243" s="150"/>
      <c r="P243" s="150"/>
      <c r="Q243" s="150"/>
      <c r="S243" s="127" t="str">
        <f>+C243</f>
        <v>Esigcaweni</v>
      </c>
      <c r="T243" s="128">
        <f>+L247</f>
        <v>712</v>
      </c>
      <c r="U243" s="128">
        <f>+L248+L249</f>
        <v>113</v>
      </c>
      <c r="V243" s="128">
        <f>+L250+L251</f>
        <v>599</v>
      </c>
      <c r="W243" s="128">
        <f>+L254</f>
        <v>45</v>
      </c>
      <c r="X243" s="128">
        <f>+L252</f>
        <v>0</v>
      </c>
    </row>
    <row r="244" spans="1:24" x14ac:dyDescent="0.25">
      <c r="A244" s="129"/>
      <c r="B244" s="130"/>
      <c r="C244" s="8" t="str">
        <f>+$C228</f>
        <v>December 2024</v>
      </c>
      <c r="D244" s="132"/>
      <c r="E244" s="132"/>
      <c r="F244" s="132"/>
      <c r="G244" s="10" t="str">
        <f>+$G$4</f>
        <v>Dec</v>
      </c>
      <c r="H244" s="10" t="str">
        <f>+G244</f>
        <v>Dec</v>
      </c>
      <c r="I244" s="10" t="str">
        <f t="shared" si="62"/>
        <v>Dec</v>
      </c>
      <c r="J244" s="10" t="str">
        <f t="shared" si="62"/>
        <v>Dec</v>
      </c>
      <c r="K244" s="10" t="str">
        <f t="shared" si="62"/>
        <v>Dec</v>
      </c>
      <c r="L244" s="10" t="str">
        <f t="shared" si="62"/>
        <v>Dec</v>
      </c>
      <c r="M244" s="10" t="str">
        <f t="shared" si="62"/>
        <v>Dec</v>
      </c>
      <c r="N244" s="133"/>
      <c r="O244" s="150"/>
      <c r="P244" s="150"/>
      <c r="Q244" s="150"/>
    </row>
    <row r="245" spans="1:24" ht="15.75" thickBot="1" x14ac:dyDescent="0.3">
      <c r="A245" s="129"/>
      <c r="B245" s="134"/>
      <c r="C245" s="135"/>
      <c r="D245" s="135"/>
      <c r="E245" s="135"/>
      <c r="F245" s="135"/>
      <c r="G245" s="7">
        <f>+$G$5</f>
        <v>1</v>
      </c>
      <c r="H245" s="7">
        <f>+$H$5</f>
        <v>8</v>
      </c>
      <c r="I245" s="7">
        <f>+$I$5</f>
        <v>15</v>
      </c>
      <c r="J245" s="7">
        <f>+$J$5</f>
        <v>22</v>
      </c>
      <c r="K245" s="7">
        <f>+$K$5</f>
        <v>29</v>
      </c>
      <c r="L245" s="7" t="s">
        <v>11</v>
      </c>
      <c r="M245" s="7" t="s">
        <v>12</v>
      </c>
      <c r="N245" s="136"/>
      <c r="O245" s="150"/>
      <c r="P245" s="150"/>
      <c r="Q245" s="150"/>
    </row>
    <row r="246" spans="1:24" x14ac:dyDescent="0.25">
      <c r="A246" s="129"/>
      <c r="B246" s="137"/>
      <c r="C246" s="138"/>
      <c r="D246" s="138"/>
      <c r="E246" s="138"/>
      <c r="F246" s="138"/>
      <c r="G246" s="11"/>
      <c r="H246" s="11"/>
      <c r="I246" s="11"/>
      <c r="J246" s="11"/>
      <c r="K246" s="138"/>
      <c r="L246" s="138"/>
      <c r="M246" s="138"/>
      <c r="N246" s="139"/>
    </row>
    <row r="247" spans="1:24" x14ac:dyDescent="0.25">
      <c r="A247" s="129"/>
      <c r="B247" s="137"/>
      <c r="C247" s="138" t="s">
        <v>0</v>
      </c>
      <c r="D247" s="138"/>
      <c r="E247" s="138"/>
      <c r="F247" s="138"/>
      <c r="G247" s="140">
        <f>SUM(G248:G251)</f>
        <v>129</v>
      </c>
      <c r="H247" s="140">
        <f t="shared" ref="H247:L247" si="63">SUM(H248:H251)</f>
        <v>133</v>
      </c>
      <c r="I247" s="140">
        <f t="shared" si="63"/>
        <v>129</v>
      </c>
      <c r="J247" s="140">
        <f t="shared" si="63"/>
        <v>199</v>
      </c>
      <c r="K247" s="140">
        <f t="shared" si="63"/>
        <v>122</v>
      </c>
      <c r="L247" s="140">
        <f t="shared" si="63"/>
        <v>712</v>
      </c>
      <c r="M247" s="140">
        <f>ROUND((L247/$E$1),0)</f>
        <v>142</v>
      </c>
      <c r="N247" s="141"/>
    </row>
    <row r="248" spans="1:24" x14ac:dyDescent="0.25">
      <c r="A248" s="129"/>
      <c r="B248" s="137"/>
      <c r="C248" s="138"/>
      <c r="D248" s="138" t="s">
        <v>1</v>
      </c>
      <c r="E248" s="138"/>
      <c r="F248" s="138"/>
      <c r="G248" s="148">
        <v>5</v>
      </c>
      <c r="H248" s="148">
        <v>6</v>
      </c>
      <c r="I248" s="148">
        <v>5</v>
      </c>
      <c r="J248" s="148">
        <v>10</v>
      </c>
      <c r="K248" s="148">
        <v>6</v>
      </c>
      <c r="L248" s="143">
        <f>SUM(G248:K248)</f>
        <v>32</v>
      </c>
      <c r="M248" s="143">
        <f t="shared" ref="M248:M256" si="64">ROUND((L248/$E$1),0)</f>
        <v>6</v>
      </c>
      <c r="N248" s="141"/>
    </row>
    <row r="249" spans="1:24" x14ac:dyDescent="0.25">
      <c r="A249" s="129"/>
      <c r="B249" s="137"/>
      <c r="C249" s="138"/>
      <c r="D249" s="138" t="s">
        <v>2</v>
      </c>
      <c r="E249" s="138"/>
      <c r="F249" s="138"/>
      <c r="G249" s="148">
        <v>12</v>
      </c>
      <c r="H249" s="148">
        <v>14</v>
      </c>
      <c r="I249" s="148">
        <v>15</v>
      </c>
      <c r="J249" s="148">
        <v>25</v>
      </c>
      <c r="K249" s="148">
        <v>15</v>
      </c>
      <c r="L249" s="143">
        <f t="shared" ref="L249:L256" si="65">SUM(G249:K249)</f>
        <v>81</v>
      </c>
      <c r="M249" s="143">
        <f t="shared" si="64"/>
        <v>16</v>
      </c>
      <c r="N249" s="141"/>
    </row>
    <row r="250" spans="1:24" x14ac:dyDescent="0.25">
      <c r="A250" s="129"/>
      <c r="B250" s="137"/>
      <c r="C250" s="138"/>
      <c r="D250" s="138" t="s">
        <v>3</v>
      </c>
      <c r="E250" s="138"/>
      <c r="F250" s="138"/>
      <c r="G250" s="148">
        <v>33</v>
      </c>
      <c r="H250" s="148">
        <v>34</v>
      </c>
      <c r="I250" s="148">
        <v>29</v>
      </c>
      <c r="J250" s="148">
        <v>48</v>
      </c>
      <c r="K250" s="148">
        <v>28</v>
      </c>
      <c r="L250" s="143">
        <f t="shared" si="65"/>
        <v>172</v>
      </c>
      <c r="M250" s="143">
        <f t="shared" si="64"/>
        <v>34</v>
      </c>
      <c r="N250" s="141"/>
    </row>
    <row r="251" spans="1:24" x14ac:dyDescent="0.25">
      <c r="A251" s="129"/>
      <c r="B251" s="137"/>
      <c r="C251" s="138"/>
      <c r="D251" s="138" t="s">
        <v>4</v>
      </c>
      <c r="E251" s="138"/>
      <c r="F251" s="138"/>
      <c r="G251" s="149">
        <v>79</v>
      </c>
      <c r="H251" s="149">
        <v>79</v>
      </c>
      <c r="I251" s="149">
        <v>80</v>
      </c>
      <c r="J251" s="149">
        <v>116</v>
      </c>
      <c r="K251" s="149">
        <v>73</v>
      </c>
      <c r="L251" s="140">
        <f t="shared" si="65"/>
        <v>427</v>
      </c>
      <c r="M251" s="140">
        <f t="shared" si="64"/>
        <v>85</v>
      </c>
      <c r="N251" s="141"/>
    </row>
    <row r="252" spans="1:24" x14ac:dyDescent="0.25">
      <c r="A252" s="129"/>
      <c r="B252" s="137"/>
      <c r="C252" s="138" t="s">
        <v>5</v>
      </c>
      <c r="D252" s="138"/>
      <c r="E252" s="138"/>
      <c r="F252" s="138"/>
      <c r="G252" s="148"/>
      <c r="H252" s="148"/>
      <c r="I252" s="148"/>
      <c r="J252" s="148"/>
      <c r="K252" s="148"/>
      <c r="L252" s="143">
        <f t="shared" si="65"/>
        <v>0</v>
      </c>
      <c r="M252" s="143">
        <f t="shared" si="64"/>
        <v>0</v>
      </c>
      <c r="N252" s="141"/>
    </row>
    <row r="253" spans="1:24" x14ac:dyDescent="0.25">
      <c r="A253" s="129"/>
      <c r="B253" s="137"/>
      <c r="C253" s="138" t="s">
        <v>6</v>
      </c>
      <c r="D253" s="138"/>
      <c r="E253" s="138"/>
      <c r="F253" s="138"/>
      <c r="G253" s="148"/>
      <c r="H253" s="148"/>
      <c r="I253" s="148"/>
      <c r="J253" s="148"/>
      <c r="K253" s="148"/>
      <c r="L253" s="143">
        <f t="shared" si="65"/>
        <v>0</v>
      </c>
      <c r="M253" s="143">
        <f t="shared" si="64"/>
        <v>0</v>
      </c>
      <c r="N253" s="141"/>
    </row>
    <row r="254" spans="1:24" x14ac:dyDescent="0.25">
      <c r="A254" s="129"/>
      <c r="B254" s="137"/>
      <c r="C254" s="138" t="s">
        <v>7</v>
      </c>
      <c r="D254" s="138"/>
      <c r="E254" s="138"/>
      <c r="F254" s="138"/>
      <c r="G254" s="148">
        <v>9</v>
      </c>
      <c r="H254" s="148">
        <v>9</v>
      </c>
      <c r="I254" s="148">
        <v>12</v>
      </c>
      <c r="J254" s="148">
        <v>9</v>
      </c>
      <c r="K254" s="148">
        <v>6</v>
      </c>
      <c r="L254" s="143">
        <f t="shared" si="65"/>
        <v>45</v>
      </c>
      <c r="M254" s="143">
        <f t="shared" si="64"/>
        <v>9</v>
      </c>
      <c r="N254" s="141"/>
    </row>
    <row r="255" spans="1:24" x14ac:dyDescent="0.25">
      <c r="A255" s="129"/>
      <c r="B255" s="137"/>
      <c r="C255" s="138" t="s">
        <v>9</v>
      </c>
      <c r="D255" s="138"/>
      <c r="E255" s="138"/>
      <c r="F255" s="138"/>
      <c r="G255" s="148"/>
      <c r="H255" s="148"/>
      <c r="I255" s="148"/>
      <c r="J255" s="148"/>
      <c r="K255" s="148"/>
      <c r="L255" s="143">
        <f t="shared" si="65"/>
        <v>0</v>
      </c>
      <c r="M255" s="143">
        <f t="shared" si="64"/>
        <v>0</v>
      </c>
      <c r="N255" s="141"/>
    </row>
    <row r="256" spans="1:24" x14ac:dyDescent="0.25">
      <c r="A256" s="129"/>
      <c r="B256" s="137"/>
      <c r="C256" s="138" t="s">
        <v>8</v>
      </c>
      <c r="D256" s="138"/>
      <c r="E256" s="138"/>
      <c r="F256" s="138"/>
      <c r="G256" s="148"/>
      <c r="H256" s="148"/>
      <c r="I256" s="148"/>
      <c r="J256" s="148"/>
      <c r="K256" s="148"/>
      <c r="L256" s="143">
        <f t="shared" si="65"/>
        <v>0</v>
      </c>
      <c r="M256" s="143">
        <f t="shared" si="64"/>
        <v>0</v>
      </c>
      <c r="N256" s="141"/>
    </row>
    <row r="257" spans="1:24" ht="15.75" thickBot="1" x14ac:dyDescent="0.3">
      <c r="A257" s="129"/>
      <c r="B257" s="144"/>
      <c r="C257" s="145"/>
      <c r="D257" s="145"/>
      <c r="E257" s="145"/>
      <c r="F257" s="145"/>
      <c r="G257" s="146"/>
      <c r="H257" s="146"/>
      <c r="I257" s="146"/>
      <c r="J257" s="146"/>
      <c r="K257" s="146"/>
      <c r="L257" s="146"/>
      <c r="M257" s="146"/>
      <c r="N257" s="147"/>
    </row>
    <row r="258" spans="1:24" ht="15.75" thickBot="1" x14ac:dyDescent="0.3">
      <c r="G258" s="150"/>
      <c r="H258" s="150"/>
      <c r="I258" s="150"/>
      <c r="J258" s="150"/>
      <c r="K258" s="150"/>
      <c r="L258" s="150"/>
      <c r="M258" s="150"/>
      <c r="N258" s="150"/>
    </row>
    <row r="259" spans="1:24" x14ac:dyDescent="0.25">
      <c r="A259" s="2">
        <f>+A243+1</f>
        <v>16</v>
      </c>
      <c r="B259" s="12"/>
      <c r="C259" s="5" t="s">
        <v>32</v>
      </c>
      <c r="D259" s="124"/>
      <c r="E259" s="125"/>
      <c r="F259" s="125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126"/>
      <c r="S259" s="127" t="str">
        <f>+C259</f>
        <v>Lonhlalane</v>
      </c>
      <c r="T259" s="128">
        <f>+L263</f>
        <v>181</v>
      </c>
      <c r="U259" s="128">
        <f>+L264+L265</f>
        <v>26</v>
      </c>
      <c r="V259" s="128">
        <f>+L266+L267</f>
        <v>155</v>
      </c>
      <c r="W259" s="128">
        <f>+L270</f>
        <v>2</v>
      </c>
      <c r="X259" s="128">
        <f>+L268</f>
        <v>1</v>
      </c>
    </row>
    <row r="260" spans="1:24" x14ac:dyDescent="0.25">
      <c r="A260" s="129"/>
      <c r="B260" s="130"/>
      <c r="C260" s="8" t="str">
        <f>+$C244</f>
        <v>December 2024</v>
      </c>
      <c r="D260" s="132"/>
      <c r="E260" s="132"/>
      <c r="F260" s="132"/>
      <c r="G260" s="10" t="str">
        <f>+$G$4</f>
        <v>Dec</v>
      </c>
      <c r="H260" s="10" t="str">
        <f>+G260</f>
        <v>Dec</v>
      </c>
      <c r="I260" s="10" t="str">
        <f t="shared" si="66"/>
        <v>Dec</v>
      </c>
      <c r="J260" s="10" t="str">
        <f t="shared" si="66"/>
        <v>Dec</v>
      </c>
      <c r="K260" s="10" t="str">
        <f t="shared" si="66"/>
        <v>Dec</v>
      </c>
      <c r="L260" s="10" t="str">
        <f t="shared" si="66"/>
        <v>Dec</v>
      </c>
      <c r="M260" s="10" t="str">
        <f t="shared" si="66"/>
        <v>Dec</v>
      </c>
      <c r="N260" s="133"/>
    </row>
    <row r="261" spans="1:24" ht="15.75" thickBot="1" x14ac:dyDescent="0.3">
      <c r="A261" s="129"/>
      <c r="B261" s="134"/>
      <c r="C261" s="135"/>
      <c r="D261" s="135"/>
      <c r="E261" s="135"/>
      <c r="F261" s="135"/>
      <c r="G261" s="7">
        <f>+$G$5</f>
        <v>1</v>
      </c>
      <c r="H261" s="7">
        <f>+$H$5</f>
        <v>8</v>
      </c>
      <c r="I261" s="7">
        <f>+$I$5</f>
        <v>15</v>
      </c>
      <c r="J261" s="7">
        <f>+$J$5</f>
        <v>22</v>
      </c>
      <c r="K261" s="7">
        <f>+$K$5</f>
        <v>29</v>
      </c>
      <c r="L261" s="7" t="s">
        <v>11</v>
      </c>
      <c r="M261" s="7" t="s">
        <v>12</v>
      </c>
      <c r="N261" s="136"/>
    </row>
    <row r="262" spans="1:24" x14ac:dyDescent="0.25">
      <c r="A262" s="129"/>
      <c r="B262" s="137"/>
      <c r="C262" s="138"/>
      <c r="D262" s="138"/>
      <c r="E262" s="138"/>
      <c r="F262" s="138"/>
      <c r="G262" s="11"/>
      <c r="H262" s="11"/>
      <c r="I262" s="11"/>
      <c r="J262" s="11"/>
      <c r="K262" s="138"/>
      <c r="L262" s="138"/>
      <c r="M262" s="138"/>
      <c r="N262" s="139"/>
    </row>
    <row r="263" spans="1:24" x14ac:dyDescent="0.25">
      <c r="A263" s="129"/>
      <c r="B263" s="137"/>
      <c r="C263" s="138" t="s">
        <v>0</v>
      </c>
      <c r="D263" s="138"/>
      <c r="E263" s="138"/>
      <c r="F263" s="138"/>
      <c r="G263" s="140">
        <f>SUM(G264:G267)</f>
        <v>50</v>
      </c>
      <c r="H263" s="140">
        <f t="shared" ref="H263:L263" si="67">SUM(H264:H267)</f>
        <v>50</v>
      </c>
      <c r="I263" s="140">
        <f t="shared" si="67"/>
        <v>40</v>
      </c>
      <c r="J263" s="140">
        <f t="shared" si="67"/>
        <v>41</v>
      </c>
      <c r="K263" s="140">
        <f t="shared" si="67"/>
        <v>0</v>
      </c>
      <c r="L263" s="140">
        <f t="shared" si="67"/>
        <v>181</v>
      </c>
      <c r="M263" s="140">
        <f>ROUND((L263/$E$1),0)</f>
        <v>36</v>
      </c>
      <c r="N263" s="141"/>
    </row>
    <row r="264" spans="1:24" x14ac:dyDescent="0.25">
      <c r="A264" s="129"/>
      <c r="B264" s="137"/>
      <c r="C264" s="138"/>
      <c r="D264" s="138" t="s">
        <v>1</v>
      </c>
      <c r="E264" s="138"/>
      <c r="F264" s="138"/>
      <c r="G264" s="148">
        <v>1</v>
      </c>
      <c r="H264" s="148">
        <v>1</v>
      </c>
      <c r="I264" s="148">
        <v>1</v>
      </c>
      <c r="J264" s="148">
        <v>2</v>
      </c>
      <c r="K264" s="148"/>
      <c r="L264" s="143">
        <f>SUM(G264:K264)</f>
        <v>5</v>
      </c>
      <c r="M264" s="143">
        <f t="shared" ref="M264:M272" si="68">ROUND((L264/$E$1),0)</f>
        <v>1</v>
      </c>
      <c r="N264" s="141"/>
    </row>
    <row r="265" spans="1:24" x14ac:dyDescent="0.25">
      <c r="A265" s="129"/>
      <c r="B265" s="137"/>
      <c r="C265" s="138"/>
      <c r="D265" s="138" t="s">
        <v>2</v>
      </c>
      <c r="E265" s="138"/>
      <c r="F265" s="138"/>
      <c r="G265" s="148">
        <v>5</v>
      </c>
      <c r="H265" s="148">
        <v>5</v>
      </c>
      <c r="I265" s="148">
        <v>5</v>
      </c>
      <c r="J265" s="148">
        <v>6</v>
      </c>
      <c r="K265" s="148"/>
      <c r="L265" s="143">
        <f t="shared" ref="L265:L272" si="69">SUM(G265:K265)</f>
        <v>21</v>
      </c>
      <c r="M265" s="143">
        <f t="shared" si="68"/>
        <v>4</v>
      </c>
      <c r="N265" s="141"/>
    </row>
    <row r="266" spans="1:24" x14ac:dyDescent="0.25">
      <c r="A266" s="129"/>
      <c r="B266" s="137"/>
      <c r="C266" s="138"/>
      <c r="D266" s="138" t="s">
        <v>3</v>
      </c>
      <c r="E266" s="138"/>
      <c r="F266" s="138"/>
      <c r="G266" s="148">
        <v>6</v>
      </c>
      <c r="H266" s="148">
        <v>6</v>
      </c>
      <c r="I266" s="148">
        <v>6</v>
      </c>
      <c r="J266" s="148">
        <v>8</v>
      </c>
      <c r="K266" s="148"/>
      <c r="L266" s="143">
        <f t="shared" si="69"/>
        <v>26</v>
      </c>
      <c r="M266" s="143">
        <f t="shared" si="68"/>
        <v>5</v>
      </c>
      <c r="N266" s="141"/>
    </row>
    <row r="267" spans="1:24" x14ac:dyDescent="0.25">
      <c r="A267" s="129"/>
      <c r="B267" s="137"/>
      <c r="C267" s="138"/>
      <c r="D267" s="138" t="s">
        <v>4</v>
      </c>
      <c r="E267" s="138"/>
      <c r="F267" s="138"/>
      <c r="G267" s="149">
        <v>38</v>
      </c>
      <c r="H267" s="149">
        <v>38</v>
      </c>
      <c r="I267" s="149">
        <v>28</v>
      </c>
      <c r="J267" s="149">
        <v>25</v>
      </c>
      <c r="K267" s="149"/>
      <c r="L267" s="140">
        <f t="shared" si="69"/>
        <v>129</v>
      </c>
      <c r="M267" s="140">
        <f t="shared" si="68"/>
        <v>26</v>
      </c>
      <c r="N267" s="141"/>
      <c r="O267" s="115" t="s">
        <v>264</v>
      </c>
    </row>
    <row r="268" spans="1:24" x14ac:dyDescent="0.25">
      <c r="A268" s="129"/>
      <c r="B268" s="137"/>
      <c r="C268" s="138" t="s">
        <v>5</v>
      </c>
      <c r="D268" s="138"/>
      <c r="E268" s="138"/>
      <c r="F268" s="138"/>
      <c r="G268" s="148">
        <v>1</v>
      </c>
      <c r="H268" s="148"/>
      <c r="I268" s="148"/>
      <c r="J268" s="148"/>
      <c r="K268" s="148"/>
      <c r="L268" s="143">
        <f t="shared" si="69"/>
        <v>1</v>
      </c>
      <c r="M268" s="143">
        <f t="shared" si="68"/>
        <v>0</v>
      </c>
      <c r="N268" s="141"/>
      <c r="P268" s="1"/>
    </row>
    <row r="269" spans="1:24" x14ac:dyDescent="0.25">
      <c r="A269" s="129"/>
      <c r="B269" s="137"/>
      <c r="C269" s="138" t="s">
        <v>6</v>
      </c>
      <c r="D269" s="138"/>
      <c r="E269" s="138"/>
      <c r="F269" s="138"/>
      <c r="G269" s="148"/>
      <c r="H269" s="148"/>
      <c r="I269" s="148"/>
      <c r="J269" s="148"/>
      <c r="K269" s="148"/>
      <c r="L269" s="143">
        <f t="shared" si="69"/>
        <v>0</v>
      </c>
      <c r="M269" s="143">
        <f t="shared" si="68"/>
        <v>0</v>
      </c>
      <c r="N269" s="141"/>
    </row>
    <row r="270" spans="1:24" x14ac:dyDescent="0.25">
      <c r="A270" s="129"/>
      <c r="B270" s="137"/>
      <c r="C270" s="138" t="s">
        <v>7</v>
      </c>
      <c r="D270" s="138"/>
      <c r="E270" s="138"/>
      <c r="F270" s="138"/>
      <c r="G270" s="148">
        <v>1</v>
      </c>
      <c r="H270" s="148">
        <v>1</v>
      </c>
      <c r="I270" s="148"/>
      <c r="J270" s="148"/>
      <c r="K270" s="148"/>
      <c r="L270" s="143">
        <f t="shared" si="69"/>
        <v>2</v>
      </c>
      <c r="M270" s="143">
        <f t="shared" si="68"/>
        <v>0</v>
      </c>
      <c r="N270" s="141"/>
    </row>
    <row r="271" spans="1:24" x14ac:dyDescent="0.25">
      <c r="A271" s="129"/>
      <c r="B271" s="137"/>
      <c r="C271" s="138" t="s">
        <v>9</v>
      </c>
      <c r="D271" s="138"/>
      <c r="E271" s="138"/>
      <c r="F271" s="138"/>
      <c r="G271" s="148"/>
      <c r="H271" s="148"/>
      <c r="I271" s="148">
        <v>288</v>
      </c>
      <c r="J271" s="148">
        <v>128</v>
      </c>
      <c r="K271" s="148"/>
      <c r="L271" s="143">
        <f t="shared" si="69"/>
        <v>416</v>
      </c>
      <c r="M271" s="143">
        <f t="shared" si="68"/>
        <v>83</v>
      </c>
      <c r="N271" s="141"/>
    </row>
    <row r="272" spans="1:24" x14ac:dyDescent="0.25">
      <c r="A272" s="129"/>
      <c r="B272" s="137"/>
      <c r="C272" s="138" t="s">
        <v>8</v>
      </c>
      <c r="D272" s="138"/>
      <c r="E272" s="138"/>
      <c r="F272" s="138"/>
      <c r="G272" s="148"/>
      <c r="H272" s="148"/>
      <c r="I272" s="148"/>
      <c r="J272" s="148"/>
      <c r="K272" s="148"/>
      <c r="L272" s="143">
        <f t="shared" si="69"/>
        <v>0</v>
      </c>
      <c r="M272" s="143">
        <f t="shared" si="68"/>
        <v>0</v>
      </c>
      <c r="N272" s="141"/>
    </row>
    <row r="273" spans="1:24" ht="15.75" thickBot="1" x14ac:dyDescent="0.3">
      <c r="A273" s="129"/>
      <c r="B273" s="144"/>
      <c r="C273" s="145"/>
      <c r="D273" s="145"/>
      <c r="E273" s="145"/>
      <c r="F273" s="145"/>
      <c r="G273" s="146"/>
      <c r="H273" s="146"/>
      <c r="I273" s="146"/>
      <c r="J273" s="146"/>
      <c r="K273" s="146"/>
      <c r="L273" s="146"/>
      <c r="M273" s="146"/>
      <c r="N273" s="147"/>
    </row>
    <row r="274" spans="1:24" ht="15.75" thickBot="1" x14ac:dyDescent="0.3">
      <c r="A274" s="129"/>
      <c r="G274" s="142"/>
      <c r="H274" s="142"/>
      <c r="I274" s="142"/>
      <c r="J274" s="142"/>
      <c r="K274" s="142"/>
      <c r="L274" s="142"/>
      <c r="M274" s="142"/>
      <c r="N274" s="142"/>
    </row>
    <row r="275" spans="1:24" x14ac:dyDescent="0.25">
      <c r="A275" s="2">
        <f>+A259+1</f>
        <v>17</v>
      </c>
      <c r="B275" s="123"/>
      <c r="C275" s="5" t="s">
        <v>33</v>
      </c>
      <c r="D275" s="124"/>
      <c r="E275" s="125"/>
      <c r="F275" s="125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126"/>
      <c r="S275" s="127" t="str">
        <f>+C275</f>
        <v>Zondwako</v>
      </c>
      <c r="T275" s="128">
        <f>+L279</f>
        <v>161</v>
      </c>
      <c r="U275" s="128">
        <f>+L280+L281</f>
        <v>16</v>
      </c>
      <c r="V275" s="128">
        <f>+L282+L283</f>
        <v>145</v>
      </c>
      <c r="W275" s="128">
        <f>+L286</f>
        <v>0</v>
      </c>
      <c r="X275" s="128">
        <f>+L284</f>
        <v>0</v>
      </c>
    </row>
    <row r="276" spans="1:24" x14ac:dyDescent="0.25">
      <c r="A276" s="129"/>
      <c r="B276" s="130"/>
      <c r="C276" s="8" t="str">
        <f>+$C260</f>
        <v>December 2024</v>
      </c>
      <c r="D276" s="132"/>
      <c r="E276" s="132"/>
      <c r="F276" s="132"/>
      <c r="G276" s="10" t="str">
        <f>+$G$4</f>
        <v>Dec</v>
      </c>
      <c r="H276" s="10" t="str">
        <f>+G276</f>
        <v>Dec</v>
      </c>
      <c r="I276" s="10" t="str">
        <f t="shared" si="70"/>
        <v>Dec</v>
      </c>
      <c r="J276" s="10" t="str">
        <f t="shared" si="70"/>
        <v>Dec</v>
      </c>
      <c r="K276" s="10" t="str">
        <f t="shared" si="70"/>
        <v>Dec</v>
      </c>
      <c r="L276" s="10" t="str">
        <f t="shared" si="70"/>
        <v>Dec</v>
      </c>
      <c r="M276" s="10" t="str">
        <f t="shared" si="70"/>
        <v>Dec</v>
      </c>
      <c r="N276" s="133"/>
    </row>
    <row r="277" spans="1:24" ht="15.75" thickBot="1" x14ac:dyDescent="0.3">
      <c r="A277" s="129"/>
      <c r="B277" s="134"/>
      <c r="C277" s="135"/>
      <c r="D277" s="135"/>
      <c r="E277" s="135"/>
      <c r="F277" s="135"/>
      <c r="G277" s="7">
        <f>+$G$5</f>
        <v>1</v>
      </c>
      <c r="H277" s="7">
        <f>+$H$5</f>
        <v>8</v>
      </c>
      <c r="I277" s="7">
        <f>+$I$5</f>
        <v>15</v>
      </c>
      <c r="J277" s="7">
        <f>+$J$5</f>
        <v>22</v>
      </c>
      <c r="K277" s="7">
        <f>+$K$5</f>
        <v>29</v>
      </c>
      <c r="L277" s="7" t="s">
        <v>11</v>
      </c>
      <c r="M277" s="7" t="s">
        <v>12</v>
      </c>
      <c r="N277" s="136"/>
    </row>
    <row r="278" spans="1:24" x14ac:dyDescent="0.25">
      <c r="A278" s="129"/>
      <c r="B278" s="137"/>
      <c r="C278" s="138"/>
      <c r="D278" s="138"/>
      <c r="E278" s="138"/>
      <c r="F278" s="138"/>
      <c r="G278" s="11"/>
      <c r="H278" s="11"/>
      <c r="I278" s="11"/>
      <c r="J278" s="11"/>
      <c r="K278" s="138"/>
      <c r="L278" s="138"/>
      <c r="M278" s="138"/>
      <c r="N278" s="139"/>
    </row>
    <row r="279" spans="1:24" x14ac:dyDescent="0.25">
      <c r="A279" s="129"/>
      <c r="B279" s="137"/>
      <c r="C279" s="138" t="s">
        <v>0</v>
      </c>
      <c r="D279" s="138"/>
      <c r="E279" s="138"/>
      <c r="F279" s="138"/>
      <c r="G279" s="140">
        <f>SUM(G280:G283)</f>
        <v>0</v>
      </c>
      <c r="H279" s="140">
        <f t="shared" ref="H279:L279" si="71">SUM(H280:H283)</f>
        <v>65</v>
      </c>
      <c r="I279" s="140">
        <f t="shared" si="71"/>
        <v>32</v>
      </c>
      <c r="J279" s="140">
        <f t="shared" si="71"/>
        <v>64</v>
      </c>
      <c r="K279" s="140">
        <f t="shared" si="71"/>
        <v>0</v>
      </c>
      <c r="L279" s="140">
        <f t="shared" si="71"/>
        <v>161</v>
      </c>
      <c r="M279" s="140">
        <f>ROUND((L279/$E$1),0)</f>
        <v>32</v>
      </c>
      <c r="N279" s="141"/>
    </row>
    <row r="280" spans="1:24" x14ac:dyDescent="0.25">
      <c r="A280" s="129"/>
      <c r="B280" s="137"/>
      <c r="C280" s="138"/>
      <c r="D280" s="138" t="s">
        <v>1</v>
      </c>
      <c r="E280" s="138"/>
      <c r="F280" s="138"/>
      <c r="G280" s="148"/>
      <c r="H280" s="148">
        <v>3</v>
      </c>
      <c r="I280" s="148">
        <v>1</v>
      </c>
      <c r="J280" s="148">
        <v>2</v>
      </c>
      <c r="K280" s="148"/>
      <c r="L280" s="143">
        <f>SUM(G280:K280)</f>
        <v>6</v>
      </c>
      <c r="M280" s="143">
        <f t="shared" ref="M280:M288" si="72">ROUND((L280/$E$1),0)</f>
        <v>1</v>
      </c>
      <c r="N280" s="141"/>
    </row>
    <row r="281" spans="1:24" x14ac:dyDescent="0.25">
      <c r="A281" s="129"/>
      <c r="B281" s="137"/>
      <c r="C281" s="138"/>
      <c r="D281" s="138" t="s">
        <v>2</v>
      </c>
      <c r="E281" s="138"/>
      <c r="F281" s="138"/>
      <c r="G281" s="148"/>
      <c r="H281" s="148">
        <v>5</v>
      </c>
      <c r="I281" s="148">
        <v>3</v>
      </c>
      <c r="J281" s="148">
        <v>2</v>
      </c>
      <c r="K281" s="148"/>
      <c r="L281" s="143">
        <f t="shared" ref="L281:L288" si="73">SUM(G281:K281)</f>
        <v>10</v>
      </c>
      <c r="M281" s="143">
        <f t="shared" si="72"/>
        <v>2</v>
      </c>
      <c r="N281" s="141"/>
    </row>
    <row r="282" spans="1:24" x14ac:dyDescent="0.25">
      <c r="A282" s="129"/>
      <c r="B282" s="137"/>
      <c r="C282" s="138"/>
      <c r="D282" s="138" t="s">
        <v>3</v>
      </c>
      <c r="E282" s="138"/>
      <c r="F282" s="138"/>
      <c r="G282" s="148"/>
      <c r="H282" s="148">
        <v>13</v>
      </c>
      <c r="I282" s="148">
        <v>11</v>
      </c>
      <c r="J282" s="148">
        <v>18</v>
      </c>
      <c r="K282" s="148"/>
      <c r="L282" s="143">
        <f t="shared" si="73"/>
        <v>42</v>
      </c>
      <c r="M282" s="143">
        <f t="shared" si="72"/>
        <v>8</v>
      </c>
      <c r="N282" s="141"/>
    </row>
    <row r="283" spans="1:24" x14ac:dyDescent="0.25">
      <c r="A283" s="129"/>
      <c r="B283" s="137"/>
      <c r="C283" s="138"/>
      <c r="D283" s="138" t="s">
        <v>4</v>
      </c>
      <c r="E283" s="138"/>
      <c r="F283" s="138"/>
      <c r="G283" s="149"/>
      <c r="H283" s="149">
        <v>44</v>
      </c>
      <c r="I283" s="149">
        <v>17</v>
      </c>
      <c r="J283" s="149">
        <v>42</v>
      </c>
      <c r="K283" s="149"/>
      <c r="L283" s="140">
        <f t="shared" si="73"/>
        <v>103</v>
      </c>
      <c r="M283" s="140">
        <f t="shared" si="72"/>
        <v>21</v>
      </c>
      <c r="N283" s="141"/>
      <c r="O283" s="115" t="s">
        <v>265</v>
      </c>
    </row>
    <row r="284" spans="1:24" x14ac:dyDescent="0.25">
      <c r="A284" s="129"/>
      <c r="B284" s="137"/>
      <c r="C284" s="138" t="s">
        <v>5</v>
      </c>
      <c r="D284" s="138"/>
      <c r="E284" s="138"/>
      <c r="F284" s="138"/>
      <c r="G284" s="148"/>
      <c r="H284" s="148"/>
      <c r="I284" s="148"/>
      <c r="J284" s="148"/>
      <c r="K284" s="148"/>
      <c r="L284" s="143">
        <f t="shared" si="73"/>
        <v>0</v>
      </c>
      <c r="M284" s="143">
        <f t="shared" si="72"/>
        <v>0</v>
      </c>
      <c r="N284" s="141"/>
      <c r="O284" s="1"/>
    </row>
    <row r="285" spans="1:24" x14ac:dyDescent="0.25">
      <c r="A285" s="129"/>
      <c r="B285" s="137"/>
      <c r="C285" s="138" t="s">
        <v>6</v>
      </c>
      <c r="D285" s="138"/>
      <c r="E285" s="138"/>
      <c r="F285" s="138"/>
      <c r="G285" s="148"/>
      <c r="H285" s="148"/>
      <c r="I285" s="148"/>
      <c r="J285" s="148"/>
      <c r="K285" s="148"/>
      <c r="L285" s="143">
        <f t="shared" si="73"/>
        <v>0</v>
      </c>
      <c r="M285" s="143">
        <f t="shared" si="72"/>
        <v>0</v>
      </c>
      <c r="N285" s="141"/>
    </row>
    <row r="286" spans="1:24" x14ac:dyDescent="0.25">
      <c r="A286" s="129"/>
      <c r="B286" s="137"/>
      <c r="C286" s="138" t="s">
        <v>7</v>
      </c>
      <c r="D286" s="138"/>
      <c r="E286" s="138"/>
      <c r="F286" s="138"/>
      <c r="G286" s="148"/>
      <c r="H286" s="148"/>
      <c r="I286" s="148"/>
      <c r="J286" s="148"/>
      <c r="K286" s="148"/>
      <c r="L286" s="143">
        <f t="shared" si="73"/>
        <v>0</v>
      </c>
      <c r="M286" s="143">
        <f t="shared" si="72"/>
        <v>0</v>
      </c>
      <c r="N286" s="141"/>
    </row>
    <row r="287" spans="1:24" x14ac:dyDescent="0.25">
      <c r="A287" s="129"/>
      <c r="B287" s="137"/>
      <c r="C287" s="138" t="s">
        <v>9</v>
      </c>
      <c r="D287" s="138"/>
      <c r="E287" s="138"/>
      <c r="F287" s="138"/>
      <c r="G287" s="148"/>
      <c r="H287" s="148"/>
      <c r="I287" s="148"/>
      <c r="J287" s="148"/>
      <c r="K287" s="148"/>
      <c r="L287" s="143">
        <f t="shared" si="73"/>
        <v>0</v>
      </c>
      <c r="M287" s="143">
        <f t="shared" si="72"/>
        <v>0</v>
      </c>
      <c r="N287" s="141"/>
    </row>
    <row r="288" spans="1:24" x14ac:dyDescent="0.25">
      <c r="A288" s="129"/>
      <c r="B288" s="137"/>
      <c r="C288" s="138" t="s">
        <v>8</v>
      </c>
      <c r="D288" s="138"/>
      <c r="E288" s="138"/>
      <c r="F288" s="138"/>
      <c r="G288" s="148"/>
      <c r="H288" s="148"/>
      <c r="I288" s="148"/>
      <c r="J288" s="148"/>
      <c r="K288" s="148"/>
      <c r="L288" s="143">
        <f t="shared" si="73"/>
        <v>0</v>
      </c>
      <c r="M288" s="143">
        <f t="shared" si="72"/>
        <v>0</v>
      </c>
      <c r="N288" s="141"/>
    </row>
    <row r="289" spans="1:24" ht="15.75" thickBot="1" x14ac:dyDescent="0.3">
      <c r="A289" s="129"/>
      <c r="B289" s="144"/>
      <c r="C289" s="145"/>
      <c r="D289" s="145"/>
      <c r="E289" s="145"/>
      <c r="F289" s="145"/>
      <c r="G289" s="146"/>
      <c r="H289" s="146"/>
      <c r="I289" s="146"/>
      <c r="J289" s="146"/>
      <c r="K289" s="146"/>
      <c r="L289" s="146"/>
      <c r="M289" s="146"/>
      <c r="N289" s="147"/>
    </row>
    <row r="290" spans="1:24" ht="15.75" thickBot="1" x14ac:dyDescent="0.3">
      <c r="A290" s="129"/>
      <c r="G290" s="142"/>
      <c r="H290" s="142"/>
      <c r="I290" s="142"/>
      <c r="J290" s="142"/>
      <c r="K290" s="142"/>
      <c r="L290" s="142"/>
      <c r="M290" s="142"/>
      <c r="N290" s="142"/>
    </row>
    <row r="291" spans="1:24" x14ac:dyDescent="0.25">
      <c r="A291" s="2">
        <f>+A275+1</f>
        <v>18</v>
      </c>
      <c r="B291" s="12"/>
      <c r="C291" s="5" t="s">
        <v>34</v>
      </c>
      <c r="D291" s="124"/>
      <c r="E291" s="125"/>
      <c r="F291" s="125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126"/>
      <c r="S291" s="127" t="str">
        <f>+C291</f>
        <v>Mangcongco</v>
      </c>
      <c r="T291" s="128">
        <f>+L295</f>
        <v>198</v>
      </c>
      <c r="U291" s="128">
        <f>+L296+L297</f>
        <v>29</v>
      </c>
      <c r="V291" s="128">
        <f>+L298+L299</f>
        <v>169</v>
      </c>
      <c r="W291" s="128">
        <f>+L302</f>
        <v>13</v>
      </c>
      <c r="X291" s="128">
        <f>+L300</f>
        <v>0</v>
      </c>
    </row>
    <row r="292" spans="1:24" x14ac:dyDescent="0.25">
      <c r="A292" s="129"/>
      <c r="B292" s="130"/>
      <c r="C292" s="8" t="str">
        <f>+$C276</f>
        <v>December 2024</v>
      </c>
      <c r="D292" s="132"/>
      <c r="E292" s="132"/>
      <c r="F292" s="132"/>
      <c r="G292" s="10" t="str">
        <f>+$G$4</f>
        <v>Dec</v>
      </c>
      <c r="H292" s="10" t="str">
        <f>+G292</f>
        <v>Dec</v>
      </c>
      <c r="I292" s="10" t="str">
        <f t="shared" si="74"/>
        <v>Dec</v>
      </c>
      <c r="J292" s="10" t="str">
        <f t="shared" si="74"/>
        <v>Dec</v>
      </c>
      <c r="K292" s="10" t="str">
        <f t="shared" si="74"/>
        <v>Dec</v>
      </c>
      <c r="L292" s="10" t="str">
        <f t="shared" si="74"/>
        <v>Dec</v>
      </c>
      <c r="M292" s="10" t="str">
        <f t="shared" si="74"/>
        <v>Dec</v>
      </c>
      <c r="N292" s="133"/>
    </row>
    <row r="293" spans="1:24" ht="15.75" thickBot="1" x14ac:dyDescent="0.3">
      <c r="A293" s="129"/>
      <c r="B293" s="134"/>
      <c r="C293" s="135"/>
      <c r="D293" s="135"/>
      <c r="E293" s="135"/>
      <c r="F293" s="135"/>
      <c r="G293" s="7">
        <f>+$G$5</f>
        <v>1</v>
      </c>
      <c r="H293" s="7">
        <f>+$H$5</f>
        <v>8</v>
      </c>
      <c r="I293" s="7">
        <f>+$I$5</f>
        <v>15</v>
      </c>
      <c r="J293" s="7">
        <f>+$J$5</f>
        <v>22</v>
      </c>
      <c r="K293" s="7">
        <f>+$K$5</f>
        <v>29</v>
      </c>
      <c r="L293" s="7" t="s">
        <v>11</v>
      </c>
      <c r="M293" s="7" t="s">
        <v>12</v>
      </c>
      <c r="N293" s="136"/>
    </row>
    <row r="294" spans="1:24" x14ac:dyDescent="0.25">
      <c r="A294" s="129"/>
      <c r="B294" s="137"/>
      <c r="C294" s="138"/>
      <c r="D294" s="138"/>
      <c r="E294" s="138"/>
      <c r="F294" s="138"/>
      <c r="G294" s="11"/>
      <c r="H294" s="11"/>
      <c r="I294" s="11"/>
      <c r="J294" s="11"/>
      <c r="K294" s="138"/>
      <c r="L294" s="138"/>
      <c r="M294" s="138"/>
      <c r="N294" s="139"/>
    </row>
    <row r="295" spans="1:24" x14ac:dyDescent="0.25">
      <c r="A295" s="129"/>
      <c r="B295" s="137"/>
      <c r="C295" s="138" t="s">
        <v>0</v>
      </c>
      <c r="D295" s="138"/>
      <c r="E295" s="138"/>
      <c r="F295" s="138"/>
      <c r="G295" s="140">
        <f>SUM(G296:G299)</f>
        <v>0</v>
      </c>
      <c r="H295" s="140">
        <f t="shared" ref="H295:L295" si="75">SUM(H296:H299)</f>
        <v>59</v>
      </c>
      <c r="I295" s="140">
        <f t="shared" si="75"/>
        <v>44</v>
      </c>
      <c r="J295" s="140">
        <f t="shared" si="75"/>
        <v>49</v>
      </c>
      <c r="K295" s="140">
        <f t="shared" si="75"/>
        <v>46</v>
      </c>
      <c r="L295" s="140">
        <f t="shared" si="75"/>
        <v>198</v>
      </c>
      <c r="M295" s="140">
        <f>ROUND((L295/$E$1),0)</f>
        <v>40</v>
      </c>
      <c r="N295" s="141"/>
    </row>
    <row r="296" spans="1:24" x14ac:dyDescent="0.25">
      <c r="A296" s="129"/>
      <c r="B296" s="137"/>
      <c r="C296" s="138"/>
      <c r="D296" s="138" t="s">
        <v>1</v>
      </c>
      <c r="E296" s="138"/>
      <c r="F296" s="138"/>
      <c r="G296" s="148"/>
      <c r="H296" s="148">
        <v>2</v>
      </c>
      <c r="I296" s="148">
        <v>2</v>
      </c>
      <c r="J296" s="148">
        <v>2</v>
      </c>
      <c r="K296" s="148">
        <v>2</v>
      </c>
      <c r="L296" s="143">
        <f>SUM(G296:K296)</f>
        <v>8</v>
      </c>
      <c r="M296" s="143">
        <f t="shared" ref="M296:M304" si="76">ROUND((L296/$E$1),0)</f>
        <v>2</v>
      </c>
      <c r="N296" s="141"/>
    </row>
    <row r="297" spans="1:24" x14ac:dyDescent="0.25">
      <c r="A297" s="129"/>
      <c r="B297" s="137"/>
      <c r="C297" s="138"/>
      <c r="D297" s="138" t="s">
        <v>2</v>
      </c>
      <c r="E297" s="138"/>
      <c r="F297" s="138"/>
      <c r="G297" s="148"/>
      <c r="H297" s="148">
        <v>6</v>
      </c>
      <c r="I297" s="148">
        <v>5</v>
      </c>
      <c r="J297" s="148">
        <v>4</v>
      </c>
      <c r="K297" s="148">
        <v>6</v>
      </c>
      <c r="L297" s="143">
        <f t="shared" ref="L297:L304" si="77">SUM(G297:K297)</f>
        <v>21</v>
      </c>
      <c r="M297" s="143">
        <f t="shared" si="76"/>
        <v>4</v>
      </c>
      <c r="N297" s="141"/>
    </row>
    <row r="298" spans="1:24" x14ac:dyDescent="0.25">
      <c r="A298" s="129"/>
      <c r="B298" s="137"/>
      <c r="C298" s="138"/>
      <c r="D298" s="138" t="s">
        <v>3</v>
      </c>
      <c r="E298" s="138"/>
      <c r="F298" s="138"/>
      <c r="G298" s="148"/>
      <c r="H298" s="148">
        <v>14</v>
      </c>
      <c r="I298" s="148">
        <v>14</v>
      </c>
      <c r="J298" s="148">
        <v>16</v>
      </c>
      <c r="K298" s="148">
        <v>24</v>
      </c>
      <c r="L298" s="143">
        <f t="shared" si="77"/>
        <v>68</v>
      </c>
      <c r="M298" s="143">
        <f t="shared" si="76"/>
        <v>14</v>
      </c>
      <c r="N298" s="141"/>
    </row>
    <row r="299" spans="1:24" x14ac:dyDescent="0.25">
      <c r="A299" s="129"/>
      <c r="B299" s="137"/>
      <c r="C299" s="138"/>
      <c r="D299" s="138" t="s">
        <v>4</v>
      </c>
      <c r="E299" s="138"/>
      <c r="F299" s="138"/>
      <c r="G299" s="149"/>
      <c r="H299" s="149">
        <v>37</v>
      </c>
      <c r="I299" s="149">
        <v>23</v>
      </c>
      <c r="J299" s="149">
        <v>27</v>
      </c>
      <c r="K299" s="149">
        <v>14</v>
      </c>
      <c r="L299" s="140">
        <f t="shared" si="77"/>
        <v>101</v>
      </c>
      <c r="M299" s="140">
        <f t="shared" si="76"/>
        <v>20</v>
      </c>
      <c r="N299" s="141"/>
    </row>
    <row r="300" spans="1:24" x14ac:dyDescent="0.25">
      <c r="A300" s="129"/>
      <c r="B300" s="137"/>
      <c r="C300" s="138" t="s">
        <v>5</v>
      </c>
      <c r="D300" s="138"/>
      <c r="E300" s="138"/>
      <c r="F300" s="138"/>
      <c r="G300" s="148"/>
      <c r="H300" s="148"/>
      <c r="I300" s="148"/>
      <c r="J300" s="148"/>
      <c r="K300" s="148"/>
      <c r="L300" s="143">
        <f t="shared" si="77"/>
        <v>0</v>
      </c>
      <c r="M300" s="143">
        <f t="shared" si="76"/>
        <v>0</v>
      </c>
      <c r="N300" s="141"/>
      <c r="O300" s="1"/>
    </row>
    <row r="301" spans="1:24" x14ac:dyDescent="0.25">
      <c r="A301" s="129"/>
      <c r="B301" s="137"/>
      <c r="C301" s="138" t="s">
        <v>6</v>
      </c>
      <c r="D301" s="138"/>
      <c r="E301" s="138"/>
      <c r="F301" s="138"/>
      <c r="G301" s="148"/>
      <c r="H301" s="148"/>
      <c r="I301" s="148"/>
      <c r="J301" s="148"/>
      <c r="K301" s="148"/>
      <c r="L301" s="143">
        <f t="shared" si="77"/>
        <v>0</v>
      </c>
      <c r="M301" s="143">
        <f t="shared" si="76"/>
        <v>0</v>
      </c>
      <c r="N301" s="141"/>
    </row>
    <row r="302" spans="1:24" x14ac:dyDescent="0.25">
      <c r="A302" s="129"/>
      <c r="B302" s="137"/>
      <c r="C302" s="138" t="s">
        <v>7</v>
      </c>
      <c r="D302" s="138"/>
      <c r="E302" s="138"/>
      <c r="F302" s="138"/>
      <c r="G302" s="148"/>
      <c r="H302" s="148">
        <v>4</v>
      </c>
      <c r="I302" s="148">
        <v>3</v>
      </c>
      <c r="J302" s="148">
        <v>3</v>
      </c>
      <c r="K302" s="148">
        <v>3</v>
      </c>
      <c r="L302" s="143">
        <f t="shared" si="77"/>
        <v>13</v>
      </c>
      <c r="M302" s="143">
        <f t="shared" si="76"/>
        <v>3</v>
      </c>
      <c r="N302" s="141"/>
    </row>
    <row r="303" spans="1:24" x14ac:dyDescent="0.25">
      <c r="A303" s="129"/>
      <c r="B303" s="137"/>
      <c r="C303" s="138" t="s">
        <v>9</v>
      </c>
      <c r="D303" s="138"/>
      <c r="E303" s="138"/>
      <c r="F303" s="138"/>
      <c r="G303" s="148"/>
      <c r="H303" s="148"/>
      <c r="I303" s="148"/>
      <c r="J303" s="148"/>
      <c r="K303" s="148"/>
      <c r="L303" s="143">
        <f t="shared" si="77"/>
        <v>0</v>
      </c>
      <c r="M303" s="143">
        <f t="shared" si="76"/>
        <v>0</v>
      </c>
      <c r="N303" s="141"/>
    </row>
    <row r="304" spans="1:24" x14ac:dyDescent="0.25">
      <c r="A304" s="129"/>
      <c r="B304" s="137"/>
      <c r="C304" s="138" t="s">
        <v>8</v>
      </c>
      <c r="D304" s="138"/>
      <c r="E304" s="138"/>
      <c r="F304" s="138"/>
      <c r="G304" s="148"/>
      <c r="H304" s="148"/>
      <c r="I304" s="148"/>
      <c r="J304" s="148"/>
      <c r="K304" s="148"/>
      <c r="L304" s="143">
        <f t="shared" si="77"/>
        <v>0</v>
      </c>
      <c r="M304" s="143">
        <f t="shared" si="76"/>
        <v>0</v>
      </c>
      <c r="N304" s="141"/>
    </row>
    <row r="305" spans="1:24" ht="15.75" thickBot="1" x14ac:dyDescent="0.3">
      <c r="A305" s="129"/>
      <c r="B305" s="144"/>
      <c r="C305" s="145"/>
      <c r="D305" s="145"/>
      <c r="E305" s="145"/>
      <c r="F305" s="145"/>
      <c r="G305" s="146"/>
      <c r="H305" s="146"/>
      <c r="I305" s="146"/>
      <c r="J305" s="146"/>
      <c r="K305" s="146"/>
      <c r="L305" s="146"/>
      <c r="M305" s="146"/>
      <c r="N305" s="147"/>
    </row>
    <row r="306" spans="1:24" ht="15.75" thickBot="1" x14ac:dyDescent="0.3">
      <c r="G306" s="150"/>
      <c r="H306" s="150"/>
      <c r="I306" s="150"/>
      <c r="J306" s="150"/>
      <c r="K306" s="150"/>
      <c r="L306" s="150"/>
      <c r="M306" s="150"/>
      <c r="N306" s="150"/>
    </row>
    <row r="307" spans="1:24" x14ac:dyDescent="0.25">
      <c r="A307" s="2">
        <f>+A291+1</f>
        <v>19</v>
      </c>
      <c r="B307" s="12"/>
      <c r="C307" s="5" t="s">
        <v>35</v>
      </c>
      <c r="D307" s="124"/>
      <c r="E307" s="125"/>
      <c r="F307" s="125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126"/>
      <c r="S307" s="127" t="str">
        <f>+C307</f>
        <v>Kaliba</v>
      </c>
      <c r="T307" s="128">
        <f>+L311</f>
        <v>426</v>
      </c>
      <c r="U307" s="128">
        <f>+L312+L313</f>
        <v>89</v>
      </c>
      <c r="V307" s="128">
        <f>+L314+L315</f>
        <v>337</v>
      </c>
      <c r="W307" s="128">
        <f>+L318</f>
        <v>0</v>
      </c>
      <c r="X307" s="128">
        <f>+L316</f>
        <v>4</v>
      </c>
    </row>
    <row r="308" spans="1:24" x14ac:dyDescent="0.25">
      <c r="A308" s="129"/>
      <c r="B308" s="130"/>
      <c r="C308" s="8" t="str">
        <f>+$C292</f>
        <v>December 2024</v>
      </c>
      <c r="D308" s="132"/>
      <c r="E308" s="132"/>
      <c r="F308" s="132"/>
      <c r="G308" s="10" t="str">
        <f>+$G$4</f>
        <v>Dec</v>
      </c>
      <c r="H308" s="10" t="str">
        <f>+G308</f>
        <v>Dec</v>
      </c>
      <c r="I308" s="10" t="str">
        <f t="shared" si="78"/>
        <v>Dec</v>
      </c>
      <c r="J308" s="10" t="str">
        <f t="shared" si="78"/>
        <v>Dec</v>
      </c>
      <c r="K308" s="10" t="str">
        <f t="shared" si="78"/>
        <v>Dec</v>
      </c>
      <c r="L308" s="10" t="str">
        <f t="shared" si="78"/>
        <v>Dec</v>
      </c>
      <c r="M308" s="10" t="str">
        <f t="shared" si="78"/>
        <v>Dec</v>
      </c>
      <c r="N308" s="133"/>
    </row>
    <row r="309" spans="1:24" ht="15.75" thickBot="1" x14ac:dyDescent="0.3">
      <c r="A309" s="129"/>
      <c r="B309" s="134"/>
      <c r="C309" s="135"/>
      <c r="D309" s="135"/>
      <c r="E309" s="135"/>
      <c r="F309" s="135"/>
      <c r="G309" s="7">
        <f>+$G$5</f>
        <v>1</v>
      </c>
      <c r="H309" s="7">
        <f>+$H$5</f>
        <v>8</v>
      </c>
      <c r="I309" s="7">
        <f>+$I$5</f>
        <v>15</v>
      </c>
      <c r="J309" s="7">
        <f>+$J$5</f>
        <v>22</v>
      </c>
      <c r="K309" s="7">
        <f>+$K$5</f>
        <v>29</v>
      </c>
      <c r="L309" s="7" t="s">
        <v>11</v>
      </c>
      <c r="M309" s="7" t="s">
        <v>12</v>
      </c>
      <c r="N309" s="136"/>
    </row>
    <row r="310" spans="1:24" x14ac:dyDescent="0.25">
      <c r="A310" s="129"/>
      <c r="B310" s="137"/>
      <c r="C310" s="138"/>
      <c r="D310" s="138"/>
      <c r="E310" s="138"/>
      <c r="F310" s="138"/>
      <c r="G310" s="11"/>
      <c r="H310" s="11"/>
      <c r="I310" s="11"/>
      <c r="J310" s="11"/>
      <c r="K310" s="138"/>
      <c r="L310" s="138"/>
      <c r="M310" s="138"/>
      <c r="N310" s="139"/>
    </row>
    <row r="311" spans="1:24" x14ac:dyDescent="0.25">
      <c r="A311" s="129"/>
      <c r="B311" s="137"/>
      <c r="C311" s="138" t="s">
        <v>0</v>
      </c>
      <c r="D311" s="138"/>
      <c r="E311" s="138"/>
      <c r="F311" s="138"/>
      <c r="G311" s="140">
        <f>SUM(G312:G315)</f>
        <v>87</v>
      </c>
      <c r="H311" s="140">
        <f t="shared" ref="H311:L311" si="79">SUM(H312:H315)</f>
        <v>86</v>
      </c>
      <c r="I311" s="140">
        <f t="shared" si="79"/>
        <v>86</v>
      </c>
      <c r="J311" s="140">
        <f t="shared" si="79"/>
        <v>99</v>
      </c>
      <c r="K311" s="140">
        <f t="shared" si="79"/>
        <v>68</v>
      </c>
      <c r="L311" s="140">
        <f t="shared" si="79"/>
        <v>426</v>
      </c>
      <c r="M311" s="140">
        <f>ROUND((L311/$E$1),0)</f>
        <v>85</v>
      </c>
      <c r="N311" s="141"/>
    </row>
    <row r="312" spans="1:24" x14ac:dyDescent="0.25">
      <c r="A312" s="129"/>
      <c r="B312" s="137"/>
      <c r="C312" s="138"/>
      <c r="D312" s="138" t="s">
        <v>1</v>
      </c>
      <c r="E312" s="138"/>
      <c r="F312" s="138"/>
      <c r="G312" s="148">
        <v>6</v>
      </c>
      <c r="H312" s="148">
        <v>4</v>
      </c>
      <c r="I312" s="148">
        <v>4</v>
      </c>
      <c r="J312" s="148">
        <v>4</v>
      </c>
      <c r="K312" s="148">
        <v>3</v>
      </c>
      <c r="L312" s="143">
        <f>SUM(G312:K312)</f>
        <v>21</v>
      </c>
      <c r="M312" s="143">
        <f t="shared" ref="M312:M320" si="80">ROUND((L312/$E$1),0)</f>
        <v>4</v>
      </c>
      <c r="N312" s="141"/>
    </row>
    <row r="313" spans="1:24" x14ac:dyDescent="0.25">
      <c r="A313" s="129"/>
      <c r="B313" s="137"/>
      <c r="C313" s="138"/>
      <c r="D313" s="138" t="s">
        <v>2</v>
      </c>
      <c r="E313" s="138"/>
      <c r="F313" s="138"/>
      <c r="G313" s="148">
        <v>14</v>
      </c>
      <c r="H313" s="148">
        <v>14</v>
      </c>
      <c r="I313" s="148">
        <v>15</v>
      </c>
      <c r="J313" s="148">
        <v>14</v>
      </c>
      <c r="K313" s="148">
        <v>11</v>
      </c>
      <c r="L313" s="143">
        <f t="shared" ref="L313:L320" si="81">SUM(G313:K313)</f>
        <v>68</v>
      </c>
      <c r="M313" s="143">
        <f t="shared" si="80"/>
        <v>14</v>
      </c>
      <c r="N313" s="141"/>
    </row>
    <row r="314" spans="1:24" x14ac:dyDescent="0.25">
      <c r="A314" s="129"/>
      <c r="B314" s="137"/>
      <c r="C314" s="138"/>
      <c r="D314" s="138" t="s">
        <v>3</v>
      </c>
      <c r="E314" s="138"/>
      <c r="F314" s="138"/>
      <c r="G314" s="148">
        <v>27</v>
      </c>
      <c r="H314" s="148">
        <v>26</v>
      </c>
      <c r="I314" s="148">
        <v>24</v>
      </c>
      <c r="J314" s="148">
        <v>32</v>
      </c>
      <c r="K314" s="148">
        <v>21</v>
      </c>
      <c r="L314" s="143">
        <f t="shared" si="81"/>
        <v>130</v>
      </c>
      <c r="M314" s="143">
        <f t="shared" si="80"/>
        <v>26</v>
      </c>
      <c r="N314" s="141"/>
    </row>
    <row r="315" spans="1:24" x14ac:dyDescent="0.25">
      <c r="A315" s="129"/>
      <c r="B315" s="137"/>
      <c r="C315" s="138"/>
      <c r="D315" s="138" t="s">
        <v>4</v>
      </c>
      <c r="E315" s="138"/>
      <c r="F315" s="138"/>
      <c r="G315" s="149">
        <v>40</v>
      </c>
      <c r="H315" s="149">
        <v>42</v>
      </c>
      <c r="I315" s="149">
        <v>43</v>
      </c>
      <c r="J315" s="149">
        <v>49</v>
      </c>
      <c r="K315" s="149">
        <v>33</v>
      </c>
      <c r="L315" s="140">
        <f t="shared" si="81"/>
        <v>207</v>
      </c>
      <c r="M315" s="140">
        <f t="shared" si="80"/>
        <v>41</v>
      </c>
      <c r="N315" s="141"/>
    </row>
    <row r="316" spans="1:24" x14ac:dyDescent="0.25">
      <c r="A316" s="129"/>
      <c r="B316" s="137"/>
      <c r="C316" s="138" t="s">
        <v>5</v>
      </c>
      <c r="D316" s="138"/>
      <c r="E316" s="138"/>
      <c r="F316" s="138"/>
      <c r="G316" s="148"/>
      <c r="H316" s="148">
        <v>1</v>
      </c>
      <c r="I316" s="148">
        <v>3</v>
      </c>
      <c r="J316" s="148"/>
      <c r="K316" s="148"/>
      <c r="L316" s="143">
        <f t="shared" si="81"/>
        <v>4</v>
      </c>
      <c r="M316" s="143">
        <f t="shared" si="80"/>
        <v>1</v>
      </c>
      <c r="N316" s="141"/>
    </row>
    <row r="317" spans="1:24" x14ac:dyDescent="0.25">
      <c r="A317" s="129"/>
      <c r="B317" s="137"/>
      <c r="C317" s="138" t="s">
        <v>6</v>
      </c>
      <c r="D317" s="138"/>
      <c r="E317" s="138"/>
      <c r="F317" s="138"/>
      <c r="G317" s="148"/>
      <c r="H317" s="148"/>
      <c r="I317" s="148"/>
      <c r="J317" s="148"/>
      <c r="K317" s="148"/>
      <c r="L317" s="143">
        <f t="shared" si="81"/>
        <v>0</v>
      </c>
      <c r="M317" s="143">
        <f t="shared" si="80"/>
        <v>0</v>
      </c>
      <c r="N317" s="141"/>
    </row>
    <row r="318" spans="1:24" x14ac:dyDescent="0.25">
      <c r="A318" s="129"/>
      <c r="B318" s="137"/>
      <c r="C318" s="138" t="s">
        <v>7</v>
      </c>
      <c r="D318" s="138"/>
      <c r="E318" s="138"/>
      <c r="F318" s="138"/>
      <c r="G318" s="148"/>
      <c r="H318" s="148"/>
      <c r="I318" s="148"/>
      <c r="J318" s="148"/>
      <c r="K318" s="148"/>
      <c r="L318" s="143">
        <f t="shared" si="81"/>
        <v>0</v>
      </c>
      <c r="M318" s="143">
        <f t="shared" si="80"/>
        <v>0</v>
      </c>
      <c r="N318" s="141"/>
    </row>
    <row r="319" spans="1:24" x14ac:dyDescent="0.25">
      <c r="A319" s="129"/>
      <c r="B319" s="137"/>
      <c r="C319" s="138" t="s">
        <v>9</v>
      </c>
      <c r="D319" s="138"/>
      <c r="E319" s="138"/>
      <c r="F319" s="138"/>
      <c r="G319" s="148">
        <v>294</v>
      </c>
      <c r="H319" s="148">
        <v>144</v>
      </c>
      <c r="I319" s="148">
        <v>116</v>
      </c>
      <c r="J319" s="148">
        <v>128</v>
      </c>
      <c r="K319" s="148">
        <v>126</v>
      </c>
      <c r="L319" s="143">
        <f t="shared" si="81"/>
        <v>808</v>
      </c>
      <c r="M319" s="143">
        <f t="shared" si="80"/>
        <v>162</v>
      </c>
      <c r="N319" s="141"/>
    </row>
    <row r="320" spans="1:24" x14ac:dyDescent="0.25">
      <c r="A320" s="129"/>
      <c r="B320" s="137"/>
      <c r="C320" s="138" t="s">
        <v>8</v>
      </c>
      <c r="D320" s="138"/>
      <c r="E320" s="138"/>
      <c r="F320" s="138"/>
      <c r="G320" s="148"/>
      <c r="H320" s="148"/>
      <c r="I320" s="148"/>
      <c r="J320" s="148"/>
      <c r="K320" s="148"/>
      <c r="L320" s="143">
        <f t="shared" si="81"/>
        <v>0</v>
      </c>
      <c r="M320" s="143">
        <f t="shared" si="80"/>
        <v>0</v>
      </c>
      <c r="N320" s="141"/>
    </row>
    <row r="321" spans="1:24" ht="15.75" thickBot="1" x14ac:dyDescent="0.3">
      <c r="A321" s="129"/>
      <c r="B321" s="144"/>
      <c r="C321" s="145"/>
      <c r="D321" s="145"/>
      <c r="E321" s="145"/>
      <c r="F321" s="145"/>
      <c r="G321" s="146"/>
      <c r="H321" s="146"/>
      <c r="I321" s="146"/>
      <c r="J321" s="146"/>
      <c r="K321" s="146"/>
      <c r="L321" s="146"/>
      <c r="M321" s="146"/>
      <c r="N321" s="147"/>
    </row>
    <row r="322" spans="1:24" ht="15.75" thickBot="1" x14ac:dyDescent="0.3">
      <c r="A322" s="129"/>
      <c r="G322" s="142"/>
      <c r="H322" s="142"/>
      <c r="I322" s="142"/>
      <c r="J322" s="142"/>
      <c r="K322" s="142"/>
      <c r="L322" s="142"/>
      <c r="M322" s="142"/>
      <c r="N322" s="142"/>
    </row>
    <row r="323" spans="1:24" x14ac:dyDescent="0.25">
      <c r="A323" s="2">
        <f>+A307+1</f>
        <v>20</v>
      </c>
      <c r="B323" s="123"/>
      <c r="C323" s="5" t="s">
        <v>36</v>
      </c>
      <c r="D323" s="124"/>
      <c r="E323" s="125"/>
      <c r="F323" s="125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126"/>
      <c r="S323" s="127" t="str">
        <f>+C323</f>
        <v>Kancesi</v>
      </c>
      <c r="T323" s="128">
        <f>+L327</f>
        <v>360</v>
      </c>
      <c r="U323" s="128">
        <f>+L328+L329</f>
        <v>121</v>
      </c>
      <c r="V323" s="128">
        <f>+L330+L331</f>
        <v>239</v>
      </c>
      <c r="W323" s="128">
        <f>+L334</f>
        <v>48</v>
      </c>
      <c r="X323" s="128">
        <f>+L332</f>
        <v>8</v>
      </c>
    </row>
    <row r="324" spans="1:24" x14ac:dyDescent="0.25">
      <c r="A324" s="129"/>
      <c r="B324" s="130"/>
      <c r="C324" s="8" t="str">
        <f>+$C308</f>
        <v>December 2024</v>
      </c>
      <c r="D324" s="132"/>
      <c r="E324" s="132"/>
      <c r="F324" s="132"/>
      <c r="G324" s="10" t="str">
        <f>+$G$4</f>
        <v>Dec</v>
      </c>
      <c r="H324" s="10" t="str">
        <f>+G324</f>
        <v>Dec</v>
      </c>
      <c r="I324" s="10" t="str">
        <f t="shared" si="82"/>
        <v>Dec</v>
      </c>
      <c r="J324" s="10" t="str">
        <f t="shared" si="82"/>
        <v>Dec</v>
      </c>
      <c r="K324" s="10" t="str">
        <f t="shared" si="82"/>
        <v>Dec</v>
      </c>
      <c r="L324" s="10" t="str">
        <f t="shared" si="82"/>
        <v>Dec</v>
      </c>
      <c r="M324" s="10" t="str">
        <f t="shared" si="82"/>
        <v>Dec</v>
      </c>
      <c r="N324" s="133"/>
    </row>
    <row r="325" spans="1:24" ht="15.75" thickBot="1" x14ac:dyDescent="0.3">
      <c r="A325" s="129"/>
      <c r="B325" s="134"/>
      <c r="C325" s="135"/>
      <c r="D325" s="135"/>
      <c r="E325" s="135"/>
      <c r="F325" s="135"/>
      <c r="G325" s="7">
        <f>+$G$5</f>
        <v>1</v>
      </c>
      <c r="H325" s="7">
        <f>+$H$5</f>
        <v>8</v>
      </c>
      <c r="I325" s="7">
        <f>+$I$5</f>
        <v>15</v>
      </c>
      <c r="J325" s="7">
        <f>+$J$5</f>
        <v>22</v>
      </c>
      <c r="K325" s="7">
        <f>+$K$5</f>
        <v>29</v>
      </c>
      <c r="L325" s="7" t="s">
        <v>11</v>
      </c>
      <c r="M325" s="7" t="s">
        <v>12</v>
      </c>
      <c r="N325" s="136"/>
    </row>
    <row r="326" spans="1:24" x14ac:dyDescent="0.25">
      <c r="A326" s="129"/>
      <c r="B326" s="137"/>
      <c r="C326" s="138"/>
      <c r="D326" s="138"/>
      <c r="E326" s="138"/>
      <c r="F326" s="138"/>
      <c r="G326" s="11"/>
      <c r="H326" s="11"/>
      <c r="I326" s="11"/>
      <c r="J326" s="11"/>
      <c r="K326" s="138"/>
      <c r="L326" s="138"/>
      <c r="M326" s="138"/>
      <c r="N326" s="139"/>
    </row>
    <row r="327" spans="1:24" x14ac:dyDescent="0.25">
      <c r="A327" s="129"/>
      <c r="B327" s="137"/>
      <c r="C327" s="138" t="s">
        <v>0</v>
      </c>
      <c r="D327" s="138"/>
      <c r="E327" s="138"/>
      <c r="F327" s="138"/>
      <c r="G327" s="140">
        <f>SUM(G328:G331)</f>
        <v>65</v>
      </c>
      <c r="H327" s="140">
        <f t="shared" ref="H327:L327" si="83">SUM(H328:H331)</f>
        <v>71</v>
      </c>
      <c r="I327" s="140">
        <f t="shared" si="83"/>
        <v>67</v>
      </c>
      <c r="J327" s="140">
        <f t="shared" si="83"/>
        <v>85</v>
      </c>
      <c r="K327" s="140">
        <f t="shared" si="83"/>
        <v>72</v>
      </c>
      <c r="L327" s="140">
        <f t="shared" si="83"/>
        <v>360</v>
      </c>
      <c r="M327" s="140">
        <f>ROUND((L327/$E$1),0)</f>
        <v>72</v>
      </c>
      <c r="N327" s="141"/>
    </row>
    <row r="328" spans="1:24" x14ac:dyDescent="0.25">
      <c r="A328" s="129"/>
      <c r="B328" s="137"/>
      <c r="C328" s="138"/>
      <c r="D328" s="138" t="s">
        <v>1</v>
      </c>
      <c r="E328" s="138"/>
      <c r="F328" s="138"/>
      <c r="G328" s="148">
        <v>7</v>
      </c>
      <c r="H328" s="148">
        <v>6</v>
      </c>
      <c r="I328" s="148">
        <v>7</v>
      </c>
      <c r="J328" s="148">
        <v>8</v>
      </c>
      <c r="K328" s="148">
        <v>9</v>
      </c>
      <c r="L328" s="143">
        <f>SUM(G328:K328)</f>
        <v>37</v>
      </c>
      <c r="M328" s="143">
        <f t="shared" ref="M328:M336" si="84">ROUND((L328/$E$1),0)</f>
        <v>7</v>
      </c>
      <c r="N328" s="141"/>
    </row>
    <row r="329" spans="1:24" x14ac:dyDescent="0.25">
      <c r="A329" s="129"/>
      <c r="B329" s="137"/>
      <c r="C329" s="138"/>
      <c r="D329" s="138" t="s">
        <v>2</v>
      </c>
      <c r="E329" s="138"/>
      <c r="F329" s="138"/>
      <c r="G329" s="148">
        <v>16</v>
      </c>
      <c r="H329" s="148">
        <v>16</v>
      </c>
      <c r="I329" s="148">
        <v>16</v>
      </c>
      <c r="J329" s="148">
        <v>20</v>
      </c>
      <c r="K329" s="148">
        <v>16</v>
      </c>
      <c r="L329" s="143">
        <f t="shared" ref="L329:L336" si="85">SUM(G329:K329)</f>
        <v>84</v>
      </c>
      <c r="M329" s="143">
        <f t="shared" si="84"/>
        <v>17</v>
      </c>
      <c r="N329" s="141"/>
    </row>
    <row r="330" spans="1:24" x14ac:dyDescent="0.25">
      <c r="A330" s="129"/>
      <c r="B330" s="137"/>
      <c r="C330" s="138"/>
      <c r="D330" s="138" t="s">
        <v>3</v>
      </c>
      <c r="E330" s="138"/>
      <c r="F330" s="138"/>
      <c r="G330" s="148">
        <v>14</v>
      </c>
      <c r="H330" s="148">
        <v>14</v>
      </c>
      <c r="I330" s="148">
        <v>12</v>
      </c>
      <c r="J330" s="148">
        <v>17</v>
      </c>
      <c r="K330" s="148">
        <v>12</v>
      </c>
      <c r="L330" s="143">
        <f t="shared" si="85"/>
        <v>69</v>
      </c>
      <c r="M330" s="143">
        <f t="shared" si="84"/>
        <v>14</v>
      </c>
      <c r="N330" s="141"/>
    </row>
    <row r="331" spans="1:24" x14ac:dyDescent="0.25">
      <c r="A331" s="129"/>
      <c r="B331" s="137"/>
      <c r="C331" s="138"/>
      <c r="D331" s="138" t="s">
        <v>4</v>
      </c>
      <c r="E331" s="138"/>
      <c r="F331" s="138"/>
      <c r="G331" s="149">
        <v>28</v>
      </c>
      <c r="H331" s="149">
        <v>35</v>
      </c>
      <c r="I331" s="149">
        <v>32</v>
      </c>
      <c r="J331" s="149">
        <v>40</v>
      </c>
      <c r="K331" s="149">
        <v>35</v>
      </c>
      <c r="L331" s="140">
        <f t="shared" si="85"/>
        <v>170</v>
      </c>
      <c r="M331" s="140">
        <f t="shared" si="84"/>
        <v>34</v>
      </c>
      <c r="N331" s="141"/>
    </row>
    <row r="332" spans="1:24" x14ac:dyDescent="0.25">
      <c r="A332" s="129"/>
      <c r="B332" s="137"/>
      <c r="C332" s="138" t="s">
        <v>5</v>
      </c>
      <c r="D332" s="138"/>
      <c r="E332" s="138"/>
      <c r="F332" s="138"/>
      <c r="G332" s="148">
        <v>2</v>
      </c>
      <c r="H332" s="148">
        <v>2</v>
      </c>
      <c r="I332" s="148"/>
      <c r="J332" s="148">
        <v>4</v>
      </c>
      <c r="K332" s="148"/>
      <c r="L332" s="143">
        <f t="shared" si="85"/>
        <v>8</v>
      </c>
      <c r="M332" s="143">
        <f t="shared" si="84"/>
        <v>2</v>
      </c>
      <c r="N332" s="141"/>
    </row>
    <row r="333" spans="1:24" x14ac:dyDescent="0.25">
      <c r="A333" s="129"/>
      <c r="B333" s="137"/>
      <c r="C333" s="138" t="s">
        <v>6</v>
      </c>
      <c r="D333" s="138"/>
      <c r="E333" s="138"/>
      <c r="F333" s="138"/>
      <c r="G333" s="148"/>
      <c r="H333" s="148"/>
      <c r="I333" s="148"/>
      <c r="J333" s="148"/>
      <c r="K333" s="148">
        <v>1</v>
      </c>
      <c r="L333" s="143">
        <f t="shared" si="85"/>
        <v>1</v>
      </c>
      <c r="M333" s="143">
        <f t="shared" si="84"/>
        <v>0</v>
      </c>
      <c r="N333" s="141"/>
    </row>
    <row r="334" spans="1:24" x14ac:dyDescent="0.25">
      <c r="A334" s="129"/>
      <c r="B334" s="137"/>
      <c r="C334" s="138" t="s">
        <v>7</v>
      </c>
      <c r="D334" s="138"/>
      <c r="E334" s="138"/>
      <c r="F334" s="138"/>
      <c r="G334" s="148">
        <v>9</v>
      </c>
      <c r="H334" s="148">
        <v>9</v>
      </c>
      <c r="I334" s="148">
        <v>12</v>
      </c>
      <c r="J334" s="148">
        <v>8</v>
      </c>
      <c r="K334" s="148">
        <v>10</v>
      </c>
      <c r="L334" s="143">
        <f t="shared" si="85"/>
        <v>48</v>
      </c>
      <c r="M334" s="143">
        <f t="shared" si="84"/>
        <v>10</v>
      </c>
      <c r="N334" s="141"/>
    </row>
    <row r="335" spans="1:24" x14ac:dyDescent="0.25">
      <c r="A335" s="129"/>
      <c r="B335" s="137"/>
      <c r="C335" s="138" t="s">
        <v>9</v>
      </c>
      <c r="D335" s="138"/>
      <c r="E335" s="138"/>
      <c r="F335" s="138"/>
      <c r="G335" s="148">
        <v>32</v>
      </c>
      <c r="H335" s="148">
        <v>160</v>
      </c>
      <c r="I335" s="148">
        <v>32</v>
      </c>
      <c r="J335" s="148"/>
      <c r="K335" s="148">
        <v>32</v>
      </c>
      <c r="L335" s="143">
        <f t="shared" si="85"/>
        <v>256</v>
      </c>
      <c r="M335" s="143">
        <f t="shared" si="84"/>
        <v>51</v>
      </c>
      <c r="N335" s="141"/>
    </row>
    <row r="336" spans="1:24" x14ac:dyDescent="0.25">
      <c r="A336" s="129"/>
      <c r="B336" s="137"/>
      <c r="C336" s="138" t="s">
        <v>8</v>
      </c>
      <c r="D336" s="138"/>
      <c r="E336" s="138"/>
      <c r="F336" s="138"/>
      <c r="G336" s="148"/>
      <c r="H336" s="148"/>
      <c r="I336" s="148"/>
      <c r="J336" s="148"/>
      <c r="K336" s="148"/>
      <c r="L336" s="143">
        <f t="shared" si="85"/>
        <v>0</v>
      </c>
      <c r="M336" s="143">
        <f t="shared" si="84"/>
        <v>0</v>
      </c>
      <c r="N336" s="141"/>
    </row>
    <row r="337" spans="1:24" ht="15.75" thickBot="1" x14ac:dyDescent="0.3">
      <c r="A337" s="129"/>
      <c r="B337" s="144"/>
      <c r="C337" s="145"/>
      <c r="D337" s="145"/>
      <c r="E337" s="145"/>
      <c r="F337" s="145"/>
      <c r="G337" s="146"/>
      <c r="H337" s="146"/>
      <c r="I337" s="146"/>
      <c r="J337" s="146"/>
      <c r="K337" s="146"/>
      <c r="L337" s="146"/>
      <c r="M337" s="146"/>
      <c r="N337" s="147"/>
    </row>
    <row r="338" spans="1:24" ht="15.75" thickBot="1" x14ac:dyDescent="0.3">
      <c r="A338" s="129"/>
      <c r="G338" s="142"/>
      <c r="H338" s="142"/>
      <c r="I338" s="142"/>
      <c r="J338" s="142"/>
      <c r="K338" s="142"/>
      <c r="L338" s="142"/>
      <c r="M338" s="142"/>
      <c r="N338" s="142"/>
    </row>
    <row r="339" spans="1:24" x14ac:dyDescent="0.25">
      <c r="A339" s="2">
        <f>+A323+1</f>
        <v>21</v>
      </c>
      <c r="B339" s="12"/>
      <c r="C339" s="5" t="s">
        <v>37</v>
      </c>
      <c r="D339" s="124"/>
      <c r="E339" s="125"/>
      <c r="F339" s="125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126"/>
      <c r="S339" s="127" t="str">
        <f>+C339</f>
        <v>Mpuluzi</v>
      </c>
      <c r="T339" s="128">
        <f>+L343</f>
        <v>786</v>
      </c>
      <c r="U339" s="128">
        <f>+L344+L345</f>
        <v>307</v>
      </c>
      <c r="V339" s="128">
        <f>+L346+L347</f>
        <v>479</v>
      </c>
      <c r="W339" s="128">
        <f>+L350</f>
        <v>30</v>
      </c>
      <c r="X339" s="128">
        <f>+L348</f>
        <v>35</v>
      </c>
    </row>
    <row r="340" spans="1:24" x14ac:dyDescent="0.25">
      <c r="A340" s="129"/>
      <c r="B340" s="130"/>
      <c r="C340" s="8" t="str">
        <f>+$C324</f>
        <v>December 2024</v>
      </c>
      <c r="D340" s="132"/>
      <c r="E340" s="132"/>
      <c r="F340" s="132"/>
      <c r="G340" s="10" t="str">
        <f>+$G$4</f>
        <v>Dec</v>
      </c>
      <c r="H340" s="10" t="str">
        <f>+G340</f>
        <v>Dec</v>
      </c>
      <c r="I340" s="10" t="str">
        <f t="shared" si="86"/>
        <v>Dec</v>
      </c>
      <c r="J340" s="10" t="str">
        <f t="shared" si="86"/>
        <v>Dec</v>
      </c>
      <c r="K340" s="10" t="str">
        <f t="shared" si="86"/>
        <v>Dec</v>
      </c>
      <c r="L340" s="10" t="str">
        <f t="shared" si="86"/>
        <v>Dec</v>
      </c>
      <c r="M340" s="10" t="str">
        <f t="shared" si="86"/>
        <v>Dec</v>
      </c>
      <c r="N340" s="133"/>
    </row>
    <row r="341" spans="1:24" ht="15.75" thickBot="1" x14ac:dyDescent="0.3">
      <c r="A341" s="129"/>
      <c r="B341" s="134"/>
      <c r="C341" s="135"/>
      <c r="D341" s="135"/>
      <c r="E341" s="135"/>
      <c r="F341" s="135"/>
      <c r="G341" s="7">
        <f>+$G$5</f>
        <v>1</v>
      </c>
      <c r="H341" s="7">
        <f>+$H$5</f>
        <v>8</v>
      </c>
      <c r="I341" s="7">
        <f>+$I$5</f>
        <v>15</v>
      </c>
      <c r="J341" s="7">
        <f>+$J$5</f>
        <v>22</v>
      </c>
      <c r="K341" s="7">
        <f>+$K$5</f>
        <v>29</v>
      </c>
      <c r="L341" s="7" t="s">
        <v>11</v>
      </c>
      <c r="M341" s="7" t="s">
        <v>12</v>
      </c>
      <c r="N341" s="136"/>
    </row>
    <row r="342" spans="1:24" x14ac:dyDescent="0.25">
      <c r="A342" s="129"/>
      <c r="B342" s="137"/>
      <c r="C342" s="138"/>
      <c r="D342" s="138"/>
      <c r="E342" s="138"/>
      <c r="F342" s="138"/>
      <c r="G342" s="11"/>
      <c r="H342" s="11"/>
      <c r="I342" s="11"/>
      <c r="J342" s="11"/>
      <c r="K342" s="138"/>
      <c r="L342" s="138"/>
      <c r="M342" s="138"/>
      <c r="N342" s="139"/>
    </row>
    <row r="343" spans="1:24" x14ac:dyDescent="0.25">
      <c r="A343" s="129"/>
      <c r="B343" s="137"/>
      <c r="C343" s="138" t="s">
        <v>0</v>
      </c>
      <c r="D343" s="138"/>
      <c r="E343" s="138"/>
      <c r="F343" s="138"/>
      <c r="G343" s="140">
        <f>SUM(G344:G347)</f>
        <v>175</v>
      </c>
      <c r="H343" s="140">
        <f t="shared" ref="H343:L343" si="87">SUM(H344:H347)</f>
        <v>166</v>
      </c>
      <c r="I343" s="140">
        <f t="shared" si="87"/>
        <v>162</v>
      </c>
      <c r="J343" s="140">
        <f t="shared" si="87"/>
        <v>128</v>
      </c>
      <c r="K343" s="140">
        <f t="shared" si="87"/>
        <v>155</v>
      </c>
      <c r="L343" s="140">
        <f t="shared" si="87"/>
        <v>786</v>
      </c>
      <c r="M343" s="140">
        <f>ROUND((L343/$E$1),0)</f>
        <v>157</v>
      </c>
      <c r="N343" s="141"/>
    </row>
    <row r="344" spans="1:24" x14ac:dyDescent="0.25">
      <c r="A344" s="129"/>
      <c r="B344" s="137"/>
      <c r="C344" s="138"/>
      <c r="D344" s="138" t="s">
        <v>1</v>
      </c>
      <c r="E344" s="138"/>
      <c r="F344" s="138"/>
      <c r="G344" s="148">
        <v>19</v>
      </c>
      <c r="H344" s="148">
        <v>18</v>
      </c>
      <c r="I344" s="148">
        <v>16</v>
      </c>
      <c r="J344" s="148">
        <v>14</v>
      </c>
      <c r="K344" s="148">
        <v>11</v>
      </c>
      <c r="L344" s="143">
        <f>SUM(G344:K344)</f>
        <v>78</v>
      </c>
      <c r="M344" s="143">
        <f t="shared" ref="M344:M352" si="88">ROUND((L344/$E$1),0)</f>
        <v>16</v>
      </c>
      <c r="N344" s="141"/>
    </row>
    <row r="345" spans="1:24" x14ac:dyDescent="0.25">
      <c r="A345" s="129"/>
      <c r="B345" s="137"/>
      <c r="C345" s="138"/>
      <c r="D345" s="138" t="s">
        <v>2</v>
      </c>
      <c r="E345" s="138"/>
      <c r="F345" s="138"/>
      <c r="G345" s="148">
        <v>47</v>
      </c>
      <c r="H345" s="148">
        <v>44</v>
      </c>
      <c r="I345" s="148">
        <v>47</v>
      </c>
      <c r="J345" s="148">
        <v>44</v>
      </c>
      <c r="K345" s="148">
        <v>47</v>
      </c>
      <c r="L345" s="143">
        <f t="shared" ref="L345:L352" si="89">SUM(G345:K345)</f>
        <v>229</v>
      </c>
      <c r="M345" s="143">
        <f t="shared" si="88"/>
        <v>46</v>
      </c>
      <c r="N345" s="141"/>
    </row>
    <row r="346" spans="1:24" x14ac:dyDescent="0.25">
      <c r="A346" s="129"/>
      <c r="B346" s="137"/>
      <c r="C346" s="138"/>
      <c r="D346" s="138" t="s">
        <v>3</v>
      </c>
      <c r="E346" s="138"/>
      <c r="F346" s="138"/>
      <c r="G346" s="148">
        <v>26</v>
      </c>
      <c r="H346" s="148">
        <v>28</v>
      </c>
      <c r="I346" s="148">
        <v>31</v>
      </c>
      <c r="J346" s="148">
        <v>27</v>
      </c>
      <c r="K346" s="148">
        <v>31</v>
      </c>
      <c r="L346" s="143">
        <f t="shared" si="89"/>
        <v>143</v>
      </c>
      <c r="M346" s="143">
        <f t="shared" si="88"/>
        <v>29</v>
      </c>
      <c r="N346" s="141"/>
    </row>
    <row r="347" spans="1:24" x14ac:dyDescent="0.25">
      <c r="A347" s="129"/>
      <c r="B347" s="137"/>
      <c r="C347" s="138"/>
      <c r="D347" s="138" t="s">
        <v>4</v>
      </c>
      <c r="E347" s="138"/>
      <c r="F347" s="138"/>
      <c r="G347" s="149">
        <v>83</v>
      </c>
      <c r="H347" s="149">
        <v>76</v>
      </c>
      <c r="I347" s="149">
        <v>68</v>
      </c>
      <c r="J347" s="149">
        <v>43</v>
      </c>
      <c r="K347" s="149">
        <v>66</v>
      </c>
      <c r="L347" s="140">
        <f t="shared" si="89"/>
        <v>336</v>
      </c>
      <c r="M347" s="140">
        <f t="shared" si="88"/>
        <v>67</v>
      </c>
      <c r="N347" s="141"/>
    </row>
    <row r="348" spans="1:24" x14ac:dyDescent="0.25">
      <c r="A348" s="129"/>
      <c r="B348" s="137"/>
      <c r="C348" s="138" t="s">
        <v>5</v>
      </c>
      <c r="D348" s="138"/>
      <c r="E348" s="138"/>
      <c r="F348" s="138"/>
      <c r="G348" s="148">
        <v>8</v>
      </c>
      <c r="H348" s="148">
        <v>9</v>
      </c>
      <c r="I348" s="148">
        <v>3</v>
      </c>
      <c r="J348" s="148">
        <v>4</v>
      </c>
      <c r="K348" s="148">
        <v>11</v>
      </c>
      <c r="L348" s="143">
        <f t="shared" si="89"/>
        <v>35</v>
      </c>
      <c r="M348" s="143">
        <f t="shared" si="88"/>
        <v>7</v>
      </c>
      <c r="N348" s="141"/>
    </row>
    <row r="349" spans="1:24" x14ac:dyDescent="0.25">
      <c r="A349" s="129"/>
      <c r="B349" s="137"/>
      <c r="C349" s="138" t="s">
        <v>6</v>
      </c>
      <c r="D349" s="138"/>
      <c r="E349" s="138"/>
      <c r="F349" s="138"/>
      <c r="G349" s="148"/>
      <c r="H349" s="148"/>
      <c r="I349" s="148"/>
      <c r="J349" s="148"/>
      <c r="K349" s="148"/>
      <c r="L349" s="143">
        <f t="shared" si="89"/>
        <v>0</v>
      </c>
      <c r="M349" s="143">
        <f t="shared" si="88"/>
        <v>0</v>
      </c>
      <c r="N349" s="141"/>
    </row>
    <row r="350" spans="1:24" x14ac:dyDescent="0.25">
      <c r="A350" s="129"/>
      <c r="B350" s="137"/>
      <c r="C350" s="138" t="s">
        <v>7</v>
      </c>
      <c r="D350" s="138"/>
      <c r="E350" s="138"/>
      <c r="F350" s="138"/>
      <c r="G350" s="148">
        <v>8</v>
      </c>
      <c r="H350" s="148">
        <v>6</v>
      </c>
      <c r="I350" s="148">
        <v>4</v>
      </c>
      <c r="J350" s="148">
        <v>5</v>
      </c>
      <c r="K350" s="148">
        <v>7</v>
      </c>
      <c r="L350" s="143">
        <f t="shared" si="89"/>
        <v>30</v>
      </c>
      <c r="M350" s="143">
        <f t="shared" si="88"/>
        <v>6</v>
      </c>
      <c r="N350" s="141"/>
    </row>
    <row r="351" spans="1:24" x14ac:dyDescent="0.25">
      <c r="A351" s="129"/>
      <c r="B351" s="137"/>
      <c r="C351" s="138" t="s">
        <v>9</v>
      </c>
      <c r="D351" s="138"/>
      <c r="E351" s="138"/>
      <c r="F351" s="138"/>
      <c r="G351" s="148">
        <v>64</v>
      </c>
      <c r="H351" s="148">
        <v>224</v>
      </c>
      <c r="I351" s="148">
        <v>32</v>
      </c>
      <c r="J351" s="148">
        <v>32</v>
      </c>
      <c r="K351" s="148">
        <v>32</v>
      </c>
      <c r="L351" s="143">
        <f t="shared" si="89"/>
        <v>384</v>
      </c>
      <c r="M351" s="143">
        <f t="shared" si="88"/>
        <v>77</v>
      </c>
      <c r="N351" s="141"/>
    </row>
    <row r="352" spans="1:24" x14ac:dyDescent="0.25">
      <c r="A352" s="129"/>
      <c r="B352" s="137"/>
      <c r="C352" s="138" t="s">
        <v>8</v>
      </c>
      <c r="D352" s="138"/>
      <c r="E352" s="138"/>
      <c r="F352" s="138"/>
      <c r="G352" s="148"/>
      <c r="H352" s="148"/>
      <c r="I352" s="148"/>
      <c r="J352" s="148"/>
      <c r="K352" s="148"/>
      <c r="L352" s="143">
        <f t="shared" si="89"/>
        <v>0</v>
      </c>
      <c r="M352" s="143">
        <f t="shared" si="88"/>
        <v>0</v>
      </c>
      <c r="N352" s="141"/>
    </row>
    <row r="353" spans="1:24" ht="15.75" thickBot="1" x14ac:dyDescent="0.3">
      <c r="A353" s="129"/>
      <c r="B353" s="144"/>
      <c r="C353" s="145"/>
      <c r="D353" s="145"/>
      <c r="E353" s="145"/>
      <c r="F353" s="145"/>
      <c r="G353" s="146"/>
      <c r="H353" s="146"/>
      <c r="I353" s="146"/>
      <c r="J353" s="146"/>
      <c r="K353" s="146"/>
      <c r="L353" s="146"/>
      <c r="M353" s="146"/>
      <c r="N353" s="147"/>
    </row>
    <row r="354" spans="1:24" ht="15.75" thickBot="1" x14ac:dyDescent="0.3">
      <c r="G354" s="150"/>
      <c r="H354" s="150"/>
      <c r="I354" s="150"/>
      <c r="J354" s="150"/>
      <c r="K354" s="150"/>
      <c r="L354" s="150"/>
      <c r="M354" s="150"/>
      <c r="N354" s="150"/>
    </row>
    <row r="355" spans="1:24" x14ac:dyDescent="0.25">
      <c r="A355" s="2">
        <f>+A339+1</f>
        <v>22</v>
      </c>
      <c r="B355" s="12"/>
      <c r="C355" s="5" t="s">
        <v>38</v>
      </c>
      <c r="D355" s="124"/>
      <c r="E355" s="125"/>
      <c r="F355" s="125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126"/>
      <c r="S355" s="127" t="str">
        <f>+C355</f>
        <v>Bulunga</v>
      </c>
      <c r="T355" s="128">
        <f>+L359</f>
        <v>142</v>
      </c>
      <c r="U355" s="128">
        <f>+L360+L361</f>
        <v>20</v>
      </c>
      <c r="V355" s="128">
        <f>+L362+L363</f>
        <v>122</v>
      </c>
      <c r="W355" s="128">
        <f>+L366</f>
        <v>28</v>
      </c>
      <c r="X355" s="128">
        <f>+L364</f>
        <v>19</v>
      </c>
    </row>
    <row r="356" spans="1:24" x14ac:dyDescent="0.25">
      <c r="A356" s="129"/>
      <c r="B356" s="130"/>
      <c r="C356" s="8" t="str">
        <f>+$C340</f>
        <v>December 2024</v>
      </c>
      <c r="D356" s="132"/>
      <c r="E356" s="132"/>
      <c r="F356" s="132"/>
      <c r="G356" s="10" t="str">
        <f>+$G$4</f>
        <v>Dec</v>
      </c>
      <c r="H356" s="10" t="str">
        <f>+G356</f>
        <v>Dec</v>
      </c>
      <c r="I356" s="10" t="str">
        <f t="shared" si="90"/>
        <v>Dec</v>
      </c>
      <c r="J356" s="10" t="str">
        <f t="shared" si="90"/>
        <v>Dec</v>
      </c>
      <c r="K356" s="10" t="str">
        <f t="shared" si="90"/>
        <v>Dec</v>
      </c>
      <c r="L356" s="10" t="str">
        <f t="shared" si="90"/>
        <v>Dec</v>
      </c>
      <c r="M356" s="10" t="str">
        <f t="shared" si="90"/>
        <v>Dec</v>
      </c>
      <c r="N356" s="133"/>
    </row>
    <row r="357" spans="1:24" ht="15.75" thickBot="1" x14ac:dyDescent="0.3">
      <c r="A357" s="129"/>
      <c r="B357" s="134"/>
      <c r="C357" s="135"/>
      <c r="D357" s="135"/>
      <c r="E357" s="135"/>
      <c r="F357" s="135"/>
      <c r="G357" s="7">
        <f>+$G$5</f>
        <v>1</v>
      </c>
      <c r="H357" s="7">
        <f>+$H$5</f>
        <v>8</v>
      </c>
      <c r="I357" s="7">
        <f>+$I$5</f>
        <v>15</v>
      </c>
      <c r="J357" s="7">
        <f>+$J$5</f>
        <v>22</v>
      </c>
      <c r="K357" s="7">
        <f>+$K$5</f>
        <v>29</v>
      </c>
      <c r="L357" s="7" t="s">
        <v>11</v>
      </c>
      <c r="M357" s="7" t="s">
        <v>12</v>
      </c>
      <c r="N357" s="136"/>
    </row>
    <row r="358" spans="1:24" x14ac:dyDescent="0.25">
      <c r="A358" s="129"/>
      <c r="B358" s="137"/>
      <c r="C358" s="138"/>
      <c r="D358" s="138"/>
      <c r="E358" s="138"/>
      <c r="F358" s="138"/>
      <c r="G358" s="11"/>
      <c r="H358" s="11"/>
      <c r="I358" s="11"/>
      <c r="J358" s="11"/>
      <c r="K358" s="138"/>
      <c r="L358" s="138"/>
      <c r="M358" s="138"/>
      <c r="N358" s="139"/>
    </row>
    <row r="359" spans="1:24" x14ac:dyDescent="0.25">
      <c r="A359" s="129"/>
      <c r="B359" s="137"/>
      <c r="C359" s="138" t="s">
        <v>0</v>
      </c>
      <c r="D359" s="138"/>
      <c r="E359" s="138"/>
      <c r="F359" s="138"/>
      <c r="G359" s="140">
        <f>SUM(G360:G363)</f>
        <v>35</v>
      </c>
      <c r="H359" s="140">
        <f t="shared" ref="H359:L359" si="91">SUM(H360:H363)</f>
        <v>34</v>
      </c>
      <c r="I359" s="140">
        <f t="shared" si="91"/>
        <v>25</v>
      </c>
      <c r="J359" s="140">
        <f t="shared" si="91"/>
        <v>25</v>
      </c>
      <c r="K359" s="140">
        <f t="shared" si="91"/>
        <v>23</v>
      </c>
      <c r="L359" s="140">
        <f t="shared" si="91"/>
        <v>142</v>
      </c>
      <c r="M359" s="140">
        <f>ROUND((L359/$E$1),0)</f>
        <v>28</v>
      </c>
      <c r="N359" s="141"/>
    </row>
    <row r="360" spans="1:24" x14ac:dyDescent="0.25">
      <c r="A360" s="129"/>
      <c r="B360" s="137"/>
      <c r="C360" s="138"/>
      <c r="D360" s="138" t="s">
        <v>1</v>
      </c>
      <c r="E360" s="138"/>
      <c r="F360" s="138"/>
      <c r="G360" s="148">
        <v>2</v>
      </c>
      <c r="H360" s="148">
        <v>2</v>
      </c>
      <c r="I360" s="148">
        <v>2</v>
      </c>
      <c r="J360" s="148">
        <v>2</v>
      </c>
      <c r="K360" s="148">
        <v>2</v>
      </c>
      <c r="L360" s="143">
        <f>SUM(G360:K360)</f>
        <v>10</v>
      </c>
      <c r="M360" s="143">
        <f t="shared" ref="M360:M368" si="92">ROUND((L360/$E$1),0)</f>
        <v>2</v>
      </c>
      <c r="N360" s="141"/>
    </row>
    <row r="361" spans="1:24" x14ac:dyDescent="0.25">
      <c r="A361" s="129"/>
      <c r="B361" s="137"/>
      <c r="C361" s="138"/>
      <c r="D361" s="138" t="s">
        <v>2</v>
      </c>
      <c r="E361" s="138"/>
      <c r="F361" s="138"/>
      <c r="G361" s="148">
        <v>2</v>
      </c>
      <c r="H361" s="148">
        <v>2</v>
      </c>
      <c r="I361" s="148">
        <v>2</v>
      </c>
      <c r="J361" s="148">
        <v>2</v>
      </c>
      <c r="K361" s="148">
        <v>2</v>
      </c>
      <c r="L361" s="143">
        <f t="shared" ref="L361:L368" si="93">SUM(G361:K361)</f>
        <v>10</v>
      </c>
      <c r="M361" s="143">
        <f t="shared" si="92"/>
        <v>2</v>
      </c>
      <c r="N361" s="141"/>
    </row>
    <row r="362" spans="1:24" x14ac:dyDescent="0.25">
      <c r="A362" s="129"/>
      <c r="B362" s="137"/>
      <c r="C362" s="138"/>
      <c r="D362" s="138" t="s">
        <v>3</v>
      </c>
      <c r="E362" s="138"/>
      <c r="F362" s="138"/>
      <c r="G362" s="148">
        <v>10</v>
      </c>
      <c r="H362" s="148">
        <v>11</v>
      </c>
      <c r="I362" s="148">
        <v>9</v>
      </c>
      <c r="J362" s="148">
        <v>8</v>
      </c>
      <c r="K362" s="148">
        <v>7</v>
      </c>
      <c r="L362" s="143">
        <f t="shared" si="93"/>
        <v>45</v>
      </c>
      <c r="M362" s="143">
        <f t="shared" si="92"/>
        <v>9</v>
      </c>
      <c r="N362" s="141"/>
    </row>
    <row r="363" spans="1:24" x14ac:dyDescent="0.25">
      <c r="A363" s="129"/>
      <c r="B363" s="137"/>
      <c r="C363" s="138"/>
      <c r="D363" s="138" t="s">
        <v>4</v>
      </c>
      <c r="E363" s="138"/>
      <c r="F363" s="138"/>
      <c r="G363" s="149">
        <v>21</v>
      </c>
      <c r="H363" s="149">
        <v>19</v>
      </c>
      <c r="I363" s="149">
        <v>12</v>
      </c>
      <c r="J363" s="149">
        <v>13</v>
      </c>
      <c r="K363" s="149">
        <v>12</v>
      </c>
      <c r="L363" s="140">
        <f t="shared" si="93"/>
        <v>77</v>
      </c>
      <c r="M363" s="140">
        <f t="shared" si="92"/>
        <v>15</v>
      </c>
      <c r="N363" s="141"/>
    </row>
    <row r="364" spans="1:24" x14ac:dyDescent="0.25">
      <c r="A364" s="129"/>
      <c r="B364" s="137"/>
      <c r="C364" s="138" t="s">
        <v>5</v>
      </c>
      <c r="D364" s="138"/>
      <c r="E364" s="138"/>
      <c r="F364" s="138"/>
      <c r="G364" s="148">
        <v>5</v>
      </c>
      <c r="H364" s="148">
        <v>5</v>
      </c>
      <c r="I364" s="148">
        <v>4</v>
      </c>
      <c r="J364" s="148"/>
      <c r="K364" s="148">
        <v>5</v>
      </c>
      <c r="L364" s="143">
        <f t="shared" si="93"/>
        <v>19</v>
      </c>
      <c r="M364" s="143">
        <f t="shared" si="92"/>
        <v>4</v>
      </c>
      <c r="N364" s="141"/>
    </row>
    <row r="365" spans="1:24" x14ac:dyDescent="0.25">
      <c r="A365" s="129"/>
      <c r="B365" s="137"/>
      <c r="C365" s="138" t="s">
        <v>6</v>
      </c>
      <c r="D365" s="138"/>
      <c r="E365" s="138"/>
      <c r="F365" s="138"/>
      <c r="G365" s="148"/>
      <c r="H365" s="148"/>
      <c r="I365" s="148"/>
      <c r="J365" s="148"/>
      <c r="K365" s="148"/>
      <c r="L365" s="143">
        <f t="shared" si="93"/>
        <v>0</v>
      </c>
      <c r="M365" s="143">
        <f t="shared" si="92"/>
        <v>0</v>
      </c>
      <c r="N365" s="141"/>
    </row>
    <row r="366" spans="1:24" x14ac:dyDescent="0.25">
      <c r="A366" s="129"/>
      <c r="B366" s="137"/>
      <c r="C366" s="138" t="s">
        <v>7</v>
      </c>
      <c r="D366" s="138"/>
      <c r="E366" s="138"/>
      <c r="F366" s="138"/>
      <c r="G366" s="148">
        <v>6</v>
      </c>
      <c r="H366" s="148">
        <v>5</v>
      </c>
      <c r="I366" s="148">
        <v>6</v>
      </c>
      <c r="J366" s="148">
        <v>8</v>
      </c>
      <c r="K366" s="148">
        <v>3</v>
      </c>
      <c r="L366" s="143">
        <f t="shared" si="93"/>
        <v>28</v>
      </c>
      <c r="M366" s="143">
        <f t="shared" si="92"/>
        <v>6</v>
      </c>
      <c r="N366" s="141"/>
    </row>
    <row r="367" spans="1:24" x14ac:dyDescent="0.25">
      <c r="A367" s="129"/>
      <c r="B367" s="137"/>
      <c r="C367" s="138" t="s">
        <v>9</v>
      </c>
      <c r="D367" s="138"/>
      <c r="E367" s="138"/>
      <c r="F367" s="138"/>
      <c r="G367" s="148">
        <v>256</v>
      </c>
      <c r="H367" s="148">
        <v>256</v>
      </c>
      <c r="I367" s="148">
        <v>128</v>
      </c>
      <c r="J367" s="148">
        <v>192</v>
      </c>
      <c r="K367" s="148"/>
      <c r="L367" s="143">
        <f t="shared" si="93"/>
        <v>832</v>
      </c>
      <c r="M367" s="143">
        <f t="shared" si="92"/>
        <v>166</v>
      </c>
      <c r="N367" s="141"/>
    </row>
    <row r="368" spans="1:24" x14ac:dyDescent="0.25">
      <c r="A368" s="129"/>
      <c r="B368" s="137"/>
      <c r="C368" s="138" t="s">
        <v>8</v>
      </c>
      <c r="D368" s="138"/>
      <c r="E368" s="138"/>
      <c r="F368" s="138"/>
      <c r="G368" s="148"/>
      <c r="H368" s="148"/>
      <c r="I368" s="148"/>
      <c r="J368" s="148"/>
      <c r="K368" s="148"/>
      <c r="L368" s="143">
        <f t="shared" si="93"/>
        <v>0</v>
      </c>
      <c r="M368" s="143">
        <f t="shared" si="92"/>
        <v>0</v>
      </c>
      <c r="N368" s="141"/>
    </row>
    <row r="369" spans="1:24" ht="15.75" thickBot="1" x14ac:dyDescent="0.3">
      <c r="A369" s="129"/>
      <c r="B369" s="144"/>
      <c r="C369" s="145"/>
      <c r="D369" s="145"/>
      <c r="E369" s="145"/>
      <c r="F369" s="145"/>
      <c r="G369" s="146"/>
      <c r="H369" s="146"/>
      <c r="I369" s="146"/>
      <c r="J369" s="146"/>
      <c r="K369" s="146"/>
      <c r="L369" s="146"/>
      <c r="M369" s="146"/>
      <c r="N369" s="147"/>
    </row>
    <row r="370" spans="1:24" ht="15.75" thickBot="1" x14ac:dyDescent="0.3">
      <c r="A370" s="129"/>
      <c r="G370" s="142"/>
      <c r="H370" s="142"/>
      <c r="I370" s="142"/>
      <c r="J370" s="142"/>
      <c r="K370" s="142"/>
      <c r="L370" s="142"/>
      <c r="M370" s="142"/>
      <c r="N370" s="142"/>
    </row>
    <row r="371" spans="1:24" x14ac:dyDescent="0.25">
      <c r="A371" s="2">
        <f>+A355+1</f>
        <v>23</v>
      </c>
      <c r="B371" s="123"/>
      <c r="C371" s="5" t="s">
        <v>47</v>
      </c>
      <c r="D371" s="124"/>
      <c r="E371" s="125"/>
      <c r="F371" s="125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126"/>
      <c r="P371" s="150"/>
      <c r="S371" s="127" t="str">
        <f>+C371</f>
        <v>Mbowane</v>
      </c>
      <c r="T371" s="128">
        <f>+L375</f>
        <v>109</v>
      </c>
      <c r="U371" s="128">
        <f>+L376+L377</f>
        <v>27</v>
      </c>
      <c r="V371" s="128">
        <f>+L378+L379</f>
        <v>82</v>
      </c>
      <c r="W371" s="128">
        <f>+L382</f>
        <v>5</v>
      </c>
      <c r="X371" s="128">
        <f>+L380</f>
        <v>0</v>
      </c>
    </row>
    <row r="372" spans="1:24" x14ac:dyDescent="0.25">
      <c r="A372" s="129"/>
      <c r="B372" s="130"/>
      <c r="C372" s="8" t="str">
        <f>+$C356</f>
        <v>December 2024</v>
      </c>
      <c r="D372" s="132"/>
      <c r="E372" s="132"/>
      <c r="F372" s="132"/>
      <c r="G372" s="10" t="str">
        <f>+$G$4</f>
        <v>Dec</v>
      </c>
      <c r="H372" s="10" t="str">
        <f>+G372</f>
        <v>Dec</v>
      </c>
      <c r="I372" s="10" t="str">
        <f t="shared" si="94"/>
        <v>Dec</v>
      </c>
      <c r="J372" s="10" t="str">
        <f t="shared" si="94"/>
        <v>Dec</v>
      </c>
      <c r="K372" s="10" t="str">
        <f t="shared" si="94"/>
        <v>Dec</v>
      </c>
      <c r="L372" s="10" t="str">
        <f t="shared" si="94"/>
        <v>Dec</v>
      </c>
      <c r="M372" s="10" t="str">
        <f t="shared" si="94"/>
        <v>Dec</v>
      </c>
      <c r="N372" s="133"/>
    </row>
    <row r="373" spans="1:24" ht="15.75" thickBot="1" x14ac:dyDescent="0.3">
      <c r="A373" s="129"/>
      <c r="B373" s="134"/>
      <c r="C373" s="135"/>
      <c r="D373" s="135"/>
      <c r="E373" s="135"/>
      <c r="F373" s="135"/>
      <c r="G373" s="7">
        <f>+$G$5</f>
        <v>1</v>
      </c>
      <c r="H373" s="7">
        <f>+$H$5</f>
        <v>8</v>
      </c>
      <c r="I373" s="7">
        <f>+$I$5</f>
        <v>15</v>
      </c>
      <c r="J373" s="7">
        <f>+$J$5</f>
        <v>22</v>
      </c>
      <c r="K373" s="7">
        <f>+$K$5</f>
        <v>29</v>
      </c>
      <c r="L373" s="7" t="s">
        <v>11</v>
      </c>
      <c r="M373" s="7" t="s">
        <v>12</v>
      </c>
      <c r="N373" s="136"/>
    </row>
    <row r="374" spans="1:24" x14ac:dyDescent="0.25">
      <c r="A374" s="129"/>
      <c r="B374" s="137"/>
      <c r="C374" s="138"/>
      <c r="D374" s="138"/>
      <c r="E374" s="138"/>
      <c r="F374" s="138"/>
      <c r="G374" s="11"/>
      <c r="H374" s="11"/>
      <c r="I374" s="11"/>
      <c r="J374" s="11"/>
      <c r="K374" s="138"/>
      <c r="L374" s="138"/>
      <c r="M374" s="138"/>
      <c r="N374" s="139"/>
    </row>
    <row r="375" spans="1:24" x14ac:dyDescent="0.25">
      <c r="A375" s="129"/>
      <c r="B375" s="137"/>
      <c r="C375" s="138" t="s">
        <v>0</v>
      </c>
      <c r="D375" s="138"/>
      <c r="E375" s="138"/>
      <c r="F375" s="138"/>
      <c r="G375" s="140">
        <f>SUM(G376:G379)</f>
        <v>35</v>
      </c>
      <c r="H375" s="140">
        <f t="shared" ref="H375:L375" si="95">SUM(H376:H379)</f>
        <v>28</v>
      </c>
      <c r="I375" s="140">
        <f t="shared" si="95"/>
        <v>8</v>
      </c>
      <c r="J375" s="140">
        <f t="shared" si="95"/>
        <v>13</v>
      </c>
      <c r="K375" s="140">
        <f t="shared" si="95"/>
        <v>25</v>
      </c>
      <c r="L375" s="140">
        <f t="shared" si="95"/>
        <v>109</v>
      </c>
      <c r="M375" s="140">
        <f>ROUND((L375/$E$1),0)</f>
        <v>22</v>
      </c>
      <c r="N375" s="141"/>
    </row>
    <row r="376" spans="1:24" x14ac:dyDescent="0.25">
      <c r="A376" s="129"/>
      <c r="B376" s="137"/>
      <c r="C376" s="138"/>
      <c r="D376" s="138" t="s">
        <v>1</v>
      </c>
      <c r="E376" s="138"/>
      <c r="F376" s="138"/>
      <c r="G376" s="148">
        <v>2</v>
      </c>
      <c r="H376" s="148">
        <v>4</v>
      </c>
      <c r="I376" s="148">
        <v>3</v>
      </c>
      <c r="J376" s="148">
        <v>1</v>
      </c>
      <c r="K376" s="148">
        <v>2</v>
      </c>
      <c r="L376" s="143">
        <f>SUM(G376:K376)</f>
        <v>12</v>
      </c>
      <c r="M376" s="143">
        <f t="shared" ref="M376:M384" si="96">ROUND((L376/$E$1),0)</f>
        <v>2</v>
      </c>
      <c r="N376" s="141"/>
    </row>
    <row r="377" spans="1:24" x14ac:dyDescent="0.25">
      <c r="A377" s="129"/>
      <c r="B377" s="137"/>
      <c r="C377" s="138"/>
      <c r="D377" s="138" t="s">
        <v>2</v>
      </c>
      <c r="E377" s="138"/>
      <c r="F377" s="138"/>
      <c r="G377" s="148">
        <v>4</v>
      </c>
      <c r="H377" s="148">
        <v>7</v>
      </c>
      <c r="I377" s="148">
        <v>0</v>
      </c>
      <c r="J377" s="148">
        <v>2</v>
      </c>
      <c r="K377" s="148">
        <v>2</v>
      </c>
      <c r="L377" s="143">
        <f t="shared" ref="L377:L384" si="97">SUM(G377:K377)</f>
        <v>15</v>
      </c>
      <c r="M377" s="143">
        <f t="shared" si="96"/>
        <v>3</v>
      </c>
      <c r="N377" s="141"/>
    </row>
    <row r="378" spans="1:24" x14ac:dyDescent="0.25">
      <c r="A378" s="129"/>
      <c r="B378" s="137"/>
      <c r="C378" s="138"/>
      <c r="D378" s="138" t="s">
        <v>3</v>
      </c>
      <c r="E378" s="138"/>
      <c r="F378" s="138"/>
      <c r="G378" s="148">
        <v>13</v>
      </c>
      <c r="H378" s="148">
        <v>10</v>
      </c>
      <c r="I378" s="148">
        <v>1</v>
      </c>
      <c r="J378" s="148">
        <v>7</v>
      </c>
      <c r="K378" s="148">
        <v>12</v>
      </c>
      <c r="L378" s="143">
        <f t="shared" si="97"/>
        <v>43</v>
      </c>
      <c r="M378" s="143">
        <f t="shared" si="96"/>
        <v>9</v>
      </c>
      <c r="N378" s="141"/>
    </row>
    <row r="379" spans="1:24" x14ac:dyDescent="0.25">
      <c r="A379" s="129"/>
      <c r="B379" s="137"/>
      <c r="C379" s="138"/>
      <c r="D379" s="138" t="s">
        <v>4</v>
      </c>
      <c r="E379" s="138"/>
      <c r="F379" s="138"/>
      <c r="G379" s="149">
        <v>16</v>
      </c>
      <c r="H379" s="149">
        <v>7</v>
      </c>
      <c r="I379" s="149">
        <v>4</v>
      </c>
      <c r="J379" s="149">
        <v>3</v>
      </c>
      <c r="K379" s="149">
        <v>9</v>
      </c>
      <c r="L379" s="140">
        <f t="shared" si="97"/>
        <v>39</v>
      </c>
      <c r="M379" s="140">
        <f t="shared" si="96"/>
        <v>8</v>
      </c>
      <c r="N379" s="141"/>
    </row>
    <row r="380" spans="1:24" x14ac:dyDescent="0.25">
      <c r="A380" s="129"/>
      <c r="B380" s="137"/>
      <c r="C380" s="138" t="s">
        <v>5</v>
      </c>
      <c r="D380" s="138"/>
      <c r="E380" s="138"/>
      <c r="F380" s="138"/>
      <c r="G380" s="148"/>
      <c r="H380" s="148"/>
      <c r="I380" s="148"/>
      <c r="J380" s="148"/>
      <c r="K380" s="148"/>
      <c r="L380" s="143">
        <f t="shared" si="97"/>
        <v>0</v>
      </c>
      <c r="M380" s="143">
        <f t="shared" si="96"/>
        <v>0</v>
      </c>
      <c r="N380" s="141"/>
      <c r="O380" s="115"/>
    </row>
    <row r="381" spans="1:24" x14ac:dyDescent="0.25">
      <c r="A381" s="129"/>
      <c r="B381" s="137"/>
      <c r="C381" s="138" t="s">
        <v>6</v>
      </c>
      <c r="D381" s="138"/>
      <c r="E381" s="138"/>
      <c r="F381" s="138"/>
      <c r="G381" s="148"/>
      <c r="H381" s="148"/>
      <c r="I381" s="148"/>
      <c r="J381" s="148"/>
      <c r="K381" s="148"/>
      <c r="L381" s="143">
        <f t="shared" si="97"/>
        <v>0</v>
      </c>
      <c r="M381" s="143">
        <f t="shared" si="96"/>
        <v>0</v>
      </c>
      <c r="N381" s="141"/>
    </row>
    <row r="382" spans="1:24" x14ac:dyDescent="0.25">
      <c r="A382" s="129"/>
      <c r="B382" s="137"/>
      <c r="C382" s="138" t="s">
        <v>7</v>
      </c>
      <c r="D382" s="138"/>
      <c r="E382" s="138"/>
      <c r="F382" s="138"/>
      <c r="G382" s="148">
        <v>5</v>
      </c>
      <c r="H382" s="148"/>
      <c r="I382" s="148"/>
      <c r="J382" s="148"/>
      <c r="K382" s="148"/>
      <c r="L382" s="143">
        <f t="shared" si="97"/>
        <v>5</v>
      </c>
      <c r="M382" s="143">
        <f t="shared" si="96"/>
        <v>1</v>
      </c>
      <c r="N382" s="141"/>
    </row>
    <row r="383" spans="1:24" x14ac:dyDescent="0.25">
      <c r="A383" s="129"/>
      <c r="B383" s="137"/>
      <c r="C383" s="138" t="s">
        <v>9</v>
      </c>
      <c r="D383" s="138"/>
      <c r="E383" s="138"/>
      <c r="F383" s="138"/>
      <c r="G383" s="148"/>
      <c r="H383" s="148"/>
      <c r="I383" s="148"/>
      <c r="J383" s="148"/>
      <c r="K383" s="148"/>
      <c r="L383" s="143">
        <f t="shared" si="97"/>
        <v>0</v>
      </c>
      <c r="M383" s="143">
        <f t="shared" si="96"/>
        <v>0</v>
      </c>
      <c r="N383" s="141"/>
    </row>
    <row r="384" spans="1:24" x14ac:dyDescent="0.25">
      <c r="A384" s="129"/>
      <c r="B384" s="137"/>
      <c r="C384" s="138" t="s">
        <v>8</v>
      </c>
      <c r="D384" s="138"/>
      <c r="E384" s="138"/>
      <c r="F384" s="138"/>
      <c r="G384" s="148"/>
      <c r="H384" s="148"/>
      <c r="I384" s="148"/>
      <c r="J384" s="148"/>
      <c r="K384" s="148"/>
      <c r="L384" s="143">
        <f t="shared" si="97"/>
        <v>0</v>
      </c>
      <c r="M384" s="143">
        <f t="shared" si="96"/>
        <v>0</v>
      </c>
      <c r="N384" s="141"/>
    </row>
    <row r="385" spans="1:24" ht="15.75" thickBot="1" x14ac:dyDescent="0.3">
      <c r="A385" s="129"/>
      <c r="B385" s="144"/>
      <c r="C385" s="145"/>
      <c r="D385" s="145"/>
      <c r="E385" s="145"/>
      <c r="F385" s="145"/>
      <c r="G385" s="146"/>
      <c r="H385" s="146"/>
      <c r="I385" s="146"/>
      <c r="J385" s="146"/>
      <c r="K385" s="146"/>
      <c r="L385" s="146"/>
      <c r="M385" s="146"/>
      <c r="N385" s="147"/>
    </row>
    <row r="386" spans="1:24" ht="15.75" thickBot="1" x14ac:dyDescent="0.3">
      <c r="A386" s="129"/>
      <c r="G386" s="142"/>
      <c r="H386" s="142"/>
      <c r="I386" s="142"/>
      <c r="J386" s="142"/>
      <c r="K386" s="142"/>
      <c r="L386" s="142"/>
      <c r="M386" s="142"/>
      <c r="N386" s="142"/>
    </row>
    <row r="387" spans="1:24" x14ac:dyDescent="0.25">
      <c r="A387" s="2">
        <f>+A371+1</f>
        <v>24</v>
      </c>
      <c r="B387" s="12"/>
      <c r="C387" s="5" t="s">
        <v>49</v>
      </c>
      <c r="D387" s="124"/>
      <c r="E387" s="125"/>
      <c r="F387" s="125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126"/>
      <c r="P387" s="150"/>
      <c r="S387" s="127" t="str">
        <f>+C387</f>
        <v>Sibovini</v>
      </c>
      <c r="T387" s="128">
        <f>+L391</f>
        <v>356</v>
      </c>
      <c r="U387" s="128">
        <f>+L392+L393</f>
        <v>91</v>
      </c>
      <c r="V387" s="128">
        <f>+L394+L395</f>
        <v>265</v>
      </c>
      <c r="W387" s="128">
        <f>+L398</f>
        <v>0</v>
      </c>
      <c r="X387" s="128">
        <f>+L396</f>
        <v>0</v>
      </c>
    </row>
    <row r="388" spans="1:24" x14ac:dyDescent="0.25">
      <c r="A388" s="129"/>
      <c r="B388" s="130"/>
      <c r="C388" s="8" t="str">
        <f>+$C372</f>
        <v>December 2024</v>
      </c>
      <c r="D388" s="132"/>
      <c r="E388" s="132"/>
      <c r="F388" s="132"/>
      <c r="G388" s="10" t="str">
        <f>+$G$4</f>
        <v>Dec</v>
      </c>
      <c r="H388" s="10" t="str">
        <f>+G388</f>
        <v>Dec</v>
      </c>
      <c r="I388" s="10" t="str">
        <f t="shared" si="98"/>
        <v>Dec</v>
      </c>
      <c r="J388" s="10" t="str">
        <f t="shared" si="98"/>
        <v>Dec</v>
      </c>
      <c r="K388" s="10" t="str">
        <f t="shared" si="98"/>
        <v>Dec</v>
      </c>
      <c r="L388" s="10" t="str">
        <f t="shared" si="98"/>
        <v>Dec</v>
      </c>
      <c r="M388" s="10" t="str">
        <f t="shared" si="98"/>
        <v>Dec</v>
      </c>
      <c r="N388" s="133"/>
    </row>
    <row r="389" spans="1:24" ht="15.75" thickBot="1" x14ac:dyDescent="0.3">
      <c r="A389" s="129"/>
      <c r="B389" s="134"/>
      <c r="C389" s="135"/>
      <c r="D389" s="135"/>
      <c r="E389" s="135"/>
      <c r="F389" s="135"/>
      <c r="G389" s="7">
        <f>+$G$5</f>
        <v>1</v>
      </c>
      <c r="H389" s="7">
        <f>+$H$5</f>
        <v>8</v>
      </c>
      <c r="I389" s="7">
        <f>+$I$5</f>
        <v>15</v>
      </c>
      <c r="J389" s="7">
        <f>+$J$5</f>
        <v>22</v>
      </c>
      <c r="K389" s="7">
        <f>+$K$5</f>
        <v>29</v>
      </c>
      <c r="L389" s="7" t="s">
        <v>11</v>
      </c>
      <c r="M389" s="7" t="s">
        <v>12</v>
      </c>
      <c r="N389" s="136"/>
    </row>
    <row r="390" spans="1:24" x14ac:dyDescent="0.25">
      <c r="A390" s="129"/>
      <c r="B390" s="137"/>
      <c r="C390" s="138"/>
      <c r="D390" s="138"/>
      <c r="E390" s="138"/>
      <c r="F390" s="138"/>
      <c r="G390" s="11"/>
      <c r="H390" s="11"/>
      <c r="I390" s="11"/>
      <c r="J390" s="11"/>
      <c r="K390" s="138"/>
      <c r="L390" s="138"/>
      <c r="M390" s="138"/>
      <c r="N390" s="139"/>
    </row>
    <row r="391" spans="1:24" x14ac:dyDescent="0.25">
      <c r="A391" s="129"/>
      <c r="B391" s="137"/>
      <c r="C391" s="138" t="s">
        <v>0</v>
      </c>
      <c r="D391" s="138"/>
      <c r="E391" s="138"/>
      <c r="F391" s="138"/>
      <c r="G391" s="140">
        <f>SUM(G392:G395)</f>
        <v>75</v>
      </c>
      <c r="H391" s="140">
        <f t="shared" ref="H391:L391" si="99">SUM(H392:H395)</f>
        <v>53</v>
      </c>
      <c r="I391" s="140">
        <f t="shared" si="99"/>
        <v>77</v>
      </c>
      <c r="J391" s="140">
        <f t="shared" si="99"/>
        <v>77</v>
      </c>
      <c r="K391" s="140">
        <f t="shared" si="99"/>
        <v>74</v>
      </c>
      <c r="L391" s="140">
        <f t="shared" si="99"/>
        <v>356</v>
      </c>
      <c r="M391" s="140">
        <f>ROUND((L391/$E$1),0)</f>
        <v>71</v>
      </c>
      <c r="N391" s="141"/>
    </row>
    <row r="392" spans="1:24" x14ac:dyDescent="0.25">
      <c r="A392" s="129"/>
      <c r="B392" s="137"/>
      <c r="C392" s="138"/>
      <c r="D392" s="138" t="s">
        <v>1</v>
      </c>
      <c r="E392" s="138"/>
      <c r="F392" s="138"/>
      <c r="G392" s="148">
        <v>3</v>
      </c>
      <c r="H392" s="148">
        <v>4</v>
      </c>
      <c r="I392" s="148">
        <v>3</v>
      </c>
      <c r="J392" s="148">
        <v>5</v>
      </c>
      <c r="K392" s="148">
        <v>5</v>
      </c>
      <c r="L392" s="143">
        <f>SUM(G392:K392)</f>
        <v>20</v>
      </c>
      <c r="M392" s="143">
        <f t="shared" ref="M392:M400" si="100">ROUND((L392/$E$1),0)</f>
        <v>4</v>
      </c>
      <c r="N392" s="141"/>
    </row>
    <row r="393" spans="1:24" x14ac:dyDescent="0.25">
      <c r="A393" s="129"/>
      <c r="B393" s="137"/>
      <c r="C393" s="138"/>
      <c r="D393" s="138" t="s">
        <v>2</v>
      </c>
      <c r="E393" s="138"/>
      <c r="F393" s="138"/>
      <c r="G393" s="148">
        <v>17</v>
      </c>
      <c r="H393" s="148">
        <v>11</v>
      </c>
      <c r="I393" s="148">
        <v>14</v>
      </c>
      <c r="J393" s="148">
        <v>11</v>
      </c>
      <c r="K393" s="148">
        <v>18</v>
      </c>
      <c r="L393" s="143">
        <f t="shared" ref="L393:L400" si="101">SUM(G393:K393)</f>
        <v>71</v>
      </c>
      <c r="M393" s="143">
        <f t="shared" si="100"/>
        <v>14</v>
      </c>
      <c r="N393" s="141"/>
    </row>
    <row r="394" spans="1:24" x14ac:dyDescent="0.25">
      <c r="A394" s="129"/>
      <c r="B394" s="137"/>
      <c r="C394" s="138"/>
      <c r="D394" s="138" t="s">
        <v>3</v>
      </c>
      <c r="E394" s="138"/>
      <c r="F394" s="138"/>
      <c r="G394" s="148">
        <v>20</v>
      </c>
      <c r="H394" s="148">
        <v>10</v>
      </c>
      <c r="I394" s="148">
        <v>14</v>
      </c>
      <c r="J394" s="148">
        <v>10</v>
      </c>
      <c r="K394" s="148">
        <v>18</v>
      </c>
      <c r="L394" s="143">
        <f t="shared" si="101"/>
        <v>72</v>
      </c>
      <c r="M394" s="143">
        <f t="shared" si="100"/>
        <v>14</v>
      </c>
      <c r="N394" s="141"/>
    </row>
    <row r="395" spans="1:24" x14ac:dyDescent="0.25">
      <c r="A395" s="129"/>
      <c r="B395" s="137"/>
      <c r="C395" s="138"/>
      <c r="D395" s="138" t="s">
        <v>4</v>
      </c>
      <c r="E395" s="138"/>
      <c r="F395" s="138"/>
      <c r="G395" s="149">
        <v>35</v>
      </c>
      <c r="H395" s="149">
        <v>28</v>
      </c>
      <c r="I395" s="149">
        <v>46</v>
      </c>
      <c r="J395" s="149">
        <v>51</v>
      </c>
      <c r="K395" s="149">
        <v>33</v>
      </c>
      <c r="L395" s="140">
        <f t="shared" si="101"/>
        <v>193</v>
      </c>
      <c r="M395" s="140">
        <f t="shared" si="100"/>
        <v>39</v>
      </c>
      <c r="N395" s="141"/>
    </row>
    <row r="396" spans="1:24" x14ac:dyDescent="0.25">
      <c r="A396" s="129"/>
      <c r="B396" s="137"/>
      <c r="C396" s="138" t="s">
        <v>5</v>
      </c>
      <c r="D396" s="138"/>
      <c r="E396" s="138"/>
      <c r="F396" s="138"/>
      <c r="G396" s="148"/>
      <c r="H396" s="148"/>
      <c r="I396" s="148"/>
      <c r="J396" s="148"/>
      <c r="K396" s="148"/>
      <c r="L396" s="143">
        <f t="shared" si="101"/>
        <v>0</v>
      </c>
      <c r="M396" s="143">
        <f t="shared" si="100"/>
        <v>0</v>
      </c>
      <c r="N396" s="141"/>
      <c r="O396" s="115"/>
    </row>
    <row r="397" spans="1:24" x14ac:dyDescent="0.25">
      <c r="A397" s="129"/>
      <c r="B397" s="137"/>
      <c r="C397" s="138" t="s">
        <v>6</v>
      </c>
      <c r="D397" s="138"/>
      <c r="E397" s="138"/>
      <c r="F397" s="138"/>
      <c r="G397" s="148"/>
      <c r="H397" s="148"/>
      <c r="I397" s="148"/>
      <c r="J397" s="148"/>
      <c r="K397" s="148"/>
      <c r="L397" s="143">
        <f t="shared" si="101"/>
        <v>0</v>
      </c>
      <c r="M397" s="143">
        <f t="shared" si="100"/>
        <v>0</v>
      </c>
      <c r="N397" s="141"/>
    </row>
    <row r="398" spans="1:24" x14ac:dyDescent="0.25">
      <c r="A398" s="129"/>
      <c r="B398" s="137"/>
      <c r="C398" s="138" t="s">
        <v>7</v>
      </c>
      <c r="D398" s="138"/>
      <c r="E398" s="138"/>
      <c r="F398" s="138"/>
      <c r="G398" s="148"/>
      <c r="H398" s="148"/>
      <c r="I398" s="148"/>
      <c r="J398" s="148"/>
      <c r="K398" s="148"/>
      <c r="L398" s="143">
        <f t="shared" si="101"/>
        <v>0</v>
      </c>
      <c r="M398" s="143">
        <f t="shared" si="100"/>
        <v>0</v>
      </c>
      <c r="N398" s="141"/>
    </row>
    <row r="399" spans="1:24" x14ac:dyDescent="0.25">
      <c r="A399" s="129"/>
      <c r="B399" s="137"/>
      <c r="C399" s="138" t="s">
        <v>9</v>
      </c>
      <c r="D399" s="138"/>
      <c r="E399" s="138"/>
      <c r="F399" s="138"/>
      <c r="G399" s="148"/>
      <c r="H399" s="148"/>
      <c r="I399" s="148"/>
      <c r="J399" s="148"/>
      <c r="K399" s="148"/>
      <c r="L399" s="143">
        <f t="shared" si="101"/>
        <v>0</v>
      </c>
      <c r="M399" s="143">
        <f t="shared" si="100"/>
        <v>0</v>
      </c>
      <c r="N399" s="141"/>
    </row>
    <row r="400" spans="1:24" x14ac:dyDescent="0.25">
      <c r="A400" s="129"/>
      <c r="B400" s="137"/>
      <c r="C400" s="138" t="s">
        <v>8</v>
      </c>
      <c r="D400" s="138"/>
      <c r="E400" s="138"/>
      <c r="F400" s="138"/>
      <c r="G400" s="148"/>
      <c r="H400" s="148"/>
      <c r="I400" s="148"/>
      <c r="J400" s="148"/>
      <c r="K400" s="148"/>
      <c r="L400" s="143">
        <f t="shared" si="101"/>
        <v>0</v>
      </c>
      <c r="M400" s="143">
        <f t="shared" si="100"/>
        <v>0</v>
      </c>
      <c r="N400" s="141"/>
    </row>
    <row r="401" spans="1:24" ht="15.75" thickBot="1" x14ac:dyDescent="0.3">
      <c r="A401" s="129"/>
      <c r="B401" s="144"/>
      <c r="C401" s="145"/>
      <c r="D401" s="145"/>
      <c r="E401" s="145"/>
      <c r="F401" s="145"/>
      <c r="G401" s="146"/>
      <c r="H401" s="146"/>
      <c r="I401" s="146"/>
      <c r="J401" s="146"/>
      <c r="K401" s="146"/>
      <c r="L401" s="146"/>
      <c r="M401" s="146"/>
      <c r="N401" s="147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24"/>
      <c r="E403" s="125"/>
      <c r="F403" s="125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126"/>
      <c r="P403" s="150"/>
      <c r="S403" s="127" t="str">
        <f>+C403</f>
        <v>Nsubani</v>
      </c>
      <c r="T403" s="128">
        <f>+L407</f>
        <v>403</v>
      </c>
      <c r="U403" s="128">
        <f>+L408+L409</f>
        <v>96</v>
      </c>
      <c r="V403" s="128">
        <f>+L410+L411</f>
        <v>307</v>
      </c>
      <c r="W403" s="128">
        <f>+L414</f>
        <v>46</v>
      </c>
      <c r="X403" s="128">
        <f>+L412</f>
        <v>0</v>
      </c>
    </row>
    <row r="404" spans="1:24" x14ac:dyDescent="0.25">
      <c r="A404" s="129"/>
      <c r="B404" s="130"/>
      <c r="C404" s="8" t="str">
        <f>+$C388</f>
        <v>December 2024</v>
      </c>
      <c r="D404" s="132"/>
      <c r="E404" s="132"/>
      <c r="F404" s="132"/>
      <c r="G404" s="10" t="str">
        <f>+$G$4</f>
        <v>Dec</v>
      </c>
      <c r="H404" s="10" t="str">
        <f>+G404</f>
        <v>Dec</v>
      </c>
      <c r="I404" s="10" t="str">
        <f t="shared" si="102"/>
        <v>Dec</v>
      </c>
      <c r="J404" s="10" t="str">
        <f t="shared" si="102"/>
        <v>Dec</v>
      </c>
      <c r="K404" s="10" t="str">
        <f t="shared" si="102"/>
        <v>Dec</v>
      </c>
      <c r="L404" s="10" t="str">
        <f t="shared" si="102"/>
        <v>Dec</v>
      </c>
      <c r="M404" s="10" t="str">
        <f t="shared" si="102"/>
        <v>Dec</v>
      </c>
      <c r="N404" s="133"/>
    </row>
    <row r="405" spans="1:24" ht="15.75" thickBot="1" x14ac:dyDescent="0.3">
      <c r="A405" s="129"/>
      <c r="B405" s="134"/>
      <c r="C405" s="135"/>
      <c r="D405" s="135"/>
      <c r="E405" s="135"/>
      <c r="F405" s="135"/>
      <c r="G405" s="7">
        <f>+$G$5</f>
        <v>1</v>
      </c>
      <c r="H405" s="7">
        <f>+$H$5</f>
        <v>8</v>
      </c>
      <c r="I405" s="7">
        <f>+$I$5</f>
        <v>15</v>
      </c>
      <c r="J405" s="7">
        <f>+$J$5</f>
        <v>22</v>
      </c>
      <c r="K405" s="7">
        <f>+$K$5</f>
        <v>29</v>
      </c>
      <c r="L405" s="7" t="s">
        <v>11</v>
      </c>
      <c r="M405" s="7" t="s">
        <v>12</v>
      </c>
      <c r="N405" s="136"/>
    </row>
    <row r="406" spans="1:24" x14ac:dyDescent="0.25">
      <c r="A406" s="129"/>
      <c r="B406" s="137"/>
      <c r="C406" s="138"/>
      <c r="D406" s="138"/>
      <c r="E406" s="138"/>
      <c r="F406" s="138"/>
      <c r="G406" s="11"/>
      <c r="H406" s="11"/>
      <c r="I406" s="11"/>
      <c r="J406" s="11"/>
      <c r="K406" s="138"/>
      <c r="L406" s="138"/>
      <c r="M406" s="138"/>
      <c r="N406" s="139"/>
    </row>
    <row r="407" spans="1:24" x14ac:dyDescent="0.25">
      <c r="A407" s="129"/>
      <c r="B407" s="137"/>
      <c r="C407" s="138" t="s">
        <v>0</v>
      </c>
      <c r="D407" s="138"/>
      <c r="E407" s="138"/>
      <c r="F407" s="138"/>
      <c r="G407" s="140">
        <f>SUM(G408:G411)</f>
        <v>80</v>
      </c>
      <c r="H407" s="140">
        <f t="shared" ref="H407:L407" si="103">SUM(H408:H411)</f>
        <v>80</v>
      </c>
      <c r="I407" s="140">
        <f t="shared" si="103"/>
        <v>73</v>
      </c>
      <c r="J407" s="140">
        <f t="shared" si="103"/>
        <v>87</v>
      </c>
      <c r="K407" s="140">
        <f t="shared" si="103"/>
        <v>83</v>
      </c>
      <c r="L407" s="140">
        <f t="shared" si="103"/>
        <v>403</v>
      </c>
      <c r="M407" s="140">
        <f>ROUND((L407/$E$1),0)</f>
        <v>81</v>
      </c>
      <c r="N407" s="141"/>
    </row>
    <row r="408" spans="1:24" x14ac:dyDescent="0.25">
      <c r="A408" s="129"/>
      <c r="B408" s="137"/>
      <c r="C408" s="138"/>
      <c r="D408" s="138" t="s">
        <v>1</v>
      </c>
      <c r="E408" s="138"/>
      <c r="F408" s="138"/>
      <c r="G408" s="148">
        <v>6</v>
      </c>
      <c r="H408" s="148">
        <v>6</v>
      </c>
      <c r="I408" s="148">
        <v>4</v>
      </c>
      <c r="J408" s="148">
        <v>7</v>
      </c>
      <c r="K408" s="148">
        <v>8</v>
      </c>
      <c r="L408" s="143">
        <f>SUM(G408:K408)</f>
        <v>31</v>
      </c>
      <c r="M408" s="143">
        <f t="shared" ref="M408:M416" si="104">ROUND((L408/$E$1),0)</f>
        <v>6</v>
      </c>
      <c r="N408" s="141"/>
    </row>
    <row r="409" spans="1:24" x14ac:dyDescent="0.25">
      <c r="A409" s="129"/>
      <c r="B409" s="137"/>
      <c r="C409" s="138"/>
      <c r="D409" s="138" t="s">
        <v>2</v>
      </c>
      <c r="E409" s="138"/>
      <c r="F409" s="138"/>
      <c r="G409" s="148">
        <v>11</v>
      </c>
      <c r="H409" s="148">
        <v>11</v>
      </c>
      <c r="I409" s="148">
        <v>11</v>
      </c>
      <c r="J409" s="148">
        <v>16</v>
      </c>
      <c r="K409" s="148">
        <v>16</v>
      </c>
      <c r="L409" s="143">
        <f t="shared" ref="L409:L416" si="105">SUM(G409:K409)</f>
        <v>65</v>
      </c>
      <c r="M409" s="143">
        <f t="shared" si="104"/>
        <v>13</v>
      </c>
      <c r="N409" s="141"/>
    </row>
    <row r="410" spans="1:24" x14ac:dyDescent="0.25">
      <c r="A410" s="129"/>
      <c r="B410" s="137"/>
      <c r="C410" s="138"/>
      <c r="D410" s="138" t="s">
        <v>3</v>
      </c>
      <c r="E410" s="138"/>
      <c r="F410" s="138"/>
      <c r="G410" s="148">
        <v>35</v>
      </c>
      <c r="H410" s="148">
        <v>20</v>
      </c>
      <c r="I410" s="148">
        <v>20</v>
      </c>
      <c r="J410" s="148">
        <v>25</v>
      </c>
      <c r="K410" s="148">
        <v>23</v>
      </c>
      <c r="L410" s="143">
        <f t="shared" si="105"/>
        <v>123</v>
      </c>
      <c r="M410" s="143">
        <f t="shared" si="104"/>
        <v>25</v>
      </c>
      <c r="N410" s="141"/>
    </row>
    <row r="411" spans="1:24" x14ac:dyDescent="0.25">
      <c r="A411" s="129"/>
      <c r="B411" s="137"/>
      <c r="C411" s="138"/>
      <c r="D411" s="138" t="s">
        <v>4</v>
      </c>
      <c r="E411" s="138"/>
      <c r="F411" s="138"/>
      <c r="G411" s="149">
        <v>28</v>
      </c>
      <c r="H411" s="149">
        <v>43</v>
      </c>
      <c r="I411" s="149">
        <v>38</v>
      </c>
      <c r="J411" s="149">
        <v>39</v>
      </c>
      <c r="K411" s="149">
        <v>36</v>
      </c>
      <c r="L411" s="140">
        <f t="shared" si="105"/>
        <v>184</v>
      </c>
      <c r="M411" s="140">
        <f t="shared" si="104"/>
        <v>37</v>
      </c>
      <c r="N411" s="141"/>
      <c r="O411" s="115"/>
    </row>
    <row r="412" spans="1:24" x14ac:dyDescent="0.25">
      <c r="A412" s="129"/>
      <c r="B412" s="137"/>
      <c r="C412" s="138" t="s">
        <v>5</v>
      </c>
      <c r="D412" s="138"/>
      <c r="E412" s="138"/>
      <c r="F412" s="138"/>
      <c r="G412" s="148"/>
      <c r="H412" s="148"/>
      <c r="I412" s="148"/>
      <c r="J412" s="148"/>
      <c r="K412" s="148"/>
      <c r="L412" s="143">
        <f t="shared" si="105"/>
        <v>0</v>
      </c>
      <c r="M412" s="143">
        <f t="shared" si="104"/>
        <v>0</v>
      </c>
      <c r="N412" s="141"/>
    </row>
    <row r="413" spans="1:24" x14ac:dyDescent="0.25">
      <c r="A413" s="129"/>
      <c r="B413" s="137"/>
      <c r="C413" s="138" t="s">
        <v>6</v>
      </c>
      <c r="D413" s="138"/>
      <c r="E413" s="138"/>
      <c r="F413" s="138"/>
      <c r="G413" s="148"/>
      <c r="H413" s="148"/>
      <c r="I413" s="148"/>
      <c r="J413" s="148"/>
      <c r="K413" s="148"/>
      <c r="L413" s="143">
        <f t="shared" si="105"/>
        <v>0</v>
      </c>
      <c r="M413" s="143">
        <f t="shared" si="104"/>
        <v>0</v>
      </c>
      <c r="N413" s="141"/>
    </row>
    <row r="414" spans="1:24" x14ac:dyDescent="0.25">
      <c r="A414" s="129"/>
      <c r="B414" s="137"/>
      <c r="C414" s="138" t="s">
        <v>7</v>
      </c>
      <c r="D414" s="138"/>
      <c r="E414" s="138"/>
      <c r="F414" s="138"/>
      <c r="G414" s="148">
        <v>11</v>
      </c>
      <c r="H414" s="148">
        <v>12</v>
      </c>
      <c r="I414" s="148">
        <v>7</v>
      </c>
      <c r="J414" s="148">
        <v>7</v>
      </c>
      <c r="K414" s="148">
        <v>9</v>
      </c>
      <c r="L414" s="143">
        <f t="shared" si="105"/>
        <v>46</v>
      </c>
      <c r="M414" s="143">
        <f t="shared" si="104"/>
        <v>9</v>
      </c>
      <c r="N414" s="141"/>
    </row>
    <row r="415" spans="1:24" x14ac:dyDescent="0.25">
      <c r="A415" s="129"/>
      <c r="B415" s="137"/>
      <c r="C415" s="138" t="s">
        <v>9</v>
      </c>
      <c r="D415" s="138"/>
      <c r="E415" s="138"/>
      <c r="F415" s="138"/>
      <c r="G415" s="148">
        <v>96</v>
      </c>
      <c r="H415" s="148">
        <v>96</v>
      </c>
      <c r="I415" s="148">
        <v>64</v>
      </c>
      <c r="J415" s="148">
        <v>32</v>
      </c>
      <c r="K415" s="148">
        <v>32</v>
      </c>
      <c r="L415" s="143">
        <f t="shared" si="105"/>
        <v>320</v>
      </c>
      <c r="M415" s="143">
        <f t="shared" si="104"/>
        <v>64</v>
      </c>
      <c r="N415" s="141"/>
    </row>
    <row r="416" spans="1:24" x14ac:dyDescent="0.25">
      <c r="A416" s="129"/>
      <c r="B416" s="137"/>
      <c r="C416" s="138" t="s">
        <v>8</v>
      </c>
      <c r="D416" s="138"/>
      <c r="E416" s="138"/>
      <c r="F416" s="138"/>
      <c r="G416" s="148"/>
      <c r="H416" s="148"/>
      <c r="I416" s="148"/>
      <c r="J416" s="148"/>
      <c r="K416" s="148"/>
      <c r="L416" s="143">
        <f t="shared" si="105"/>
        <v>0</v>
      </c>
      <c r="M416" s="143">
        <f t="shared" si="104"/>
        <v>0</v>
      </c>
      <c r="N416" s="141"/>
    </row>
    <row r="417" spans="1:33" ht="15.75" thickBot="1" x14ac:dyDescent="0.3">
      <c r="A417" s="129"/>
      <c r="B417" s="144"/>
      <c r="C417" s="145"/>
      <c r="D417" s="145"/>
      <c r="E417" s="145"/>
      <c r="F417" s="145"/>
      <c r="G417" s="146"/>
      <c r="H417" s="146"/>
      <c r="I417" s="146"/>
      <c r="J417" s="146"/>
      <c r="K417" s="146"/>
      <c r="L417" s="146"/>
      <c r="M417" s="146"/>
      <c r="N417" s="147"/>
    </row>
    <row r="418" spans="1:33" ht="15.75" thickBot="1" x14ac:dyDescent="0.3">
      <c r="A418" s="129"/>
      <c r="G418" s="142"/>
      <c r="H418" s="142"/>
      <c r="I418" s="142"/>
      <c r="J418" s="142"/>
      <c r="K418" s="142"/>
      <c r="L418" s="142"/>
      <c r="M418" s="142"/>
      <c r="N418" s="142"/>
    </row>
    <row r="419" spans="1:33" x14ac:dyDescent="0.25">
      <c r="A419" s="2">
        <f>+A403+1</f>
        <v>26</v>
      </c>
      <c r="B419" s="123"/>
      <c r="C419" s="47" t="s">
        <v>53</v>
      </c>
      <c r="D419" s="151"/>
      <c r="E419" s="125"/>
      <c r="F419" s="125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126"/>
      <c r="P419" s="150"/>
      <c r="S419" s="127" t="str">
        <f>+C419</f>
        <v>Mhlabubovu</v>
      </c>
      <c r="T419" s="128">
        <f>+L423</f>
        <v>219</v>
      </c>
      <c r="U419" s="128">
        <f>+L424+L425</f>
        <v>51</v>
      </c>
      <c r="V419" s="128">
        <f>+L426+L427</f>
        <v>168</v>
      </c>
      <c r="W419" s="128">
        <f>+L430</f>
        <v>0</v>
      </c>
      <c r="X419" s="128">
        <f>+L428</f>
        <v>0</v>
      </c>
    </row>
    <row r="420" spans="1:33" x14ac:dyDescent="0.25">
      <c r="A420" s="129"/>
      <c r="B420" s="130"/>
      <c r="C420" s="8" t="str">
        <f>+$C404</f>
        <v>December 2024</v>
      </c>
      <c r="D420" s="132"/>
      <c r="E420" s="132"/>
      <c r="F420" s="132"/>
      <c r="G420" s="10" t="str">
        <f>+$G$4</f>
        <v>Dec</v>
      </c>
      <c r="H420" s="10" t="str">
        <f>+G420</f>
        <v>Dec</v>
      </c>
      <c r="I420" s="10" t="str">
        <f t="shared" si="106"/>
        <v>Dec</v>
      </c>
      <c r="J420" s="10" t="str">
        <f t="shared" si="106"/>
        <v>Dec</v>
      </c>
      <c r="K420" s="10" t="str">
        <f t="shared" si="106"/>
        <v>Dec</v>
      </c>
      <c r="L420" s="10" t="str">
        <f t="shared" si="106"/>
        <v>Dec</v>
      </c>
      <c r="M420" s="10" t="str">
        <f t="shared" si="106"/>
        <v>Dec</v>
      </c>
      <c r="N420" s="133"/>
    </row>
    <row r="421" spans="1:33" ht="15.75" thickBot="1" x14ac:dyDescent="0.3">
      <c r="A421" s="129"/>
      <c r="B421" s="134"/>
      <c r="C421" s="135"/>
      <c r="D421" s="135"/>
      <c r="E421" s="135"/>
      <c r="F421" s="135"/>
      <c r="G421" s="7">
        <f>+$G$5</f>
        <v>1</v>
      </c>
      <c r="H421" s="7">
        <f>+$H$5</f>
        <v>8</v>
      </c>
      <c r="I421" s="7">
        <f>+$I$5</f>
        <v>15</v>
      </c>
      <c r="J421" s="7">
        <f>+$J$5</f>
        <v>22</v>
      </c>
      <c r="K421" s="7">
        <f>+$K$5</f>
        <v>29</v>
      </c>
      <c r="L421" s="7" t="s">
        <v>11</v>
      </c>
      <c r="M421" s="7" t="s">
        <v>12</v>
      </c>
      <c r="N421" s="136"/>
    </row>
    <row r="422" spans="1:33" x14ac:dyDescent="0.25">
      <c r="A422" s="129"/>
      <c r="B422" s="137"/>
      <c r="C422" s="138"/>
      <c r="D422" s="138"/>
      <c r="E422" s="138"/>
      <c r="F422" s="138"/>
      <c r="G422" s="11"/>
      <c r="H422" s="11"/>
      <c r="I422" s="11"/>
      <c r="J422" s="11"/>
      <c r="K422" s="138"/>
      <c r="L422" s="138"/>
      <c r="M422" s="138"/>
      <c r="N422" s="139"/>
    </row>
    <row r="423" spans="1:33" x14ac:dyDescent="0.25">
      <c r="A423" s="129"/>
      <c r="B423" s="137"/>
      <c r="C423" s="138" t="s">
        <v>0</v>
      </c>
      <c r="D423" s="138"/>
      <c r="E423" s="138"/>
      <c r="F423" s="138"/>
      <c r="G423" s="140">
        <f>SUM(G424:G427)</f>
        <v>47</v>
      </c>
      <c r="H423" s="140">
        <f t="shared" ref="H423:L423" si="107">SUM(H424:H427)</f>
        <v>52</v>
      </c>
      <c r="I423" s="140">
        <f t="shared" si="107"/>
        <v>53</v>
      </c>
      <c r="J423" s="140">
        <f t="shared" si="107"/>
        <v>45</v>
      </c>
      <c r="K423" s="140">
        <f t="shared" si="107"/>
        <v>22</v>
      </c>
      <c r="L423" s="140">
        <f t="shared" si="107"/>
        <v>219</v>
      </c>
      <c r="M423" s="140">
        <f>ROUND((L423/$E$1),0)</f>
        <v>44</v>
      </c>
      <c r="N423" s="141"/>
      <c r="AA423" s="152"/>
      <c r="AB423" s="152"/>
      <c r="AC423" s="152"/>
      <c r="AD423" s="152"/>
      <c r="AE423" s="152"/>
      <c r="AF423" s="152"/>
      <c r="AG423" s="152"/>
    </row>
    <row r="424" spans="1:33" x14ac:dyDescent="0.25">
      <c r="A424" s="129"/>
      <c r="B424" s="137"/>
      <c r="C424" s="138"/>
      <c r="D424" s="138" t="s">
        <v>1</v>
      </c>
      <c r="E424" s="138"/>
      <c r="F424" s="138"/>
      <c r="G424" s="148"/>
      <c r="H424" s="148">
        <v>2</v>
      </c>
      <c r="I424" s="148">
        <v>3</v>
      </c>
      <c r="J424" s="148">
        <v>2</v>
      </c>
      <c r="K424" s="148">
        <v>1</v>
      </c>
      <c r="L424" s="143">
        <f>SUM(G424:K424)</f>
        <v>8</v>
      </c>
      <c r="M424" s="143">
        <f t="shared" ref="M424:M432" si="108">ROUND((L424/$E$1),0)</f>
        <v>2</v>
      </c>
      <c r="N424" s="141"/>
      <c r="AA424" s="152"/>
      <c r="AB424" s="152"/>
      <c r="AC424" s="152"/>
      <c r="AD424" s="152"/>
      <c r="AE424" s="152"/>
      <c r="AF424" s="152"/>
      <c r="AG424" s="152"/>
    </row>
    <row r="425" spans="1:33" x14ac:dyDescent="0.25">
      <c r="A425" s="129"/>
      <c r="B425" s="137"/>
      <c r="C425" s="138"/>
      <c r="D425" s="138" t="s">
        <v>2</v>
      </c>
      <c r="E425" s="138"/>
      <c r="F425" s="138"/>
      <c r="G425" s="148">
        <v>8</v>
      </c>
      <c r="H425" s="148">
        <v>10</v>
      </c>
      <c r="I425" s="148">
        <v>12</v>
      </c>
      <c r="J425" s="148">
        <v>9</v>
      </c>
      <c r="K425" s="148">
        <v>4</v>
      </c>
      <c r="L425" s="143">
        <f t="shared" ref="L425:L432" si="109">SUM(G425:K425)</f>
        <v>43</v>
      </c>
      <c r="M425" s="143">
        <f t="shared" si="108"/>
        <v>9</v>
      </c>
      <c r="N425" s="141"/>
      <c r="AA425" s="152"/>
      <c r="AB425" s="152"/>
      <c r="AC425" s="152"/>
      <c r="AD425" s="152"/>
      <c r="AE425" s="152"/>
      <c r="AF425" s="152"/>
      <c r="AG425" s="152"/>
    </row>
    <row r="426" spans="1:33" x14ac:dyDescent="0.25">
      <c r="A426" s="129"/>
      <c r="B426" s="137"/>
      <c r="C426" s="138"/>
      <c r="D426" s="138" t="s">
        <v>3</v>
      </c>
      <c r="E426" s="138"/>
      <c r="F426" s="138"/>
      <c r="G426" s="148">
        <v>16</v>
      </c>
      <c r="H426" s="148">
        <v>16</v>
      </c>
      <c r="I426" s="148">
        <v>11</v>
      </c>
      <c r="J426" s="148">
        <v>11</v>
      </c>
      <c r="K426" s="148">
        <v>7</v>
      </c>
      <c r="L426" s="143">
        <f t="shared" si="109"/>
        <v>61</v>
      </c>
      <c r="M426" s="143">
        <f t="shared" si="108"/>
        <v>12</v>
      </c>
      <c r="N426" s="141"/>
      <c r="AA426" s="152"/>
      <c r="AB426" s="152"/>
      <c r="AC426" s="152"/>
      <c r="AD426" s="152"/>
      <c r="AE426" s="152"/>
      <c r="AF426" s="152"/>
      <c r="AG426" s="152"/>
    </row>
    <row r="427" spans="1:33" x14ac:dyDescent="0.25">
      <c r="A427" s="129"/>
      <c r="B427" s="137"/>
      <c r="C427" s="138"/>
      <c r="D427" s="138" t="s">
        <v>4</v>
      </c>
      <c r="E427" s="138"/>
      <c r="F427" s="138"/>
      <c r="G427" s="149">
        <v>23</v>
      </c>
      <c r="H427" s="149">
        <v>24</v>
      </c>
      <c r="I427" s="149">
        <v>27</v>
      </c>
      <c r="J427" s="149">
        <v>23</v>
      </c>
      <c r="K427" s="149">
        <v>10</v>
      </c>
      <c r="L427" s="140">
        <f t="shared" si="109"/>
        <v>107</v>
      </c>
      <c r="M427" s="140">
        <f t="shared" si="108"/>
        <v>21</v>
      </c>
      <c r="N427" s="141"/>
      <c r="AA427" s="152"/>
      <c r="AB427" s="152"/>
      <c r="AC427" s="152"/>
      <c r="AD427" s="152"/>
      <c r="AE427" s="152"/>
      <c r="AF427" s="152"/>
      <c r="AG427" s="152"/>
    </row>
    <row r="428" spans="1:33" x14ac:dyDescent="0.25">
      <c r="A428" s="129"/>
      <c r="B428" s="137"/>
      <c r="C428" s="138" t="s">
        <v>5</v>
      </c>
      <c r="D428" s="138"/>
      <c r="E428" s="138"/>
      <c r="F428" s="138"/>
      <c r="G428" s="148"/>
      <c r="H428" s="148"/>
      <c r="I428" s="148"/>
      <c r="J428" s="148"/>
      <c r="K428" s="148"/>
      <c r="L428" s="143">
        <f t="shared" si="109"/>
        <v>0</v>
      </c>
      <c r="M428" s="143">
        <f t="shared" si="108"/>
        <v>0</v>
      </c>
      <c r="N428" s="141"/>
      <c r="O428" s="115"/>
      <c r="AA428" s="152"/>
      <c r="AB428" s="152"/>
      <c r="AC428" s="152"/>
      <c r="AD428" s="152"/>
      <c r="AE428" s="152"/>
      <c r="AF428" s="152"/>
      <c r="AG428" s="152"/>
    </row>
    <row r="429" spans="1:33" x14ac:dyDescent="0.25">
      <c r="A429" s="129"/>
      <c r="B429" s="137"/>
      <c r="C429" s="138" t="s">
        <v>6</v>
      </c>
      <c r="D429" s="138"/>
      <c r="E429" s="138"/>
      <c r="F429" s="138"/>
      <c r="G429" s="148"/>
      <c r="H429" s="148"/>
      <c r="I429" s="148"/>
      <c r="J429" s="148"/>
      <c r="K429" s="148"/>
      <c r="L429" s="143">
        <f t="shared" si="109"/>
        <v>0</v>
      </c>
      <c r="M429" s="143">
        <f t="shared" si="108"/>
        <v>0</v>
      </c>
      <c r="N429" s="141"/>
      <c r="AA429" s="152"/>
      <c r="AB429" s="152"/>
      <c r="AC429" s="152"/>
      <c r="AD429" s="152"/>
      <c r="AE429" s="152"/>
      <c r="AF429" s="152"/>
      <c r="AG429" s="152"/>
    </row>
    <row r="430" spans="1:33" x14ac:dyDescent="0.25">
      <c r="A430" s="129"/>
      <c r="B430" s="137"/>
      <c r="C430" s="138" t="s">
        <v>7</v>
      </c>
      <c r="D430" s="138"/>
      <c r="E430" s="138"/>
      <c r="F430" s="138"/>
      <c r="G430" s="148"/>
      <c r="H430" s="148"/>
      <c r="I430" s="148"/>
      <c r="J430" s="148"/>
      <c r="K430" s="148"/>
      <c r="L430" s="143">
        <f t="shared" si="109"/>
        <v>0</v>
      </c>
      <c r="M430" s="143">
        <f t="shared" si="108"/>
        <v>0</v>
      </c>
      <c r="N430" s="141"/>
      <c r="AA430" s="152"/>
      <c r="AB430" s="152"/>
      <c r="AC430" s="152"/>
      <c r="AD430" s="152"/>
      <c r="AE430" s="152"/>
      <c r="AF430" s="152"/>
      <c r="AG430" s="152"/>
    </row>
    <row r="431" spans="1:33" x14ac:dyDescent="0.25">
      <c r="A431" s="129"/>
      <c r="B431" s="137"/>
      <c r="C431" s="138" t="s">
        <v>9</v>
      </c>
      <c r="D431" s="138"/>
      <c r="E431" s="138"/>
      <c r="F431" s="138"/>
      <c r="G431" s="148"/>
      <c r="H431" s="148"/>
      <c r="I431" s="148"/>
      <c r="J431" s="148"/>
      <c r="K431" s="148"/>
      <c r="L431" s="143">
        <f t="shared" si="109"/>
        <v>0</v>
      </c>
      <c r="M431" s="143">
        <f t="shared" si="108"/>
        <v>0</v>
      </c>
      <c r="N431" s="141"/>
      <c r="AA431" s="152"/>
      <c r="AB431" s="152"/>
      <c r="AC431" s="152"/>
      <c r="AD431" s="152"/>
      <c r="AE431" s="152"/>
      <c r="AF431" s="152"/>
      <c r="AG431" s="152"/>
    </row>
    <row r="432" spans="1:33" x14ac:dyDescent="0.25">
      <c r="A432" s="129"/>
      <c r="B432" s="137"/>
      <c r="C432" s="138" t="s">
        <v>8</v>
      </c>
      <c r="D432" s="138"/>
      <c r="E432" s="138"/>
      <c r="F432" s="138"/>
      <c r="G432" s="148"/>
      <c r="H432" s="148"/>
      <c r="I432" s="148"/>
      <c r="J432" s="148"/>
      <c r="K432" s="148"/>
      <c r="L432" s="143">
        <f t="shared" si="109"/>
        <v>0</v>
      </c>
      <c r="M432" s="143">
        <f t="shared" si="108"/>
        <v>0</v>
      </c>
      <c r="N432" s="141"/>
      <c r="AA432" s="152"/>
      <c r="AB432" s="152"/>
      <c r="AC432" s="152"/>
      <c r="AD432" s="152"/>
      <c r="AE432" s="152"/>
      <c r="AF432" s="152"/>
      <c r="AG432" s="152"/>
    </row>
    <row r="433" spans="1:24" ht="15.75" thickBot="1" x14ac:dyDescent="0.3">
      <c r="A433" s="129"/>
      <c r="B433" s="144"/>
      <c r="C433" s="145"/>
      <c r="D433" s="145"/>
      <c r="E433" s="145"/>
      <c r="F433" s="145"/>
      <c r="G433" s="146"/>
      <c r="H433" s="146"/>
      <c r="I433" s="146"/>
      <c r="J433" s="146"/>
      <c r="K433" s="146"/>
      <c r="L433" s="146"/>
      <c r="M433" s="146"/>
      <c r="N433" s="147"/>
    </row>
    <row r="434" spans="1:24" ht="15.75" thickBot="1" x14ac:dyDescent="0.3">
      <c r="A434" s="129"/>
      <c r="G434" s="142"/>
      <c r="H434" s="142"/>
      <c r="I434" s="142"/>
      <c r="J434" s="142"/>
      <c r="K434" s="142"/>
      <c r="L434" s="142"/>
      <c r="M434" s="142"/>
      <c r="N434" s="142"/>
    </row>
    <row r="435" spans="1:24" x14ac:dyDescent="0.25">
      <c r="A435" s="2">
        <f>+A419+1</f>
        <v>27</v>
      </c>
      <c r="B435" s="12"/>
      <c r="C435" s="5" t="s">
        <v>74</v>
      </c>
      <c r="D435" s="124"/>
      <c r="E435" s="125"/>
      <c r="F435" s="125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126"/>
      <c r="S435" s="127" t="str">
        <f>+C435</f>
        <v>Jubukweni</v>
      </c>
      <c r="T435" s="128">
        <f>+L439</f>
        <v>130</v>
      </c>
      <c r="U435" s="128">
        <f>+L440+L441</f>
        <v>42</v>
      </c>
      <c r="V435" s="128">
        <f>+L442+L443</f>
        <v>88</v>
      </c>
      <c r="W435" s="128">
        <f>+L446</f>
        <v>36</v>
      </c>
      <c r="X435" s="128">
        <f>+L444</f>
        <v>0</v>
      </c>
    </row>
    <row r="436" spans="1:24" x14ac:dyDescent="0.25">
      <c r="A436" s="129"/>
      <c r="B436" s="130"/>
      <c r="C436" s="8" t="str">
        <f>+$C420</f>
        <v>December 2024</v>
      </c>
      <c r="D436" s="132"/>
      <c r="E436" s="132"/>
      <c r="F436" s="132"/>
      <c r="G436" s="10" t="str">
        <f>+$G$4</f>
        <v>Dec</v>
      </c>
      <c r="H436" s="10" t="str">
        <f>+G436</f>
        <v>Dec</v>
      </c>
      <c r="I436" s="10" t="str">
        <f t="shared" si="110"/>
        <v>Dec</v>
      </c>
      <c r="J436" s="10" t="str">
        <f t="shared" si="110"/>
        <v>Dec</v>
      </c>
      <c r="K436" s="10" t="str">
        <f t="shared" si="110"/>
        <v>Dec</v>
      </c>
      <c r="L436" s="10" t="str">
        <f t="shared" si="110"/>
        <v>Dec</v>
      </c>
      <c r="M436" s="10" t="str">
        <f t="shared" si="110"/>
        <v>Dec</v>
      </c>
      <c r="N436" s="133"/>
    </row>
    <row r="437" spans="1:24" ht="15.75" thickBot="1" x14ac:dyDescent="0.3">
      <c r="A437" s="129"/>
      <c r="B437" s="134"/>
      <c r="C437" s="135"/>
      <c r="D437" s="135"/>
      <c r="E437" s="135"/>
      <c r="F437" s="135"/>
      <c r="G437" s="7">
        <f>+$G$5</f>
        <v>1</v>
      </c>
      <c r="H437" s="7">
        <f>+$H$5</f>
        <v>8</v>
      </c>
      <c r="I437" s="7">
        <f>+$I$5</f>
        <v>15</v>
      </c>
      <c r="J437" s="7">
        <f>+$J$5</f>
        <v>22</v>
      </c>
      <c r="K437" s="7">
        <f>+$K$5</f>
        <v>29</v>
      </c>
      <c r="L437" s="7" t="s">
        <v>11</v>
      </c>
      <c r="M437" s="7" t="s">
        <v>12</v>
      </c>
      <c r="N437" s="136"/>
    </row>
    <row r="438" spans="1:24" x14ac:dyDescent="0.25">
      <c r="A438" s="129"/>
      <c r="B438" s="137"/>
      <c r="C438" s="138"/>
      <c r="D438" s="138"/>
      <c r="E438" s="138"/>
      <c r="F438" s="138"/>
      <c r="G438" s="11"/>
      <c r="H438" s="11"/>
      <c r="I438" s="11"/>
      <c r="J438" s="11"/>
      <c r="K438" s="138"/>
      <c r="L438" s="138"/>
      <c r="M438" s="138"/>
      <c r="N438" s="139"/>
    </row>
    <row r="439" spans="1:24" x14ac:dyDescent="0.25">
      <c r="A439" s="129"/>
      <c r="B439" s="137"/>
      <c r="C439" s="138" t="s">
        <v>0</v>
      </c>
      <c r="D439" s="138"/>
      <c r="E439" s="138"/>
      <c r="F439" s="138"/>
      <c r="G439" s="140">
        <f>SUM(G440:G443)</f>
        <v>26</v>
      </c>
      <c r="H439" s="140">
        <f t="shared" ref="H439:L439" si="111">SUM(H440:H443)</f>
        <v>28</v>
      </c>
      <c r="I439" s="140">
        <f t="shared" si="111"/>
        <v>22</v>
      </c>
      <c r="J439" s="140">
        <f t="shared" si="111"/>
        <v>28</v>
      </c>
      <c r="K439" s="140">
        <f t="shared" si="111"/>
        <v>26</v>
      </c>
      <c r="L439" s="140">
        <f t="shared" si="111"/>
        <v>130</v>
      </c>
      <c r="M439" s="140">
        <f>ROUND((L439/$E$1),0)</f>
        <v>26</v>
      </c>
      <c r="N439" s="141"/>
    </row>
    <row r="440" spans="1:24" x14ac:dyDescent="0.25">
      <c r="A440" s="129"/>
      <c r="B440" s="137"/>
      <c r="C440" s="138"/>
      <c r="D440" s="138" t="s">
        <v>1</v>
      </c>
      <c r="E440" s="138"/>
      <c r="F440" s="138"/>
      <c r="G440" s="148">
        <v>2</v>
      </c>
      <c r="H440" s="148">
        <v>3</v>
      </c>
      <c r="I440" s="148">
        <v>4</v>
      </c>
      <c r="J440" s="148">
        <v>4</v>
      </c>
      <c r="K440" s="148">
        <v>2</v>
      </c>
      <c r="L440" s="143">
        <f>SUM(G440:K440)</f>
        <v>15</v>
      </c>
      <c r="M440" s="143">
        <f t="shared" ref="M440:M448" si="112">ROUND((L440/$E$1),0)</f>
        <v>3</v>
      </c>
      <c r="N440" s="141"/>
    </row>
    <row r="441" spans="1:24" x14ac:dyDescent="0.25">
      <c r="A441" s="129"/>
      <c r="B441" s="137"/>
      <c r="C441" s="138"/>
      <c r="D441" s="138" t="s">
        <v>2</v>
      </c>
      <c r="E441" s="138"/>
      <c r="F441" s="138"/>
      <c r="G441" s="148">
        <v>4</v>
      </c>
      <c r="H441" s="148">
        <v>5</v>
      </c>
      <c r="I441" s="148">
        <v>4</v>
      </c>
      <c r="J441" s="148">
        <v>4</v>
      </c>
      <c r="K441" s="148">
        <v>10</v>
      </c>
      <c r="L441" s="143">
        <f t="shared" ref="L441:L448" si="113">SUM(G441:K441)</f>
        <v>27</v>
      </c>
      <c r="M441" s="143">
        <f t="shared" si="112"/>
        <v>5</v>
      </c>
      <c r="N441" s="141"/>
    </row>
    <row r="442" spans="1:24" x14ac:dyDescent="0.25">
      <c r="A442" s="129"/>
      <c r="B442" s="137"/>
      <c r="C442" s="138"/>
      <c r="D442" s="138" t="s">
        <v>3</v>
      </c>
      <c r="E442" s="138"/>
      <c r="F442" s="138"/>
      <c r="G442" s="148">
        <v>10</v>
      </c>
      <c r="H442" s="148">
        <v>10</v>
      </c>
      <c r="I442" s="148">
        <v>4</v>
      </c>
      <c r="J442" s="148">
        <v>10</v>
      </c>
      <c r="K442" s="148">
        <v>4</v>
      </c>
      <c r="L442" s="143">
        <f t="shared" si="113"/>
        <v>38</v>
      </c>
      <c r="M442" s="143">
        <f t="shared" si="112"/>
        <v>8</v>
      </c>
      <c r="N442" s="141"/>
    </row>
    <row r="443" spans="1:24" x14ac:dyDescent="0.25">
      <c r="A443" s="129"/>
      <c r="B443" s="137"/>
      <c r="C443" s="138"/>
      <c r="D443" s="138" t="s">
        <v>4</v>
      </c>
      <c r="E443" s="138"/>
      <c r="F443" s="138"/>
      <c r="G443" s="149">
        <v>10</v>
      </c>
      <c r="H443" s="149">
        <v>10</v>
      </c>
      <c r="I443" s="149">
        <v>10</v>
      </c>
      <c r="J443" s="149">
        <v>10</v>
      </c>
      <c r="K443" s="149">
        <v>10</v>
      </c>
      <c r="L443" s="140">
        <f t="shared" si="113"/>
        <v>50</v>
      </c>
      <c r="M443" s="140">
        <f t="shared" si="112"/>
        <v>10</v>
      </c>
      <c r="N443" s="141"/>
    </row>
    <row r="444" spans="1:24" x14ac:dyDescent="0.25">
      <c r="A444" s="129"/>
      <c r="B444" s="137"/>
      <c r="C444" s="138" t="s">
        <v>5</v>
      </c>
      <c r="D444" s="138"/>
      <c r="E444" s="138"/>
      <c r="F444" s="138"/>
      <c r="G444" s="148"/>
      <c r="H444" s="148"/>
      <c r="I444" s="148"/>
      <c r="J444" s="148"/>
      <c r="K444" s="148"/>
      <c r="L444" s="143">
        <f t="shared" si="113"/>
        <v>0</v>
      </c>
      <c r="M444" s="143">
        <f t="shared" si="112"/>
        <v>0</v>
      </c>
      <c r="N444" s="141"/>
    </row>
    <row r="445" spans="1:24" x14ac:dyDescent="0.25">
      <c r="A445" s="129"/>
      <c r="B445" s="137"/>
      <c r="C445" s="138" t="s">
        <v>6</v>
      </c>
      <c r="D445" s="138"/>
      <c r="E445" s="138"/>
      <c r="F445" s="138"/>
      <c r="G445" s="148"/>
      <c r="H445" s="148"/>
      <c r="I445" s="148"/>
      <c r="J445" s="148"/>
      <c r="K445" s="148"/>
      <c r="L445" s="143">
        <f t="shared" si="113"/>
        <v>0</v>
      </c>
      <c r="M445" s="143">
        <f t="shared" si="112"/>
        <v>0</v>
      </c>
      <c r="N445" s="141"/>
    </row>
    <row r="446" spans="1:24" x14ac:dyDescent="0.25">
      <c r="A446" s="129"/>
      <c r="B446" s="137"/>
      <c r="C446" s="138" t="s">
        <v>7</v>
      </c>
      <c r="D446" s="138"/>
      <c r="E446" s="138"/>
      <c r="F446" s="138"/>
      <c r="G446" s="148">
        <v>2</v>
      </c>
      <c r="H446" s="148">
        <v>4</v>
      </c>
      <c r="I446" s="148">
        <v>10</v>
      </c>
      <c r="J446" s="148">
        <v>10</v>
      </c>
      <c r="K446" s="148">
        <v>10</v>
      </c>
      <c r="L446" s="143">
        <f t="shared" si="113"/>
        <v>36</v>
      </c>
      <c r="M446" s="143">
        <f t="shared" si="112"/>
        <v>7</v>
      </c>
      <c r="N446" s="141"/>
    </row>
    <row r="447" spans="1:24" x14ac:dyDescent="0.25">
      <c r="A447" s="129"/>
      <c r="B447" s="137"/>
      <c r="C447" s="138" t="s">
        <v>9</v>
      </c>
      <c r="D447" s="138"/>
      <c r="E447" s="138"/>
      <c r="F447" s="138"/>
      <c r="G447" s="148">
        <v>192</v>
      </c>
      <c r="H447" s="148">
        <v>128</v>
      </c>
      <c r="I447" s="148">
        <v>128</v>
      </c>
      <c r="J447" s="148">
        <v>64</v>
      </c>
      <c r="K447" s="148">
        <v>32</v>
      </c>
      <c r="L447" s="143">
        <f t="shared" si="113"/>
        <v>544</v>
      </c>
      <c r="M447" s="143">
        <f t="shared" si="112"/>
        <v>109</v>
      </c>
      <c r="N447" s="141"/>
    </row>
    <row r="448" spans="1:24" x14ac:dyDescent="0.25">
      <c r="A448" s="129"/>
      <c r="B448" s="137"/>
      <c r="C448" s="138" t="s">
        <v>8</v>
      </c>
      <c r="D448" s="138"/>
      <c r="E448" s="138"/>
      <c r="F448" s="138"/>
      <c r="G448" s="148"/>
      <c r="H448" s="148"/>
      <c r="I448" s="148"/>
      <c r="J448" s="148"/>
      <c r="K448" s="148"/>
      <c r="L448" s="143">
        <f t="shared" si="113"/>
        <v>0</v>
      </c>
      <c r="M448" s="143">
        <f t="shared" si="112"/>
        <v>0</v>
      </c>
      <c r="N448" s="141"/>
    </row>
    <row r="449" spans="1:24" ht="15.75" thickBot="1" x14ac:dyDescent="0.3">
      <c r="A449" s="129"/>
      <c r="B449" s="144"/>
      <c r="C449" s="145"/>
      <c r="D449" s="145"/>
      <c r="E449" s="145"/>
      <c r="F449" s="145"/>
      <c r="G449" s="146"/>
      <c r="H449" s="146"/>
      <c r="I449" s="146"/>
      <c r="J449" s="146"/>
      <c r="K449" s="146"/>
      <c r="L449" s="146"/>
      <c r="M449" s="146"/>
      <c r="N449" s="147"/>
    </row>
    <row r="450" spans="1:24" ht="15.75" thickBot="1" x14ac:dyDescent="0.3"/>
    <row r="451" spans="1:24" x14ac:dyDescent="0.25">
      <c r="A451" s="2">
        <f>+A435+1</f>
        <v>28</v>
      </c>
      <c r="B451" s="123"/>
      <c r="C451" s="5" t="s">
        <v>75</v>
      </c>
      <c r="D451" s="124"/>
      <c r="E451" s="125"/>
      <c r="F451" s="125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126"/>
      <c r="S451" s="127" t="str">
        <f>+C451</f>
        <v>Sigangeni</v>
      </c>
      <c r="T451" s="128">
        <f>+L455</f>
        <v>413</v>
      </c>
      <c r="U451" s="128">
        <f>+L456+L457</f>
        <v>68</v>
      </c>
      <c r="V451" s="128">
        <f>+L458+L459</f>
        <v>345</v>
      </c>
      <c r="W451" s="128">
        <f>+L462</f>
        <v>38</v>
      </c>
      <c r="X451" s="128">
        <f>+L460</f>
        <v>0</v>
      </c>
    </row>
    <row r="452" spans="1:24" x14ac:dyDescent="0.25">
      <c r="A452" s="129"/>
      <c r="B452" s="130"/>
      <c r="C452" s="8" t="str">
        <f>+$C436</f>
        <v>December 2024</v>
      </c>
      <c r="D452" s="132"/>
      <c r="E452" s="132"/>
      <c r="F452" s="132"/>
      <c r="G452" s="10" t="str">
        <f>+$G$4</f>
        <v>Dec</v>
      </c>
      <c r="H452" s="10" t="str">
        <f>+G452</f>
        <v>Dec</v>
      </c>
      <c r="I452" s="10" t="str">
        <f t="shared" si="114"/>
        <v>Dec</v>
      </c>
      <c r="J452" s="10" t="str">
        <f t="shared" si="114"/>
        <v>Dec</v>
      </c>
      <c r="K452" s="10" t="str">
        <f t="shared" si="114"/>
        <v>Dec</v>
      </c>
      <c r="L452" s="10" t="str">
        <f t="shared" si="114"/>
        <v>Dec</v>
      </c>
      <c r="M452" s="10" t="str">
        <f t="shared" si="114"/>
        <v>Dec</v>
      </c>
      <c r="N452" s="133"/>
    </row>
    <row r="453" spans="1:24" ht="15.75" thickBot="1" x14ac:dyDescent="0.3">
      <c r="A453" s="129"/>
      <c r="B453" s="134"/>
      <c r="C453" s="135"/>
      <c r="D453" s="135"/>
      <c r="E453" s="135"/>
      <c r="F453" s="135"/>
      <c r="G453" s="7">
        <f>+$G$5</f>
        <v>1</v>
      </c>
      <c r="H453" s="7">
        <f>+$H$5</f>
        <v>8</v>
      </c>
      <c r="I453" s="7">
        <f>+$I$5</f>
        <v>15</v>
      </c>
      <c r="J453" s="7">
        <f>+$J$5</f>
        <v>22</v>
      </c>
      <c r="K453" s="7">
        <f>+$K$5</f>
        <v>29</v>
      </c>
      <c r="L453" s="7" t="s">
        <v>11</v>
      </c>
      <c r="M453" s="7" t="s">
        <v>12</v>
      </c>
      <c r="N453" s="136"/>
    </row>
    <row r="454" spans="1:24" x14ac:dyDescent="0.25">
      <c r="A454" s="129"/>
      <c r="B454" s="137"/>
      <c r="C454" s="138"/>
      <c r="D454" s="138"/>
      <c r="E454" s="138"/>
      <c r="F454" s="138"/>
      <c r="G454" s="11"/>
      <c r="H454" s="11"/>
      <c r="I454" s="11"/>
      <c r="J454" s="11"/>
      <c r="K454" s="138"/>
      <c r="L454" s="138"/>
      <c r="M454" s="138"/>
      <c r="N454" s="139"/>
    </row>
    <row r="455" spans="1:24" x14ac:dyDescent="0.25">
      <c r="A455" s="129"/>
      <c r="B455" s="137"/>
      <c r="C455" s="138" t="s">
        <v>0</v>
      </c>
      <c r="D455" s="138"/>
      <c r="E455" s="138"/>
      <c r="F455" s="138"/>
      <c r="G455" s="140">
        <f>SUM(G456:G459)</f>
        <v>89</v>
      </c>
      <c r="H455" s="140">
        <f t="shared" ref="H455:L455" si="115">SUM(H456:H459)</f>
        <v>60</v>
      </c>
      <c r="I455" s="140">
        <f t="shared" si="115"/>
        <v>80</v>
      </c>
      <c r="J455" s="140">
        <f t="shared" si="115"/>
        <v>113</v>
      </c>
      <c r="K455" s="140">
        <f t="shared" si="115"/>
        <v>71</v>
      </c>
      <c r="L455" s="140">
        <f t="shared" si="115"/>
        <v>413</v>
      </c>
      <c r="M455" s="140">
        <f>ROUND((L455/$E$1),0)</f>
        <v>83</v>
      </c>
      <c r="N455" s="141"/>
    </row>
    <row r="456" spans="1:24" x14ac:dyDescent="0.25">
      <c r="A456" s="129"/>
      <c r="B456" s="137"/>
      <c r="C456" s="138"/>
      <c r="D456" s="138" t="s">
        <v>1</v>
      </c>
      <c r="E456" s="138"/>
      <c r="F456" s="138"/>
      <c r="G456" s="148">
        <v>6</v>
      </c>
      <c r="H456" s="148">
        <v>7</v>
      </c>
      <c r="I456" s="148">
        <v>7</v>
      </c>
      <c r="J456" s="148">
        <v>7</v>
      </c>
      <c r="K456" s="148">
        <v>7</v>
      </c>
      <c r="L456" s="143">
        <f>SUM(G456:K456)</f>
        <v>34</v>
      </c>
      <c r="M456" s="143">
        <f t="shared" ref="M456:M464" si="116">ROUND((L456/$E$1),0)</f>
        <v>7</v>
      </c>
      <c r="N456" s="141"/>
      <c r="P456" s="138"/>
    </row>
    <row r="457" spans="1:24" x14ac:dyDescent="0.25">
      <c r="A457" s="129"/>
      <c r="B457" s="137"/>
      <c r="C457" s="138"/>
      <c r="D457" s="138" t="s">
        <v>2</v>
      </c>
      <c r="E457" s="138"/>
      <c r="F457" s="138"/>
      <c r="G457" s="148">
        <v>9</v>
      </c>
      <c r="H457" s="148">
        <v>5</v>
      </c>
      <c r="I457" s="148">
        <v>6</v>
      </c>
      <c r="J457" s="148">
        <v>8</v>
      </c>
      <c r="K457" s="148">
        <v>6</v>
      </c>
      <c r="L457" s="143">
        <f t="shared" ref="L457:L464" si="117">SUM(G457:K457)</f>
        <v>34</v>
      </c>
      <c r="M457" s="143">
        <f t="shared" si="116"/>
        <v>7</v>
      </c>
      <c r="N457" s="141"/>
    </row>
    <row r="458" spans="1:24" x14ac:dyDescent="0.25">
      <c r="A458" s="129"/>
      <c r="B458" s="137"/>
      <c r="C458" s="138"/>
      <c r="D458" s="138" t="s">
        <v>3</v>
      </c>
      <c r="E458" s="138"/>
      <c r="F458" s="138"/>
      <c r="G458" s="148">
        <v>17</v>
      </c>
      <c r="H458" s="148">
        <v>16</v>
      </c>
      <c r="I458" s="148">
        <v>19</v>
      </c>
      <c r="J458" s="148">
        <v>21</v>
      </c>
      <c r="K458" s="148">
        <v>23</v>
      </c>
      <c r="L458" s="143">
        <f t="shared" si="117"/>
        <v>96</v>
      </c>
      <c r="M458" s="143">
        <f t="shared" si="116"/>
        <v>19</v>
      </c>
      <c r="N458" s="141"/>
    </row>
    <row r="459" spans="1:24" x14ac:dyDescent="0.25">
      <c r="A459" s="129"/>
      <c r="B459" s="137"/>
      <c r="C459" s="138"/>
      <c r="D459" s="138" t="s">
        <v>4</v>
      </c>
      <c r="E459" s="138"/>
      <c r="F459" s="138"/>
      <c r="G459" s="149">
        <v>57</v>
      </c>
      <c r="H459" s="149">
        <v>32</v>
      </c>
      <c r="I459" s="149">
        <v>48</v>
      </c>
      <c r="J459" s="149">
        <v>77</v>
      </c>
      <c r="K459" s="149">
        <v>35</v>
      </c>
      <c r="L459" s="140">
        <f t="shared" si="117"/>
        <v>249</v>
      </c>
      <c r="M459" s="140">
        <f t="shared" si="116"/>
        <v>50</v>
      </c>
      <c r="N459" s="141"/>
    </row>
    <row r="460" spans="1:24" x14ac:dyDescent="0.25">
      <c r="A460" s="129"/>
      <c r="B460" s="137"/>
      <c r="C460" s="138" t="s">
        <v>5</v>
      </c>
      <c r="D460" s="138"/>
      <c r="E460" s="138"/>
      <c r="F460" s="138"/>
      <c r="G460" s="148"/>
      <c r="H460" s="148"/>
      <c r="I460" s="148"/>
      <c r="J460" s="148"/>
      <c r="K460" s="148"/>
      <c r="L460" s="143">
        <f t="shared" si="117"/>
        <v>0</v>
      </c>
      <c r="M460" s="143">
        <f t="shared" si="116"/>
        <v>0</v>
      </c>
      <c r="N460" s="141"/>
    </row>
    <row r="461" spans="1:24" x14ac:dyDescent="0.25">
      <c r="A461" s="129"/>
      <c r="B461" s="137"/>
      <c r="C461" s="138" t="s">
        <v>6</v>
      </c>
      <c r="D461" s="138"/>
      <c r="E461" s="138"/>
      <c r="F461" s="138"/>
      <c r="G461" s="148"/>
      <c r="H461" s="148"/>
      <c r="I461" s="148"/>
      <c r="J461" s="148"/>
      <c r="K461" s="148"/>
      <c r="L461" s="143">
        <f t="shared" si="117"/>
        <v>0</v>
      </c>
      <c r="M461" s="143">
        <f t="shared" si="116"/>
        <v>0</v>
      </c>
      <c r="N461" s="141"/>
    </row>
    <row r="462" spans="1:24" x14ac:dyDescent="0.25">
      <c r="A462" s="129"/>
      <c r="B462" s="137"/>
      <c r="C462" s="138" t="s">
        <v>7</v>
      </c>
      <c r="D462" s="138"/>
      <c r="E462" s="138"/>
      <c r="F462" s="138"/>
      <c r="G462" s="148">
        <v>9</v>
      </c>
      <c r="H462" s="148">
        <v>8</v>
      </c>
      <c r="I462" s="148">
        <v>7</v>
      </c>
      <c r="J462" s="148">
        <v>6</v>
      </c>
      <c r="K462" s="148">
        <v>8</v>
      </c>
      <c r="L462" s="143">
        <f t="shared" si="117"/>
        <v>38</v>
      </c>
      <c r="M462" s="143">
        <f t="shared" si="116"/>
        <v>8</v>
      </c>
      <c r="N462" s="141"/>
    </row>
    <row r="463" spans="1:24" x14ac:dyDescent="0.25">
      <c r="A463" s="129"/>
      <c r="B463" s="137"/>
      <c r="C463" s="138" t="s">
        <v>9</v>
      </c>
      <c r="D463" s="138"/>
      <c r="E463" s="138"/>
      <c r="F463" s="138"/>
      <c r="G463" s="148"/>
      <c r="H463" s="148"/>
      <c r="I463" s="148"/>
      <c r="J463" s="148"/>
      <c r="K463" s="148"/>
      <c r="L463" s="143">
        <f t="shared" si="117"/>
        <v>0</v>
      </c>
      <c r="M463" s="143">
        <f t="shared" si="116"/>
        <v>0</v>
      </c>
      <c r="N463" s="141"/>
    </row>
    <row r="464" spans="1:24" x14ac:dyDescent="0.25">
      <c r="A464" s="129"/>
      <c r="B464" s="137"/>
      <c r="C464" s="138" t="s">
        <v>8</v>
      </c>
      <c r="D464" s="138"/>
      <c r="E464" s="138"/>
      <c r="F464" s="138"/>
      <c r="G464" s="148"/>
      <c r="H464" s="148"/>
      <c r="I464" s="148"/>
      <c r="J464" s="148"/>
      <c r="K464" s="148"/>
      <c r="L464" s="143">
        <f t="shared" si="117"/>
        <v>0</v>
      </c>
      <c r="M464" s="143">
        <f t="shared" si="116"/>
        <v>0</v>
      </c>
      <c r="N464" s="141"/>
    </row>
    <row r="465" spans="1:24" ht="15.75" thickBot="1" x14ac:dyDescent="0.3">
      <c r="A465" s="129"/>
      <c r="B465" s="144"/>
      <c r="C465" s="145"/>
      <c r="D465" s="145"/>
      <c r="E465" s="145"/>
      <c r="F465" s="145"/>
      <c r="G465" s="146"/>
      <c r="H465" s="146"/>
      <c r="I465" s="146"/>
      <c r="J465" s="146"/>
      <c r="K465" s="146"/>
      <c r="L465" s="146"/>
      <c r="M465" s="146"/>
      <c r="N465" s="147"/>
    </row>
    <row r="466" spans="1:24" ht="15.75" thickBot="1" x14ac:dyDescent="0.3">
      <c r="A466" s="129"/>
      <c r="G466" s="142"/>
      <c r="H466" s="142"/>
      <c r="I466" s="142"/>
      <c r="J466" s="142"/>
      <c r="K466" s="142"/>
      <c r="L466" s="142"/>
      <c r="M466" s="142"/>
      <c r="N466" s="142"/>
    </row>
    <row r="467" spans="1:24" x14ac:dyDescent="0.25">
      <c r="A467" s="2">
        <f>+A451+1</f>
        <v>29</v>
      </c>
      <c r="B467" s="12"/>
      <c r="C467" s="5" t="s">
        <v>87</v>
      </c>
      <c r="D467" s="124"/>
      <c r="E467" s="125"/>
      <c r="F467" s="125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126"/>
      <c r="S467" s="127" t="str">
        <f>+C467</f>
        <v>Sgombeni</v>
      </c>
      <c r="T467" s="128">
        <f>+L471</f>
        <v>330</v>
      </c>
      <c r="U467" s="128">
        <f>+L472+L473</f>
        <v>101</v>
      </c>
      <c r="V467" s="128">
        <f>+L474+L475</f>
        <v>229</v>
      </c>
      <c r="W467" s="128">
        <f>+L478</f>
        <v>15</v>
      </c>
      <c r="X467" s="128">
        <f>+L476</f>
        <v>0</v>
      </c>
    </row>
    <row r="468" spans="1:24" x14ac:dyDescent="0.25">
      <c r="A468" s="129"/>
      <c r="B468" s="130"/>
      <c r="C468" s="8" t="str">
        <f>+$C452</f>
        <v>December 2024</v>
      </c>
      <c r="D468" s="132"/>
      <c r="E468" s="132"/>
      <c r="F468" s="132"/>
      <c r="G468" s="10" t="str">
        <f>+$G$4</f>
        <v>Dec</v>
      </c>
      <c r="H468" s="10" t="str">
        <f>+G468</f>
        <v>Dec</v>
      </c>
      <c r="I468" s="10" t="str">
        <f t="shared" si="118"/>
        <v>Dec</v>
      </c>
      <c r="J468" s="10" t="str">
        <f t="shared" si="118"/>
        <v>Dec</v>
      </c>
      <c r="K468" s="10" t="str">
        <f t="shared" si="118"/>
        <v>Dec</v>
      </c>
      <c r="L468" s="10" t="str">
        <f t="shared" si="118"/>
        <v>Dec</v>
      </c>
      <c r="M468" s="10" t="str">
        <f t="shared" si="118"/>
        <v>Dec</v>
      </c>
      <c r="N468" s="133"/>
    </row>
    <row r="469" spans="1:24" ht="15.75" thickBot="1" x14ac:dyDescent="0.3">
      <c r="A469" s="129"/>
      <c r="B469" s="134"/>
      <c r="C469" s="135"/>
      <c r="D469" s="135"/>
      <c r="E469" s="135"/>
      <c r="F469" s="135"/>
      <c r="G469" s="7">
        <f>+$G$5</f>
        <v>1</v>
      </c>
      <c r="H469" s="7">
        <f>+$H$5</f>
        <v>8</v>
      </c>
      <c r="I469" s="7">
        <f>+$I$5</f>
        <v>15</v>
      </c>
      <c r="J469" s="7">
        <f>+$J$5</f>
        <v>22</v>
      </c>
      <c r="K469" s="7">
        <f>+$K$5</f>
        <v>29</v>
      </c>
      <c r="L469" s="7" t="s">
        <v>11</v>
      </c>
      <c r="M469" s="7" t="s">
        <v>12</v>
      </c>
      <c r="N469" s="136"/>
    </row>
    <row r="470" spans="1:24" x14ac:dyDescent="0.25">
      <c r="A470" s="129"/>
      <c r="B470" s="137"/>
      <c r="C470" s="138"/>
      <c r="D470" s="138"/>
      <c r="E470" s="138"/>
      <c r="F470" s="138"/>
      <c r="G470" s="11"/>
      <c r="H470" s="11"/>
      <c r="I470" s="11"/>
      <c r="J470" s="11"/>
      <c r="K470" s="138"/>
      <c r="L470" s="138"/>
      <c r="M470" s="138"/>
      <c r="N470" s="139"/>
    </row>
    <row r="471" spans="1:24" x14ac:dyDescent="0.25">
      <c r="A471" s="129"/>
      <c r="B471" s="137"/>
      <c r="C471" s="138" t="s">
        <v>0</v>
      </c>
      <c r="D471" s="138"/>
      <c r="E471" s="138"/>
      <c r="F471" s="138"/>
      <c r="G471" s="140">
        <f>SUM(G472:G475)</f>
        <v>76</v>
      </c>
      <c r="H471" s="140">
        <f t="shared" ref="H471:L471" si="119">SUM(H472:H475)</f>
        <v>90</v>
      </c>
      <c r="I471" s="140">
        <f t="shared" si="119"/>
        <v>59</v>
      </c>
      <c r="J471" s="140">
        <f t="shared" si="119"/>
        <v>49</v>
      </c>
      <c r="K471" s="140">
        <f t="shared" si="119"/>
        <v>56</v>
      </c>
      <c r="L471" s="140">
        <f t="shared" si="119"/>
        <v>330</v>
      </c>
      <c r="M471" s="140">
        <f>ROUND((L471/$E$1),0)</f>
        <v>66</v>
      </c>
      <c r="N471" s="141"/>
    </row>
    <row r="472" spans="1:24" x14ac:dyDescent="0.25">
      <c r="A472" s="129"/>
      <c r="B472" s="137"/>
      <c r="C472" s="138"/>
      <c r="D472" s="138" t="s">
        <v>1</v>
      </c>
      <c r="E472" s="138"/>
      <c r="F472" s="138"/>
      <c r="G472" s="148">
        <v>9</v>
      </c>
      <c r="H472" s="148">
        <v>10</v>
      </c>
      <c r="I472" s="148">
        <v>6</v>
      </c>
      <c r="J472" s="148">
        <v>5</v>
      </c>
      <c r="K472" s="148">
        <v>3</v>
      </c>
      <c r="L472" s="143">
        <f>SUM(G472:K472)</f>
        <v>33</v>
      </c>
      <c r="M472" s="143">
        <f t="shared" ref="M472:M480" si="120">ROUND((L472/$E$1),0)</f>
        <v>7</v>
      </c>
      <c r="N472" s="141"/>
    </row>
    <row r="473" spans="1:24" x14ac:dyDescent="0.25">
      <c r="A473" s="129"/>
      <c r="B473" s="137"/>
      <c r="C473" s="138"/>
      <c r="D473" s="138" t="s">
        <v>2</v>
      </c>
      <c r="E473" s="138"/>
      <c r="F473" s="138"/>
      <c r="G473" s="148">
        <v>17</v>
      </c>
      <c r="H473" s="148">
        <v>15</v>
      </c>
      <c r="I473" s="148">
        <v>12</v>
      </c>
      <c r="J473" s="148">
        <v>9</v>
      </c>
      <c r="K473" s="148">
        <v>15</v>
      </c>
      <c r="L473" s="143">
        <f t="shared" ref="L473:L480" si="121">SUM(G473:K473)</f>
        <v>68</v>
      </c>
      <c r="M473" s="143">
        <f t="shared" si="120"/>
        <v>14</v>
      </c>
      <c r="N473" s="141"/>
    </row>
    <row r="474" spans="1:24" x14ac:dyDescent="0.25">
      <c r="A474" s="129"/>
      <c r="B474" s="137"/>
      <c r="C474" s="138"/>
      <c r="D474" s="138" t="s">
        <v>3</v>
      </c>
      <c r="E474" s="138"/>
      <c r="F474" s="138"/>
      <c r="G474" s="148">
        <v>18</v>
      </c>
      <c r="H474" s="148">
        <v>19</v>
      </c>
      <c r="I474" s="148">
        <v>15</v>
      </c>
      <c r="J474" s="148">
        <v>12</v>
      </c>
      <c r="K474" s="148">
        <v>18</v>
      </c>
      <c r="L474" s="143">
        <f t="shared" si="121"/>
        <v>82</v>
      </c>
      <c r="M474" s="143">
        <f t="shared" si="120"/>
        <v>16</v>
      </c>
      <c r="N474" s="141"/>
    </row>
    <row r="475" spans="1:24" x14ac:dyDescent="0.25">
      <c r="A475" s="129"/>
      <c r="B475" s="137"/>
      <c r="C475" s="138"/>
      <c r="D475" s="138" t="s">
        <v>4</v>
      </c>
      <c r="E475" s="138"/>
      <c r="F475" s="138"/>
      <c r="G475" s="149">
        <v>32</v>
      </c>
      <c r="H475" s="149">
        <v>46</v>
      </c>
      <c r="I475" s="149">
        <v>26</v>
      </c>
      <c r="J475" s="149">
        <v>23</v>
      </c>
      <c r="K475" s="149">
        <v>20</v>
      </c>
      <c r="L475" s="140">
        <f t="shared" si="121"/>
        <v>147</v>
      </c>
      <c r="M475" s="140">
        <f t="shared" si="120"/>
        <v>29</v>
      </c>
      <c r="N475" s="141"/>
    </row>
    <row r="476" spans="1:24" x14ac:dyDescent="0.25">
      <c r="A476" s="129"/>
      <c r="B476" s="137"/>
      <c r="C476" s="138" t="s">
        <v>5</v>
      </c>
      <c r="D476" s="138"/>
      <c r="E476" s="138"/>
      <c r="F476" s="138"/>
      <c r="G476" s="148"/>
      <c r="H476" s="148"/>
      <c r="I476" s="148"/>
      <c r="J476" s="148"/>
      <c r="K476" s="148"/>
      <c r="L476" s="143">
        <f t="shared" si="121"/>
        <v>0</v>
      </c>
      <c r="M476" s="143">
        <f t="shared" si="120"/>
        <v>0</v>
      </c>
      <c r="N476" s="141"/>
    </row>
    <row r="477" spans="1:24" x14ac:dyDescent="0.25">
      <c r="A477" s="129"/>
      <c r="B477" s="137"/>
      <c r="C477" s="138" t="s">
        <v>6</v>
      </c>
      <c r="D477" s="138"/>
      <c r="E477" s="138"/>
      <c r="F477" s="138"/>
      <c r="G477" s="148"/>
      <c r="H477" s="148"/>
      <c r="I477" s="148"/>
      <c r="J477" s="148"/>
      <c r="K477" s="148"/>
      <c r="L477" s="143">
        <f t="shared" si="121"/>
        <v>0</v>
      </c>
      <c r="M477" s="143">
        <f t="shared" si="120"/>
        <v>0</v>
      </c>
      <c r="N477" s="141"/>
    </row>
    <row r="478" spans="1:24" x14ac:dyDescent="0.25">
      <c r="A478" s="129"/>
      <c r="B478" s="137"/>
      <c r="C478" s="138" t="s">
        <v>7</v>
      </c>
      <c r="D478" s="138"/>
      <c r="E478" s="138"/>
      <c r="F478" s="138"/>
      <c r="G478" s="148">
        <v>3</v>
      </c>
      <c r="H478" s="148">
        <v>5</v>
      </c>
      <c r="I478" s="148">
        <v>2</v>
      </c>
      <c r="J478" s="148">
        <v>3</v>
      </c>
      <c r="K478" s="148">
        <v>2</v>
      </c>
      <c r="L478" s="143">
        <f t="shared" si="121"/>
        <v>15</v>
      </c>
      <c r="M478" s="143">
        <f t="shared" si="120"/>
        <v>3</v>
      </c>
      <c r="N478" s="141"/>
    </row>
    <row r="479" spans="1:24" x14ac:dyDescent="0.25">
      <c r="A479" s="129"/>
      <c r="B479" s="137"/>
      <c r="C479" s="138" t="s">
        <v>9</v>
      </c>
      <c r="D479" s="138"/>
      <c r="E479" s="138"/>
      <c r="F479" s="138"/>
      <c r="G479" s="148"/>
      <c r="H479" s="148"/>
      <c r="I479" s="148">
        <v>30</v>
      </c>
      <c r="J479" s="148">
        <v>25</v>
      </c>
      <c r="K479" s="148">
        <v>20</v>
      </c>
      <c r="L479" s="143">
        <f t="shared" si="121"/>
        <v>75</v>
      </c>
      <c r="M479" s="143">
        <f t="shared" si="120"/>
        <v>15</v>
      </c>
      <c r="N479" s="141"/>
    </row>
    <row r="480" spans="1:24" x14ac:dyDescent="0.25">
      <c r="A480" s="129"/>
      <c r="B480" s="137"/>
      <c r="C480" s="138" t="s">
        <v>8</v>
      </c>
      <c r="D480" s="138"/>
      <c r="E480" s="138"/>
      <c r="F480" s="138"/>
      <c r="G480" s="148"/>
      <c r="H480" s="148"/>
      <c r="I480" s="148"/>
      <c r="J480" s="148"/>
      <c r="K480" s="148"/>
      <c r="L480" s="143">
        <f t="shared" si="121"/>
        <v>0</v>
      </c>
      <c r="M480" s="143">
        <f t="shared" si="120"/>
        <v>0</v>
      </c>
      <c r="N480" s="141"/>
    </row>
    <row r="481" spans="1:24" ht="15.75" thickBot="1" x14ac:dyDescent="0.3">
      <c r="A481" s="129"/>
      <c r="B481" s="144"/>
      <c r="C481" s="145"/>
      <c r="D481" s="145"/>
      <c r="E481" s="145"/>
      <c r="F481" s="145"/>
      <c r="G481" s="146"/>
      <c r="H481" s="146"/>
      <c r="I481" s="146"/>
      <c r="J481" s="146"/>
      <c r="K481" s="146"/>
      <c r="L481" s="146"/>
      <c r="M481" s="146"/>
      <c r="N481" s="147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24"/>
      <c r="E483" s="125"/>
      <c r="F483" s="125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126"/>
      <c r="S483" s="127" t="str">
        <f>+C483</f>
        <v>Lushikishini</v>
      </c>
      <c r="T483" s="128">
        <f>+L487</f>
        <v>268</v>
      </c>
      <c r="U483" s="128">
        <f>+L488+L489</f>
        <v>90</v>
      </c>
      <c r="V483" s="128">
        <f>+L490+L491</f>
        <v>178</v>
      </c>
      <c r="W483" s="128">
        <f>+L494</f>
        <v>0</v>
      </c>
      <c r="X483" s="128">
        <f>+L492</f>
        <v>0</v>
      </c>
    </row>
    <row r="484" spans="1:24" x14ac:dyDescent="0.25">
      <c r="A484" s="129"/>
      <c r="B484" s="130"/>
      <c r="C484" s="8" t="str">
        <f>+$C468</f>
        <v>December 2024</v>
      </c>
      <c r="D484" s="132"/>
      <c r="E484" s="132"/>
      <c r="F484" s="132"/>
      <c r="G484" s="10" t="str">
        <f>+$G$4</f>
        <v>Dec</v>
      </c>
      <c r="H484" s="10" t="str">
        <f>+G484</f>
        <v>Dec</v>
      </c>
      <c r="I484" s="10" t="str">
        <f t="shared" si="122"/>
        <v>Dec</v>
      </c>
      <c r="J484" s="10" t="str">
        <f t="shared" si="122"/>
        <v>Dec</v>
      </c>
      <c r="K484" s="10" t="str">
        <f t="shared" si="122"/>
        <v>Dec</v>
      </c>
      <c r="L484" s="10" t="str">
        <f t="shared" si="122"/>
        <v>Dec</v>
      </c>
      <c r="M484" s="10" t="str">
        <f t="shared" si="122"/>
        <v>Dec</v>
      </c>
      <c r="N484" s="133"/>
    </row>
    <row r="485" spans="1:24" ht="15.75" thickBot="1" x14ac:dyDescent="0.3">
      <c r="A485" s="129"/>
      <c r="B485" s="134"/>
      <c r="C485" s="135"/>
      <c r="D485" s="135"/>
      <c r="E485" s="135"/>
      <c r="F485" s="135"/>
      <c r="G485" s="7">
        <f>+$G$5</f>
        <v>1</v>
      </c>
      <c r="H485" s="7">
        <f>+$H$5</f>
        <v>8</v>
      </c>
      <c r="I485" s="7">
        <f>+$I$5</f>
        <v>15</v>
      </c>
      <c r="J485" s="7">
        <f>+$J$5</f>
        <v>22</v>
      </c>
      <c r="K485" s="7">
        <f>+$K$5</f>
        <v>29</v>
      </c>
      <c r="L485" s="7" t="s">
        <v>11</v>
      </c>
      <c r="M485" s="7" t="s">
        <v>12</v>
      </c>
      <c r="N485" s="136"/>
    </row>
    <row r="486" spans="1:24" x14ac:dyDescent="0.25">
      <c r="A486" s="129"/>
      <c r="B486" s="137"/>
      <c r="C486" s="138"/>
      <c r="D486" s="138"/>
      <c r="E486" s="138"/>
      <c r="F486" s="138"/>
      <c r="G486" s="11"/>
      <c r="H486" s="11"/>
      <c r="I486" s="11"/>
      <c r="J486" s="11"/>
      <c r="K486" s="138"/>
      <c r="L486" s="138"/>
      <c r="M486" s="138"/>
      <c r="N486" s="139"/>
    </row>
    <row r="487" spans="1:24" x14ac:dyDescent="0.25">
      <c r="A487" s="129"/>
      <c r="B487" s="137"/>
      <c r="C487" s="138" t="s">
        <v>0</v>
      </c>
      <c r="D487" s="138"/>
      <c r="E487" s="138"/>
      <c r="F487" s="138"/>
      <c r="G487" s="140">
        <f>SUM(G488:G491)</f>
        <v>48</v>
      </c>
      <c r="H487" s="140">
        <f t="shared" ref="H487:L487" si="123">SUM(H488:H491)</f>
        <v>78</v>
      </c>
      <c r="I487" s="140">
        <f t="shared" si="123"/>
        <v>49</v>
      </c>
      <c r="J487" s="140">
        <f t="shared" si="123"/>
        <v>58</v>
      </c>
      <c r="K487" s="140">
        <f t="shared" si="123"/>
        <v>35</v>
      </c>
      <c r="L487" s="140">
        <f t="shared" si="123"/>
        <v>268</v>
      </c>
      <c r="M487" s="140">
        <f>ROUND((L487/$E$1),0)</f>
        <v>54</v>
      </c>
      <c r="N487" s="141"/>
    </row>
    <row r="488" spans="1:24" x14ac:dyDescent="0.25">
      <c r="A488" s="129"/>
      <c r="B488" s="137"/>
      <c r="C488" s="138"/>
      <c r="D488" s="138" t="s">
        <v>1</v>
      </c>
      <c r="E488" s="138"/>
      <c r="F488" s="138"/>
      <c r="G488" s="148">
        <v>3</v>
      </c>
      <c r="H488" s="148">
        <v>6</v>
      </c>
      <c r="I488" s="148">
        <v>3</v>
      </c>
      <c r="J488" s="148">
        <v>4</v>
      </c>
      <c r="K488" s="148">
        <v>4</v>
      </c>
      <c r="L488" s="143">
        <f>SUM(G488:K488)</f>
        <v>20</v>
      </c>
      <c r="M488" s="143">
        <f t="shared" ref="M488:M496" si="124">ROUND((L488/$E$1),0)</f>
        <v>4</v>
      </c>
      <c r="N488" s="141"/>
    </row>
    <row r="489" spans="1:24" x14ac:dyDescent="0.25">
      <c r="A489" s="129"/>
      <c r="B489" s="137"/>
      <c r="C489" s="138"/>
      <c r="D489" s="138" t="s">
        <v>2</v>
      </c>
      <c r="E489" s="138"/>
      <c r="F489" s="138"/>
      <c r="G489" s="148">
        <v>11</v>
      </c>
      <c r="H489" s="148">
        <v>24</v>
      </c>
      <c r="I489" s="148">
        <v>11</v>
      </c>
      <c r="J489" s="148">
        <v>18</v>
      </c>
      <c r="K489" s="148">
        <v>6</v>
      </c>
      <c r="L489" s="143">
        <f t="shared" ref="L489:L496" si="125">SUM(G489:K489)</f>
        <v>70</v>
      </c>
      <c r="M489" s="143">
        <f t="shared" si="124"/>
        <v>14</v>
      </c>
      <c r="N489" s="141"/>
    </row>
    <row r="490" spans="1:24" x14ac:dyDescent="0.25">
      <c r="A490" s="129"/>
      <c r="B490" s="137"/>
      <c r="C490" s="138"/>
      <c r="D490" s="138" t="s">
        <v>3</v>
      </c>
      <c r="E490" s="138"/>
      <c r="F490" s="138"/>
      <c r="G490" s="148">
        <v>12</v>
      </c>
      <c r="H490" s="148">
        <v>12</v>
      </c>
      <c r="I490" s="148">
        <v>11</v>
      </c>
      <c r="J490" s="148">
        <v>11</v>
      </c>
      <c r="K490" s="148">
        <v>9</v>
      </c>
      <c r="L490" s="143">
        <f t="shared" si="125"/>
        <v>55</v>
      </c>
      <c r="M490" s="143">
        <f t="shared" si="124"/>
        <v>11</v>
      </c>
      <c r="N490" s="141"/>
    </row>
    <row r="491" spans="1:24" x14ac:dyDescent="0.25">
      <c r="A491" s="129"/>
      <c r="B491" s="137"/>
      <c r="C491" s="138"/>
      <c r="D491" s="138" t="s">
        <v>4</v>
      </c>
      <c r="E491" s="138"/>
      <c r="F491" s="138"/>
      <c r="G491" s="149">
        <v>22</v>
      </c>
      <c r="H491" s="149">
        <v>36</v>
      </c>
      <c r="I491" s="149">
        <v>24</v>
      </c>
      <c r="J491" s="149">
        <v>25</v>
      </c>
      <c r="K491" s="149">
        <v>16</v>
      </c>
      <c r="L491" s="140">
        <f t="shared" si="125"/>
        <v>123</v>
      </c>
      <c r="M491" s="140">
        <f t="shared" si="124"/>
        <v>25</v>
      </c>
      <c r="N491" s="141"/>
    </row>
    <row r="492" spans="1:24" x14ac:dyDescent="0.25">
      <c r="A492" s="129"/>
      <c r="B492" s="137"/>
      <c r="C492" s="138" t="s">
        <v>5</v>
      </c>
      <c r="D492" s="138"/>
      <c r="E492" s="138"/>
      <c r="F492" s="138"/>
      <c r="G492" s="148"/>
      <c r="H492" s="148"/>
      <c r="I492" s="148"/>
      <c r="J492" s="148"/>
      <c r="K492" s="148"/>
      <c r="L492" s="143">
        <f t="shared" si="125"/>
        <v>0</v>
      </c>
      <c r="M492" s="143">
        <f t="shared" si="124"/>
        <v>0</v>
      </c>
      <c r="N492" s="141"/>
    </row>
    <row r="493" spans="1:24" x14ac:dyDescent="0.25">
      <c r="A493" s="129"/>
      <c r="B493" s="137"/>
      <c r="C493" s="138" t="s">
        <v>6</v>
      </c>
      <c r="D493" s="138"/>
      <c r="E493" s="138"/>
      <c r="F493" s="138"/>
      <c r="G493" s="148"/>
      <c r="H493" s="148"/>
      <c r="I493" s="148"/>
      <c r="J493" s="148"/>
      <c r="K493" s="148"/>
      <c r="L493" s="143">
        <f t="shared" si="125"/>
        <v>0</v>
      </c>
      <c r="M493" s="143">
        <f t="shared" si="124"/>
        <v>0</v>
      </c>
      <c r="N493" s="141"/>
    </row>
    <row r="494" spans="1:24" x14ac:dyDescent="0.25">
      <c r="A494" s="129"/>
      <c r="B494" s="137"/>
      <c r="C494" s="138" t="s">
        <v>7</v>
      </c>
      <c r="D494" s="138"/>
      <c r="E494" s="138"/>
      <c r="F494" s="138"/>
      <c r="G494" s="148"/>
      <c r="H494" s="148"/>
      <c r="I494" s="148"/>
      <c r="J494" s="148"/>
      <c r="K494" s="148"/>
      <c r="L494" s="143">
        <f t="shared" si="125"/>
        <v>0</v>
      </c>
      <c r="M494" s="143">
        <f t="shared" si="124"/>
        <v>0</v>
      </c>
      <c r="N494" s="141"/>
    </row>
    <row r="495" spans="1:24" x14ac:dyDescent="0.25">
      <c r="A495" s="129"/>
      <c r="B495" s="137"/>
      <c r="C495" s="138" t="s">
        <v>9</v>
      </c>
      <c r="D495" s="138"/>
      <c r="E495" s="138"/>
      <c r="F495" s="138"/>
      <c r="G495" s="148"/>
      <c r="H495" s="148"/>
      <c r="I495" s="148"/>
      <c r="J495" s="148"/>
      <c r="K495" s="148">
        <v>64</v>
      </c>
      <c r="L495" s="143">
        <f t="shared" si="125"/>
        <v>64</v>
      </c>
      <c r="M495" s="143">
        <f t="shared" si="124"/>
        <v>13</v>
      </c>
      <c r="N495" s="141"/>
    </row>
    <row r="496" spans="1:24" x14ac:dyDescent="0.25">
      <c r="A496" s="129"/>
      <c r="B496" s="137"/>
      <c r="C496" s="138" t="s">
        <v>8</v>
      </c>
      <c r="D496" s="138"/>
      <c r="E496" s="138"/>
      <c r="F496" s="138"/>
      <c r="G496" s="148"/>
      <c r="H496" s="148"/>
      <c r="I496" s="148"/>
      <c r="J496" s="148"/>
      <c r="K496" s="148"/>
      <c r="L496" s="143">
        <f t="shared" si="125"/>
        <v>0</v>
      </c>
      <c r="M496" s="143">
        <f t="shared" si="124"/>
        <v>0</v>
      </c>
      <c r="N496" s="141"/>
    </row>
    <row r="497" spans="1:24" ht="15.75" thickBot="1" x14ac:dyDescent="0.3">
      <c r="A497" s="129"/>
      <c r="B497" s="144"/>
      <c r="C497" s="145"/>
      <c r="D497" s="145"/>
      <c r="E497" s="145"/>
      <c r="F497" s="145"/>
      <c r="G497" s="146"/>
      <c r="H497" s="146"/>
      <c r="I497" s="146"/>
      <c r="J497" s="146"/>
      <c r="K497" s="146"/>
      <c r="L497" s="146"/>
      <c r="M497" s="146"/>
      <c r="N497" s="147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+[1]Jun24!C499</f>
        <v>Sigengeni (Shiselweni)</v>
      </c>
      <c r="D499" s="124"/>
      <c r="E499" s="125"/>
      <c r="F499" s="125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126"/>
      <c r="S499" s="127" t="str">
        <f>+C499</f>
        <v>Sigengeni (Shiselweni)</v>
      </c>
      <c r="T499" s="128">
        <f>+L503</f>
        <v>393</v>
      </c>
      <c r="U499" s="128">
        <f>+L504+L505</f>
        <v>63</v>
      </c>
      <c r="V499" s="128">
        <f>+L506+L507</f>
        <v>330</v>
      </c>
      <c r="W499" s="128">
        <f>+L510</f>
        <v>8</v>
      </c>
      <c r="X499" s="128">
        <f>+L508</f>
        <v>4</v>
      </c>
    </row>
    <row r="500" spans="1:24" x14ac:dyDescent="0.25">
      <c r="A500" s="129"/>
      <c r="B500" s="130"/>
      <c r="C500" s="8" t="str">
        <f>+$C484</f>
        <v>December 2024</v>
      </c>
      <c r="D500" s="132"/>
      <c r="E500" s="132"/>
      <c r="F500" s="132"/>
      <c r="G500" s="10" t="str">
        <f>+$G$4</f>
        <v>Dec</v>
      </c>
      <c r="H500" s="10" t="str">
        <f>+G500</f>
        <v>Dec</v>
      </c>
      <c r="I500" s="10" t="str">
        <f t="shared" si="126"/>
        <v>Dec</v>
      </c>
      <c r="J500" s="10" t="str">
        <f t="shared" si="126"/>
        <v>Dec</v>
      </c>
      <c r="K500" s="10" t="str">
        <f t="shared" si="126"/>
        <v>Dec</v>
      </c>
      <c r="L500" s="10" t="str">
        <f t="shared" si="126"/>
        <v>Dec</v>
      </c>
      <c r="M500" s="10" t="str">
        <f t="shared" si="126"/>
        <v>Dec</v>
      </c>
      <c r="N500" s="133"/>
    </row>
    <row r="501" spans="1:24" ht="15.75" thickBot="1" x14ac:dyDescent="0.3">
      <c r="A501" s="129"/>
      <c r="B501" s="134"/>
      <c r="C501" s="135"/>
      <c r="D501" s="135"/>
      <c r="E501" s="135"/>
      <c r="F501" s="135"/>
      <c r="G501" s="7">
        <f>+$G$5</f>
        <v>1</v>
      </c>
      <c r="H501" s="7">
        <f>+$H$5</f>
        <v>8</v>
      </c>
      <c r="I501" s="7">
        <f>+$I$5</f>
        <v>15</v>
      </c>
      <c r="J501" s="7">
        <f>+$J$5</f>
        <v>22</v>
      </c>
      <c r="K501" s="7">
        <f>+$K$5</f>
        <v>29</v>
      </c>
      <c r="L501" s="7" t="s">
        <v>11</v>
      </c>
      <c r="M501" s="7" t="s">
        <v>12</v>
      </c>
      <c r="N501" s="136"/>
    </row>
    <row r="502" spans="1:24" x14ac:dyDescent="0.25">
      <c r="A502" s="129"/>
      <c r="B502" s="137"/>
      <c r="C502" s="138"/>
      <c r="D502" s="138"/>
      <c r="E502" s="138"/>
      <c r="F502" s="138"/>
      <c r="G502" s="11"/>
      <c r="H502" s="11"/>
      <c r="I502" s="11"/>
      <c r="J502" s="11"/>
      <c r="K502" s="138"/>
      <c r="L502" s="138"/>
      <c r="M502" s="138"/>
      <c r="N502" s="139"/>
    </row>
    <row r="503" spans="1:24" x14ac:dyDescent="0.25">
      <c r="A503" s="129"/>
      <c r="B503" s="137"/>
      <c r="C503" s="138" t="s">
        <v>0</v>
      </c>
      <c r="D503" s="138"/>
      <c r="E503" s="138"/>
      <c r="F503" s="138"/>
      <c r="G503" s="140">
        <f>SUM(G504:G507)</f>
        <v>70</v>
      </c>
      <c r="H503" s="140">
        <f t="shared" ref="H503:L503" si="127">SUM(H504:H507)</f>
        <v>90</v>
      </c>
      <c r="I503" s="140">
        <f t="shared" si="127"/>
        <v>81</v>
      </c>
      <c r="J503" s="140">
        <f t="shared" si="127"/>
        <v>97</v>
      </c>
      <c r="K503" s="140">
        <f t="shared" si="127"/>
        <v>55</v>
      </c>
      <c r="L503" s="140">
        <f t="shared" si="127"/>
        <v>393</v>
      </c>
      <c r="M503" s="140">
        <f>ROUND((L503/$E$1),0)</f>
        <v>79</v>
      </c>
      <c r="N503" s="141"/>
    </row>
    <row r="504" spans="1:24" x14ac:dyDescent="0.25">
      <c r="A504" s="129"/>
      <c r="B504" s="137"/>
      <c r="C504" s="138"/>
      <c r="D504" s="138" t="s">
        <v>1</v>
      </c>
      <c r="E504" s="138"/>
      <c r="F504" s="138"/>
      <c r="G504" s="148">
        <v>3</v>
      </c>
      <c r="H504" s="148">
        <v>4</v>
      </c>
      <c r="I504" s="148">
        <v>2</v>
      </c>
      <c r="J504" s="148">
        <v>4</v>
      </c>
      <c r="K504" s="148">
        <v>3</v>
      </c>
      <c r="L504" s="143">
        <f>SUM(G504:K504)</f>
        <v>16</v>
      </c>
      <c r="M504" s="143">
        <f t="shared" ref="M504:M512" si="128">ROUND((L504/$E$1),0)</f>
        <v>3</v>
      </c>
      <c r="N504" s="141"/>
    </row>
    <row r="505" spans="1:24" x14ac:dyDescent="0.25">
      <c r="A505" s="129"/>
      <c r="B505" s="137"/>
      <c r="C505" s="138"/>
      <c r="D505" s="138" t="s">
        <v>2</v>
      </c>
      <c r="E505" s="138"/>
      <c r="F505" s="138"/>
      <c r="G505" s="148">
        <v>9</v>
      </c>
      <c r="H505" s="148">
        <v>11</v>
      </c>
      <c r="I505" s="148">
        <v>10</v>
      </c>
      <c r="J505" s="148">
        <v>10</v>
      </c>
      <c r="K505" s="148">
        <v>7</v>
      </c>
      <c r="L505" s="143">
        <f t="shared" ref="L505:L512" si="129">SUM(G505:K505)</f>
        <v>47</v>
      </c>
      <c r="M505" s="143">
        <f t="shared" si="128"/>
        <v>9</v>
      </c>
      <c r="N505" s="141"/>
    </row>
    <row r="506" spans="1:24" x14ac:dyDescent="0.25">
      <c r="A506" s="129"/>
      <c r="B506" s="137"/>
      <c r="C506" s="138"/>
      <c r="D506" s="138" t="s">
        <v>3</v>
      </c>
      <c r="E506" s="138"/>
      <c r="F506" s="138"/>
      <c r="G506" s="148">
        <v>12</v>
      </c>
      <c r="H506" s="148">
        <v>17</v>
      </c>
      <c r="I506" s="148">
        <v>13</v>
      </c>
      <c r="J506" s="148">
        <v>15</v>
      </c>
      <c r="K506" s="148">
        <v>13</v>
      </c>
      <c r="L506" s="143">
        <f t="shared" si="129"/>
        <v>70</v>
      </c>
      <c r="M506" s="143">
        <f t="shared" si="128"/>
        <v>14</v>
      </c>
      <c r="N506" s="141"/>
    </row>
    <row r="507" spans="1:24" x14ac:dyDescent="0.25">
      <c r="A507" s="129"/>
      <c r="B507" s="137"/>
      <c r="C507" s="138"/>
      <c r="D507" s="138" t="s">
        <v>4</v>
      </c>
      <c r="E507" s="138"/>
      <c r="F507" s="138"/>
      <c r="G507" s="149">
        <v>46</v>
      </c>
      <c r="H507" s="149">
        <v>58</v>
      </c>
      <c r="I507" s="149">
        <v>56</v>
      </c>
      <c r="J507" s="149">
        <v>68</v>
      </c>
      <c r="K507" s="149">
        <v>32</v>
      </c>
      <c r="L507" s="140">
        <f t="shared" si="129"/>
        <v>260</v>
      </c>
      <c r="M507" s="140">
        <f t="shared" si="128"/>
        <v>52</v>
      </c>
      <c r="N507" s="141"/>
    </row>
    <row r="508" spans="1:24" x14ac:dyDescent="0.25">
      <c r="A508" s="129"/>
      <c r="B508" s="137"/>
      <c r="C508" s="138" t="s">
        <v>5</v>
      </c>
      <c r="D508" s="138"/>
      <c r="E508" s="138"/>
      <c r="F508" s="138"/>
      <c r="G508" s="148"/>
      <c r="H508" s="148">
        <v>4</v>
      </c>
      <c r="I508" s="148"/>
      <c r="J508" s="148"/>
      <c r="K508" s="148"/>
      <c r="L508" s="143">
        <f t="shared" si="129"/>
        <v>4</v>
      </c>
      <c r="M508" s="143">
        <f t="shared" si="128"/>
        <v>1</v>
      </c>
      <c r="N508" s="141"/>
    </row>
    <row r="509" spans="1:24" x14ac:dyDescent="0.25">
      <c r="A509" s="129"/>
      <c r="B509" s="137"/>
      <c r="C509" s="138" t="s">
        <v>6</v>
      </c>
      <c r="D509" s="138"/>
      <c r="E509" s="138"/>
      <c r="F509" s="138"/>
      <c r="G509" s="148"/>
      <c r="H509" s="148"/>
      <c r="I509" s="148"/>
      <c r="J509" s="148"/>
      <c r="K509" s="148"/>
      <c r="L509" s="143">
        <f t="shared" si="129"/>
        <v>0</v>
      </c>
      <c r="M509" s="143">
        <f t="shared" si="128"/>
        <v>0</v>
      </c>
      <c r="N509" s="141"/>
    </row>
    <row r="510" spans="1:24" x14ac:dyDescent="0.25">
      <c r="A510" s="129"/>
      <c r="B510" s="137"/>
      <c r="C510" s="138" t="s">
        <v>7</v>
      </c>
      <c r="D510" s="138"/>
      <c r="E510" s="138"/>
      <c r="F510" s="138"/>
      <c r="G510" s="148"/>
      <c r="H510" s="148">
        <v>3</v>
      </c>
      <c r="I510" s="148"/>
      <c r="J510" s="148">
        <v>3</v>
      </c>
      <c r="K510" s="148">
        <v>2</v>
      </c>
      <c r="L510" s="143">
        <f t="shared" si="129"/>
        <v>8</v>
      </c>
      <c r="M510" s="143">
        <f t="shared" si="128"/>
        <v>2</v>
      </c>
      <c r="N510" s="141"/>
    </row>
    <row r="511" spans="1:24" x14ac:dyDescent="0.25">
      <c r="A511" s="129"/>
      <c r="B511" s="137"/>
      <c r="C511" s="138" t="s">
        <v>9</v>
      </c>
      <c r="D511" s="138"/>
      <c r="E511" s="138"/>
      <c r="F511" s="138"/>
      <c r="G511" s="148">
        <v>160</v>
      </c>
      <c r="H511" s="153">
        <v>256</v>
      </c>
      <c r="I511" s="148">
        <v>128</v>
      </c>
      <c r="J511" s="148">
        <v>160</v>
      </c>
      <c r="K511" s="148">
        <v>128</v>
      </c>
      <c r="L511" s="143">
        <f t="shared" si="129"/>
        <v>832</v>
      </c>
      <c r="M511" s="143">
        <f t="shared" si="128"/>
        <v>166</v>
      </c>
      <c r="N511" s="141"/>
    </row>
    <row r="512" spans="1:24" x14ac:dyDescent="0.25">
      <c r="A512" s="129"/>
      <c r="B512" s="137"/>
      <c r="C512" s="138" t="s">
        <v>8</v>
      </c>
      <c r="D512" s="138"/>
      <c r="E512" s="138"/>
      <c r="F512" s="138"/>
      <c r="G512" s="148"/>
      <c r="H512" s="148"/>
      <c r="I512" s="148"/>
      <c r="J512" s="148"/>
      <c r="K512" s="148"/>
      <c r="L512" s="143">
        <f t="shared" si="129"/>
        <v>0</v>
      </c>
      <c r="M512" s="143">
        <f t="shared" si="128"/>
        <v>0</v>
      </c>
      <c r="N512" s="141"/>
    </row>
    <row r="513" spans="1:24" ht="15.75" thickBot="1" x14ac:dyDescent="0.3">
      <c r="A513" s="129"/>
      <c r="B513" s="144"/>
      <c r="C513" s="145"/>
      <c r="D513" s="145"/>
      <c r="E513" s="145"/>
      <c r="F513" s="145"/>
      <c r="G513" s="146"/>
      <c r="H513" s="146"/>
      <c r="I513" s="146"/>
      <c r="J513" s="146"/>
      <c r="K513" s="146"/>
      <c r="L513" s="146"/>
      <c r="M513" s="146"/>
      <c r="N513" s="147"/>
    </row>
    <row r="514" spans="1:24" ht="15.75" thickBot="1" x14ac:dyDescent="0.3">
      <c r="G514" s="150"/>
      <c r="H514" s="150"/>
      <c r="I514" s="150"/>
      <c r="J514" s="150"/>
      <c r="K514" s="150"/>
      <c r="L514" s="150"/>
      <c r="M514" s="150"/>
      <c r="N514" s="150"/>
    </row>
    <row r="515" spans="1:24" x14ac:dyDescent="0.25">
      <c r="A515" s="2">
        <f>+A499+1</f>
        <v>32</v>
      </c>
      <c r="B515" s="12"/>
      <c r="C515" s="5" t="s">
        <v>263</v>
      </c>
      <c r="D515" s="124"/>
      <c r="E515" s="125"/>
      <c r="F515" s="125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126"/>
      <c r="S515" s="127" t="str">
        <f>+C515</f>
        <v>Gundvwini</v>
      </c>
      <c r="T515" s="128">
        <f>+L519</f>
        <v>323</v>
      </c>
      <c r="U515" s="128">
        <f>+L520+L521</f>
        <v>94</v>
      </c>
      <c r="V515" s="128">
        <f>+L522+L523</f>
        <v>229</v>
      </c>
      <c r="W515" s="128">
        <f>+L526</f>
        <v>7</v>
      </c>
      <c r="X515" s="128">
        <f>+L524</f>
        <v>9</v>
      </c>
    </row>
    <row r="516" spans="1:24" x14ac:dyDescent="0.25">
      <c r="A516" s="129"/>
      <c r="B516" s="130"/>
      <c r="C516" s="8" t="str">
        <f>+$C500</f>
        <v>December 2024</v>
      </c>
      <c r="D516" s="132"/>
      <c r="E516" s="132"/>
      <c r="F516" s="132"/>
      <c r="G516" s="10" t="str">
        <f>+$G$4</f>
        <v>Dec</v>
      </c>
      <c r="H516" s="10" t="str">
        <f>+G516</f>
        <v>Dec</v>
      </c>
      <c r="I516" s="10" t="str">
        <f t="shared" si="130"/>
        <v>Dec</v>
      </c>
      <c r="J516" s="10" t="str">
        <f t="shared" si="130"/>
        <v>Dec</v>
      </c>
      <c r="K516" s="10" t="str">
        <f t="shared" si="130"/>
        <v>Dec</v>
      </c>
      <c r="L516" s="10" t="str">
        <f t="shared" si="130"/>
        <v>Dec</v>
      </c>
      <c r="M516" s="10" t="str">
        <f t="shared" si="130"/>
        <v>Dec</v>
      </c>
      <c r="N516" s="133"/>
    </row>
    <row r="517" spans="1:24" ht="15.75" thickBot="1" x14ac:dyDescent="0.3">
      <c r="A517" s="129"/>
      <c r="B517" s="134"/>
      <c r="C517" s="135"/>
      <c r="D517" s="135"/>
      <c r="E517" s="135"/>
      <c r="F517" s="135"/>
      <c r="G517" s="7">
        <f>+$G$5</f>
        <v>1</v>
      </c>
      <c r="H517" s="7">
        <f>+$H$5</f>
        <v>8</v>
      </c>
      <c r="I517" s="7">
        <f>+$I$5</f>
        <v>15</v>
      </c>
      <c r="J517" s="7">
        <f>+$J$5</f>
        <v>22</v>
      </c>
      <c r="K517" s="7">
        <f>+$K$5</f>
        <v>29</v>
      </c>
      <c r="L517" s="7" t="s">
        <v>11</v>
      </c>
      <c r="M517" s="7" t="s">
        <v>12</v>
      </c>
      <c r="N517" s="136"/>
    </row>
    <row r="518" spans="1:24" x14ac:dyDescent="0.25">
      <c r="A518" s="129"/>
      <c r="B518" s="137"/>
      <c r="C518" s="138"/>
      <c r="D518" s="138"/>
      <c r="E518" s="138"/>
      <c r="F518" s="138"/>
      <c r="G518" s="11"/>
      <c r="H518" s="11"/>
      <c r="I518" s="11"/>
      <c r="J518" s="11"/>
      <c r="K518" s="138"/>
      <c r="L518" s="138"/>
      <c r="M518" s="138"/>
      <c r="N518" s="139"/>
    </row>
    <row r="519" spans="1:24" x14ac:dyDescent="0.25">
      <c r="A519" s="129"/>
      <c r="B519" s="137"/>
      <c r="C519" s="138" t="s">
        <v>0</v>
      </c>
      <c r="D519" s="138"/>
      <c r="E519" s="138"/>
      <c r="F519" s="138"/>
      <c r="G519" s="140">
        <f>SUM(G520:G523)</f>
        <v>61</v>
      </c>
      <c r="H519" s="140">
        <f t="shared" ref="H519:L519" si="131">SUM(H520:H523)</f>
        <v>67</v>
      </c>
      <c r="I519" s="140">
        <f t="shared" si="131"/>
        <v>60</v>
      </c>
      <c r="J519" s="140">
        <f t="shared" si="131"/>
        <v>68</v>
      </c>
      <c r="K519" s="140">
        <f t="shared" si="131"/>
        <v>67</v>
      </c>
      <c r="L519" s="140">
        <f t="shared" si="131"/>
        <v>323</v>
      </c>
      <c r="M519" s="140">
        <f>ROUND((L519/$E$1),0)</f>
        <v>65</v>
      </c>
      <c r="N519" s="141"/>
    </row>
    <row r="520" spans="1:24" x14ac:dyDescent="0.25">
      <c r="A520" s="129"/>
      <c r="B520" s="137"/>
      <c r="C520" s="138"/>
      <c r="D520" s="138" t="s">
        <v>1</v>
      </c>
      <c r="E520" s="138"/>
      <c r="F520" s="138"/>
      <c r="G520" s="148">
        <v>7</v>
      </c>
      <c r="H520" s="148">
        <v>4</v>
      </c>
      <c r="I520" s="148">
        <v>8</v>
      </c>
      <c r="J520" s="148">
        <v>7</v>
      </c>
      <c r="K520" s="148">
        <v>8</v>
      </c>
      <c r="L520" s="143">
        <f>SUM(G520:K520)</f>
        <v>34</v>
      </c>
      <c r="M520" s="143">
        <f t="shared" ref="M520:M528" si="132">ROUND((L520/$E$1),0)</f>
        <v>7</v>
      </c>
      <c r="N520" s="141"/>
    </row>
    <row r="521" spans="1:24" x14ac:dyDescent="0.25">
      <c r="A521" s="129"/>
      <c r="B521" s="137"/>
      <c r="C521" s="138"/>
      <c r="D521" s="138" t="s">
        <v>2</v>
      </c>
      <c r="E521" s="138"/>
      <c r="F521" s="138"/>
      <c r="G521" s="148">
        <v>8</v>
      </c>
      <c r="H521" s="148">
        <v>11</v>
      </c>
      <c r="I521" s="148">
        <v>12</v>
      </c>
      <c r="J521" s="148">
        <v>15</v>
      </c>
      <c r="K521" s="148">
        <v>14</v>
      </c>
      <c r="L521" s="143">
        <f t="shared" ref="L521:L528" si="133">SUM(G521:K521)</f>
        <v>60</v>
      </c>
      <c r="M521" s="143">
        <f t="shared" si="132"/>
        <v>12</v>
      </c>
      <c r="N521" s="141"/>
    </row>
    <row r="522" spans="1:24" x14ac:dyDescent="0.25">
      <c r="A522" s="129"/>
      <c r="B522" s="137"/>
      <c r="C522" s="138"/>
      <c r="D522" s="138" t="s">
        <v>3</v>
      </c>
      <c r="E522" s="138"/>
      <c r="F522" s="138"/>
      <c r="G522" s="148">
        <v>10</v>
      </c>
      <c r="H522" s="148">
        <v>15</v>
      </c>
      <c r="I522" s="148">
        <v>10</v>
      </c>
      <c r="J522" s="148">
        <v>10</v>
      </c>
      <c r="K522" s="148">
        <v>10</v>
      </c>
      <c r="L522" s="143">
        <f t="shared" si="133"/>
        <v>55</v>
      </c>
      <c r="M522" s="143">
        <f t="shared" si="132"/>
        <v>11</v>
      </c>
      <c r="N522" s="141"/>
    </row>
    <row r="523" spans="1:24" x14ac:dyDescent="0.25">
      <c r="A523" s="129"/>
      <c r="B523" s="137"/>
      <c r="C523" s="138"/>
      <c r="D523" s="138" t="s">
        <v>4</v>
      </c>
      <c r="E523" s="138"/>
      <c r="F523" s="138"/>
      <c r="G523" s="149">
        <v>36</v>
      </c>
      <c r="H523" s="149">
        <v>37</v>
      </c>
      <c r="I523" s="149">
        <v>30</v>
      </c>
      <c r="J523" s="149">
        <v>36</v>
      </c>
      <c r="K523" s="149">
        <v>35</v>
      </c>
      <c r="L523" s="140">
        <f t="shared" si="133"/>
        <v>174</v>
      </c>
      <c r="M523" s="140">
        <f t="shared" si="132"/>
        <v>35</v>
      </c>
      <c r="N523" s="141"/>
      <c r="O523" s="115"/>
    </row>
    <row r="524" spans="1:24" x14ac:dyDescent="0.25">
      <c r="A524" s="129"/>
      <c r="B524" s="137"/>
      <c r="C524" s="138" t="s">
        <v>5</v>
      </c>
      <c r="D524" s="138"/>
      <c r="E524" s="138"/>
      <c r="F524" s="138"/>
      <c r="G524" s="148">
        <v>3</v>
      </c>
      <c r="H524" s="148"/>
      <c r="I524" s="148"/>
      <c r="J524" s="148">
        <v>6</v>
      </c>
      <c r="K524" s="148"/>
      <c r="L524" s="143">
        <f t="shared" si="133"/>
        <v>9</v>
      </c>
      <c r="M524" s="143">
        <f t="shared" si="132"/>
        <v>2</v>
      </c>
      <c r="N524" s="141"/>
    </row>
    <row r="525" spans="1:24" x14ac:dyDescent="0.25">
      <c r="A525" s="129"/>
      <c r="B525" s="137"/>
      <c r="C525" s="138" t="s">
        <v>6</v>
      </c>
      <c r="D525" s="138"/>
      <c r="E525" s="138"/>
      <c r="F525" s="138"/>
      <c r="G525" s="148"/>
      <c r="H525" s="148"/>
      <c r="I525" s="148"/>
      <c r="J525" s="148"/>
      <c r="K525" s="148"/>
      <c r="L525" s="143">
        <f t="shared" si="133"/>
        <v>0</v>
      </c>
      <c r="M525" s="143">
        <f t="shared" si="132"/>
        <v>0</v>
      </c>
      <c r="N525" s="141"/>
    </row>
    <row r="526" spans="1:24" x14ac:dyDescent="0.25">
      <c r="A526" s="129"/>
      <c r="B526" s="137"/>
      <c r="C526" s="138" t="s">
        <v>7</v>
      </c>
      <c r="D526" s="138"/>
      <c r="E526" s="138"/>
      <c r="F526" s="138"/>
      <c r="G526" s="148"/>
      <c r="H526" s="148">
        <v>3</v>
      </c>
      <c r="I526" s="148">
        <v>4</v>
      </c>
      <c r="J526" s="148"/>
      <c r="K526" s="148"/>
      <c r="L526" s="143">
        <f t="shared" si="133"/>
        <v>7</v>
      </c>
      <c r="M526" s="143">
        <f t="shared" si="132"/>
        <v>1</v>
      </c>
      <c r="N526" s="141"/>
    </row>
    <row r="527" spans="1:24" x14ac:dyDescent="0.25">
      <c r="A527" s="129"/>
      <c r="B527" s="137"/>
      <c r="C527" s="138" t="s">
        <v>9</v>
      </c>
      <c r="D527" s="138"/>
      <c r="E527" s="138"/>
      <c r="F527" s="138"/>
      <c r="G527" s="148"/>
      <c r="H527" s="148"/>
      <c r="I527" s="148"/>
      <c r="J527" s="148"/>
      <c r="K527" s="148"/>
      <c r="L527" s="143">
        <f t="shared" si="133"/>
        <v>0</v>
      </c>
      <c r="M527" s="143">
        <f t="shared" si="132"/>
        <v>0</v>
      </c>
      <c r="N527" s="141"/>
    </row>
    <row r="528" spans="1:24" x14ac:dyDescent="0.25">
      <c r="A528" s="129"/>
      <c r="B528" s="137"/>
      <c r="C528" s="138" t="s">
        <v>8</v>
      </c>
      <c r="D528" s="138"/>
      <c r="E528" s="138"/>
      <c r="F528" s="138"/>
      <c r="G528" s="148"/>
      <c r="H528" s="148"/>
      <c r="I528" s="148"/>
      <c r="J528" s="148"/>
      <c r="K528" s="148"/>
      <c r="L528" s="143">
        <f t="shared" si="133"/>
        <v>0</v>
      </c>
      <c r="M528" s="143">
        <f t="shared" si="132"/>
        <v>0</v>
      </c>
      <c r="N528" s="141"/>
    </row>
    <row r="529" spans="1:24" ht="15.75" thickBot="1" x14ac:dyDescent="0.3">
      <c r="A529" s="129"/>
      <c r="B529" s="144"/>
      <c r="C529" s="145"/>
      <c r="D529" s="145"/>
      <c r="E529" s="145"/>
      <c r="F529" s="145"/>
      <c r="G529" s="146"/>
      <c r="H529" s="146"/>
      <c r="I529" s="146"/>
      <c r="J529" s="146"/>
      <c r="K529" s="146"/>
      <c r="L529" s="146"/>
      <c r="M529" s="146"/>
      <c r="N529" s="147"/>
    </row>
    <row r="530" spans="1:24" ht="15.75" thickBot="1" x14ac:dyDescent="0.3">
      <c r="A530" s="129"/>
      <c r="G530" s="142"/>
      <c r="H530" s="142"/>
      <c r="I530" s="142"/>
      <c r="J530" s="142"/>
      <c r="K530" s="142"/>
      <c r="L530" s="142"/>
      <c r="M530" s="142"/>
      <c r="N530" s="142"/>
    </row>
    <row r="531" spans="1:24" x14ac:dyDescent="0.25">
      <c r="A531" s="2">
        <f>+A515+1</f>
        <v>33</v>
      </c>
      <c r="B531" s="123"/>
      <c r="C531" s="5" t="str">
        <f>+[1]Jan24!C531</f>
        <v>Mcuba</v>
      </c>
      <c r="D531" s="124"/>
      <c r="E531" s="125"/>
      <c r="F531" s="125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126"/>
      <c r="P531" s="150"/>
      <c r="S531" s="127" t="str">
        <f>+C531</f>
        <v>Mcuba</v>
      </c>
      <c r="T531" s="128">
        <f>+L535</f>
        <v>354</v>
      </c>
      <c r="U531" s="128">
        <f>+L536+L537</f>
        <v>101</v>
      </c>
      <c r="V531" s="128">
        <f>+L538+L539</f>
        <v>253</v>
      </c>
      <c r="W531" s="128">
        <f>+L542</f>
        <v>2</v>
      </c>
      <c r="X531" s="128">
        <f>+L540</f>
        <v>2</v>
      </c>
    </row>
    <row r="532" spans="1:24" x14ac:dyDescent="0.25">
      <c r="A532" s="129"/>
      <c r="B532" s="130"/>
      <c r="C532" s="8" t="str">
        <f>+$C516</f>
        <v>December 2024</v>
      </c>
      <c r="D532" s="132"/>
      <c r="E532" s="132"/>
      <c r="F532" s="132"/>
      <c r="G532" s="10" t="str">
        <f>+$G$4</f>
        <v>Dec</v>
      </c>
      <c r="H532" s="10" t="str">
        <f>+G532</f>
        <v>Dec</v>
      </c>
      <c r="I532" s="10" t="str">
        <f t="shared" si="134"/>
        <v>Dec</v>
      </c>
      <c r="J532" s="10" t="str">
        <f t="shared" si="134"/>
        <v>Dec</v>
      </c>
      <c r="K532" s="10" t="str">
        <f t="shared" si="134"/>
        <v>Dec</v>
      </c>
      <c r="L532" s="10" t="str">
        <f t="shared" si="134"/>
        <v>Dec</v>
      </c>
      <c r="M532" s="10" t="str">
        <f t="shared" si="134"/>
        <v>Dec</v>
      </c>
      <c r="N532" s="133"/>
    </row>
    <row r="533" spans="1:24" ht="15.75" thickBot="1" x14ac:dyDescent="0.3">
      <c r="A533" s="129"/>
      <c r="B533" s="134"/>
      <c r="C533" s="135"/>
      <c r="D533" s="135"/>
      <c r="E533" s="135"/>
      <c r="F533" s="135"/>
      <c r="G533" s="7">
        <f>+$G$5</f>
        <v>1</v>
      </c>
      <c r="H533" s="7">
        <f>+$H$5</f>
        <v>8</v>
      </c>
      <c r="I533" s="7">
        <f>+$I$5</f>
        <v>15</v>
      </c>
      <c r="J533" s="7">
        <f>+$J$5</f>
        <v>22</v>
      </c>
      <c r="K533" s="7">
        <f>+$K$5</f>
        <v>29</v>
      </c>
      <c r="L533" s="7" t="s">
        <v>11</v>
      </c>
      <c r="M533" s="7" t="s">
        <v>12</v>
      </c>
      <c r="N533" s="136"/>
    </row>
    <row r="534" spans="1:24" x14ac:dyDescent="0.25">
      <c r="A534" s="129"/>
      <c r="B534" s="137"/>
      <c r="C534" s="138"/>
      <c r="D534" s="138"/>
      <c r="E534" s="138"/>
      <c r="F534" s="138"/>
      <c r="G534" s="11"/>
      <c r="H534" s="11"/>
      <c r="I534" s="11"/>
      <c r="J534" s="11"/>
      <c r="K534" s="138"/>
      <c r="L534" s="138"/>
      <c r="M534" s="138"/>
      <c r="N534" s="139"/>
    </row>
    <row r="535" spans="1:24" x14ac:dyDescent="0.25">
      <c r="A535" s="129"/>
      <c r="B535" s="137"/>
      <c r="C535" s="138" t="s">
        <v>0</v>
      </c>
      <c r="D535" s="138"/>
      <c r="E535" s="138"/>
      <c r="F535" s="138"/>
      <c r="G535" s="140">
        <f>SUM(G536:G539)</f>
        <v>76</v>
      </c>
      <c r="H535" s="140">
        <f t="shared" ref="H535:L535" si="135">SUM(H536:H539)</f>
        <v>67</v>
      </c>
      <c r="I535" s="140">
        <f t="shared" si="135"/>
        <v>66</v>
      </c>
      <c r="J535" s="140">
        <f t="shared" si="135"/>
        <v>76</v>
      </c>
      <c r="K535" s="140">
        <f t="shared" si="135"/>
        <v>69</v>
      </c>
      <c r="L535" s="140">
        <f t="shared" si="135"/>
        <v>354</v>
      </c>
      <c r="M535" s="140">
        <f>ROUND((L535/$E$1),0)</f>
        <v>71</v>
      </c>
      <c r="N535" s="141"/>
    </row>
    <row r="536" spans="1:24" x14ac:dyDescent="0.25">
      <c r="A536" s="129"/>
      <c r="B536" s="137"/>
      <c r="C536" s="138"/>
      <c r="D536" s="138" t="s">
        <v>1</v>
      </c>
      <c r="E536" s="138"/>
      <c r="F536" s="138"/>
      <c r="G536" s="148">
        <v>6</v>
      </c>
      <c r="H536" s="148">
        <v>4</v>
      </c>
      <c r="I536" s="148">
        <v>3</v>
      </c>
      <c r="J536" s="148">
        <v>6</v>
      </c>
      <c r="K536" s="148">
        <v>6</v>
      </c>
      <c r="L536" s="143">
        <f>SUM(G536:K536)</f>
        <v>25</v>
      </c>
      <c r="M536" s="143">
        <f t="shared" ref="M536:M544" si="136">ROUND((L536/$E$1),0)</f>
        <v>5</v>
      </c>
      <c r="N536" s="141"/>
    </row>
    <row r="537" spans="1:24" x14ac:dyDescent="0.25">
      <c r="A537" s="129"/>
      <c r="B537" s="137"/>
      <c r="C537" s="138"/>
      <c r="D537" s="138" t="s">
        <v>2</v>
      </c>
      <c r="E537" s="138"/>
      <c r="F537" s="138"/>
      <c r="G537" s="148">
        <v>19</v>
      </c>
      <c r="H537" s="148">
        <v>13</v>
      </c>
      <c r="I537" s="148">
        <v>12</v>
      </c>
      <c r="J537" s="148">
        <v>17</v>
      </c>
      <c r="K537" s="148">
        <v>15</v>
      </c>
      <c r="L537" s="143">
        <f t="shared" ref="L537:L544" si="137">SUM(G537:K537)</f>
        <v>76</v>
      </c>
      <c r="M537" s="143">
        <f t="shared" si="136"/>
        <v>15</v>
      </c>
      <c r="N537" s="141"/>
    </row>
    <row r="538" spans="1:24" x14ac:dyDescent="0.25">
      <c r="A538" s="129"/>
      <c r="B538" s="137"/>
      <c r="C538" s="138"/>
      <c r="D538" s="138" t="s">
        <v>3</v>
      </c>
      <c r="E538" s="138"/>
      <c r="F538" s="138"/>
      <c r="G538" s="148">
        <v>20</v>
      </c>
      <c r="H538" s="148">
        <v>18</v>
      </c>
      <c r="I538" s="148">
        <v>23</v>
      </c>
      <c r="J538" s="148">
        <v>19</v>
      </c>
      <c r="K538" s="148">
        <v>18</v>
      </c>
      <c r="L538" s="143">
        <f t="shared" si="137"/>
        <v>98</v>
      </c>
      <c r="M538" s="143">
        <f t="shared" si="136"/>
        <v>20</v>
      </c>
      <c r="N538" s="141"/>
    </row>
    <row r="539" spans="1:24" x14ac:dyDescent="0.25">
      <c r="A539" s="129"/>
      <c r="B539" s="137"/>
      <c r="C539" s="138"/>
      <c r="D539" s="138" t="s">
        <v>4</v>
      </c>
      <c r="E539" s="138"/>
      <c r="F539" s="138"/>
      <c r="G539" s="149">
        <v>31</v>
      </c>
      <c r="H539" s="149">
        <v>32</v>
      </c>
      <c r="I539" s="149">
        <v>28</v>
      </c>
      <c r="J539" s="149">
        <v>34</v>
      </c>
      <c r="K539" s="149">
        <v>30</v>
      </c>
      <c r="L539" s="140">
        <f t="shared" si="137"/>
        <v>155</v>
      </c>
      <c r="M539" s="140">
        <f t="shared" si="136"/>
        <v>31</v>
      </c>
      <c r="N539" s="141"/>
    </row>
    <row r="540" spans="1:24" x14ac:dyDescent="0.25">
      <c r="A540" s="129"/>
      <c r="B540" s="137"/>
      <c r="C540" s="138" t="s">
        <v>5</v>
      </c>
      <c r="D540" s="138"/>
      <c r="E540" s="138"/>
      <c r="F540" s="138"/>
      <c r="G540" s="148">
        <v>2</v>
      </c>
      <c r="H540" s="148"/>
      <c r="I540" s="148"/>
      <c r="J540" s="148"/>
      <c r="K540" s="148"/>
      <c r="L540" s="143">
        <f t="shared" si="137"/>
        <v>2</v>
      </c>
      <c r="M540" s="143">
        <f t="shared" si="136"/>
        <v>0</v>
      </c>
      <c r="N540" s="141"/>
    </row>
    <row r="541" spans="1:24" x14ac:dyDescent="0.25">
      <c r="A541" s="129"/>
      <c r="B541" s="137"/>
      <c r="C541" s="138" t="s">
        <v>6</v>
      </c>
      <c r="D541" s="138"/>
      <c r="E541" s="138"/>
      <c r="F541" s="138"/>
      <c r="G541" s="148"/>
      <c r="H541" s="148"/>
      <c r="I541" s="148"/>
      <c r="J541" s="148"/>
      <c r="K541" s="148"/>
      <c r="L541" s="143">
        <f t="shared" si="137"/>
        <v>0</v>
      </c>
      <c r="M541" s="143">
        <f t="shared" si="136"/>
        <v>0</v>
      </c>
      <c r="N541" s="141"/>
    </row>
    <row r="542" spans="1:24" x14ac:dyDescent="0.25">
      <c r="A542" s="129"/>
      <c r="B542" s="137"/>
      <c r="C542" s="138" t="s">
        <v>7</v>
      </c>
      <c r="D542" s="138"/>
      <c r="E542" s="138"/>
      <c r="F542" s="138"/>
      <c r="G542" s="148"/>
      <c r="H542" s="148"/>
      <c r="I542" s="148">
        <v>2</v>
      </c>
      <c r="J542" s="148"/>
      <c r="K542" s="148"/>
      <c r="L542" s="143">
        <f t="shared" si="137"/>
        <v>2</v>
      </c>
      <c r="M542" s="143">
        <f t="shared" si="136"/>
        <v>0</v>
      </c>
      <c r="N542" s="141"/>
    </row>
    <row r="543" spans="1:24" x14ac:dyDescent="0.25">
      <c r="A543" s="129"/>
      <c r="B543" s="137"/>
      <c r="C543" s="138" t="s">
        <v>9</v>
      </c>
      <c r="D543" s="138"/>
      <c r="E543" s="138"/>
      <c r="F543" s="138"/>
      <c r="G543" s="148"/>
      <c r="H543" s="148">
        <v>128</v>
      </c>
      <c r="I543" s="148">
        <v>128</v>
      </c>
      <c r="J543" s="148">
        <v>160</v>
      </c>
      <c r="K543" s="148"/>
      <c r="L543" s="143">
        <f t="shared" si="137"/>
        <v>416</v>
      </c>
      <c r="M543" s="143">
        <f t="shared" si="136"/>
        <v>83</v>
      </c>
      <c r="N543" s="141"/>
    </row>
    <row r="544" spans="1:24" x14ac:dyDescent="0.25">
      <c r="A544" s="129"/>
      <c r="B544" s="137"/>
      <c r="C544" s="138" t="s">
        <v>8</v>
      </c>
      <c r="D544" s="138"/>
      <c r="E544" s="138"/>
      <c r="F544" s="138"/>
      <c r="G544" s="148"/>
      <c r="H544" s="148"/>
      <c r="I544" s="148"/>
      <c r="J544" s="148"/>
      <c r="K544" s="148"/>
      <c r="L544" s="143">
        <f t="shared" si="137"/>
        <v>0</v>
      </c>
      <c r="M544" s="143">
        <f t="shared" si="136"/>
        <v>0</v>
      </c>
      <c r="N544" s="141"/>
    </row>
    <row r="545" spans="1:24" ht="15.75" thickBot="1" x14ac:dyDescent="0.3">
      <c r="A545" s="129"/>
      <c r="B545" s="144"/>
      <c r="C545" s="145"/>
      <c r="D545" s="145"/>
      <c r="E545" s="145"/>
      <c r="F545" s="145"/>
      <c r="G545" s="146"/>
      <c r="H545" s="146"/>
      <c r="I545" s="146"/>
      <c r="J545" s="146"/>
      <c r="K545" s="146"/>
      <c r="L545" s="146"/>
      <c r="M545" s="146"/>
      <c r="N545" s="147"/>
    </row>
    <row r="546" spans="1:24" ht="15.75" thickBot="1" x14ac:dyDescent="0.3">
      <c r="A546" s="129"/>
      <c r="G546" s="142"/>
      <c r="H546" s="142"/>
      <c r="I546" s="142"/>
      <c r="J546" s="142"/>
      <c r="K546" s="142"/>
      <c r="L546" s="142"/>
      <c r="M546" s="142"/>
      <c r="N546" s="142"/>
    </row>
    <row r="547" spans="1:24" x14ac:dyDescent="0.25">
      <c r="A547" s="2">
        <f>+A531+1</f>
        <v>34</v>
      </c>
      <c r="B547" s="12"/>
      <c r="C547" s="5" t="s">
        <v>199</v>
      </c>
      <c r="D547" s="124"/>
      <c r="E547" s="125"/>
      <c r="F547" s="125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126"/>
      <c r="P547" s="150"/>
      <c r="S547" s="127" t="str">
        <f>+C547</f>
        <v>Phonjwane</v>
      </c>
      <c r="T547" s="128">
        <f>+L551</f>
        <v>486</v>
      </c>
      <c r="U547" s="128">
        <f>+L552+L553</f>
        <v>96</v>
      </c>
      <c r="V547" s="128">
        <f>+L554+L555</f>
        <v>390</v>
      </c>
      <c r="W547" s="128">
        <f>+L558</f>
        <v>12</v>
      </c>
      <c r="X547" s="128">
        <f>+L556</f>
        <v>0</v>
      </c>
    </row>
    <row r="548" spans="1:24" x14ac:dyDescent="0.25">
      <c r="A548" s="129"/>
      <c r="B548" s="130"/>
      <c r="C548" s="8" t="str">
        <f>+$C532</f>
        <v>December 2024</v>
      </c>
      <c r="D548" s="132"/>
      <c r="E548" s="132"/>
      <c r="F548" s="132"/>
      <c r="G548" s="10" t="str">
        <f>+$G$4</f>
        <v>Dec</v>
      </c>
      <c r="H548" s="10" t="str">
        <f>+G548</f>
        <v>Dec</v>
      </c>
      <c r="I548" s="10" t="str">
        <f t="shared" si="138"/>
        <v>Dec</v>
      </c>
      <c r="J548" s="10" t="str">
        <f t="shared" si="138"/>
        <v>Dec</v>
      </c>
      <c r="K548" s="10" t="str">
        <f t="shared" si="138"/>
        <v>Dec</v>
      </c>
      <c r="L548" s="10" t="str">
        <f t="shared" si="138"/>
        <v>Dec</v>
      </c>
      <c r="M548" s="10" t="str">
        <f t="shared" si="138"/>
        <v>Dec</v>
      </c>
      <c r="N548" s="133"/>
    </row>
    <row r="549" spans="1:24" ht="15.75" thickBot="1" x14ac:dyDescent="0.3">
      <c r="A549" s="129"/>
      <c r="B549" s="134"/>
      <c r="C549" s="135"/>
      <c r="D549" s="135"/>
      <c r="E549" s="135"/>
      <c r="F549" s="135"/>
      <c r="G549" s="7">
        <f>+$G$5</f>
        <v>1</v>
      </c>
      <c r="H549" s="7">
        <f>+$H$5</f>
        <v>8</v>
      </c>
      <c r="I549" s="7">
        <f>+$I$5</f>
        <v>15</v>
      </c>
      <c r="J549" s="7">
        <f>+$J$5</f>
        <v>22</v>
      </c>
      <c r="K549" s="7">
        <f>+$K$5</f>
        <v>29</v>
      </c>
      <c r="L549" s="7" t="s">
        <v>11</v>
      </c>
      <c r="M549" s="7" t="s">
        <v>12</v>
      </c>
      <c r="N549" s="136"/>
    </row>
    <row r="550" spans="1:24" x14ac:dyDescent="0.25">
      <c r="A550" s="129"/>
      <c r="B550" s="137"/>
      <c r="C550" s="138"/>
      <c r="D550" s="138"/>
      <c r="E550" s="138"/>
      <c r="F550" s="138"/>
      <c r="G550" s="11"/>
      <c r="H550" s="11"/>
      <c r="I550" s="11"/>
      <c r="J550" s="11"/>
      <c r="K550" s="138"/>
      <c r="L550" s="138"/>
      <c r="M550" s="138"/>
      <c r="N550" s="139"/>
    </row>
    <row r="551" spans="1:24" x14ac:dyDescent="0.25">
      <c r="A551" s="129"/>
      <c r="B551" s="137"/>
      <c r="C551" s="138" t="s">
        <v>0</v>
      </c>
      <c r="D551" s="138"/>
      <c r="E551" s="138"/>
      <c r="F551" s="138"/>
      <c r="G551" s="140">
        <f>SUM(G552:G555)</f>
        <v>152</v>
      </c>
      <c r="H551" s="140">
        <f t="shared" ref="H551:L551" si="139">SUM(H552:H555)</f>
        <v>131</v>
      </c>
      <c r="I551" s="140">
        <f t="shared" si="139"/>
        <v>8</v>
      </c>
      <c r="J551" s="140">
        <f t="shared" si="139"/>
        <v>93</v>
      </c>
      <c r="K551" s="140">
        <f t="shared" si="139"/>
        <v>102</v>
      </c>
      <c r="L551" s="140">
        <f t="shared" si="139"/>
        <v>486</v>
      </c>
      <c r="M551" s="140">
        <f>ROUND((L551/$E$1),0)</f>
        <v>97</v>
      </c>
      <c r="N551" s="141"/>
    </row>
    <row r="552" spans="1:24" x14ac:dyDescent="0.25">
      <c r="A552" s="129"/>
      <c r="B552" s="137"/>
      <c r="C552" s="138"/>
      <c r="D552" s="138" t="s">
        <v>1</v>
      </c>
      <c r="E552" s="138"/>
      <c r="F552" s="138"/>
      <c r="G552" s="148">
        <v>8</v>
      </c>
      <c r="H552" s="148">
        <v>4</v>
      </c>
      <c r="I552" s="148">
        <v>3</v>
      </c>
      <c r="J552" s="148">
        <v>3</v>
      </c>
      <c r="K552" s="148">
        <v>3</v>
      </c>
      <c r="L552" s="143">
        <f>SUM(G552:K552)</f>
        <v>21</v>
      </c>
      <c r="M552" s="143">
        <f t="shared" ref="M552:M560" si="140">ROUND((L552/$E$1),0)</f>
        <v>4</v>
      </c>
      <c r="N552" s="141"/>
    </row>
    <row r="553" spans="1:24" x14ac:dyDescent="0.25">
      <c r="A553" s="129"/>
      <c r="B553" s="137"/>
      <c r="C553" s="138"/>
      <c r="D553" s="138" t="s">
        <v>2</v>
      </c>
      <c r="E553" s="138"/>
      <c r="F553" s="138"/>
      <c r="G553" s="148">
        <v>26</v>
      </c>
      <c r="H553" s="148">
        <v>23</v>
      </c>
      <c r="I553" s="148"/>
      <c r="J553" s="148">
        <v>10</v>
      </c>
      <c r="K553" s="148">
        <v>16</v>
      </c>
      <c r="L553" s="143">
        <f t="shared" ref="L553:L560" si="141">SUM(G553:K553)</f>
        <v>75</v>
      </c>
      <c r="M553" s="143">
        <f t="shared" si="140"/>
        <v>15</v>
      </c>
      <c r="N553" s="141"/>
    </row>
    <row r="554" spans="1:24" x14ac:dyDescent="0.25">
      <c r="A554" s="129"/>
      <c r="B554" s="137"/>
      <c r="C554" s="138"/>
      <c r="D554" s="138" t="s">
        <v>3</v>
      </c>
      <c r="E554" s="138"/>
      <c r="F554" s="138"/>
      <c r="G554" s="148">
        <v>35</v>
      </c>
      <c r="H554" s="148">
        <v>33</v>
      </c>
      <c r="I554" s="148">
        <v>1</v>
      </c>
      <c r="J554" s="148">
        <v>26</v>
      </c>
      <c r="K554" s="148">
        <v>29</v>
      </c>
      <c r="L554" s="143">
        <f t="shared" si="141"/>
        <v>124</v>
      </c>
      <c r="M554" s="143">
        <f t="shared" si="140"/>
        <v>25</v>
      </c>
      <c r="N554" s="141"/>
    </row>
    <row r="555" spans="1:24" x14ac:dyDescent="0.25">
      <c r="A555" s="129"/>
      <c r="B555" s="137"/>
      <c r="C555" s="138"/>
      <c r="D555" s="138" t="s">
        <v>4</v>
      </c>
      <c r="E555" s="138"/>
      <c r="F555" s="138"/>
      <c r="G555" s="149">
        <v>83</v>
      </c>
      <c r="H555" s="149">
        <v>71</v>
      </c>
      <c r="I555" s="149">
        <v>4</v>
      </c>
      <c r="J555" s="149">
        <v>54</v>
      </c>
      <c r="K555" s="149">
        <v>54</v>
      </c>
      <c r="L555" s="140">
        <f t="shared" si="141"/>
        <v>266</v>
      </c>
      <c r="M555" s="140">
        <f t="shared" si="140"/>
        <v>53</v>
      </c>
      <c r="N555" s="141"/>
    </row>
    <row r="556" spans="1:24" x14ac:dyDescent="0.25">
      <c r="A556" s="129"/>
      <c r="B556" s="137"/>
      <c r="C556" s="138" t="s">
        <v>5</v>
      </c>
      <c r="D556" s="138"/>
      <c r="E556" s="138"/>
      <c r="F556" s="138"/>
      <c r="G556" s="148"/>
      <c r="H556" s="148"/>
      <c r="I556" s="148"/>
      <c r="J556" s="148"/>
      <c r="K556" s="148"/>
      <c r="L556" s="143">
        <f t="shared" si="141"/>
        <v>0</v>
      </c>
      <c r="M556" s="143">
        <f t="shared" si="140"/>
        <v>0</v>
      </c>
      <c r="N556" s="141"/>
    </row>
    <row r="557" spans="1:24" x14ac:dyDescent="0.25">
      <c r="A557" s="129"/>
      <c r="B557" s="137"/>
      <c r="C557" s="138" t="s">
        <v>6</v>
      </c>
      <c r="D557" s="138"/>
      <c r="E557" s="138"/>
      <c r="F557" s="138"/>
      <c r="G557" s="148"/>
      <c r="H557" s="148"/>
      <c r="I557" s="148"/>
      <c r="J557" s="148"/>
      <c r="K557" s="148"/>
      <c r="L557" s="143">
        <f t="shared" si="141"/>
        <v>0</v>
      </c>
      <c r="M557" s="143">
        <f t="shared" si="140"/>
        <v>0</v>
      </c>
      <c r="N557" s="141"/>
    </row>
    <row r="558" spans="1:24" x14ac:dyDescent="0.25">
      <c r="A558" s="129"/>
      <c r="B558" s="137"/>
      <c r="C558" s="138" t="s">
        <v>7</v>
      </c>
      <c r="D558" s="138"/>
      <c r="E558" s="138"/>
      <c r="F558" s="138"/>
      <c r="G558" s="148">
        <v>4</v>
      </c>
      <c r="H558" s="148">
        <v>4</v>
      </c>
      <c r="I558" s="148"/>
      <c r="J558" s="148">
        <v>1</v>
      </c>
      <c r="K558" s="148">
        <v>3</v>
      </c>
      <c r="L558" s="143">
        <f t="shared" si="141"/>
        <v>12</v>
      </c>
      <c r="M558" s="143">
        <f t="shared" si="140"/>
        <v>2</v>
      </c>
      <c r="N558" s="141"/>
    </row>
    <row r="559" spans="1:24" x14ac:dyDescent="0.25">
      <c r="A559" s="129"/>
      <c r="B559" s="137"/>
      <c r="C559" s="138" t="s">
        <v>9</v>
      </c>
      <c r="D559" s="138"/>
      <c r="E559" s="138"/>
      <c r="F559" s="138"/>
      <c r="G559" s="148"/>
      <c r="H559" s="148">
        <v>320</v>
      </c>
      <c r="I559" s="148"/>
      <c r="J559" s="148"/>
      <c r="K559" s="148"/>
      <c r="L559" s="143">
        <f t="shared" si="141"/>
        <v>320</v>
      </c>
      <c r="M559" s="143">
        <f t="shared" si="140"/>
        <v>64</v>
      </c>
      <c r="N559" s="141"/>
    </row>
    <row r="560" spans="1:24" x14ac:dyDescent="0.25">
      <c r="A560" s="129"/>
      <c r="B560" s="137"/>
      <c r="C560" s="138" t="s">
        <v>8</v>
      </c>
      <c r="D560" s="138"/>
      <c r="E560" s="138"/>
      <c r="F560" s="138"/>
      <c r="G560" s="148"/>
      <c r="H560" s="148"/>
      <c r="I560" s="148"/>
      <c r="J560" s="148"/>
      <c r="K560" s="148"/>
      <c r="L560" s="143">
        <f t="shared" si="141"/>
        <v>0</v>
      </c>
      <c r="M560" s="143">
        <f t="shared" si="140"/>
        <v>0</v>
      </c>
      <c r="N560" s="141"/>
    </row>
    <row r="561" spans="1:24" ht="15.75" thickBot="1" x14ac:dyDescent="0.3">
      <c r="A561" s="129"/>
      <c r="B561" s="144"/>
      <c r="C561" s="145"/>
      <c r="D561" s="145"/>
      <c r="E561" s="145"/>
      <c r="F561" s="145"/>
      <c r="G561" s="146"/>
      <c r="H561" s="146"/>
      <c r="I561" s="146"/>
      <c r="J561" s="146"/>
      <c r="K561" s="146"/>
      <c r="L561" s="146"/>
      <c r="M561" s="146"/>
      <c r="N561" s="147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200</v>
      </c>
      <c r="D563" s="124"/>
      <c r="E563" s="125"/>
      <c r="F563" s="125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126"/>
      <c r="P563" s="150"/>
      <c r="S563" s="127" t="str">
        <f>+C563</f>
        <v>Njakeni</v>
      </c>
      <c r="T563" s="128">
        <f>+L567</f>
        <v>235</v>
      </c>
      <c r="U563" s="128">
        <f>+L568+L569</f>
        <v>77</v>
      </c>
      <c r="V563" s="128">
        <f>+L570+L571</f>
        <v>158</v>
      </c>
      <c r="W563" s="128">
        <f>+L574</f>
        <v>9</v>
      </c>
      <c r="X563" s="128">
        <f>+L572</f>
        <v>0</v>
      </c>
    </row>
    <row r="564" spans="1:24" x14ac:dyDescent="0.25">
      <c r="A564" s="129"/>
      <c r="B564" s="130"/>
      <c r="C564" s="8" t="str">
        <f>+$C548</f>
        <v>December 2024</v>
      </c>
      <c r="D564" s="132"/>
      <c r="E564" s="132"/>
      <c r="F564" s="132"/>
      <c r="G564" s="10" t="str">
        <f>+$G$4</f>
        <v>Dec</v>
      </c>
      <c r="H564" s="10" t="str">
        <f>+G564</f>
        <v>Dec</v>
      </c>
      <c r="I564" s="10" t="str">
        <f t="shared" si="142"/>
        <v>Dec</v>
      </c>
      <c r="J564" s="10" t="str">
        <f t="shared" si="142"/>
        <v>Dec</v>
      </c>
      <c r="K564" s="10" t="str">
        <f t="shared" si="142"/>
        <v>Dec</v>
      </c>
      <c r="L564" s="10" t="str">
        <f t="shared" si="142"/>
        <v>Dec</v>
      </c>
      <c r="M564" s="10" t="str">
        <f t="shared" si="142"/>
        <v>Dec</v>
      </c>
      <c r="N564" s="133"/>
    </row>
    <row r="565" spans="1:24" ht="15.75" thickBot="1" x14ac:dyDescent="0.3">
      <c r="A565" s="129"/>
      <c r="B565" s="134"/>
      <c r="C565" s="135"/>
      <c r="D565" s="135"/>
      <c r="E565" s="135"/>
      <c r="F565" s="135"/>
      <c r="G565" s="7">
        <f>+$G$5</f>
        <v>1</v>
      </c>
      <c r="H565" s="7">
        <f>+$H$5</f>
        <v>8</v>
      </c>
      <c r="I565" s="7">
        <f>+$I$5</f>
        <v>15</v>
      </c>
      <c r="J565" s="7">
        <f>+$J$5</f>
        <v>22</v>
      </c>
      <c r="K565" s="7">
        <f>+$K$5</f>
        <v>29</v>
      </c>
      <c r="L565" s="7" t="s">
        <v>11</v>
      </c>
      <c r="M565" s="7" t="s">
        <v>12</v>
      </c>
      <c r="N565" s="136"/>
    </row>
    <row r="566" spans="1:24" x14ac:dyDescent="0.25">
      <c r="A566" s="129"/>
      <c r="B566" s="137"/>
      <c r="C566" s="138"/>
      <c r="D566" s="138"/>
      <c r="E566" s="138"/>
      <c r="F566" s="138"/>
      <c r="G566" s="11"/>
      <c r="H566" s="11"/>
      <c r="I566" s="11"/>
      <c r="J566" s="11"/>
      <c r="K566" s="138"/>
      <c r="L566" s="138"/>
      <c r="M566" s="138"/>
      <c r="N566" s="139"/>
    </row>
    <row r="567" spans="1:24" x14ac:dyDescent="0.25">
      <c r="A567" s="129"/>
      <c r="B567" s="137"/>
      <c r="C567" s="138" t="s">
        <v>0</v>
      </c>
      <c r="D567" s="138"/>
      <c r="E567" s="138"/>
      <c r="F567" s="138"/>
      <c r="G567" s="140">
        <f>SUM(G568:G571)</f>
        <v>41</v>
      </c>
      <c r="H567" s="140">
        <f t="shared" ref="H567:L567" si="143">SUM(H568:H571)</f>
        <v>58</v>
      </c>
      <c r="I567" s="140">
        <f t="shared" si="143"/>
        <v>51</v>
      </c>
      <c r="J567" s="140">
        <f t="shared" si="143"/>
        <v>38</v>
      </c>
      <c r="K567" s="140">
        <f t="shared" si="143"/>
        <v>47</v>
      </c>
      <c r="L567" s="140">
        <f t="shared" si="143"/>
        <v>235</v>
      </c>
      <c r="M567" s="140">
        <f>ROUND((L567/$E$1),0)</f>
        <v>47</v>
      </c>
      <c r="N567" s="141"/>
    </row>
    <row r="568" spans="1:24" x14ac:dyDescent="0.25">
      <c r="A568" s="129"/>
      <c r="B568" s="137"/>
      <c r="C568" s="138"/>
      <c r="D568" s="138" t="s">
        <v>1</v>
      </c>
      <c r="E568" s="138"/>
      <c r="F568" s="138"/>
      <c r="G568" s="148">
        <v>3</v>
      </c>
      <c r="H568" s="148">
        <v>4</v>
      </c>
      <c r="I568" s="148">
        <v>4</v>
      </c>
      <c r="J568" s="148">
        <v>1</v>
      </c>
      <c r="K568" s="148">
        <v>3</v>
      </c>
      <c r="L568" s="143">
        <f>SUM(G568:K568)</f>
        <v>15</v>
      </c>
      <c r="M568" s="143">
        <f t="shared" ref="M568:M576" si="144">ROUND((L568/$E$1),0)</f>
        <v>3</v>
      </c>
      <c r="N568" s="141"/>
    </row>
    <row r="569" spans="1:24" x14ac:dyDescent="0.25">
      <c r="A569" s="129"/>
      <c r="B569" s="137"/>
      <c r="C569" s="138"/>
      <c r="D569" s="138" t="s">
        <v>2</v>
      </c>
      <c r="E569" s="138"/>
      <c r="F569" s="138"/>
      <c r="G569" s="148">
        <v>10</v>
      </c>
      <c r="H569" s="148">
        <v>16</v>
      </c>
      <c r="I569" s="148">
        <v>13</v>
      </c>
      <c r="J569" s="148">
        <v>10</v>
      </c>
      <c r="K569" s="148">
        <v>13</v>
      </c>
      <c r="L569" s="143">
        <f t="shared" ref="L569:L576" si="145">SUM(G569:K569)</f>
        <v>62</v>
      </c>
      <c r="M569" s="143">
        <f t="shared" si="144"/>
        <v>12</v>
      </c>
      <c r="N569" s="141"/>
    </row>
    <row r="570" spans="1:24" x14ac:dyDescent="0.25">
      <c r="A570" s="129"/>
      <c r="B570" s="137"/>
      <c r="C570" s="138"/>
      <c r="D570" s="138" t="s">
        <v>3</v>
      </c>
      <c r="E570" s="138"/>
      <c r="F570" s="138"/>
      <c r="G570" s="148">
        <v>15</v>
      </c>
      <c r="H570" s="148">
        <v>12</v>
      </c>
      <c r="I570" s="148">
        <v>10</v>
      </c>
      <c r="J570" s="148">
        <v>9</v>
      </c>
      <c r="K570" s="148">
        <v>9</v>
      </c>
      <c r="L570" s="143">
        <f t="shared" si="145"/>
        <v>55</v>
      </c>
      <c r="M570" s="143">
        <f t="shared" si="144"/>
        <v>11</v>
      </c>
      <c r="N570" s="141"/>
    </row>
    <row r="571" spans="1:24" x14ac:dyDescent="0.25">
      <c r="A571" s="129"/>
      <c r="B571" s="137"/>
      <c r="C571" s="138"/>
      <c r="D571" s="138" t="s">
        <v>4</v>
      </c>
      <c r="E571" s="138"/>
      <c r="F571" s="138"/>
      <c r="G571" s="149">
        <v>13</v>
      </c>
      <c r="H571" s="149">
        <v>26</v>
      </c>
      <c r="I571" s="149">
        <v>24</v>
      </c>
      <c r="J571" s="149">
        <v>18</v>
      </c>
      <c r="K571" s="149">
        <v>22</v>
      </c>
      <c r="L571" s="140">
        <f t="shared" si="145"/>
        <v>103</v>
      </c>
      <c r="M571" s="140">
        <f t="shared" si="144"/>
        <v>21</v>
      </c>
      <c r="N571" s="141"/>
    </row>
    <row r="572" spans="1:24" x14ac:dyDescent="0.25">
      <c r="A572" s="129"/>
      <c r="B572" s="137"/>
      <c r="C572" s="138" t="s">
        <v>5</v>
      </c>
      <c r="D572" s="138"/>
      <c r="E572" s="138"/>
      <c r="F572" s="138"/>
      <c r="G572" s="148"/>
      <c r="H572" s="148"/>
      <c r="I572" s="148"/>
      <c r="J572" s="148"/>
      <c r="K572" s="148"/>
      <c r="L572" s="143">
        <f t="shared" si="145"/>
        <v>0</v>
      </c>
      <c r="M572" s="143">
        <f t="shared" si="144"/>
        <v>0</v>
      </c>
      <c r="N572" s="141"/>
    </row>
    <row r="573" spans="1:24" x14ac:dyDescent="0.25">
      <c r="A573" s="129"/>
      <c r="B573" s="137"/>
      <c r="C573" s="138" t="s">
        <v>6</v>
      </c>
      <c r="D573" s="138"/>
      <c r="E573" s="138"/>
      <c r="F573" s="138"/>
      <c r="G573" s="148"/>
      <c r="H573" s="148"/>
      <c r="I573" s="148"/>
      <c r="J573" s="148"/>
      <c r="K573" s="148"/>
      <c r="L573" s="143">
        <f t="shared" si="145"/>
        <v>0</v>
      </c>
      <c r="M573" s="143">
        <f t="shared" si="144"/>
        <v>0</v>
      </c>
      <c r="N573" s="141"/>
    </row>
    <row r="574" spans="1:24" x14ac:dyDescent="0.25">
      <c r="A574" s="129"/>
      <c r="B574" s="137"/>
      <c r="C574" s="138" t="s">
        <v>7</v>
      </c>
      <c r="D574" s="138"/>
      <c r="E574" s="138"/>
      <c r="F574" s="138"/>
      <c r="G574" s="148">
        <v>1</v>
      </c>
      <c r="H574" s="148">
        <v>3</v>
      </c>
      <c r="I574" s="148">
        <v>2</v>
      </c>
      <c r="J574" s="148">
        <v>1</v>
      </c>
      <c r="K574" s="148">
        <v>2</v>
      </c>
      <c r="L574" s="143">
        <f t="shared" si="145"/>
        <v>9</v>
      </c>
      <c r="M574" s="143">
        <f t="shared" si="144"/>
        <v>2</v>
      </c>
      <c r="N574" s="141"/>
    </row>
    <row r="575" spans="1:24" x14ac:dyDescent="0.25">
      <c r="A575" s="129"/>
      <c r="B575" s="137"/>
      <c r="C575" s="138" t="s">
        <v>9</v>
      </c>
      <c r="D575" s="138"/>
      <c r="E575" s="138"/>
      <c r="F575" s="138"/>
      <c r="G575" s="148">
        <v>146</v>
      </c>
      <c r="H575" s="148">
        <v>128</v>
      </c>
      <c r="I575" s="148">
        <v>192</v>
      </c>
      <c r="J575" s="148">
        <v>210</v>
      </c>
      <c r="K575" s="148">
        <v>32</v>
      </c>
      <c r="L575" s="143">
        <f t="shared" si="145"/>
        <v>708</v>
      </c>
      <c r="M575" s="143">
        <f t="shared" si="144"/>
        <v>142</v>
      </c>
      <c r="N575" s="141"/>
    </row>
    <row r="576" spans="1:24" x14ac:dyDescent="0.25">
      <c r="A576" s="129"/>
      <c r="B576" s="137"/>
      <c r="C576" s="138" t="s">
        <v>8</v>
      </c>
      <c r="D576" s="138"/>
      <c r="E576" s="138"/>
      <c r="F576" s="138"/>
      <c r="G576" s="148"/>
      <c r="H576" s="148"/>
      <c r="I576" s="148"/>
      <c r="J576" s="148"/>
      <c r="K576" s="148"/>
      <c r="L576" s="143">
        <f t="shared" si="145"/>
        <v>0</v>
      </c>
      <c r="M576" s="143">
        <f t="shared" si="144"/>
        <v>0</v>
      </c>
      <c r="N576" s="141"/>
    </row>
    <row r="577" spans="1:24" ht="15.75" thickBot="1" x14ac:dyDescent="0.3">
      <c r="A577" s="129"/>
      <c r="B577" s="144"/>
      <c r="C577" s="145"/>
      <c r="D577" s="145"/>
      <c r="E577" s="145"/>
      <c r="F577" s="145"/>
      <c r="G577" s="146"/>
      <c r="H577" s="146"/>
      <c r="I577" s="146"/>
      <c r="J577" s="146"/>
      <c r="K577" s="146"/>
      <c r="L577" s="146"/>
      <c r="M577" s="146"/>
      <c r="N577" s="147"/>
    </row>
    <row r="578" spans="1:24" ht="15.75" thickBot="1" x14ac:dyDescent="0.3">
      <c r="A578" s="129"/>
      <c r="G578" s="142"/>
      <c r="H578" s="142"/>
      <c r="I578" s="142"/>
      <c r="J578" s="142"/>
      <c r="K578" s="142"/>
      <c r="L578" s="142"/>
      <c r="M578" s="142"/>
      <c r="N578" s="142"/>
    </row>
    <row r="579" spans="1:24" x14ac:dyDescent="0.25">
      <c r="A579" s="2">
        <f>+A563+1</f>
        <v>36</v>
      </c>
      <c r="B579" s="123"/>
      <c r="C579" s="5" t="s">
        <v>218</v>
      </c>
      <c r="D579" s="124"/>
      <c r="E579" s="125"/>
      <c r="F579" s="125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126"/>
      <c r="P579" s="150"/>
      <c r="S579" s="127" t="str">
        <f>+C579</f>
        <v>Mantabeni</v>
      </c>
      <c r="T579" s="128">
        <f>+L583</f>
        <v>243</v>
      </c>
      <c r="U579" s="128">
        <f>+L584+L585</f>
        <v>43</v>
      </c>
      <c r="V579" s="128">
        <f>+L586+L587</f>
        <v>200</v>
      </c>
      <c r="W579" s="128">
        <f>+L590</f>
        <v>16</v>
      </c>
      <c r="X579" s="128">
        <f>+L588</f>
        <v>0</v>
      </c>
    </row>
    <row r="580" spans="1:24" x14ac:dyDescent="0.25">
      <c r="A580" s="129"/>
      <c r="B580" s="130"/>
      <c r="C580" s="8" t="str">
        <f>+$C564</f>
        <v>December 2024</v>
      </c>
      <c r="D580" s="132"/>
      <c r="E580" s="132"/>
      <c r="F580" s="132"/>
      <c r="G580" s="10" t="str">
        <f>+$G$4</f>
        <v>Dec</v>
      </c>
      <c r="H580" s="10" t="str">
        <f>+G580</f>
        <v>Dec</v>
      </c>
      <c r="I580" s="10" t="str">
        <f t="shared" si="146"/>
        <v>Dec</v>
      </c>
      <c r="J580" s="10" t="str">
        <f t="shared" si="146"/>
        <v>Dec</v>
      </c>
      <c r="K580" s="10" t="str">
        <f t="shared" si="146"/>
        <v>Dec</v>
      </c>
      <c r="L580" s="10" t="str">
        <f t="shared" si="146"/>
        <v>Dec</v>
      </c>
      <c r="M580" s="10" t="str">
        <f t="shared" si="146"/>
        <v>Dec</v>
      </c>
      <c r="N580" s="133"/>
    </row>
    <row r="581" spans="1:24" ht="15.75" thickBot="1" x14ac:dyDescent="0.3">
      <c r="A581" s="129"/>
      <c r="B581" s="134"/>
      <c r="C581" s="135"/>
      <c r="D581" s="135"/>
      <c r="E581" s="135"/>
      <c r="F581" s="135"/>
      <c r="G581" s="7">
        <f>+$G$5</f>
        <v>1</v>
      </c>
      <c r="H581" s="7">
        <f>+$H$5</f>
        <v>8</v>
      </c>
      <c r="I581" s="7">
        <f>+$I$5</f>
        <v>15</v>
      </c>
      <c r="J581" s="7">
        <f>+$J$5</f>
        <v>22</v>
      </c>
      <c r="K581" s="7">
        <f>+$K$5</f>
        <v>29</v>
      </c>
      <c r="L581" s="7" t="s">
        <v>11</v>
      </c>
      <c r="M581" s="7" t="s">
        <v>12</v>
      </c>
      <c r="N581" s="136"/>
    </row>
    <row r="582" spans="1:24" x14ac:dyDescent="0.25">
      <c r="A582" s="129"/>
      <c r="B582" s="137"/>
      <c r="C582" s="138"/>
      <c r="D582" s="138"/>
      <c r="E582" s="138"/>
      <c r="F582" s="138"/>
      <c r="G582" s="11"/>
      <c r="H582" s="11"/>
      <c r="I582" s="11"/>
      <c r="J582" s="11"/>
      <c r="K582" s="138"/>
      <c r="L582" s="138"/>
      <c r="M582" s="138"/>
      <c r="N582" s="139"/>
    </row>
    <row r="583" spans="1:24" x14ac:dyDescent="0.25">
      <c r="A583" s="129"/>
      <c r="B583" s="137"/>
      <c r="C583" s="138" t="s">
        <v>0</v>
      </c>
      <c r="D583" s="138"/>
      <c r="E583" s="138"/>
      <c r="F583" s="138"/>
      <c r="G583" s="140">
        <f>SUM(G584:G587)</f>
        <v>47</v>
      </c>
      <c r="H583" s="140">
        <f t="shared" ref="H583:L583" si="147">SUM(H584:H587)</f>
        <v>46</v>
      </c>
      <c r="I583" s="140">
        <f t="shared" si="147"/>
        <v>47</v>
      </c>
      <c r="J583" s="140">
        <f t="shared" si="147"/>
        <v>45</v>
      </c>
      <c r="K583" s="140">
        <f t="shared" si="147"/>
        <v>58</v>
      </c>
      <c r="L583" s="140">
        <f t="shared" si="147"/>
        <v>243</v>
      </c>
      <c r="M583" s="140">
        <f>ROUND((L583/$E$1),0)</f>
        <v>49</v>
      </c>
      <c r="N583" s="141"/>
    </row>
    <row r="584" spans="1:24" x14ac:dyDescent="0.25">
      <c r="A584" s="129"/>
      <c r="B584" s="137"/>
      <c r="C584" s="138"/>
      <c r="D584" s="138" t="s">
        <v>1</v>
      </c>
      <c r="E584" s="138"/>
      <c r="F584" s="138"/>
      <c r="G584" s="148">
        <v>3</v>
      </c>
      <c r="H584" s="148">
        <v>2</v>
      </c>
      <c r="I584" s="148">
        <v>3</v>
      </c>
      <c r="J584" s="148">
        <v>3</v>
      </c>
      <c r="K584" s="148">
        <v>3</v>
      </c>
      <c r="L584" s="143">
        <f>SUM(G584:K584)</f>
        <v>14</v>
      </c>
      <c r="M584" s="143">
        <f t="shared" ref="M584:M592" si="148">ROUND((L584/$E$1),0)</f>
        <v>3</v>
      </c>
      <c r="N584" s="141"/>
    </row>
    <row r="585" spans="1:24" x14ac:dyDescent="0.25">
      <c r="A585" s="129"/>
      <c r="B585" s="137"/>
      <c r="C585" s="138"/>
      <c r="D585" s="138" t="s">
        <v>2</v>
      </c>
      <c r="E585" s="138"/>
      <c r="F585" s="138"/>
      <c r="G585" s="148">
        <v>2</v>
      </c>
      <c r="H585" s="148">
        <v>4</v>
      </c>
      <c r="I585" s="148">
        <v>7</v>
      </c>
      <c r="J585" s="148">
        <v>7</v>
      </c>
      <c r="K585" s="148">
        <v>9</v>
      </c>
      <c r="L585" s="143">
        <f t="shared" ref="L585:L592" si="149">SUM(G585:K585)</f>
        <v>29</v>
      </c>
      <c r="M585" s="143">
        <f t="shared" si="148"/>
        <v>6</v>
      </c>
      <c r="N585" s="141"/>
    </row>
    <row r="586" spans="1:24" x14ac:dyDescent="0.25">
      <c r="A586" s="129"/>
      <c r="B586" s="137"/>
      <c r="C586" s="138"/>
      <c r="D586" s="138" t="s">
        <v>3</v>
      </c>
      <c r="E586" s="138"/>
      <c r="F586" s="138"/>
      <c r="G586" s="148">
        <v>6</v>
      </c>
      <c r="H586" s="148">
        <v>5</v>
      </c>
      <c r="I586" s="148">
        <v>10</v>
      </c>
      <c r="J586" s="148">
        <v>7</v>
      </c>
      <c r="K586" s="148">
        <v>10</v>
      </c>
      <c r="L586" s="143">
        <f t="shared" si="149"/>
        <v>38</v>
      </c>
      <c r="M586" s="143">
        <f t="shared" si="148"/>
        <v>8</v>
      </c>
      <c r="N586" s="141"/>
    </row>
    <row r="587" spans="1:24" x14ac:dyDescent="0.25">
      <c r="A587" s="129"/>
      <c r="B587" s="137"/>
      <c r="C587" s="138"/>
      <c r="D587" s="138" t="s">
        <v>4</v>
      </c>
      <c r="E587" s="138"/>
      <c r="F587" s="138"/>
      <c r="G587" s="149">
        <v>36</v>
      </c>
      <c r="H587" s="149">
        <v>35</v>
      </c>
      <c r="I587" s="149">
        <v>27</v>
      </c>
      <c r="J587" s="149">
        <v>28</v>
      </c>
      <c r="K587" s="149">
        <v>36</v>
      </c>
      <c r="L587" s="140">
        <f t="shared" si="149"/>
        <v>162</v>
      </c>
      <c r="M587" s="140">
        <f t="shared" si="148"/>
        <v>32</v>
      </c>
      <c r="N587" s="141"/>
    </row>
    <row r="588" spans="1:24" x14ac:dyDescent="0.25">
      <c r="A588" s="129"/>
      <c r="B588" s="137"/>
      <c r="C588" s="138" t="s">
        <v>5</v>
      </c>
      <c r="D588" s="138"/>
      <c r="E588" s="138"/>
      <c r="F588" s="138"/>
      <c r="G588" s="148"/>
      <c r="H588" s="148"/>
      <c r="I588" s="148"/>
      <c r="J588" s="148"/>
      <c r="K588" s="148"/>
      <c r="L588" s="143">
        <f t="shared" si="149"/>
        <v>0</v>
      </c>
      <c r="M588" s="143">
        <f t="shared" si="148"/>
        <v>0</v>
      </c>
      <c r="N588" s="141"/>
      <c r="O588" s="115"/>
    </row>
    <row r="589" spans="1:24" x14ac:dyDescent="0.25">
      <c r="A589" s="129"/>
      <c r="B589" s="137"/>
      <c r="C589" s="138" t="s">
        <v>6</v>
      </c>
      <c r="D589" s="138"/>
      <c r="E589" s="138"/>
      <c r="F589" s="138"/>
      <c r="G589" s="148"/>
      <c r="H589" s="148"/>
      <c r="I589" s="148"/>
      <c r="J589" s="148"/>
      <c r="K589" s="148"/>
      <c r="L589" s="143">
        <f t="shared" si="149"/>
        <v>0</v>
      </c>
      <c r="M589" s="143">
        <f t="shared" si="148"/>
        <v>0</v>
      </c>
      <c r="N589" s="141"/>
    </row>
    <row r="590" spans="1:24" x14ac:dyDescent="0.25">
      <c r="A590" s="129"/>
      <c r="B590" s="137"/>
      <c r="C590" s="138" t="s">
        <v>7</v>
      </c>
      <c r="D590" s="138"/>
      <c r="E590" s="138"/>
      <c r="F590" s="138"/>
      <c r="G590" s="148">
        <v>2</v>
      </c>
      <c r="H590" s="148">
        <v>5</v>
      </c>
      <c r="I590" s="148">
        <v>2</v>
      </c>
      <c r="J590" s="148">
        <v>2</v>
      </c>
      <c r="K590" s="148">
        <v>5</v>
      </c>
      <c r="L590" s="143">
        <f t="shared" si="149"/>
        <v>16</v>
      </c>
      <c r="M590" s="143">
        <f t="shared" si="148"/>
        <v>3</v>
      </c>
      <c r="N590" s="141"/>
    </row>
    <row r="591" spans="1:24" x14ac:dyDescent="0.25">
      <c r="A591" s="129"/>
      <c r="B591" s="137"/>
      <c r="C591" s="138" t="s">
        <v>9</v>
      </c>
      <c r="D591" s="138"/>
      <c r="E591" s="138"/>
      <c r="F591" s="138"/>
      <c r="G591" s="148">
        <v>128</v>
      </c>
      <c r="H591" s="148">
        <v>192</v>
      </c>
      <c r="I591" s="148">
        <v>128</v>
      </c>
      <c r="J591" s="148">
        <v>160</v>
      </c>
      <c r="K591" s="148">
        <v>160</v>
      </c>
      <c r="L591" s="143">
        <f t="shared" si="149"/>
        <v>768</v>
      </c>
      <c r="M591" s="143">
        <f t="shared" si="148"/>
        <v>154</v>
      </c>
      <c r="N591" s="141"/>
    </row>
    <row r="592" spans="1:24" x14ac:dyDescent="0.25">
      <c r="A592" s="129"/>
      <c r="B592" s="137"/>
      <c r="C592" s="138" t="s">
        <v>8</v>
      </c>
      <c r="D592" s="138"/>
      <c r="E592" s="138"/>
      <c r="F592" s="138"/>
      <c r="G592" s="148"/>
      <c r="H592" s="148"/>
      <c r="I592" s="148"/>
      <c r="J592" s="148"/>
      <c r="K592" s="148"/>
      <c r="L592" s="143">
        <f t="shared" si="149"/>
        <v>0</v>
      </c>
      <c r="M592" s="143">
        <f t="shared" si="148"/>
        <v>0</v>
      </c>
      <c r="N592" s="141"/>
    </row>
    <row r="593" spans="1:24" ht="15.75" thickBot="1" x14ac:dyDescent="0.3">
      <c r="A593" s="129"/>
      <c r="B593" s="144"/>
      <c r="C593" s="145"/>
      <c r="D593" s="145"/>
      <c r="E593" s="145"/>
      <c r="F593" s="145"/>
      <c r="G593" s="146"/>
      <c r="H593" s="146"/>
      <c r="I593" s="146"/>
      <c r="J593" s="146"/>
      <c r="K593" s="146"/>
      <c r="L593" s="146"/>
      <c r="M593" s="146"/>
      <c r="N593" s="147"/>
    </row>
    <row r="594" spans="1:24" ht="15.75" thickBot="1" x14ac:dyDescent="0.3">
      <c r="A594" s="129"/>
      <c r="G594" s="142"/>
      <c r="H594" s="142"/>
      <c r="I594" s="142"/>
      <c r="J594" s="142"/>
      <c r="K594" s="142"/>
      <c r="L594" s="142"/>
      <c r="M594" s="142"/>
      <c r="N594" s="142"/>
    </row>
    <row r="595" spans="1:24" x14ac:dyDescent="0.25">
      <c r="A595" s="2">
        <f>+A579+1</f>
        <v>37</v>
      </c>
      <c r="B595" s="12"/>
      <c r="C595" s="5" t="s">
        <v>223</v>
      </c>
      <c r="D595" s="124"/>
      <c r="E595" s="125"/>
      <c r="F595" s="125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126"/>
      <c r="S595" s="127" t="str">
        <f>+C595</f>
        <v>Makhungutja</v>
      </c>
      <c r="T595" s="128">
        <f>+L599</f>
        <v>288</v>
      </c>
      <c r="U595" s="128">
        <f>+L600+L601</f>
        <v>75</v>
      </c>
      <c r="V595" s="128">
        <f>+L602+L603</f>
        <v>213</v>
      </c>
      <c r="W595" s="128">
        <f>+L606</f>
        <v>0</v>
      </c>
      <c r="X595" s="128">
        <f>+L604</f>
        <v>0</v>
      </c>
    </row>
    <row r="596" spans="1:24" x14ac:dyDescent="0.25">
      <c r="A596" s="129"/>
      <c r="B596" s="130"/>
      <c r="C596" s="8" t="str">
        <f>+$C580</f>
        <v>December 2024</v>
      </c>
      <c r="D596" s="132"/>
      <c r="E596" s="132"/>
      <c r="F596" s="132"/>
      <c r="G596" s="10" t="str">
        <f>+$G$4</f>
        <v>Dec</v>
      </c>
      <c r="H596" s="10" t="str">
        <f>+G596</f>
        <v>Dec</v>
      </c>
      <c r="I596" s="10" t="str">
        <f t="shared" si="150"/>
        <v>Dec</v>
      </c>
      <c r="J596" s="10" t="str">
        <f t="shared" si="150"/>
        <v>Dec</v>
      </c>
      <c r="K596" s="10" t="str">
        <f t="shared" si="150"/>
        <v>Dec</v>
      </c>
      <c r="L596" s="10" t="str">
        <f t="shared" si="150"/>
        <v>Dec</v>
      </c>
      <c r="M596" s="10" t="str">
        <f t="shared" si="150"/>
        <v>Dec</v>
      </c>
      <c r="N596" s="133"/>
    </row>
    <row r="597" spans="1:24" ht="15.75" thickBot="1" x14ac:dyDescent="0.3">
      <c r="A597" s="129"/>
      <c r="B597" s="134"/>
      <c r="C597" s="135"/>
      <c r="D597" s="135"/>
      <c r="E597" s="135"/>
      <c r="F597" s="135"/>
      <c r="G597" s="7">
        <f>+$G$5</f>
        <v>1</v>
      </c>
      <c r="H597" s="7">
        <f>+$H$5</f>
        <v>8</v>
      </c>
      <c r="I597" s="7">
        <f>+$I$5</f>
        <v>15</v>
      </c>
      <c r="J597" s="7">
        <f>+$J$5</f>
        <v>22</v>
      </c>
      <c r="K597" s="7">
        <f>+$K$5</f>
        <v>29</v>
      </c>
      <c r="L597" s="7" t="s">
        <v>11</v>
      </c>
      <c r="M597" s="7" t="s">
        <v>12</v>
      </c>
      <c r="N597" s="136"/>
    </row>
    <row r="598" spans="1:24" x14ac:dyDescent="0.25">
      <c r="A598" s="129"/>
      <c r="B598" s="137"/>
      <c r="C598" s="138"/>
      <c r="D598" s="138"/>
      <c r="E598" s="138"/>
      <c r="F598" s="138"/>
      <c r="G598" s="11"/>
      <c r="H598" s="11"/>
      <c r="I598" s="11"/>
      <c r="J598" s="11"/>
      <c r="K598" s="138"/>
      <c r="L598" s="138"/>
      <c r="M598" s="138"/>
      <c r="N598" s="139"/>
    </row>
    <row r="599" spans="1:24" x14ac:dyDescent="0.25">
      <c r="A599" s="129"/>
      <c r="B599" s="137"/>
      <c r="C599" s="138" t="s">
        <v>0</v>
      </c>
      <c r="D599" s="138"/>
      <c r="E599" s="138"/>
      <c r="F599" s="138"/>
      <c r="G599" s="140">
        <f>SUM(G600:G603)</f>
        <v>0</v>
      </c>
      <c r="H599" s="140">
        <f t="shared" ref="H599:L599" si="151">SUM(H600:H603)</f>
        <v>90</v>
      </c>
      <c r="I599" s="140">
        <f t="shared" si="151"/>
        <v>96</v>
      </c>
      <c r="J599" s="140">
        <f t="shared" si="151"/>
        <v>0</v>
      </c>
      <c r="K599" s="140">
        <f t="shared" si="151"/>
        <v>102</v>
      </c>
      <c r="L599" s="140">
        <f t="shared" si="151"/>
        <v>288</v>
      </c>
      <c r="M599" s="140">
        <f>ROUND((L599/$E$1),0)</f>
        <v>58</v>
      </c>
      <c r="N599" s="141"/>
    </row>
    <row r="600" spans="1:24" x14ac:dyDescent="0.25">
      <c r="A600" s="129"/>
      <c r="B600" s="137"/>
      <c r="C600" s="138"/>
      <c r="D600" s="138" t="s">
        <v>1</v>
      </c>
      <c r="E600" s="138"/>
      <c r="F600" s="138"/>
      <c r="G600" s="148"/>
      <c r="H600" s="148">
        <v>9</v>
      </c>
      <c r="I600" s="148">
        <v>10</v>
      </c>
      <c r="J600" s="148"/>
      <c r="K600" s="148">
        <v>8</v>
      </c>
      <c r="L600" s="143">
        <f>SUM(G600:K600)</f>
        <v>27</v>
      </c>
      <c r="M600" s="143">
        <f t="shared" ref="M600:M608" si="152">ROUND((L600/$E$1),0)</f>
        <v>5</v>
      </c>
      <c r="N600" s="141"/>
    </row>
    <row r="601" spans="1:24" x14ac:dyDescent="0.25">
      <c r="A601" s="129"/>
      <c r="B601" s="137"/>
      <c r="C601" s="138"/>
      <c r="D601" s="138" t="s">
        <v>2</v>
      </c>
      <c r="E601" s="138"/>
      <c r="F601" s="138"/>
      <c r="G601" s="148"/>
      <c r="H601" s="148">
        <v>16</v>
      </c>
      <c r="I601" s="148">
        <v>16</v>
      </c>
      <c r="J601" s="148"/>
      <c r="K601" s="148">
        <v>16</v>
      </c>
      <c r="L601" s="143">
        <f t="shared" ref="L601:L608" si="153">SUM(G601:K601)</f>
        <v>48</v>
      </c>
      <c r="M601" s="143">
        <f t="shared" si="152"/>
        <v>10</v>
      </c>
      <c r="N601" s="141"/>
    </row>
    <row r="602" spans="1:24" x14ac:dyDescent="0.25">
      <c r="A602" s="129"/>
      <c r="B602" s="137"/>
      <c r="C602" s="138"/>
      <c r="D602" s="138" t="s">
        <v>3</v>
      </c>
      <c r="E602" s="138"/>
      <c r="F602" s="138"/>
      <c r="G602" s="148"/>
      <c r="H602" s="148">
        <v>10</v>
      </c>
      <c r="I602" s="148">
        <v>12</v>
      </c>
      <c r="J602" s="148"/>
      <c r="K602" s="148">
        <v>23</v>
      </c>
      <c r="L602" s="143">
        <f t="shared" si="153"/>
        <v>45</v>
      </c>
      <c r="M602" s="143">
        <f t="shared" si="152"/>
        <v>9</v>
      </c>
      <c r="N602" s="141"/>
    </row>
    <row r="603" spans="1:24" x14ac:dyDescent="0.25">
      <c r="A603" s="129"/>
      <c r="B603" s="137"/>
      <c r="C603" s="138"/>
      <c r="D603" s="138" t="s">
        <v>4</v>
      </c>
      <c r="E603" s="138"/>
      <c r="F603" s="138"/>
      <c r="G603" s="149"/>
      <c r="H603" s="154">
        <v>55</v>
      </c>
      <c r="I603" s="149">
        <v>58</v>
      </c>
      <c r="J603" s="149"/>
      <c r="K603" s="149">
        <v>55</v>
      </c>
      <c r="L603" s="140">
        <f t="shared" si="153"/>
        <v>168</v>
      </c>
      <c r="M603" s="140">
        <f t="shared" si="152"/>
        <v>34</v>
      </c>
      <c r="N603" s="141"/>
      <c r="O603" s="115"/>
    </row>
    <row r="604" spans="1:24" x14ac:dyDescent="0.25">
      <c r="A604" s="129"/>
      <c r="B604" s="137"/>
      <c r="C604" s="138" t="s">
        <v>5</v>
      </c>
      <c r="D604" s="138"/>
      <c r="E604" s="138"/>
      <c r="F604" s="138"/>
      <c r="G604" s="148"/>
      <c r="H604" s="148"/>
      <c r="I604" s="148"/>
      <c r="J604" s="148"/>
      <c r="K604" s="148"/>
      <c r="L604" s="143">
        <f t="shared" si="153"/>
        <v>0</v>
      </c>
      <c r="M604" s="143">
        <f t="shared" si="152"/>
        <v>0</v>
      </c>
      <c r="N604" s="141"/>
      <c r="O604" s="1"/>
    </row>
    <row r="605" spans="1:24" x14ac:dyDescent="0.25">
      <c r="A605" s="129"/>
      <c r="B605" s="137"/>
      <c r="C605" s="138" t="s">
        <v>6</v>
      </c>
      <c r="D605" s="138"/>
      <c r="E605" s="138"/>
      <c r="F605" s="138"/>
      <c r="G605" s="148"/>
      <c r="H605" s="148"/>
      <c r="I605" s="148"/>
      <c r="J605" s="148"/>
      <c r="K605" s="148"/>
      <c r="L605" s="143">
        <f t="shared" si="153"/>
        <v>0</v>
      </c>
      <c r="M605" s="143">
        <f t="shared" si="152"/>
        <v>0</v>
      </c>
      <c r="N605" s="141"/>
    </row>
    <row r="606" spans="1:24" x14ac:dyDescent="0.25">
      <c r="A606" s="129"/>
      <c r="B606" s="137"/>
      <c r="C606" s="138" t="s">
        <v>7</v>
      </c>
      <c r="D606" s="138"/>
      <c r="E606" s="138"/>
      <c r="F606" s="138"/>
      <c r="G606" s="148"/>
      <c r="H606" s="148"/>
      <c r="I606" s="148"/>
      <c r="J606" s="148"/>
      <c r="K606" s="148"/>
      <c r="L606" s="143">
        <f t="shared" si="153"/>
        <v>0</v>
      </c>
      <c r="M606" s="143">
        <f t="shared" si="152"/>
        <v>0</v>
      </c>
      <c r="N606" s="141"/>
    </row>
    <row r="607" spans="1:24" x14ac:dyDescent="0.25">
      <c r="A607" s="129"/>
      <c r="B607" s="137"/>
      <c r="C607" s="138" t="s">
        <v>9</v>
      </c>
      <c r="D607" s="138"/>
      <c r="E607" s="138"/>
      <c r="F607" s="138"/>
      <c r="G607" s="148"/>
      <c r="H607" s="148"/>
      <c r="I607" s="148"/>
      <c r="J607" s="148"/>
      <c r="K607" s="148"/>
      <c r="L607" s="143">
        <f t="shared" si="153"/>
        <v>0</v>
      </c>
      <c r="M607" s="143">
        <f t="shared" si="152"/>
        <v>0</v>
      </c>
      <c r="N607" s="141"/>
    </row>
    <row r="608" spans="1:24" x14ac:dyDescent="0.25">
      <c r="A608" s="129"/>
      <c r="B608" s="137"/>
      <c r="C608" s="138" t="s">
        <v>8</v>
      </c>
      <c r="D608" s="138"/>
      <c r="E608" s="138"/>
      <c r="F608" s="138"/>
      <c r="G608" s="148"/>
      <c r="H608" s="148"/>
      <c r="I608" s="148"/>
      <c r="J608" s="148"/>
      <c r="K608" s="148"/>
      <c r="L608" s="143">
        <f t="shared" si="153"/>
        <v>0</v>
      </c>
      <c r="M608" s="143">
        <f t="shared" si="152"/>
        <v>0</v>
      </c>
      <c r="N608" s="141"/>
    </row>
    <row r="609" spans="1:24" ht="15.75" thickBot="1" x14ac:dyDescent="0.3">
      <c r="A609" s="129"/>
      <c r="B609" s="144"/>
      <c r="C609" s="145"/>
      <c r="D609" s="145"/>
      <c r="E609" s="145"/>
      <c r="F609" s="145"/>
      <c r="G609" s="146"/>
      <c r="H609" s="146"/>
      <c r="I609" s="146"/>
      <c r="J609" s="146"/>
      <c r="K609" s="146"/>
      <c r="L609" s="146"/>
      <c r="M609" s="146"/>
      <c r="N609" s="147"/>
    </row>
    <row r="610" spans="1:24" ht="15.75" thickBot="1" x14ac:dyDescent="0.3"/>
    <row r="611" spans="1:24" x14ac:dyDescent="0.25">
      <c r="A611" s="2">
        <f>+A595+1</f>
        <v>38</v>
      </c>
      <c r="B611" s="123"/>
      <c r="C611" s="5" t="s">
        <v>239</v>
      </c>
      <c r="D611" s="124"/>
      <c r="E611" s="125"/>
      <c r="F611" s="125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126"/>
      <c r="S611" s="127" t="str">
        <f>+C611</f>
        <v>Moneni</v>
      </c>
      <c r="T611" s="128">
        <f>+L615</f>
        <v>555</v>
      </c>
      <c r="U611" s="128">
        <f>+L616+L617</f>
        <v>116</v>
      </c>
      <c r="V611" s="128">
        <f>+L618+L619</f>
        <v>439</v>
      </c>
      <c r="W611" s="128">
        <f>+L622</f>
        <v>19</v>
      </c>
      <c r="X611" s="128">
        <f>+L620</f>
        <v>0</v>
      </c>
    </row>
    <row r="612" spans="1:24" x14ac:dyDescent="0.25">
      <c r="A612" s="129"/>
      <c r="B612" s="130"/>
      <c r="C612" s="8" t="str">
        <f>+$C596</f>
        <v>December 2024</v>
      </c>
      <c r="D612" s="132"/>
      <c r="E612" s="132"/>
      <c r="F612" s="132"/>
      <c r="G612" s="10" t="str">
        <f>+$G$4</f>
        <v>Dec</v>
      </c>
      <c r="H612" s="10" t="str">
        <f>+G612</f>
        <v>Dec</v>
      </c>
      <c r="I612" s="10" t="str">
        <f t="shared" si="154"/>
        <v>Dec</v>
      </c>
      <c r="J612" s="10" t="str">
        <f t="shared" si="154"/>
        <v>Dec</v>
      </c>
      <c r="K612" s="10" t="str">
        <f t="shared" si="154"/>
        <v>Dec</v>
      </c>
      <c r="L612" s="10" t="str">
        <f t="shared" si="154"/>
        <v>Dec</v>
      </c>
      <c r="M612" s="10" t="str">
        <f t="shared" si="154"/>
        <v>Dec</v>
      </c>
      <c r="N612" s="133"/>
    </row>
    <row r="613" spans="1:24" ht="15.75" thickBot="1" x14ac:dyDescent="0.3">
      <c r="A613" s="129"/>
      <c r="B613" s="134"/>
      <c r="C613" s="135"/>
      <c r="D613" s="135"/>
      <c r="E613" s="135"/>
      <c r="F613" s="135"/>
      <c r="G613" s="7">
        <f>+$G$5</f>
        <v>1</v>
      </c>
      <c r="H613" s="7">
        <f>+$H$5</f>
        <v>8</v>
      </c>
      <c r="I613" s="7">
        <f>+$I$5</f>
        <v>15</v>
      </c>
      <c r="J613" s="7">
        <f>+$J$5</f>
        <v>22</v>
      </c>
      <c r="K613" s="7">
        <f>+$K$5</f>
        <v>29</v>
      </c>
      <c r="L613" s="7" t="s">
        <v>11</v>
      </c>
      <c r="M613" s="7" t="s">
        <v>12</v>
      </c>
      <c r="N613" s="136"/>
    </row>
    <row r="614" spans="1:24" x14ac:dyDescent="0.25">
      <c r="A614" s="129"/>
      <c r="B614" s="137"/>
      <c r="C614" s="138"/>
      <c r="D614" s="138"/>
      <c r="E614" s="138"/>
      <c r="F614" s="138"/>
      <c r="G614" s="11"/>
      <c r="H614" s="11"/>
      <c r="I614" s="11"/>
      <c r="J614" s="11"/>
      <c r="K614" s="138"/>
      <c r="L614" s="138"/>
      <c r="M614" s="138"/>
      <c r="N614" s="139"/>
    </row>
    <row r="615" spans="1:24" x14ac:dyDescent="0.25">
      <c r="A615" s="129"/>
      <c r="B615" s="137"/>
      <c r="C615" s="138" t="s">
        <v>0</v>
      </c>
      <c r="D615" s="138"/>
      <c r="E615" s="138"/>
      <c r="F615" s="138"/>
      <c r="G615" s="140">
        <f>SUM(G616:G619)</f>
        <v>99</v>
      </c>
      <c r="H615" s="140">
        <f t="shared" ref="H615:L615" si="155">SUM(H616:H619)</f>
        <v>133</v>
      </c>
      <c r="I615" s="140">
        <f t="shared" si="155"/>
        <v>114</v>
      </c>
      <c r="J615" s="140">
        <f t="shared" si="155"/>
        <v>97</v>
      </c>
      <c r="K615" s="140">
        <f t="shared" si="155"/>
        <v>112</v>
      </c>
      <c r="L615" s="140">
        <f t="shared" si="155"/>
        <v>555</v>
      </c>
      <c r="M615" s="140">
        <f>ROUND((L615/$E$1),0)</f>
        <v>111</v>
      </c>
      <c r="N615" s="141"/>
    </row>
    <row r="616" spans="1:24" x14ac:dyDescent="0.25">
      <c r="A616" s="129"/>
      <c r="B616" s="137"/>
      <c r="C616" s="138"/>
      <c r="D616" s="138" t="s">
        <v>1</v>
      </c>
      <c r="E616" s="138"/>
      <c r="F616" s="138"/>
      <c r="G616" s="148">
        <v>5</v>
      </c>
      <c r="H616" s="148">
        <v>5</v>
      </c>
      <c r="I616" s="148">
        <v>5</v>
      </c>
      <c r="J616" s="148">
        <v>4</v>
      </c>
      <c r="K616" s="148">
        <v>8</v>
      </c>
      <c r="L616" s="143">
        <f>SUM(G616:K616)</f>
        <v>27</v>
      </c>
      <c r="M616" s="143">
        <f t="shared" ref="M616:M624" si="156">ROUND((L616/$E$1),0)</f>
        <v>5</v>
      </c>
      <c r="N616" s="141"/>
      <c r="P616" s="138"/>
    </row>
    <row r="617" spans="1:24" x14ac:dyDescent="0.25">
      <c r="A617" s="129"/>
      <c r="B617" s="137"/>
      <c r="C617" s="138"/>
      <c r="D617" s="138" t="s">
        <v>2</v>
      </c>
      <c r="E617" s="138"/>
      <c r="F617" s="138"/>
      <c r="G617" s="148">
        <v>16</v>
      </c>
      <c r="H617" s="148">
        <v>23</v>
      </c>
      <c r="I617" s="148">
        <v>21</v>
      </c>
      <c r="J617" s="148">
        <v>14</v>
      </c>
      <c r="K617" s="148">
        <v>15</v>
      </c>
      <c r="L617" s="143">
        <f t="shared" ref="L617:L624" si="157">SUM(G617:K617)</f>
        <v>89</v>
      </c>
      <c r="M617" s="143">
        <f t="shared" si="156"/>
        <v>18</v>
      </c>
      <c r="N617" s="141"/>
    </row>
    <row r="618" spans="1:24" x14ac:dyDescent="0.25">
      <c r="A618" s="129"/>
      <c r="B618" s="137"/>
      <c r="C618" s="138"/>
      <c r="D618" s="138" t="s">
        <v>3</v>
      </c>
      <c r="E618" s="138"/>
      <c r="F618" s="138"/>
      <c r="G618" s="148">
        <v>20</v>
      </c>
      <c r="H618" s="148">
        <v>35</v>
      </c>
      <c r="I618" s="148">
        <v>28</v>
      </c>
      <c r="J618" s="148">
        <v>23</v>
      </c>
      <c r="K618" s="148">
        <v>35</v>
      </c>
      <c r="L618" s="143">
        <f t="shared" si="157"/>
        <v>141</v>
      </c>
      <c r="M618" s="143">
        <f t="shared" si="156"/>
        <v>28</v>
      </c>
      <c r="N618" s="141"/>
      <c r="O618" s="115"/>
    </row>
    <row r="619" spans="1:24" x14ac:dyDescent="0.25">
      <c r="A619" s="129"/>
      <c r="B619" s="137"/>
      <c r="C619" s="138"/>
      <c r="D619" s="138" t="s">
        <v>4</v>
      </c>
      <c r="E619" s="138"/>
      <c r="F619" s="138"/>
      <c r="G619" s="149">
        <v>58</v>
      </c>
      <c r="H619" s="149">
        <v>70</v>
      </c>
      <c r="I619" s="149">
        <v>60</v>
      </c>
      <c r="J619" s="149">
        <v>56</v>
      </c>
      <c r="K619" s="149">
        <v>54</v>
      </c>
      <c r="L619" s="140">
        <f t="shared" si="157"/>
        <v>298</v>
      </c>
      <c r="M619" s="140">
        <f t="shared" si="156"/>
        <v>60</v>
      </c>
      <c r="N619" s="141"/>
    </row>
    <row r="620" spans="1:24" x14ac:dyDescent="0.25">
      <c r="A620" s="129"/>
      <c r="B620" s="137"/>
      <c r="C620" s="138" t="s">
        <v>5</v>
      </c>
      <c r="D620" s="138"/>
      <c r="E620" s="138"/>
      <c r="F620" s="138"/>
      <c r="G620" s="148"/>
      <c r="H620" s="148"/>
      <c r="I620" s="148"/>
      <c r="J620" s="148"/>
      <c r="K620" s="148"/>
      <c r="L620" s="143">
        <f t="shared" si="157"/>
        <v>0</v>
      </c>
      <c r="M620" s="143">
        <f t="shared" si="156"/>
        <v>0</v>
      </c>
      <c r="N620" s="141"/>
    </row>
    <row r="621" spans="1:24" x14ac:dyDescent="0.25">
      <c r="A621" s="129"/>
      <c r="B621" s="137"/>
      <c r="C621" s="138" t="s">
        <v>6</v>
      </c>
      <c r="D621" s="138"/>
      <c r="E621" s="138"/>
      <c r="F621" s="138"/>
      <c r="G621" s="148"/>
      <c r="H621" s="148"/>
      <c r="I621" s="148"/>
      <c r="J621" s="148"/>
      <c r="K621" s="148"/>
      <c r="L621" s="143">
        <f t="shared" si="157"/>
        <v>0</v>
      </c>
      <c r="M621" s="143">
        <f t="shared" si="156"/>
        <v>0</v>
      </c>
      <c r="N621" s="141"/>
    </row>
    <row r="622" spans="1:24" x14ac:dyDescent="0.25">
      <c r="A622" s="129"/>
      <c r="B622" s="137"/>
      <c r="C622" s="138" t="s">
        <v>7</v>
      </c>
      <c r="D622" s="138"/>
      <c r="E622" s="138"/>
      <c r="F622" s="138"/>
      <c r="G622" s="148">
        <v>4</v>
      </c>
      <c r="H622" s="148">
        <v>2</v>
      </c>
      <c r="I622" s="148">
        <v>4</v>
      </c>
      <c r="J622" s="148">
        <v>5</v>
      </c>
      <c r="K622" s="148">
        <v>4</v>
      </c>
      <c r="L622" s="143">
        <f t="shared" si="157"/>
        <v>19</v>
      </c>
      <c r="M622" s="143">
        <f t="shared" si="156"/>
        <v>4</v>
      </c>
      <c r="N622" s="141"/>
    </row>
    <row r="623" spans="1:24" x14ac:dyDescent="0.25">
      <c r="A623" s="129"/>
      <c r="B623" s="137"/>
      <c r="C623" s="138" t="s">
        <v>9</v>
      </c>
      <c r="D623" s="138"/>
      <c r="E623" s="138"/>
      <c r="F623" s="138"/>
      <c r="G623" s="148"/>
      <c r="H623" s="148"/>
      <c r="I623" s="148"/>
      <c r="J623" s="148"/>
      <c r="K623" s="148"/>
      <c r="L623" s="143">
        <f t="shared" si="157"/>
        <v>0</v>
      </c>
      <c r="M623" s="143">
        <f t="shared" si="156"/>
        <v>0</v>
      </c>
      <c r="N623" s="141"/>
    </row>
    <row r="624" spans="1:24" x14ac:dyDescent="0.25">
      <c r="A624" s="129"/>
      <c r="B624" s="137"/>
      <c r="C624" s="138" t="s">
        <v>8</v>
      </c>
      <c r="D624" s="138"/>
      <c r="E624" s="138"/>
      <c r="F624" s="138"/>
      <c r="G624" s="148"/>
      <c r="H624" s="148"/>
      <c r="I624" s="148"/>
      <c r="J624" s="148"/>
      <c r="K624" s="148"/>
      <c r="L624" s="143">
        <f t="shared" si="157"/>
        <v>0</v>
      </c>
      <c r="M624" s="143">
        <f t="shared" si="156"/>
        <v>0</v>
      </c>
      <c r="N624" s="141"/>
    </row>
    <row r="625" spans="1:24" ht="15.75" thickBot="1" x14ac:dyDescent="0.3">
      <c r="A625" s="129"/>
      <c r="B625" s="144"/>
      <c r="C625" s="145"/>
      <c r="D625" s="145"/>
      <c r="E625" s="145"/>
      <c r="F625" s="145"/>
      <c r="G625" s="146"/>
      <c r="H625" s="146"/>
      <c r="I625" s="146"/>
      <c r="J625" s="146"/>
      <c r="K625" s="146"/>
      <c r="L625" s="146"/>
      <c r="M625" s="146"/>
      <c r="N625" s="147"/>
    </row>
    <row r="626" spans="1:24" ht="15.75" thickBot="1" x14ac:dyDescent="0.3">
      <c r="A626" s="129"/>
      <c r="G626" s="142"/>
      <c r="H626" s="142"/>
      <c r="I626" s="142"/>
      <c r="J626" s="142"/>
      <c r="K626" s="142"/>
      <c r="L626" s="142"/>
      <c r="M626" s="142"/>
      <c r="N626" s="142"/>
    </row>
    <row r="627" spans="1:24" x14ac:dyDescent="0.25">
      <c r="A627" s="2">
        <f>+A611+1</f>
        <v>39</v>
      </c>
      <c r="B627" s="12"/>
      <c r="C627" s="5" t="s">
        <v>240</v>
      </c>
      <c r="D627" s="124"/>
      <c r="E627" s="125"/>
      <c r="F627" s="125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126"/>
      <c r="S627" s="127" t="str">
        <f>+C627</f>
        <v>Mabhukwini</v>
      </c>
      <c r="T627" s="128">
        <f>+L631</f>
        <v>217</v>
      </c>
      <c r="U627" s="128">
        <f>+L632+L633</f>
        <v>59</v>
      </c>
      <c r="V627" s="128">
        <f>+L634+L635</f>
        <v>158</v>
      </c>
      <c r="W627" s="128">
        <f>+L638</f>
        <v>0</v>
      </c>
      <c r="X627" s="128">
        <f>+L636</f>
        <v>0</v>
      </c>
    </row>
    <row r="628" spans="1:24" x14ac:dyDescent="0.25">
      <c r="A628" s="129"/>
      <c r="B628" s="130"/>
      <c r="C628" s="8" t="str">
        <f>+$C612</f>
        <v>December 2024</v>
      </c>
      <c r="D628" s="132"/>
      <c r="E628" s="132"/>
      <c r="F628" s="132"/>
      <c r="G628" s="10" t="str">
        <f>+$G$4</f>
        <v>Dec</v>
      </c>
      <c r="H628" s="10" t="str">
        <f>+G628</f>
        <v>Dec</v>
      </c>
      <c r="I628" s="10" t="str">
        <f t="shared" si="158"/>
        <v>Dec</v>
      </c>
      <c r="J628" s="10" t="str">
        <f t="shared" si="158"/>
        <v>Dec</v>
      </c>
      <c r="K628" s="10" t="str">
        <f t="shared" si="158"/>
        <v>Dec</v>
      </c>
      <c r="L628" s="10" t="str">
        <f t="shared" si="158"/>
        <v>Dec</v>
      </c>
      <c r="M628" s="10" t="str">
        <f t="shared" si="158"/>
        <v>Dec</v>
      </c>
      <c r="N628" s="133"/>
    </row>
    <row r="629" spans="1:24" ht="15.75" thickBot="1" x14ac:dyDescent="0.3">
      <c r="A629" s="129"/>
      <c r="B629" s="134"/>
      <c r="C629" s="135"/>
      <c r="D629" s="135"/>
      <c r="E629" s="135"/>
      <c r="F629" s="135"/>
      <c r="G629" s="7">
        <f>+$G$5</f>
        <v>1</v>
      </c>
      <c r="H629" s="7">
        <f>+$H$5</f>
        <v>8</v>
      </c>
      <c r="I629" s="7">
        <f>+$I$5</f>
        <v>15</v>
      </c>
      <c r="J629" s="7">
        <f>+$J$5</f>
        <v>22</v>
      </c>
      <c r="K629" s="7">
        <f>+$K$5</f>
        <v>29</v>
      </c>
      <c r="L629" s="7" t="s">
        <v>11</v>
      </c>
      <c r="M629" s="7" t="s">
        <v>12</v>
      </c>
      <c r="N629" s="136"/>
    </row>
    <row r="630" spans="1:24" x14ac:dyDescent="0.25">
      <c r="A630" s="129"/>
      <c r="B630" s="137"/>
      <c r="C630" s="138"/>
      <c r="D630" s="138"/>
      <c r="E630" s="138"/>
      <c r="F630" s="138"/>
      <c r="G630" s="11"/>
      <c r="H630" s="11"/>
      <c r="I630" s="11"/>
      <c r="J630" s="11"/>
      <c r="K630" s="138"/>
      <c r="L630" s="138"/>
      <c r="M630" s="138"/>
      <c r="N630" s="139"/>
    </row>
    <row r="631" spans="1:24" x14ac:dyDescent="0.25">
      <c r="A631" s="129"/>
      <c r="B631" s="137"/>
      <c r="C631" s="138" t="s">
        <v>0</v>
      </c>
      <c r="D631" s="138"/>
      <c r="E631" s="138"/>
      <c r="F631" s="138"/>
      <c r="G631" s="140">
        <f>SUM(G632:G635)</f>
        <v>58</v>
      </c>
      <c r="H631" s="140">
        <f t="shared" ref="H631:L631" si="159">SUM(H632:H635)</f>
        <v>54</v>
      </c>
      <c r="I631" s="140">
        <f t="shared" si="159"/>
        <v>45</v>
      </c>
      <c r="J631" s="140">
        <f t="shared" si="159"/>
        <v>0</v>
      </c>
      <c r="K631" s="140">
        <f t="shared" si="159"/>
        <v>60</v>
      </c>
      <c r="L631" s="140">
        <f t="shared" si="159"/>
        <v>217</v>
      </c>
      <c r="M631" s="140">
        <f>ROUND((L631/$E$1),0)</f>
        <v>43</v>
      </c>
      <c r="N631" s="141"/>
    </row>
    <row r="632" spans="1:24" x14ac:dyDescent="0.25">
      <c r="A632" s="129"/>
      <c r="B632" s="137"/>
      <c r="C632" s="138"/>
      <c r="D632" s="138" t="s">
        <v>1</v>
      </c>
      <c r="E632" s="138"/>
      <c r="F632" s="138"/>
      <c r="G632" s="148">
        <v>5</v>
      </c>
      <c r="H632" s="148">
        <v>2</v>
      </c>
      <c r="I632" s="148">
        <v>2</v>
      </c>
      <c r="J632" s="148"/>
      <c r="K632" s="148">
        <v>3</v>
      </c>
      <c r="L632" s="143">
        <f>SUM(G632:K632)</f>
        <v>12</v>
      </c>
      <c r="M632" s="143">
        <f t="shared" ref="M632:M640" si="160">ROUND((L632/$E$1),0)</f>
        <v>2</v>
      </c>
      <c r="N632" s="141"/>
    </row>
    <row r="633" spans="1:24" x14ac:dyDescent="0.25">
      <c r="A633" s="129"/>
      <c r="B633" s="137"/>
      <c r="C633" s="138"/>
      <c r="D633" s="138" t="s">
        <v>2</v>
      </c>
      <c r="E633" s="138"/>
      <c r="F633" s="138"/>
      <c r="G633" s="148">
        <v>11</v>
      </c>
      <c r="H633" s="148">
        <v>11</v>
      </c>
      <c r="I633" s="148">
        <v>12</v>
      </c>
      <c r="J633" s="148"/>
      <c r="K633" s="148">
        <v>13</v>
      </c>
      <c r="L633" s="143">
        <f t="shared" ref="L633:L640" si="161">SUM(G633:K633)</f>
        <v>47</v>
      </c>
      <c r="M633" s="143">
        <f t="shared" si="160"/>
        <v>9</v>
      </c>
      <c r="N633" s="141"/>
    </row>
    <row r="634" spans="1:24" x14ac:dyDescent="0.25">
      <c r="A634" s="129"/>
      <c r="B634" s="137"/>
      <c r="C634" s="138"/>
      <c r="D634" s="138" t="s">
        <v>3</v>
      </c>
      <c r="E634" s="138"/>
      <c r="F634" s="138"/>
      <c r="G634" s="148">
        <v>12</v>
      </c>
      <c r="H634" s="148">
        <v>13</v>
      </c>
      <c r="I634" s="148">
        <v>11</v>
      </c>
      <c r="J634" s="148"/>
      <c r="K634" s="148">
        <v>13</v>
      </c>
      <c r="L634" s="143">
        <f t="shared" si="161"/>
        <v>49</v>
      </c>
      <c r="M634" s="143">
        <f t="shared" si="160"/>
        <v>10</v>
      </c>
      <c r="N634" s="141"/>
    </row>
    <row r="635" spans="1:24" x14ac:dyDescent="0.25">
      <c r="A635" s="129"/>
      <c r="B635" s="137"/>
      <c r="C635" s="138"/>
      <c r="D635" s="138" t="s">
        <v>4</v>
      </c>
      <c r="E635" s="138"/>
      <c r="F635" s="138"/>
      <c r="G635" s="149">
        <v>30</v>
      </c>
      <c r="H635" s="149">
        <v>28</v>
      </c>
      <c r="I635" s="149">
        <v>20</v>
      </c>
      <c r="J635" s="149"/>
      <c r="K635" s="149">
        <v>31</v>
      </c>
      <c r="L635" s="140">
        <f t="shared" si="161"/>
        <v>109</v>
      </c>
      <c r="M635" s="140">
        <f t="shared" si="160"/>
        <v>22</v>
      </c>
      <c r="N635" s="141"/>
    </row>
    <row r="636" spans="1:24" x14ac:dyDescent="0.25">
      <c r="A636" s="129"/>
      <c r="B636" s="137"/>
      <c r="C636" s="138" t="s">
        <v>5</v>
      </c>
      <c r="D636" s="138"/>
      <c r="E636" s="138"/>
      <c r="F636" s="138"/>
      <c r="G636" s="148"/>
      <c r="H636" s="148"/>
      <c r="I636" s="148"/>
      <c r="J636" s="148"/>
      <c r="K636" s="148"/>
      <c r="L636" s="143">
        <f t="shared" si="161"/>
        <v>0</v>
      </c>
      <c r="M636" s="143">
        <f t="shared" si="160"/>
        <v>0</v>
      </c>
      <c r="N636" s="141"/>
      <c r="O636" s="115"/>
    </row>
    <row r="637" spans="1:24" x14ac:dyDescent="0.25">
      <c r="A637" s="129"/>
      <c r="B637" s="137"/>
      <c r="C637" s="138" t="s">
        <v>6</v>
      </c>
      <c r="D637" s="138"/>
      <c r="E637" s="138"/>
      <c r="F637" s="138"/>
      <c r="G637" s="148"/>
      <c r="H637" s="148"/>
      <c r="I637" s="148"/>
      <c r="J637" s="148"/>
      <c r="K637" s="148"/>
      <c r="L637" s="143">
        <f t="shared" si="161"/>
        <v>0</v>
      </c>
      <c r="M637" s="143">
        <f t="shared" si="160"/>
        <v>0</v>
      </c>
      <c r="N637" s="141"/>
    </row>
    <row r="638" spans="1:24" x14ac:dyDescent="0.25">
      <c r="A638" s="129"/>
      <c r="B638" s="137"/>
      <c r="C638" s="138" t="s">
        <v>7</v>
      </c>
      <c r="D638" s="138"/>
      <c r="E638" s="138"/>
      <c r="F638" s="138"/>
      <c r="G638" s="148"/>
      <c r="H638" s="148"/>
      <c r="I638" s="148"/>
      <c r="J638" s="148"/>
      <c r="K638" s="148"/>
      <c r="L638" s="143">
        <f t="shared" si="161"/>
        <v>0</v>
      </c>
      <c r="M638" s="143">
        <f t="shared" si="160"/>
        <v>0</v>
      </c>
      <c r="N638" s="141"/>
    </row>
    <row r="639" spans="1:24" x14ac:dyDescent="0.25">
      <c r="A639" s="129"/>
      <c r="B639" s="137"/>
      <c r="C639" s="138" t="s">
        <v>9</v>
      </c>
      <c r="D639" s="138"/>
      <c r="E639" s="138"/>
      <c r="F639" s="138"/>
      <c r="G639" s="148"/>
      <c r="H639" s="148"/>
      <c r="I639" s="148"/>
      <c r="J639" s="148"/>
      <c r="K639" s="148"/>
      <c r="L639" s="143">
        <f t="shared" si="161"/>
        <v>0</v>
      </c>
      <c r="M639" s="143">
        <f t="shared" si="160"/>
        <v>0</v>
      </c>
      <c r="N639" s="141"/>
    </row>
    <row r="640" spans="1:24" x14ac:dyDescent="0.25">
      <c r="A640" s="129"/>
      <c r="B640" s="137"/>
      <c r="C640" s="138" t="s">
        <v>8</v>
      </c>
      <c r="D640" s="138"/>
      <c r="E640" s="138"/>
      <c r="F640" s="138"/>
      <c r="G640" s="148"/>
      <c r="H640" s="148"/>
      <c r="I640" s="148"/>
      <c r="J640" s="148"/>
      <c r="K640" s="148"/>
      <c r="L640" s="143">
        <f t="shared" si="161"/>
        <v>0</v>
      </c>
      <c r="M640" s="143">
        <f t="shared" si="160"/>
        <v>0</v>
      </c>
      <c r="N640" s="141"/>
    </row>
    <row r="641" spans="1:24" ht="15.75" thickBot="1" x14ac:dyDescent="0.3">
      <c r="A641" s="129"/>
      <c r="B641" s="144"/>
      <c r="C641" s="145"/>
      <c r="D641" s="145"/>
      <c r="E641" s="145"/>
      <c r="F641" s="145"/>
      <c r="G641" s="146"/>
      <c r="H641" s="146"/>
      <c r="I641" s="146"/>
      <c r="J641" s="146"/>
      <c r="K641" s="146"/>
      <c r="L641" s="146"/>
      <c r="M641" s="146"/>
      <c r="N641" s="147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24"/>
      <c r="E643" s="125"/>
      <c r="F643" s="125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126"/>
      <c r="S643" s="127" t="str">
        <f>+C643</f>
        <v>ICBC Details</v>
      </c>
      <c r="T643" s="128">
        <f>+L647</f>
        <v>0</v>
      </c>
      <c r="U643" s="128">
        <f>+L648+L649</f>
        <v>0</v>
      </c>
      <c r="V643" s="128">
        <f>+L650+L651</f>
        <v>0</v>
      </c>
      <c r="W643" s="128">
        <f>+L654</f>
        <v>0</v>
      </c>
      <c r="X643" s="128">
        <f>+L652</f>
        <v>0</v>
      </c>
    </row>
    <row r="644" spans="1:24" x14ac:dyDescent="0.25">
      <c r="A644" s="129"/>
      <c r="B644" s="130"/>
      <c r="C644" s="8" t="str">
        <f>+$C628</f>
        <v>December 2024</v>
      </c>
      <c r="D644" s="132"/>
      <c r="E644" s="132"/>
      <c r="F644" s="132"/>
      <c r="G644" s="10" t="str">
        <f>+$G$4</f>
        <v>Dec</v>
      </c>
      <c r="H644" s="10" t="str">
        <f>+G644</f>
        <v>Dec</v>
      </c>
      <c r="I644" s="10" t="str">
        <f t="shared" si="162"/>
        <v>Dec</v>
      </c>
      <c r="J644" s="10" t="str">
        <f t="shared" si="162"/>
        <v>Dec</v>
      </c>
      <c r="K644" s="10" t="str">
        <f t="shared" si="162"/>
        <v>Dec</v>
      </c>
      <c r="L644" s="10" t="str">
        <f t="shared" si="162"/>
        <v>Dec</v>
      </c>
      <c r="M644" s="10" t="str">
        <f t="shared" si="162"/>
        <v>Dec</v>
      </c>
      <c r="N644" s="133"/>
    </row>
    <row r="645" spans="1:24" ht="15.75" thickBot="1" x14ac:dyDescent="0.3">
      <c r="A645" s="129"/>
      <c r="B645" s="134"/>
      <c r="C645" s="135"/>
      <c r="D645" s="135"/>
      <c r="E645" s="135"/>
      <c r="F645" s="135"/>
      <c r="G645" s="7">
        <f>+$G$5</f>
        <v>1</v>
      </c>
      <c r="H645" s="7">
        <f>+$H$5</f>
        <v>8</v>
      </c>
      <c r="I645" s="7">
        <f>+$I$5</f>
        <v>15</v>
      </c>
      <c r="J645" s="7">
        <f>+$J$5</f>
        <v>22</v>
      </c>
      <c r="K645" s="7">
        <f>+$K$5</f>
        <v>29</v>
      </c>
      <c r="L645" s="7" t="s">
        <v>11</v>
      </c>
      <c r="M645" s="7" t="s">
        <v>12</v>
      </c>
      <c r="N645" s="136"/>
    </row>
    <row r="646" spans="1:24" x14ac:dyDescent="0.25">
      <c r="A646" s="129"/>
      <c r="B646" s="137"/>
      <c r="C646" s="138"/>
      <c r="D646" s="138"/>
      <c r="E646" s="138"/>
      <c r="F646" s="138"/>
      <c r="G646" s="11"/>
      <c r="H646" s="11"/>
      <c r="I646" s="11"/>
      <c r="J646" s="11"/>
      <c r="K646" s="138"/>
      <c r="L646" s="138"/>
      <c r="M646" s="138"/>
      <c r="N646" s="139"/>
    </row>
    <row r="647" spans="1:24" x14ac:dyDescent="0.25">
      <c r="A647" s="129"/>
      <c r="B647" s="137"/>
      <c r="C647" s="138" t="s">
        <v>0</v>
      </c>
      <c r="D647" s="138"/>
      <c r="E647" s="138"/>
      <c r="F647" s="138"/>
      <c r="G647" s="140">
        <f>SUM(G648:G651)</f>
        <v>0</v>
      </c>
      <c r="H647" s="140">
        <f t="shared" ref="H647:L647" si="163">SUM(H648:H651)</f>
        <v>0</v>
      </c>
      <c r="I647" s="140">
        <f t="shared" si="163"/>
        <v>0</v>
      </c>
      <c r="J647" s="140">
        <f t="shared" si="163"/>
        <v>0</v>
      </c>
      <c r="K647" s="140">
        <f t="shared" si="163"/>
        <v>0</v>
      </c>
      <c r="L647" s="140">
        <f t="shared" si="163"/>
        <v>0</v>
      </c>
      <c r="M647" s="140">
        <f>ROUND((L647/$E$1),0)</f>
        <v>0</v>
      </c>
      <c r="N647" s="141"/>
    </row>
    <row r="648" spans="1:24" x14ac:dyDescent="0.25">
      <c r="A648" s="129"/>
      <c r="B648" s="137"/>
      <c r="C648" s="138"/>
      <c r="D648" s="138" t="s">
        <v>1</v>
      </c>
      <c r="E648" s="138"/>
      <c r="F648" s="138"/>
      <c r="G648" s="148"/>
      <c r="H648" s="148"/>
      <c r="I648" s="148"/>
      <c r="J648" s="148"/>
      <c r="K648" s="148"/>
      <c r="L648" s="143">
        <f>SUM(G648:K648)</f>
        <v>0</v>
      </c>
      <c r="M648" s="143">
        <f t="shared" ref="M648:M656" si="164">ROUND((L648/$E$1),0)</f>
        <v>0</v>
      </c>
      <c r="N648" s="141"/>
    </row>
    <row r="649" spans="1:24" x14ac:dyDescent="0.25">
      <c r="A649" s="129"/>
      <c r="B649" s="137"/>
      <c r="C649" s="138"/>
      <c r="D649" s="138" t="s">
        <v>2</v>
      </c>
      <c r="E649" s="138"/>
      <c r="F649" s="138"/>
      <c r="G649" s="148"/>
      <c r="H649" s="148"/>
      <c r="I649" s="148"/>
      <c r="J649" s="148"/>
      <c r="K649" s="148"/>
      <c r="L649" s="143">
        <f t="shared" ref="L649:L656" si="165">SUM(G649:K649)</f>
        <v>0</v>
      </c>
      <c r="M649" s="143">
        <f t="shared" si="164"/>
        <v>0</v>
      </c>
      <c r="N649" s="141"/>
    </row>
    <row r="650" spans="1:24" x14ac:dyDescent="0.25">
      <c r="A650" s="129"/>
      <c r="B650" s="137"/>
      <c r="C650" s="138"/>
      <c r="D650" s="138" t="s">
        <v>3</v>
      </c>
      <c r="E650" s="138"/>
      <c r="F650" s="138"/>
      <c r="G650" s="148"/>
      <c r="H650" s="148"/>
      <c r="I650" s="148"/>
      <c r="J650" s="148"/>
      <c r="K650" s="148"/>
      <c r="L650" s="143">
        <f t="shared" si="165"/>
        <v>0</v>
      </c>
      <c r="M650" s="143">
        <f t="shared" si="164"/>
        <v>0</v>
      </c>
      <c r="N650" s="141"/>
    </row>
    <row r="651" spans="1:24" x14ac:dyDescent="0.25">
      <c r="A651" s="129"/>
      <c r="B651" s="137"/>
      <c r="C651" s="138"/>
      <c r="D651" s="138" t="s">
        <v>4</v>
      </c>
      <c r="E651" s="138"/>
      <c r="F651" s="138"/>
      <c r="G651" s="149"/>
      <c r="H651" s="149"/>
      <c r="I651" s="149"/>
      <c r="J651" s="149"/>
      <c r="K651" s="149"/>
      <c r="L651" s="140">
        <f t="shared" si="165"/>
        <v>0</v>
      </c>
      <c r="M651" s="140">
        <f t="shared" si="164"/>
        <v>0</v>
      </c>
      <c r="N651" s="141"/>
    </row>
    <row r="652" spans="1:24" x14ac:dyDescent="0.25">
      <c r="A652" s="129"/>
      <c r="B652" s="137"/>
      <c r="C652" s="138" t="s">
        <v>5</v>
      </c>
      <c r="D652" s="138"/>
      <c r="E652" s="138"/>
      <c r="F652" s="138"/>
      <c r="G652" s="148"/>
      <c r="H652" s="148"/>
      <c r="I652" s="148"/>
      <c r="J652" s="148"/>
      <c r="K652" s="148"/>
      <c r="L652" s="143">
        <f t="shared" si="165"/>
        <v>0</v>
      </c>
      <c r="M652" s="143">
        <f t="shared" si="164"/>
        <v>0</v>
      </c>
      <c r="N652" s="141"/>
    </row>
    <row r="653" spans="1:24" x14ac:dyDescent="0.25">
      <c r="A653" s="129"/>
      <c r="B653" s="137"/>
      <c r="C653" s="138" t="s">
        <v>6</v>
      </c>
      <c r="D653" s="138"/>
      <c r="E653" s="138"/>
      <c r="F653" s="138"/>
      <c r="G653" s="148"/>
      <c r="H653" s="148"/>
      <c r="I653" s="148"/>
      <c r="J653" s="148"/>
      <c r="K653" s="148"/>
      <c r="L653" s="143">
        <f t="shared" si="165"/>
        <v>0</v>
      </c>
      <c r="M653" s="143">
        <f t="shared" si="164"/>
        <v>0</v>
      </c>
      <c r="N653" s="141"/>
    </row>
    <row r="654" spans="1:24" x14ac:dyDescent="0.25">
      <c r="A654" s="129"/>
      <c r="B654" s="137"/>
      <c r="C654" s="138" t="s">
        <v>7</v>
      </c>
      <c r="D654" s="138"/>
      <c r="E654" s="138"/>
      <c r="F654" s="138"/>
      <c r="G654" s="148"/>
      <c r="H654" s="148"/>
      <c r="I654" s="148"/>
      <c r="J654" s="148"/>
      <c r="K654" s="148"/>
      <c r="L654" s="143">
        <f t="shared" si="165"/>
        <v>0</v>
      </c>
      <c r="M654" s="143">
        <f t="shared" si="164"/>
        <v>0</v>
      </c>
      <c r="N654" s="141"/>
    </row>
    <row r="655" spans="1:24" x14ac:dyDescent="0.25">
      <c r="A655" s="129"/>
      <c r="B655" s="137"/>
      <c r="C655" s="138" t="s">
        <v>9</v>
      </c>
      <c r="D655" s="138"/>
      <c r="E655" s="138"/>
      <c r="F655" s="138"/>
      <c r="G655" s="148"/>
      <c r="H655" s="148"/>
      <c r="I655" s="148"/>
      <c r="J655" s="148"/>
      <c r="K655" s="148"/>
      <c r="L655" s="143">
        <f t="shared" si="165"/>
        <v>0</v>
      </c>
      <c r="M655" s="143">
        <f t="shared" si="164"/>
        <v>0</v>
      </c>
      <c r="N655" s="141"/>
    </row>
    <row r="656" spans="1:24" x14ac:dyDescent="0.25">
      <c r="A656" s="129"/>
      <c r="B656" s="137"/>
      <c r="C656" s="138" t="s">
        <v>8</v>
      </c>
      <c r="D656" s="138"/>
      <c r="E656" s="138"/>
      <c r="F656" s="138"/>
      <c r="G656" s="148"/>
      <c r="H656" s="148"/>
      <c r="I656" s="148"/>
      <c r="J656" s="148"/>
      <c r="K656" s="148"/>
      <c r="L656" s="143">
        <f t="shared" si="165"/>
        <v>0</v>
      </c>
      <c r="M656" s="143">
        <f t="shared" si="164"/>
        <v>0</v>
      </c>
      <c r="N656" s="141"/>
    </row>
    <row r="657" spans="1:14" ht="15.75" thickBot="1" x14ac:dyDescent="0.3">
      <c r="A657" s="129"/>
      <c r="B657" s="144"/>
      <c r="C657" s="145"/>
      <c r="D657" s="145"/>
      <c r="E657" s="145"/>
      <c r="F657" s="145"/>
      <c r="G657" s="146"/>
      <c r="H657" s="146"/>
      <c r="I657" s="146"/>
      <c r="J657" s="146"/>
      <c r="K657" s="146"/>
      <c r="L657" s="146"/>
      <c r="M657" s="146"/>
      <c r="N657" s="147"/>
    </row>
  </sheetData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O657"/>
  <sheetViews>
    <sheetView workbookViewId="0">
      <selection activeCell="G4" sqref="G4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/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0</v>
      </c>
      <c r="U3" s="46">
        <f>+L8+L9</f>
        <v>0</v>
      </c>
      <c r="V3" s="46">
        <f>+L10+L11</f>
        <v>0</v>
      </c>
      <c r="W3" s="46">
        <f>+L14</f>
        <v>0</v>
      </c>
      <c r="X3" s="46">
        <f>+L12</f>
        <v>0</v>
      </c>
    </row>
    <row r="4" spans="1:41" x14ac:dyDescent="0.25">
      <c r="A4" s="21"/>
      <c r="B4" s="22"/>
      <c r="C4" s="13"/>
      <c r="D4" s="23"/>
      <c r="E4" s="24"/>
      <c r="F4" s="24"/>
      <c r="G4" s="49"/>
      <c r="H4" s="10">
        <f>+G4</f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/>
      <c r="H5" s="4"/>
      <c r="I5" s="4"/>
      <c r="J5" s="4"/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0</v>
      </c>
      <c r="H7" s="32">
        <f t="shared" ref="H7:L7" si="1">SUM(H8:H11)</f>
        <v>0</v>
      </c>
      <c r="I7" s="32">
        <f t="shared" si="1"/>
        <v>0</v>
      </c>
      <c r="J7" s="32">
        <f t="shared" si="1"/>
        <v>0</v>
      </c>
      <c r="K7" s="32">
        <f t="shared" si="1"/>
        <v>0</v>
      </c>
      <c r="L7" s="32">
        <f t="shared" si="1"/>
        <v>0</v>
      </c>
      <c r="M7" s="32" t="e">
        <f>ROUND((L7/$E$1),0)</f>
        <v>#DIV/0!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0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0</v>
      </c>
      <c r="I8" s="35">
        <f t="shared" si="2"/>
        <v>0</v>
      </c>
      <c r="J8" s="35">
        <f t="shared" si="2"/>
        <v>0</v>
      </c>
      <c r="K8" s="35">
        <f t="shared" si="2"/>
        <v>0</v>
      </c>
      <c r="L8" s="35">
        <f>SUM(G8:K8)</f>
        <v>0</v>
      </c>
      <c r="M8" s="35" t="e">
        <f t="shared" ref="M8:M16" si="3">ROUND((L8/$E$1),0)</f>
        <v>#DIV/0!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0</v>
      </c>
      <c r="H9" s="35">
        <f t="shared" si="4"/>
        <v>0</v>
      </c>
      <c r="I9" s="35">
        <f t="shared" si="4"/>
        <v>0</v>
      </c>
      <c r="J9" s="35">
        <f t="shared" si="4"/>
        <v>0</v>
      </c>
      <c r="K9" s="35">
        <f t="shared" si="4"/>
        <v>0</v>
      </c>
      <c r="L9" s="35">
        <f t="shared" ref="L9:L16" si="5">SUM(G9:K9)</f>
        <v>0</v>
      </c>
      <c r="M9" s="35" t="e">
        <f t="shared" si="3"/>
        <v>#DIV/0!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0</v>
      </c>
      <c r="H10" s="35">
        <f t="shared" si="4"/>
        <v>0</v>
      </c>
      <c r="I10" s="35">
        <f t="shared" si="4"/>
        <v>0</v>
      </c>
      <c r="J10" s="35">
        <f t="shared" si="4"/>
        <v>0</v>
      </c>
      <c r="K10" s="35">
        <f t="shared" si="4"/>
        <v>0</v>
      </c>
      <c r="L10" s="35">
        <f t="shared" si="5"/>
        <v>0</v>
      </c>
      <c r="M10" s="35" t="e">
        <f t="shared" si="3"/>
        <v>#DIV/0!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0</v>
      </c>
      <c r="H11" s="32">
        <f t="shared" si="4"/>
        <v>0</v>
      </c>
      <c r="I11" s="32">
        <f t="shared" si="4"/>
        <v>0</v>
      </c>
      <c r="J11" s="32">
        <f t="shared" si="4"/>
        <v>0</v>
      </c>
      <c r="K11" s="32">
        <f t="shared" si="4"/>
        <v>0</v>
      </c>
      <c r="L11" s="32">
        <f t="shared" si="5"/>
        <v>0</v>
      </c>
      <c r="M11" s="32" t="e">
        <f t="shared" si="3"/>
        <v>#DIV/0!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0</v>
      </c>
      <c r="H12" s="35">
        <f t="shared" si="4"/>
        <v>0</v>
      </c>
      <c r="I12" s="35">
        <f t="shared" si="4"/>
        <v>0</v>
      </c>
      <c r="J12" s="35">
        <f t="shared" si="4"/>
        <v>0</v>
      </c>
      <c r="K12" s="35">
        <f t="shared" si="4"/>
        <v>0</v>
      </c>
      <c r="L12" s="35">
        <f t="shared" si="5"/>
        <v>0</v>
      </c>
      <c r="M12" s="35" t="e">
        <f t="shared" si="3"/>
        <v>#DIV/0!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 t="e">
        <f t="shared" si="3"/>
        <v>#DIV/0!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0</v>
      </c>
      <c r="H14" s="35">
        <f t="shared" si="4"/>
        <v>0</v>
      </c>
      <c r="I14" s="35">
        <f t="shared" si="4"/>
        <v>0</v>
      </c>
      <c r="J14" s="35">
        <f t="shared" si="4"/>
        <v>0</v>
      </c>
      <c r="K14" s="35">
        <f t="shared" si="4"/>
        <v>0</v>
      </c>
      <c r="L14" s="35">
        <f t="shared" si="5"/>
        <v>0</v>
      </c>
      <c r="M14" s="35" t="e">
        <f t="shared" si="3"/>
        <v>#DIV/0!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0</v>
      </c>
      <c r="H15" s="35">
        <f t="shared" si="4"/>
        <v>0</v>
      </c>
      <c r="I15" s="35">
        <f t="shared" si="4"/>
        <v>0</v>
      </c>
      <c r="J15" s="35">
        <f t="shared" si="4"/>
        <v>0</v>
      </c>
      <c r="K15" s="35">
        <f t="shared" si="4"/>
        <v>0</v>
      </c>
      <c r="L15" s="35">
        <f t="shared" si="5"/>
        <v>0</v>
      </c>
      <c r="M15" s="35" t="e">
        <f t="shared" si="3"/>
        <v>#DIV/0!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 t="e">
        <f t="shared" si="3"/>
        <v>#DIV/0!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0</v>
      </c>
      <c r="U19" s="46">
        <f>+L24+L25</f>
        <v>0</v>
      </c>
      <c r="V19" s="46">
        <f>+L26+L27</f>
        <v>0</v>
      </c>
      <c r="W19" s="46">
        <f>+L30</f>
        <v>0</v>
      </c>
      <c r="X19" s="46">
        <f>+L28</f>
        <v>0</v>
      </c>
    </row>
    <row r="20" spans="1:24" x14ac:dyDescent="0.25">
      <c r="A20" s="21"/>
      <c r="B20" s="22"/>
      <c r="C20" s="8">
        <f>+$C4</f>
        <v>0</v>
      </c>
      <c r="D20" s="24"/>
      <c r="E20" s="24"/>
      <c r="F20" s="24"/>
      <c r="G20" s="10">
        <f>+$G$4</f>
        <v>0</v>
      </c>
      <c r="H20" s="10">
        <f>+G20</f>
        <v>0</v>
      </c>
      <c r="I20" s="10">
        <f t="shared" si="6"/>
        <v>0</v>
      </c>
      <c r="J20" s="10">
        <f t="shared" si="6"/>
        <v>0</v>
      </c>
      <c r="K20" s="10">
        <f t="shared" si="6"/>
        <v>0</v>
      </c>
      <c r="L20" s="10">
        <f t="shared" si="6"/>
        <v>0</v>
      </c>
      <c r="M20" s="10">
        <f t="shared" si="6"/>
        <v>0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0</v>
      </c>
      <c r="H21" s="7">
        <f>+$H$5</f>
        <v>0</v>
      </c>
      <c r="I21" s="7">
        <f>+$I$5</f>
        <v>0</v>
      </c>
      <c r="J21" s="7">
        <f>+$J$5</f>
        <v>0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0</v>
      </c>
      <c r="H23" s="32">
        <f t="shared" ref="H23:L23" si="7">SUM(H24:H27)</f>
        <v>0</v>
      </c>
      <c r="I23" s="32">
        <f t="shared" si="7"/>
        <v>0</v>
      </c>
      <c r="J23" s="32">
        <f t="shared" si="7"/>
        <v>0</v>
      </c>
      <c r="K23" s="32">
        <f t="shared" si="7"/>
        <v>0</v>
      </c>
      <c r="L23" s="32">
        <f t="shared" si="7"/>
        <v>0</v>
      </c>
      <c r="M23" s="32" t="e">
        <f>ROUND((L23/$E$1),0)</f>
        <v>#DIV/0!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/>
      <c r="H24" s="40"/>
      <c r="I24" s="40"/>
      <c r="J24" s="40"/>
      <c r="K24" s="40"/>
      <c r="L24" s="35">
        <f>SUM(G24:K24)</f>
        <v>0</v>
      </c>
      <c r="M24" s="35" t="e">
        <f t="shared" ref="M24:M32" si="8">ROUND((L24/$E$1),0)</f>
        <v>#DIV/0!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/>
      <c r="H25" s="40"/>
      <c r="I25" s="40"/>
      <c r="J25" s="40"/>
      <c r="K25" s="40"/>
      <c r="L25" s="35">
        <f t="shared" ref="L25:L32" si="9">SUM(G25:K25)</f>
        <v>0</v>
      </c>
      <c r="M25" s="35" t="e">
        <f t="shared" si="8"/>
        <v>#DIV/0!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/>
      <c r="H26" s="40"/>
      <c r="I26" s="40"/>
      <c r="J26" s="40"/>
      <c r="K26" s="40"/>
      <c r="L26" s="35">
        <f t="shared" si="9"/>
        <v>0</v>
      </c>
      <c r="M26" s="35" t="e">
        <f t="shared" si="8"/>
        <v>#DIV/0!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/>
      <c r="H27" s="41"/>
      <c r="I27" s="41"/>
      <c r="J27" s="41"/>
      <c r="K27" s="41"/>
      <c r="L27" s="32">
        <f t="shared" si="9"/>
        <v>0</v>
      </c>
      <c r="M27" s="32" t="e">
        <f t="shared" si="8"/>
        <v>#DIV/0!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 t="e">
        <f t="shared" si="8"/>
        <v>#DIV/0!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 t="e">
        <f t="shared" si="8"/>
        <v>#DIV/0!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 t="e">
        <f t="shared" si="8"/>
        <v>#DIV/0!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 t="e">
        <f t="shared" si="8"/>
        <v>#DIV/0!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 t="e">
        <f t="shared" si="8"/>
        <v>#DIV/0!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0</v>
      </c>
      <c r="U35" s="46">
        <f>+L40+L41</f>
        <v>0</v>
      </c>
      <c r="V35" s="46">
        <f>+L42+L43</f>
        <v>0</v>
      </c>
      <c r="W35" s="46">
        <f>+L46</f>
        <v>0</v>
      </c>
      <c r="X35" s="46">
        <f>+L44</f>
        <v>0</v>
      </c>
    </row>
    <row r="36" spans="1:24" x14ac:dyDescent="0.25">
      <c r="A36" s="21"/>
      <c r="B36" s="22"/>
      <c r="C36" s="8">
        <f>+$C20</f>
        <v>0</v>
      </c>
      <c r="D36" s="24"/>
      <c r="E36" s="24"/>
      <c r="F36" s="24"/>
      <c r="G36" s="10">
        <f>+$G$4</f>
        <v>0</v>
      </c>
      <c r="H36" s="10">
        <f>+G36</f>
        <v>0</v>
      </c>
      <c r="I36" s="10">
        <f t="shared" si="10"/>
        <v>0</v>
      </c>
      <c r="J36" s="10">
        <f t="shared" si="10"/>
        <v>0</v>
      </c>
      <c r="K36" s="10">
        <f t="shared" si="10"/>
        <v>0</v>
      </c>
      <c r="L36" s="10">
        <f t="shared" si="10"/>
        <v>0</v>
      </c>
      <c r="M36" s="10">
        <f t="shared" si="10"/>
        <v>0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0</v>
      </c>
      <c r="H37" s="7">
        <f>+$H$5</f>
        <v>0</v>
      </c>
      <c r="I37" s="7">
        <f>+$I$5</f>
        <v>0</v>
      </c>
      <c r="J37" s="7">
        <f>+$J$5</f>
        <v>0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0</v>
      </c>
      <c r="H39" s="32">
        <f t="shared" ref="H39:L39" si="11">SUM(H40:H43)</f>
        <v>0</v>
      </c>
      <c r="I39" s="32">
        <f t="shared" si="11"/>
        <v>0</v>
      </c>
      <c r="J39" s="32">
        <f t="shared" si="11"/>
        <v>0</v>
      </c>
      <c r="K39" s="32">
        <f t="shared" si="11"/>
        <v>0</v>
      </c>
      <c r="L39" s="32">
        <f t="shared" si="11"/>
        <v>0</v>
      </c>
      <c r="M39" s="32" t="e">
        <f>ROUND((L39/$E$1),0)</f>
        <v>#DIV/0!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/>
      <c r="H40" s="40"/>
      <c r="I40" s="40"/>
      <c r="J40" s="40"/>
      <c r="K40" s="40"/>
      <c r="L40" s="35">
        <f>SUM(G40:K40)</f>
        <v>0</v>
      </c>
      <c r="M40" s="35" t="e">
        <f t="shared" ref="M40:M48" si="12">ROUND((L40/$E$1),0)</f>
        <v>#DIV/0!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/>
      <c r="H41" s="40"/>
      <c r="I41" s="40"/>
      <c r="J41" s="40"/>
      <c r="K41" s="40"/>
      <c r="L41" s="35">
        <f t="shared" ref="L41:L48" si="13">SUM(G41:K41)</f>
        <v>0</v>
      </c>
      <c r="M41" s="35" t="e">
        <f t="shared" si="12"/>
        <v>#DIV/0!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/>
      <c r="H42" s="40"/>
      <c r="I42" s="40"/>
      <c r="J42" s="40"/>
      <c r="K42" s="40"/>
      <c r="L42" s="35">
        <f t="shared" si="13"/>
        <v>0</v>
      </c>
      <c r="M42" s="35" t="e">
        <f t="shared" si="12"/>
        <v>#DIV/0!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/>
      <c r="H43" s="41"/>
      <c r="I43" s="41"/>
      <c r="J43" s="41"/>
      <c r="K43" s="41"/>
      <c r="L43" s="32">
        <f t="shared" si="13"/>
        <v>0</v>
      </c>
      <c r="M43" s="32" t="e">
        <f t="shared" si="12"/>
        <v>#DIV/0!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/>
      <c r="J44" s="40"/>
      <c r="K44" s="40"/>
      <c r="L44" s="35">
        <f t="shared" si="13"/>
        <v>0</v>
      </c>
      <c r="M44" s="35" t="e">
        <f t="shared" si="12"/>
        <v>#DIV/0!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 t="e">
        <f t="shared" si="12"/>
        <v>#DIV/0!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/>
      <c r="H46" s="40"/>
      <c r="I46" s="40"/>
      <c r="J46" s="40"/>
      <c r="K46" s="40"/>
      <c r="L46" s="35">
        <f t="shared" si="13"/>
        <v>0</v>
      </c>
      <c r="M46" s="35" t="e">
        <f t="shared" si="12"/>
        <v>#DIV/0!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/>
      <c r="I47" s="40"/>
      <c r="J47" s="40"/>
      <c r="K47" s="40"/>
      <c r="L47" s="35">
        <f t="shared" si="13"/>
        <v>0</v>
      </c>
      <c r="M47" s="35" t="e">
        <f t="shared" si="12"/>
        <v>#DIV/0!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 t="e">
        <f t="shared" si="12"/>
        <v>#DIV/0!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0</v>
      </c>
      <c r="U51" s="46">
        <f>+L56+L57</f>
        <v>0</v>
      </c>
      <c r="V51" s="46">
        <f>+L58+L59</f>
        <v>0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>
        <f>+$C36</f>
        <v>0</v>
      </c>
      <c r="D52" s="24"/>
      <c r="E52" s="24"/>
      <c r="F52" s="24"/>
      <c r="G52" s="10">
        <f>+$G$4</f>
        <v>0</v>
      </c>
      <c r="H52" s="10">
        <f>+G52</f>
        <v>0</v>
      </c>
      <c r="I52" s="10">
        <f t="shared" si="14"/>
        <v>0</v>
      </c>
      <c r="J52" s="10">
        <f t="shared" si="14"/>
        <v>0</v>
      </c>
      <c r="K52" s="10">
        <f t="shared" si="14"/>
        <v>0</v>
      </c>
      <c r="L52" s="10">
        <f t="shared" si="14"/>
        <v>0</v>
      </c>
      <c r="M52" s="10">
        <f t="shared" si="14"/>
        <v>0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0</v>
      </c>
      <c r="H53" s="7">
        <f>+$H$5</f>
        <v>0</v>
      </c>
      <c r="I53" s="7">
        <f>+$I$5</f>
        <v>0</v>
      </c>
      <c r="J53" s="7">
        <f>+$J$5</f>
        <v>0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0</v>
      </c>
      <c r="H55" s="32">
        <f t="shared" ref="H55:L55" si="15">SUM(H56:H59)</f>
        <v>0</v>
      </c>
      <c r="I55" s="32">
        <f t="shared" si="15"/>
        <v>0</v>
      </c>
      <c r="J55" s="32">
        <f t="shared" si="15"/>
        <v>0</v>
      </c>
      <c r="K55" s="32">
        <f t="shared" si="15"/>
        <v>0</v>
      </c>
      <c r="L55" s="32">
        <f t="shared" si="15"/>
        <v>0</v>
      </c>
      <c r="M55" s="32" t="e">
        <f>ROUND((L55/$E$1),0)</f>
        <v>#DIV/0!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/>
      <c r="H56" s="40"/>
      <c r="I56" s="40"/>
      <c r="J56" s="40"/>
      <c r="K56" s="40"/>
      <c r="L56" s="35">
        <f>SUM(G56:K56)</f>
        <v>0</v>
      </c>
      <c r="M56" s="35" t="e">
        <f t="shared" ref="M56:M64" si="16">ROUND((L56/$E$1),0)</f>
        <v>#DIV/0!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/>
      <c r="H57" s="40"/>
      <c r="I57" s="40"/>
      <c r="J57" s="40"/>
      <c r="K57" s="40"/>
      <c r="L57" s="35">
        <f t="shared" ref="L57:L64" si="17">SUM(G57:K57)</f>
        <v>0</v>
      </c>
      <c r="M57" s="35" t="e">
        <f t="shared" si="16"/>
        <v>#DIV/0!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/>
      <c r="H58" s="40"/>
      <c r="I58" s="40"/>
      <c r="J58" s="40"/>
      <c r="K58" s="40"/>
      <c r="L58" s="35">
        <f t="shared" si="17"/>
        <v>0</v>
      </c>
      <c r="M58" s="35" t="e">
        <f t="shared" si="16"/>
        <v>#DIV/0!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/>
      <c r="H59" s="41"/>
      <c r="I59" s="41"/>
      <c r="J59" s="41"/>
      <c r="K59" s="41"/>
      <c r="L59" s="32">
        <f t="shared" si="17"/>
        <v>0</v>
      </c>
      <c r="M59" s="32" t="e">
        <f t="shared" si="16"/>
        <v>#DIV/0!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 t="e">
        <f t="shared" si="16"/>
        <v>#DIV/0!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 t="e">
        <f t="shared" si="16"/>
        <v>#DIV/0!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 t="e">
        <f t="shared" si="16"/>
        <v>#DIV/0!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 t="e">
        <f t="shared" si="16"/>
        <v>#DIV/0!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 t="e">
        <f t="shared" si="16"/>
        <v>#DIV/0!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>
        <f>+$C52</f>
        <v>0</v>
      </c>
      <c r="D68" s="24"/>
      <c r="E68" s="24"/>
      <c r="F68" s="24"/>
      <c r="G68" s="10">
        <f>+$G$4</f>
        <v>0</v>
      </c>
      <c r="H68" s="10">
        <f>+G68</f>
        <v>0</v>
      </c>
      <c r="I68" s="10">
        <f t="shared" si="18"/>
        <v>0</v>
      </c>
      <c r="J68" s="10">
        <f t="shared" si="18"/>
        <v>0</v>
      </c>
      <c r="K68" s="10">
        <f t="shared" si="18"/>
        <v>0</v>
      </c>
      <c r="L68" s="10">
        <f t="shared" si="18"/>
        <v>0</v>
      </c>
      <c r="M68" s="10">
        <f t="shared" si="18"/>
        <v>0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0</v>
      </c>
      <c r="H69" s="7">
        <f>+$H$5</f>
        <v>0</v>
      </c>
      <c r="I69" s="7">
        <f>+$I$5</f>
        <v>0</v>
      </c>
      <c r="J69" s="7">
        <f>+$J$5</f>
        <v>0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 t="e">
        <f>ROUND((L71/$E$1),0)</f>
        <v>#DIV/0!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 t="e">
        <f t="shared" ref="M72:M80" si="20">ROUND((L72/$E$1),0)</f>
        <v>#DIV/0!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 t="e">
        <f t="shared" si="20"/>
        <v>#DIV/0!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 t="e">
        <f t="shared" si="20"/>
        <v>#DIV/0!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 t="e">
        <f t="shared" si="20"/>
        <v>#DIV/0!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 t="e">
        <f t="shared" si="20"/>
        <v>#DIV/0!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 t="e">
        <f t="shared" si="20"/>
        <v>#DIV/0!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 t="e">
        <f t="shared" si="20"/>
        <v>#DIV/0!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 t="e">
        <f t="shared" si="20"/>
        <v>#DIV/0!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 t="e">
        <f t="shared" si="20"/>
        <v>#DIV/0!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>
        <f>+$C68</f>
        <v>0</v>
      </c>
      <c r="D84" s="24"/>
      <c r="E84" s="24"/>
      <c r="F84" s="24"/>
      <c r="G84" s="10">
        <f>+$G$4</f>
        <v>0</v>
      </c>
      <c r="H84" s="10">
        <f>+G84</f>
        <v>0</v>
      </c>
      <c r="I84" s="10">
        <f t="shared" si="22"/>
        <v>0</v>
      </c>
      <c r="J84" s="10">
        <f t="shared" si="22"/>
        <v>0</v>
      </c>
      <c r="K84" s="10">
        <f t="shared" si="22"/>
        <v>0</v>
      </c>
      <c r="L84" s="10">
        <f t="shared" si="22"/>
        <v>0</v>
      </c>
      <c r="M84" s="10">
        <f t="shared" si="22"/>
        <v>0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0</v>
      </c>
      <c r="H85" s="7">
        <f>+$H$5</f>
        <v>0</v>
      </c>
      <c r="I85" s="7">
        <f>+$I$5</f>
        <v>0</v>
      </c>
      <c r="J85" s="7">
        <f>+$J$5</f>
        <v>0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 t="e">
        <f>ROUND((L87/$E$1),0)</f>
        <v>#DIV/0!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 t="e">
        <f t="shared" ref="M88:M96" si="24">ROUND((L88/$E$1),0)</f>
        <v>#DIV/0!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 t="e">
        <f t="shared" si="24"/>
        <v>#DIV/0!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 t="e">
        <f t="shared" si="24"/>
        <v>#DIV/0!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 t="e">
        <f t="shared" si="24"/>
        <v>#DIV/0!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 t="e">
        <f t="shared" si="24"/>
        <v>#DIV/0!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 t="e">
        <f t="shared" si="24"/>
        <v>#DIV/0!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 t="e">
        <f t="shared" si="24"/>
        <v>#DIV/0!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 t="e">
        <f t="shared" si="24"/>
        <v>#DIV/0!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 t="e">
        <f t="shared" si="24"/>
        <v>#DIV/0!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0</v>
      </c>
      <c r="U99" s="46">
        <f>+L104+L105</f>
        <v>0</v>
      </c>
      <c r="V99" s="46">
        <f>+L106+L107</f>
        <v>0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>
        <f>+$C84</f>
        <v>0</v>
      </c>
      <c r="D100" s="24"/>
      <c r="E100" s="24"/>
      <c r="F100" s="24"/>
      <c r="G100" s="10">
        <f>+$G$4</f>
        <v>0</v>
      </c>
      <c r="H100" s="10">
        <f>+G100</f>
        <v>0</v>
      </c>
      <c r="I100" s="10">
        <f t="shared" si="26"/>
        <v>0</v>
      </c>
      <c r="J100" s="10">
        <f t="shared" si="26"/>
        <v>0</v>
      </c>
      <c r="K100" s="10">
        <f t="shared" si="26"/>
        <v>0</v>
      </c>
      <c r="L100" s="10">
        <f t="shared" si="26"/>
        <v>0</v>
      </c>
      <c r="M100" s="10">
        <f t="shared" si="26"/>
        <v>0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0</v>
      </c>
      <c r="H101" s="7">
        <f>+$H$5</f>
        <v>0</v>
      </c>
      <c r="I101" s="7">
        <f>+$I$5</f>
        <v>0</v>
      </c>
      <c r="J101" s="7">
        <f>+$J$5</f>
        <v>0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0</v>
      </c>
      <c r="H103" s="32">
        <f t="shared" ref="H103:L103" si="27">SUM(H104:H107)</f>
        <v>0</v>
      </c>
      <c r="I103" s="32">
        <f t="shared" si="27"/>
        <v>0</v>
      </c>
      <c r="J103" s="32">
        <f t="shared" si="27"/>
        <v>0</v>
      </c>
      <c r="K103" s="32">
        <f t="shared" si="27"/>
        <v>0</v>
      </c>
      <c r="L103" s="32">
        <f t="shared" si="27"/>
        <v>0</v>
      </c>
      <c r="M103" s="32" t="e">
        <f>ROUND((L103/$E$1),0)</f>
        <v>#DIV/0!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/>
      <c r="H104" s="40"/>
      <c r="I104" s="40"/>
      <c r="J104" s="40"/>
      <c r="K104" s="40"/>
      <c r="L104" s="35">
        <f>SUM(G104:K104)</f>
        <v>0</v>
      </c>
      <c r="M104" s="35" t="e">
        <f t="shared" ref="M104:M112" si="28">ROUND((L104/$E$1),0)</f>
        <v>#DIV/0!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/>
      <c r="H105" s="40"/>
      <c r="I105" s="40"/>
      <c r="J105" s="40"/>
      <c r="K105" s="40"/>
      <c r="L105" s="35">
        <f t="shared" ref="L105:L112" si="29">SUM(G105:K105)</f>
        <v>0</v>
      </c>
      <c r="M105" s="35" t="e">
        <f t="shared" si="28"/>
        <v>#DIV/0!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/>
      <c r="H106" s="40"/>
      <c r="I106" s="40"/>
      <c r="J106" s="40"/>
      <c r="K106" s="40"/>
      <c r="L106" s="35">
        <f t="shared" si="29"/>
        <v>0</v>
      </c>
      <c r="M106" s="35" t="e">
        <f t="shared" si="28"/>
        <v>#DIV/0!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/>
      <c r="H107" s="41"/>
      <c r="I107" s="41"/>
      <c r="J107" s="41"/>
      <c r="K107" s="41"/>
      <c r="L107" s="32">
        <f t="shared" si="29"/>
        <v>0</v>
      </c>
      <c r="M107" s="32" t="e">
        <f t="shared" si="28"/>
        <v>#DIV/0!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 t="e">
        <f t="shared" si="28"/>
        <v>#DIV/0!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 t="e">
        <f t="shared" si="28"/>
        <v>#DIV/0!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 t="e">
        <f t="shared" si="28"/>
        <v>#DIV/0!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 t="e">
        <f t="shared" si="28"/>
        <v>#DIV/0!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 t="e">
        <f t="shared" si="28"/>
        <v>#DIV/0!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0</v>
      </c>
      <c r="U115" s="46">
        <f>+L120+L121</f>
        <v>0</v>
      </c>
      <c r="V115" s="46">
        <f>+L122+L123</f>
        <v>0</v>
      </c>
      <c r="W115" s="46">
        <f>+L126</f>
        <v>0</v>
      </c>
      <c r="X115" s="46">
        <f>+L124</f>
        <v>0</v>
      </c>
    </row>
    <row r="116" spans="1:24" x14ac:dyDescent="0.25">
      <c r="A116" s="21"/>
      <c r="B116" s="22"/>
      <c r="C116" s="8">
        <f>+$C100</f>
        <v>0</v>
      </c>
      <c r="D116" s="24"/>
      <c r="E116" s="24"/>
      <c r="F116" s="24"/>
      <c r="G116" s="10">
        <f>+$G$4</f>
        <v>0</v>
      </c>
      <c r="H116" s="10">
        <f>+G116</f>
        <v>0</v>
      </c>
      <c r="I116" s="10">
        <f t="shared" si="30"/>
        <v>0</v>
      </c>
      <c r="J116" s="10">
        <f t="shared" si="30"/>
        <v>0</v>
      </c>
      <c r="K116" s="10">
        <f t="shared" si="30"/>
        <v>0</v>
      </c>
      <c r="L116" s="10">
        <f t="shared" si="30"/>
        <v>0</v>
      </c>
      <c r="M116" s="10">
        <f t="shared" si="30"/>
        <v>0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0</v>
      </c>
      <c r="H117" s="7">
        <f>+$H$5</f>
        <v>0</v>
      </c>
      <c r="I117" s="7">
        <f>+$I$5</f>
        <v>0</v>
      </c>
      <c r="J117" s="7">
        <f>+$J$5</f>
        <v>0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0</v>
      </c>
      <c r="H119" s="32">
        <f t="shared" ref="H119:L119" si="31">SUM(H120:H123)</f>
        <v>0</v>
      </c>
      <c r="I119" s="32">
        <f t="shared" si="31"/>
        <v>0</v>
      </c>
      <c r="J119" s="32">
        <f t="shared" si="31"/>
        <v>0</v>
      </c>
      <c r="K119" s="32">
        <f t="shared" si="31"/>
        <v>0</v>
      </c>
      <c r="L119" s="32">
        <f t="shared" si="31"/>
        <v>0</v>
      </c>
      <c r="M119" s="32" t="e">
        <f>ROUND((L119/$E$1),0)</f>
        <v>#DIV/0!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/>
      <c r="H120" s="40"/>
      <c r="I120" s="40"/>
      <c r="J120" s="40"/>
      <c r="K120" s="40"/>
      <c r="L120" s="35">
        <f>SUM(G120:K120)</f>
        <v>0</v>
      </c>
      <c r="M120" s="35" t="e">
        <f t="shared" ref="M120:M128" si="32">ROUND((L120/$E$1),0)</f>
        <v>#DIV/0!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/>
      <c r="H121" s="40"/>
      <c r="I121" s="40"/>
      <c r="J121" s="40"/>
      <c r="K121" s="40"/>
      <c r="L121" s="35">
        <f t="shared" ref="L121:L128" si="33">SUM(G121:K121)</f>
        <v>0</v>
      </c>
      <c r="M121" s="35" t="e">
        <f t="shared" si="32"/>
        <v>#DIV/0!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/>
      <c r="H122" s="40"/>
      <c r="I122" s="40"/>
      <c r="J122" s="40"/>
      <c r="K122" s="40"/>
      <c r="L122" s="35">
        <f t="shared" si="33"/>
        <v>0</v>
      </c>
      <c r="M122" s="35" t="e">
        <f t="shared" si="32"/>
        <v>#DIV/0!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/>
      <c r="H123" s="41"/>
      <c r="I123" s="41"/>
      <c r="J123" s="41"/>
      <c r="K123" s="41"/>
      <c r="L123" s="32">
        <f t="shared" si="33"/>
        <v>0</v>
      </c>
      <c r="M123" s="32" t="e">
        <f t="shared" si="32"/>
        <v>#DIV/0!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 t="e">
        <f t="shared" si="32"/>
        <v>#DIV/0!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 t="e">
        <f t="shared" si="32"/>
        <v>#DIV/0!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 t="e">
        <f t="shared" si="32"/>
        <v>#DIV/0!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 t="e">
        <f t="shared" si="32"/>
        <v>#DIV/0!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 t="e">
        <f t="shared" si="32"/>
        <v>#DIV/0!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0</v>
      </c>
      <c r="U131" s="46">
        <f>+L136+L137</f>
        <v>0</v>
      </c>
      <c r="V131" s="46">
        <f>+L138+L139</f>
        <v>0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>
        <f>+$C116</f>
        <v>0</v>
      </c>
      <c r="D132" s="24"/>
      <c r="E132" s="24"/>
      <c r="F132" s="24"/>
      <c r="G132" s="10">
        <f>+$G$4</f>
        <v>0</v>
      </c>
      <c r="H132" s="10">
        <f>+G132</f>
        <v>0</v>
      </c>
      <c r="I132" s="10">
        <f t="shared" si="34"/>
        <v>0</v>
      </c>
      <c r="J132" s="10">
        <f t="shared" si="34"/>
        <v>0</v>
      </c>
      <c r="K132" s="10">
        <f t="shared" si="34"/>
        <v>0</v>
      </c>
      <c r="L132" s="10">
        <f t="shared" si="34"/>
        <v>0</v>
      </c>
      <c r="M132" s="10">
        <f t="shared" si="34"/>
        <v>0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0</v>
      </c>
      <c r="H133" s="7">
        <f>+$H$5</f>
        <v>0</v>
      </c>
      <c r="I133" s="7">
        <f>+$I$5</f>
        <v>0</v>
      </c>
      <c r="J133" s="7">
        <f>+$J$5</f>
        <v>0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0</v>
      </c>
      <c r="H135" s="32">
        <f t="shared" ref="H135:L135" si="35">SUM(H136:H139)</f>
        <v>0</v>
      </c>
      <c r="I135" s="32">
        <f t="shared" si="35"/>
        <v>0</v>
      </c>
      <c r="J135" s="32">
        <f t="shared" si="35"/>
        <v>0</v>
      </c>
      <c r="K135" s="32">
        <f t="shared" si="35"/>
        <v>0</v>
      </c>
      <c r="L135" s="32">
        <f t="shared" si="35"/>
        <v>0</v>
      </c>
      <c r="M135" s="32" t="e">
        <f>ROUND((L135/$E$1),0)</f>
        <v>#DIV/0!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/>
      <c r="H136" s="40"/>
      <c r="I136" s="40"/>
      <c r="J136" s="40"/>
      <c r="K136" s="40"/>
      <c r="L136" s="35">
        <f>SUM(G136:K136)</f>
        <v>0</v>
      </c>
      <c r="M136" s="35" t="e">
        <f t="shared" ref="M136:M144" si="36">ROUND((L136/$E$1),0)</f>
        <v>#DIV/0!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/>
      <c r="H137" s="40"/>
      <c r="I137" s="40"/>
      <c r="J137" s="40"/>
      <c r="K137" s="40"/>
      <c r="L137" s="35">
        <f t="shared" ref="L137:L144" si="37">SUM(G137:K137)</f>
        <v>0</v>
      </c>
      <c r="M137" s="35" t="e">
        <f t="shared" si="36"/>
        <v>#DIV/0!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/>
      <c r="H138" s="40"/>
      <c r="I138" s="40"/>
      <c r="J138" s="40"/>
      <c r="K138" s="40"/>
      <c r="L138" s="35">
        <f t="shared" si="37"/>
        <v>0</v>
      </c>
      <c r="M138" s="35" t="e">
        <f t="shared" si="36"/>
        <v>#DIV/0!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/>
      <c r="H139" s="41"/>
      <c r="I139" s="41"/>
      <c r="J139" s="41"/>
      <c r="K139" s="41"/>
      <c r="L139" s="32">
        <f t="shared" si="37"/>
        <v>0</v>
      </c>
      <c r="M139" s="32" t="e">
        <f t="shared" si="36"/>
        <v>#DIV/0!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 t="e">
        <f t="shared" si="36"/>
        <v>#DIV/0!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 t="e">
        <f t="shared" si="36"/>
        <v>#DIV/0!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 t="e">
        <f t="shared" si="36"/>
        <v>#DIV/0!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/>
      <c r="I143" s="40"/>
      <c r="J143" s="40"/>
      <c r="K143" s="40"/>
      <c r="L143" s="35">
        <f t="shared" si="37"/>
        <v>0</v>
      </c>
      <c r="M143" s="35" t="e">
        <f t="shared" si="36"/>
        <v>#DIV/0!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 t="e">
        <f t="shared" si="36"/>
        <v>#DIV/0!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0</v>
      </c>
      <c r="U147" s="46">
        <f>+L152+L153</f>
        <v>0</v>
      </c>
      <c r="V147" s="46">
        <f>+L154+L155</f>
        <v>0</v>
      </c>
      <c r="W147" s="46">
        <f>+L158</f>
        <v>0</v>
      </c>
      <c r="X147" s="46">
        <f>+L156</f>
        <v>0</v>
      </c>
    </row>
    <row r="148" spans="1:24" x14ac:dyDescent="0.25">
      <c r="A148" s="21"/>
      <c r="B148" s="22"/>
      <c r="C148" s="8">
        <f>+$C132</f>
        <v>0</v>
      </c>
      <c r="D148" s="24"/>
      <c r="E148" s="24"/>
      <c r="F148" s="24"/>
      <c r="G148" s="10">
        <f>+$G$4</f>
        <v>0</v>
      </c>
      <c r="H148" s="10">
        <f>+G148</f>
        <v>0</v>
      </c>
      <c r="I148" s="10">
        <f t="shared" si="38"/>
        <v>0</v>
      </c>
      <c r="J148" s="10">
        <f t="shared" si="38"/>
        <v>0</v>
      </c>
      <c r="K148" s="10">
        <f t="shared" si="38"/>
        <v>0</v>
      </c>
      <c r="L148" s="10">
        <f t="shared" si="38"/>
        <v>0</v>
      </c>
      <c r="M148" s="10">
        <f t="shared" si="38"/>
        <v>0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0</v>
      </c>
      <c r="H149" s="7">
        <f>+$H$5</f>
        <v>0</v>
      </c>
      <c r="I149" s="7">
        <f>+$I$5</f>
        <v>0</v>
      </c>
      <c r="J149" s="7">
        <f>+$J$5</f>
        <v>0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0</v>
      </c>
      <c r="H151" s="32">
        <f t="shared" ref="H151:L151" si="39">SUM(H152:H155)</f>
        <v>0</v>
      </c>
      <c r="I151" s="32">
        <f t="shared" si="39"/>
        <v>0</v>
      </c>
      <c r="J151" s="32">
        <f t="shared" si="39"/>
        <v>0</v>
      </c>
      <c r="K151" s="32">
        <f t="shared" si="39"/>
        <v>0</v>
      </c>
      <c r="L151" s="32">
        <f t="shared" si="39"/>
        <v>0</v>
      </c>
      <c r="M151" s="32" t="e">
        <f>ROUND((L151/$E$1),0)</f>
        <v>#DIV/0!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/>
      <c r="H152" s="40"/>
      <c r="I152" s="40"/>
      <c r="J152" s="40"/>
      <c r="K152" s="40"/>
      <c r="L152" s="35">
        <f>SUM(G152:K152)</f>
        <v>0</v>
      </c>
      <c r="M152" s="35" t="e">
        <f t="shared" ref="M152:M160" si="40">ROUND((L152/$E$1),0)</f>
        <v>#DIV/0!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/>
      <c r="H153" s="40"/>
      <c r="I153" s="40"/>
      <c r="J153" s="40"/>
      <c r="K153" s="40"/>
      <c r="L153" s="35">
        <f t="shared" ref="L153:L160" si="41">SUM(G153:K153)</f>
        <v>0</v>
      </c>
      <c r="M153" s="35" t="e">
        <f t="shared" si="40"/>
        <v>#DIV/0!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/>
      <c r="H154" s="40"/>
      <c r="I154" s="40"/>
      <c r="J154" s="40"/>
      <c r="K154" s="40"/>
      <c r="L154" s="35">
        <f t="shared" si="41"/>
        <v>0</v>
      </c>
      <c r="M154" s="35" t="e">
        <f t="shared" si="40"/>
        <v>#DIV/0!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/>
      <c r="H155" s="41"/>
      <c r="I155" s="41"/>
      <c r="J155" s="41"/>
      <c r="K155" s="41"/>
      <c r="L155" s="32">
        <f t="shared" si="41"/>
        <v>0</v>
      </c>
      <c r="M155" s="32" t="e">
        <f t="shared" si="40"/>
        <v>#DIV/0!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 t="e">
        <f t="shared" si="40"/>
        <v>#DIV/0!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 t="e">
        <f t="shared" si="40"/>
        <v>#DIV/0!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 t="e">
        <f t="shared" si="40"/>
        <v>#DIV/0!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/>
      <c r="J159" s="40"/>
      <c r="K159" s="40"/>
      <c r="L159" s="35">
        <f t="shared" si="41"/>
        <v>0</v>
      </c>
      <c r="M159" s="35" t="e">
        <f t="shared" si="40"/>
        <v>#DIV/0!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 t="e">
        <f t="shared" si="40"/>
        <v>#DIV/0!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0</v>
      </c>
      <c r="U163" s="46">
        <f>+L168+L169</f>
        <v>0</v>
      </c>
      <c r="V163" s="46">
        <f>+L170+L171</f>
        <v>0</v>
      </c>
      <c r="W163" s="46">
        <f>+L174</f>
        <v>0</v>
      </c>
      <c r="X163" s="46">
        <f>+L172</f>
        <v>0</v>
      </c>
    </row>
    <row r="164" spans="1:24" x14ac:dyDescent="0.25">
      <c r="A164" s="21"/>
      <c r="B164" s="22"/>
      <c r="C164" s="8">
        <f>+$C148</f>
        <v>0</v>
      </c>
      <c r="D164" s="24"/>
      <c r="E164" s="24"/>
      <c r="F164" s="24"/>
      <c r="G164" s="10">
        <f>+$G$4</f>
        <v>0</v>
      </c>
      <c r="H164" s="10">
        <f>+G164</f>
        <v>0</v>
      </c>
      <c r="I164" s="10">
        <f t="shared" si="42"/>
        <v>0</v>
      </c>
      <c r="J164" s="10">
        <f t="shared" si="42"/>
        <v>0</v>
      </c>
      <c r="K164" s="10">
        <f t="shared" si="42"/>
        <v>0</v>
      </c>
      <c r="L164" s="10">
        <f t="shared" si="42"/>
        <v>0</v>
      </c>
      <c r="M164" s="10">
        <f t="shared" si="42"/>
        <v>0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0</v>
      </c>
      <c r="H165" s="7">
        <f>+$H$5</f>
        <v>0</v>
      </c>
      <c r="I165" s="7">
        <f>+$I$5</f>
        <v>0</v>
      </c>
      <c r="J165" s="7">
        <f>+$J$5</f>
        <v>0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0</v>
      </c>
      <c r="H167" s="32">
        <f t="shared" ref="H167:L167" si="43">SUM(H168:H171)</f>
        <v>0</v>
      </c>
      <c r="I167" s="32">
        <f t="shared" si="43"/>
        <v>0</v>
      </c>
      <c r="J167" s="32">
        <f t="shared" si="43"/>
        <v>0</v>
      </c>
      <c r="K167" s="32">
        <f t="shared" si="43"/>
        <v>0</v>
      </c>
      <c r="L167" s="32">
        <f t="shared" si="43"/>
        <v>0</v>
      </c>
      <c r="M167" s="32" t="e">
        <f>ROUND((L167/$E$1),0)</f>
        <v>#DIV/0!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/>
      <c r="H168" s="40"/>
      <c r="I168" s="40"/>
      <c r="J168" s="40"/>
      <c r="K168" s="40"/>
      <c r="L168" s="35">
        <f>SUM(G168:K168)</f>
        <v>0</v>
      </c>
      <c r="M168" s="35" t="e">
        <f t="shared" ref="M168:M176" si="44">ROUND((L168/$E$1),0)</f>
        <v>#DIV/0!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/>
      <c r="H169" s="40"/>
      <c r="I169" s="40"/>
      <c r="J169" s="40"/>
      <c r="K169" s="40"/>
      <c r="L169" s="35">
        <f t="shared" ref="L169:L176" si="45">SUM(G169:K169)</f>
        <v>0</v>
      </c>
      <c r="M169" s="35" t="e">
        <f t="shared" si="44"/>
        <v>#DIV/0!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/>
      <c r="H170" s="40"/>
      <c r="I170" s="40"/>
      <c r="J170" s="40"/>
      <c r="K170" s="40"/>
      <c r="L170" s="35">
        <f t="shared" si="45"/>
        <v>0</v>
      </c>
      <c r="M170" s="35" t="e">
        <f t="shared" si="44"/>
        <v>#DIV/0!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/>
      <c r="H171" s="41"/>
      <c r="I171" s="41"/>
      <c r="J171" s="41"/>
      <c r="K171" s="41"/>
      <c r="L171" s="32">
        <f t="shared" si="45"/>
        <v>0</v>
      </c>
      <c r="M171" s="32" t="e">
        <f t="shared" si="44"/>
        <v>#DIV/0!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 t="e">
        <f t="shared" si="44"/>
        <v>#DIV/0!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 t="e">
        <f t="shared" si="44"/>
        <v>#DIV/0!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/>
      <c r="H174" s="40"/>
      <c r="I174" s="40"/>
      <c r="J174" s="40"/>
      <c r="K174" s="40"/>
      <c r="L174" s="35">
        <f t="shared" si="45"/>
        <v>0</v>
      </c>
      <c r="M174" s="35" t="e">
        <f t="shared" si="44"/>
        <v>#DIV/0!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/>
      <c r="H175" s="40"/>
      <c r="I175" s="40"/>
      <c r="J175" s="40"/>
      <c r="K175" s="40"/>
      <c r="L175" s="35">
        <f t="shared" si="45"/>
        <v>0</v>
      </c>
      <c r="M175" s="35" t="e">
        <f t="shared" si="44"/>
        <v>#DIV/0!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 t="e">
        <f t="shared" si="44"/>
        <v>#DIV/0!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0</v>
      </c>
      <c r="U179" s="46">
        <f>+L184+L185</f>
        <v>0</v>
      </c>
      <c r="V179" s="46">
        <f>+L186+L187</f>
        <v>0</v>
      </c>
      <c r="W179" s="46">
        <f>+L190</f>
        <v>0</v>
      </c>
      <c r="X179" s="46">
        <f>+L188</f>
        <v>0</v>
      </c>
    </row>
    <row r="180" spans="1:24" x14ac:dyDescent="0.25">
      <c r="A180" s="21"/>
      <c r="B180" s="22"/>
      <c r="C180" s="8">
        <f>+$C164</f>
        <v>0</v>
      </c>
      <c r="D180" s="24"/>
      <c r="E180" s="24"/>
      <c r="F180" s="24"/>
      <c r="G180" s="10">
        <f>+$G$4</f>
        <v>0</v>
      </c>
      <c r="H180" s="10">
        <f>+G180</f>
        <v>0</v>
      </c>
      <c r="I180" s="10">
        <f t="shared" si="46"/>
        <v>0</v>
      </c>
      <c r="J180" s="10">
        <f t="shared" si="46"/>
        <v>0</v>
      </c>
      <c r="K180" s="10">
        <f t="shared" si="46"/>
        <v>0</v>
      </c>
      <c r="L180" s="10">
        <f t="shared" si="46"/>
        <v>0</v>
      </c>
      <c r="M180" s="10">
        <f t="shared" si="46"/>
        <v>0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0</v>
      </c>
      <c r="H181" s="7">
        <f>+$H$5</f>
        <v>0</v>
      </c>
      <c r="I181" s="7">
        <f>+$I$5</f>
        <v>0</v>
      </c>
      <c r="J181" s="7">
        <f>+$J$5</f>
        <v>0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0</v>
      </c>
      <c r="H183" s="32">
        <f t="shared" ref="H183:L183" si="47">SUM(H184:H187)</f>
        <v>0</v>
      </c>
      <c r="I183" s="32">
        <f t="shared" si="47"/>
        <v>0</v>
      </c>
      <c r="J183" s="32">
        <f t="shared" si="47"/>
        <v>0</v>
      </c>
      <c r="K183" s="32">
        <f t="shared" si="47"/>
        <v>0</v>
      </c>
      <c r="L183" s="32">
        <f t="shared" si="47"/>
        <v>0</v>
      </c>
      <c r="M183" s="32" t="e">
        <f>ROUND((L183/$E$1),0)</f>
        <v>#DIV/0!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/>
      <c r="H184" s="40"/>
      <c r="I184" s="40"/>
      <c r="J184" s="40"/>
      <c r="K184" s="40"/>
      <c r="L184" s="35">
        <f>SUM(G184:K184)</f>
        <v>0</v>
      </c>
      <c r="M184" s="35" t="e">
        <f t="shared" ref="M184:M192" si="48">ROUND((L184/$E$1),0)</f>
        <v>#DIV/0!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/>
      <c r="H185" s="40"/>
      <c r="I185" s="40"/>
      <c r="J185" s="40"/>
      <c r="K185" s="40"/>
      <c r="L185" s="35">
        <f t="shared" ref="L185:L192" si="49">SUM(G185:K185)</f>
        <v>0</v>
      </c>
      <c r="M185" s="35" t="e">
        <f t="shared" si="48"/>
        <v>#DIV/0!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/>
      <c r="H186" s="40"/>
      <c r="I186" s="40"/>
      <c r="J186" s="40"/>
      <c r="K186" s="40"/>
      <c r="L186" s="35">
        <f t="shared" si="49"/>
        <v>0</v>
      </c>
      <c r="M186" s="35" t="e">
        <f t="shared" si="48"/>
        <v>#DIV/0!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/>
      <c r="H187" s="41"/>
      <c r="I187" s="41"/>
      <c r="J187" s="41"/>
      <c r="K187" s="41"/>
      <c r="L187" s="32">
        <f t="shared" si="49"/>
        <v>0</v>
      </c>
      <c r="M187" s="32" t="e">
        <f t="shared" si="48"/>
        <v>#DIV/0!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/>
      <c r="K188" s="40"/>
      <c r="L188" s="35">
        <f t="shared" si="49"/>
        <v>0</v>
      </c>
      <c r="M188" s="35" t="e">
        <f t="shared" si="48"/>
        <v>#DIV/0!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 t="e">
        <f t="shared" si="48"/>
        <v>#DIV/0!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/>
      <c r="H190" s="40"/>
      <c r="I190" s="40"/>
      <c r="J190" s="40"/>
      <c r="K190" s="40"/>
      <c r="L190" s="35">
        <f t="shared" si="49"/>
        <v>0</v>
      </c>
      <c r="M190" s="35" t="e">
        <f t="shared" si="48"/>
        <v>#DIV/0!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/>
      <c r="H191" s="40"/>
      <c r="I191" s="40"/>
      <c r="J191" s="40"/>
      <c r="K191" s="40"/>
      <c r="L191" s="35">
        <f t="shared" si="49"/>
        <v>0</v>
      </c>
      <c r="M191" s="35" t="e">
        <f t="shared" si="48"/>
        <v>#DIV/0!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 t="e">
        <f t="shared" si="48"/>
        <v>#DIV/0!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0</v>
      </c>
      <c r="U195" s="46">
        <f>+L200+L201</f>
        <v>0</v>
      </c>
      <c r="V195" s="46">
        <f>+L202+L203</f>
        <v>0</v>
      </c>
      <c r="W195" s="46">
        <f>+L206</f>
        <v>0</v>
      </c>
      <c r="X195" s="46">
        <f>+L204</f>
        <v>0</v>
      </c>
    </row>
    <row r="196" spans="1:24" x14ac:dyDescent="0.25">
      <c r="A196" s="21"/>
      <c r="B196" s="22"/>
      <c r="C196" s="8">
        <f>+$C180</f>
        <v>0</v>
      </c>
      <c r="D196" s="24"/>
      <c r="E196" s="24"/>
      <c r="F196" s="24"/>
      <c r="G196" s="10">
        <f>+$G$4</f>
        <v>0</v>
      </c>
      <c r="H196" s="10">
        <f>+G196</f>
        <v>0</v>
      </c>
      <c r="I196" s="10">
        <f t="shared" si="50"/>
        <v>0</v>
      </c>
      <c r="J196" s="10">
        <f t="shared" si="50"/>
        <v>0</v>
      </c>
      <c r="K196" s="10">
        <f t="shared" si="50"/>
        <v>0</v>
      </c>
      <c r="L196" s="10">
        <f t="shared" si="50"/>
        <v>0</v>
      </c>
      <c r="M196" s="10">
        <f t="shared" si="50"/>
        <v>0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0</v>
      </c>
      <c r="H197" s="7">
        <f>+$H$5</f>
        <v>0</v>
      </c>
      <c r="I197" s="7">
        <f>+$I$5</f>
        <v>0</v>
      </c>
      <c r="J197" s="7">
        <f>+$J$5</f>
        <v>0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0</v>
      </c>
      <c r="H199" s="32">
        <f t="shared" ref="H199:L199" si="51">SUM(H200:H203)</f>
        <v>0</v>
      </c>
      <c r="I199" s="32">
        <f t="shared" si="51"/>
        <v>0</v>
      </c>
      <c r="J199" s="32">
        <f t="shared" si="51"/>
        <v>0</v>
      </c>
      <c r="K199" s="32">
        <f t="shared" si="51"/>
        <v>0</v>
      </c>
      <c r="L199" s="32">
        <f t="shared" si="51"/>
        <v>0</v>
      </c>
      <c r="M199" s="32" t="e">
        <f>ROUND((L199/$E$1),0)</f>
        <v>#DIV/0!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/>
      <c r="H200" s="40"/>
      <c r="I200" s="40"/>
      <c r="J200" s="40"/>
      <c r="K200" s="40"/>
      <c r="L200" s="35">
        <f>SUM(G200:K200)</f>
        <v>0</v>
      </c>
      <c r="M200" s="35" t="e">
        <f t="shared" ref="M200:M208" si="52">ROUND((L200/$E$1),0)</f>
        <v>#DIV/0!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/>
      <c r="H201" s="40"/>
      <c r="I201" s="40"/>
      <c r="J201" s="40"/>
      <c r="K201" s="40"/>
      <c r="L201" s="35">
        <f t="shared" ref="L201:L208" si="53">SUM(G201:K201)</f>
        <v>0</v>
      </c>
      <c r="M201" s="35" t="e">
        <f t="shared" si="52"/>
        <v>#DIV/0!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/>
      <c r="H202" s="40"/>
      <c r="I202" s="40"/>
      <c r="J202" s="40"/>
      <c r="K202" s="40"/>
      <c r="L202" s="35">
        <f t="shared" si="53"/>
        <v>0</v>
      </c>
      <c r="M202" s="35" t="e">
        <f t="shared" si="52"/>
        <v>#DIV/0!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/>
      <c r="H203" s="41"/>
      <c r="I203" s="41"/>
      <c r="J203" s="41"/>
      <c r="K203" s="41"/>
      <c r="L203" s="32">
        <f t="shared" si="53"/>
        <v>0</v>
      </c>
      <c r="M203" s="32" t="e">
        <f t="shared" si="52"/>
        <v>#DIV/0!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 t="e">
        <f t="shared" si="52"/>
        <v>#DIV/0!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 t="e">
        <f t="shared" si="52"/>
        <v>#DIV/0!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/>
      <c r="I206" s="40"/>
      <c r="J206" s="40"/>
      <c r="K206" s="40"/>
      <c r="L206" s="35">
        <f t="shared" si="53"/>
        <v>0</v>
      </c>
      <c r="M206" s="35" t="e">
        <f t="shared" si="52"/>
        <v>#DIV/0!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/>
      <c r="J207" s="40"/>
      <c r="K207" s="40"/>
      <c r="L207" s="35">
        <f t="shared" si="53"/>
        <v>0</v>
      </c>
      <c r="M207" s="35" t="e">
        <f t="shared" si="52"/>
        <v>#DIV/0!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 t="e">
        <f t="shared" si="52"/>
        <v>#DIV/0!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0</v>
      </c>
      <c r="U211" s="46">
        <f>+L216+L217</f>
        <v>0</v>
      </c>
      <c r="V211" s="46">
        <f>+L218+L219</f>
        <v>0</v>
      </c>
      <c r="W211" s="46">
        <f>+L222</f>
        <v>0</v>
      </c>
      <c r="X211" s="46">
        <f>+L220</f>
        <v>0</v>
      </c>
    </row>
    <row r="212" spans="1:24" x14ac:dyDescent="0.25">
      <c r="A212" s="21"/>
      <c r="B212" s="22"/>
      <c r="C212" s="8">
        <f>+$C196</f>
        <v>0</v>
      </c>
      <c r="D212" s="24"/>
      <c r="E212" s="24"/>
      <c r="F212" s="24"/>
      <c r="G212" s="10">
        <f>+$G$4</f>
        <v>0</v>
      </c>
      <c r="H212" s="10">
        <f>+G212</f>
        <v>0</v>
      </c>
      <c r="I212" s="10">
        <f t="shared" si="54"/>
        <v>0</v>
      </c>
      <c r="J212" s="10">
        <f t="shared" si="54"/>
        <v>0</v>
      </c>
      <c r="K212" s="10">
        <f t="shared" si="54"/>
        <v>0</v>
      </c>
      <c r="L212" s="10">
        <f t="shared" si="54"/>
        <v>0</v>
      </c>
      <c r="M212" s="10">
        <f t="shared" si="54"/>
        <v>0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0</v>
      </c>
      <c r="H213" s="7">
        <f>+$H$5</f>
        <v>0</v>
      </c>
      <c r="I213" s="7">
        <f>+$I$5</f>
        <v>0</v>
      </c>
      <c r="J213" s="7">
        <f>+$J$5</f>
        <v>0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0</v>
      </c>
      <c r="H215" s="32">
        <f t="shared" ref="H215:L215" si="55">SUM(H216:H219)</f>
        <v>0</v>
      </c>
      <c r="I215" s="32">
        <f t="shared" si="55"/>
        <v>0</v>
      </c>
      <c r="J215" s="32">
        <f t="shared" si="55"/>
        <v>0</v>
      </c>
      <c r="K215" s="32">
        <f t="shared" si="55"/>
        <v>0</v>
      </c>
      <c r="L215" s="32">
        <f t="shared" si="55"/>
        <v>0</v>
      </c>
      <c r="M215" s="32" t="e">
        <f>ROUND((L215/$E$1),0)</f>
        <v>#DIV/0!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/>
      <c r="H216" s="40"/>
      <c r="I216" s="40"/>
      <c r="J216" s="40"/>
      <c r="K216" s="40"/>
      <c r="L216" s="35">
        <f>SUM(G216:K216)</f>
        <v>0</v>
      </c>
      <c r="M216" s="35" t="e">
        <f t="shared" ref="M216:M224" si="56">ROUND((L216/$E$1),0)</f>
        <v>#DIV/0!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/>
      <c r="H217" s="40"/>
      <c r="I217" s="40"/>
      <c r="J217" s="40"/>
      <c r="K217" s="40"/>
      <c r="L217" s="35">
        <f t="shared" ref="L217:L224" si="57">SUM(G217:K217)</f>
        <v>0</v>
      </c>
      <c r="M217" s="35" t="e">
        <f t="shared" si="56"/>
        <v>#DIV/0!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/>
      <c r="H218" s="40"/>
      <c r="I218" s="40"/>
      <c r="J218" s="40"/>
      <c r="K218" s="40"/>
      <c r="L218" s="35">
        <f t="shared" si="57"/>
        <v>0</v>
      </c>
      <c r="M218" s="35" t="e">
        <f t="shared" si="56"/>
        <v>#DIV/0!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/>
      <c r="H219" s="41"/>
      <c r="I219" s="41"/>
      <c r="J219" s="41"/>
      <c r="K219" s="41"/>
      <c r="L219" s="32">
        <f t="shared" si="57"/>
        <v>0</v>
      </c>
      <c r="M219" s="32" t="e">
        <f t="shared" si="56"/>
        <v>#DIV/0!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 t="e">
        <f t="shared" si="56"/>
        <v>#DIV/0!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 t="e">
        <f t="shared" si="56"/>
        <v>#DIV/0!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/>
      <c r="H222" s="40"/>
      <c r="I222" s="40"/>
      <c r="J222" s="40"/>
      <c r="K222" s="40"/>
      <c r="L222" s="35">
        <f t="shared" si="57"/>
        <v>0</v>
      </c>
      <c r="M222" s="35" t="e">
        <f t="shared" si="56"/>
        <v>#DIV/0!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/>
      <c r="K223" s="40"/>
      <c r="L223" s="35">
        <f t="shared" si="57"/>
        <v>0</v>
      </c>
      <c r="M223" s="35" t="e">
        <f t="shared" si="56"/>
        <v>#DIV/0!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 t="e">
        <f t="shared" si="56"/>
        <v>#DIV/0!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0</v>
      </c>
      <c r="U227" s="46">
        <f>+L232+L233</f>
        <v>0</v>
      </c>
      <c r="V227" s="46">
        <f>+L234+L235</f>
        <v>0</v>
      </c>
      <c r="W227" s="46">
        <f>+L238</f>
        <v>0</v>
      </c>
      <c r="X227" s="46">
        <f>+L236</f>
        <v>0</v>
      </c>
    </row>
    <row r="228" spans="1:24" x14ac:dyDescent="0.25">
      <c r="A228" s="21"/>
      <c r="B228" s="22"/>
      <c r="C228" s="8">
        <f>+$C212</f>
        <v>0</v>
      </c>
      <c r="D228" s="24"/>
      <c r="E228" s="24"/>
      <c r="F228" s="24"/>
      <c r="G228" s="10">
        <f>+$G$4</f>
        <v>0</v>
      </c>
      <c r="H228" s="10">
        <f>+G228</f>
        <v>0</v>
      </c>
      <c r="I228" s="10">
        <f t="shared" si="58"/>
        <v>0</v>
      </c>
      <c r="J228" s="10">
        <f t="shared" si="58"/>
        <v>0</v>
      </c>
      <c r="K228" s="10">
        <f t="shared" si="58"/>
        <v>0</v>
      </c>
      <c r="L228" s="10">
        <f t="shared" si="58"/>
        <v>0</v>
      </c>
      <c r="M228" s="10">
        <f t="shared" si="58"/>
        <v>0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0</v>
      </c>
      <c r="H229" s="7">
        <f>+$H$5</f>
        <v>0</v>
      </c>
      <c r="I229" s="7">
        <f>+$I$5</f>
        <v>0</v>
      </c>
      <c r="J229" s="7">
        <f>+$J$5</f>
        <v>0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0</v>
      </c>
      <c r="H231" s="32">
        <f t="shared" ref="H231:L231" si="59">SUM(H232:H235)</f>
        <v>0</v>
      </c>
      <c r="I231" s="32">
        <f t="shared" si="59"/>
        <v>0</v>
      </c>
      <c r="J231" s="32">
        <f t="shared" si="59"/>
        <v>0</v>
      </c>
      <c r="K231" s="32">
        <f t="shared" si="59"/>
        <v>0</v>
      </c>
      <c r="L231" s="32">
        <f t="shared" si="59"/>
        <v>0</v>
      </c>
      <c r="M231" s="32" t="e">
        <f>ROUND((L231/$E$1),0)</f>
        <v>#DIV/0!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/>
      <c r="H232" s="40"/>
      <c r="I232" s="40"/>
      <c r="J232" s="40"/>
      <c r="K232" s="40"/>
      <c r="L232" s="35">
        <f>SUM(G232:K232)</f>
        <v>0</v>
      </c>
      <c r="M232" s="35" t="e">
        <f t="shared" ref="M232:M240" si="60">ROUND((L232/$E$1),0)</f>
        <v>#DIV/0!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/>
      <c r="H233" s="40"/>
      <c r="I233" s="40"/>
      <c r="J233" s="40"/>
      <c r="K233" s="40"/>
      <c r="L233" s="35">
        <f t="shared" ref="L233:L240" si="61">SUM(G233:K233)</f>
        <v>0</v>
      </c>
      <c r="M233" s="35" t="e">
        <f t="shared" si="60"/>
        <v>#DIV/0!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/>
      <c r="H234" s="40"/>
      <c r="I234" s="40"/>
      <c r="J234" s="40"/>
      <c r="K234" s="40"/>
      <c r="L234" s="35">
        <f t="shared" si="61"/>
        <v>0</v>
      </c>
      <c r="M234" s="35" t="e">
        <f t="shared" si="60"/>
        <v>#DIV/0!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/>
      <c r="H235" s="41"/>
      <c r="I235" s="41"/>
      <c r="J235" s="41"/>
      <c r="K235" s="41"/>
      <c r="L235" s="32">
        <f t="shared" si="61"/>
        <v>0</v>
      </c>
      <c r="M235" s="32" t="e">
        <f t="shared" si="60"/>
        <v>#DIV/0!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 t="e">
        <f t="shared" si="60"/>
        <v>#DIV/0!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 t="e">
        <f t="shared" si="60"/>
        <v>#DIV/0!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 t="e">
        <f t="shared" si="60"/>
        <v>#DIV/0!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 t="e">
        <f t="shared" si="60"/>
        <v>#DIV/0!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 t="e">
        <f t="shared" si="60"/>
        <v>#DIV/0!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0</v>
      </c>
      <c r="U243" s="46">
        <f>+L248+L249</f>
        <v>0</v>
      </c>
      <c r="V243" s="46">
        <f>+L250+L251</f>
        <v>0</v>
      </c>
      <c r="W243" s="46">
        <f>+L254</f>
        <v>0</v>
      </c>
      <c r="X243" s="46">
        <f>+L252</f>
        <v>0</v>
      </c>
    </row>
    <row r="244" spans="1:24" x14ac:dyDescent="0.25">
      <c r="A244" s="21"/>
      <c r="B244" s="22"/>
      <c r="C244" s="8">
        <f>+$C228</f>
        <v>0</v>
      </c>
      <c r="D244" s="24"/>
      <c r="E244" s="24"/>
      <c r="F244" s="24"/>
      <c r="G244" s="10">
        <f>+$G$4</f>
        <v>0</v>
      </c>
      <c r="H244" s="10">
        <f>+G244</f>
        <v>0</v>
      </c>
      <c r="I244" s="10">
        <f t="shared" si="62"/>
        <v>0</v>
      </c>
      <c r="J244" s="10">
        <f t="shared" si="62"/>
        <v>0</v>
      </c>
      <c r="K244" s="10">
        <f t="shared" si="62"/>
        <v>0</v>
      </c>
      <c r="L244" s="10">
        <f t="shared" si="62"/>
        <v>0</v>
      </c>
      <c r="M244" s="10">
        <f t="shared" si="62"/>
        <v>0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0</v>
      </c>
      <c r="H245" s="7">
        <f>+$H$5</f>
        <v>0</v>
      </c>
      <c r="I245" s="7">
        <f>+$I$5</f>
        <v>0</v>
      </c>
      <c r="J245" s="7">
        <f>+$J$5</f>
        <v>0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0</v>
      </c>
      <c r="H247" s="32">
        <f t="shared" ref="H247:L247" si="63">SUM(H248:H251)</f>
        <v>0</v>
      </c>
      <c r="I247" s="32">
        <f t="shared" si="63"/>
        <v>0</v>
      </c>
      <c r="J247" s="32">
        <f t="shared" si="63"/>
        <v>0</v>
      </c>
      <c r="K247" s="32">
        <f t="shared" si="63"/>
        <v>0</v>
      </c>
      <c r="L247" s="32">
        <f t="shared" si="63"/>
        <v>0</v>
      </c>
      <c r="M247" s="32" t="e">
        <f>ROUND((L247/$E$1),0)</f>
        <v>#DIV/0!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/>
      <c r="H248" s="40"/>
      <c r="I248" s="40"/>
      <c r="J248" s="40"/>
      <c r="K248" s="40"/>
      <c r="L248" s="35">
        <f>SUM(G248:K248)</f>
        <v>0</v>
      </c>
      <c r="M248" s="35" t="e">
        <f t="shared" ref="M248:M256" si="64">ROUND((L248/$E$1),0)</f>
        <v>#DIV/0!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/>
      <c r="H249" s="40"/>
      <c r="I249" s="40"/>
      <c r="J249" s="40"/>
      <c r="K249" s="40"/>
      <c r="L249" s="35">
        <f t="shared" ref="L249:L256" si="65">SUM(G249:K249)</f>
        <v>0</v>
      </c>
      <c r="M249" s="35" t="e">
        <f t="shared" si="64"/>
        <v>#DIV/0!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/>
      <c r="H250" s="40"/>
      <c r="I250" s="40"/>
      <c r="J250" s="40"/>
      <c r="K250" s="40"/>
      <c r="L250" s="35">
        <f t="shared" si="65"/>
        <v>0</v>
      </c>
      <c r="M250" s="35" t="e">
        <f t="shared" si="64"/>
        <v>#DIV/0!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/>
      <c r="H251" s="41"/>
      <c r="I251" s="41"/>
      <c r="J251" s="41"/>
      <c r="K251" s="41"/>
      <c r="L251" s="32">
        <f t="shared" si="65"/>
        <v>0</v>
      </c>
      <c r="M251" s="32" t="e">
        <f t="shared" si="64"/>
        <v>#DIV/0!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 t="e">
        <f t="shared" si="64"/>
        <v>#DIV/0!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 t="e">
        <f t="shared" si="64"/>
        <v>#DIV/0!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/>
      <c r="H254" s="40"/>
      <c r="I254" s="40"/>
      <c r="J254" s="40"/>
      <c r="K254" s="40"/>
      <c r="L254" s="35">
        <f t="shared" si="65"/>
        <v>0</v>
      </c>
      <c r="M254" s="35" t="e">
        <f t="shared" si="64"/>
        <v>#DIV/0!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 t="e">
        <f t="shared" si="64"/>
        <v>#DIV/0!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 t="e">
        <f t="shared" si="64"/>
        <v>#DIV/0!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0</v>
      </c>
      <c r="U259" s="46">
        <f>+L264+L265</f>
        <v>0</v>
      </c>
      <c r="V259" s="46">
        <f>+L266+L267</f>
        <v>0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>
        <f>+$C244</f>
        <v>0</v>
      </c>
      <c r="D260" s="24"/>
      <c r="E260" s="24"/>
      <c r="F260" s="24"/>
      <c r="G260" s="10">
        <f>+$G$4</f>
        <v>0</v>
      </c>
      <c r="H260" s="10">
        <f>+G260</f>
        <v>0</v>
      </c>
      <c r="I260" s="10">
        <f t="shared" si="66"/>
        <v>0</v>
      </c>
      <c r="J260" s="10">
        <f t="shared" si="66"/>
        <v>0</v>
      </c>
      <c r="K260" s="10">
        <f t="shared" si="66"/>
        <v>0</v>
      </c>
      <c r="L260" s="10">
        <f t="shared" si="66"/>
        <v>0</v>
      </c>
      <c r="M260" s="10">
        <f t="shared" si="66"/>
        <v>0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0</v>
      </c>
      <c r="H261" s="7">
        <f>+$H$5</f>
        <v>0</v>
      </c>
      <c r="I261" s="7">
        <f>+$I$5</f>
        <v>0</v>
      </c>
      <c r="J261" s="7">
        <f>+$J$5</f>
        <v>0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0</v>
      </c>
      <c r="H263" s="32">
        <f t="shared" ref="H263:L263" si="67">SUM(H264:H267)</f>
        <v>0</v>
      </c>
      <c r="I263" s="32">
        <f t="shared" si="67"/>
        <v>0</v>
      </c>
      <c r="J263" s="32">
        <f t="shared" si="67"/>
        <v>0</v>
      </c>
      <c r="K263" s="32">
        <f t="shared" si="67"/>
        <v>0</v>
      </c>
      <c r="L263" s="32">
        <f t="shared" si="67"/>
        <v>0</v>
      </c>
      <c r="M263" s="32" t="e">
        <f>ROUND((L263/$E$1),0)</f>
        <v>#DIV/0!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/>
      <c r="H264" s="40"/>
      <c r="I264" s="40"/>
      <c r="J264" s="40"/>
      <c r="K264" s="40"/>
      <c r="L264" s="35">
        <f>SUM(G264:K264)</f>
        <v>0</v>
      </c>
      <c r="M264" s="35" t="e">
        <f t="shared" ref="M264:M272" si="68">ROUND((L264/$E$1),0)</f>
        <v>#DIV/0!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/>
      <c r="H265" s="40"/>
      <c r="I265" s="40"/>
      <c r="J265" s="40"/>
      <c r="K265" s="40"/>
      <c r="L265" s="35">
        <f t="shared" ref="L265:L272" si="69">SUM(G265:K265)</f>
        <v>0</v>
      </c>
      <c r="M265" s="35" t="e">
        <f t="shared" si="68"/>
        <v>#DIV/0!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/>
      <c r="H266" s="40"/>
      <c r="I266" s="40"/>
      <c r="J266" s="40"/>
      <c r="K266" s="40"/>
      <c r="L266" s="35">
        <f t="shared" si="69"/>
        <v>0</v>
      </c>
      <c r="M266" s="35" t="e">
        <f t="shared" si="68"/>
        <v>#DIV/0!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/>
      <c r="H267" s="41"/>
      <c r="I267" s="41"/>
      <c r="J267" s="41"/>
      <c r="K267" s="41"/>
      <c r="L267" s="32">
        <f t="shared" si="69"/>
        <v>0</v>
      </c>
      <c r="M267" s="32" t="e">
        <f t="shared" si="68"/>
        <v>#DIV/0!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 t="e">
        <f t="shared" si="68"/>
        <v>#DIV/0!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 t="e">
        <f t="shared" si="68"/>
        <v>#DIV/0!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 t="e">
        <f t="shared" si="68"/>
        <v>#DIV/0!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/>
      <c r="I271" s="40"/>
      <c r="J271" s="40"/>
      <c r="K271" s="40"/>
      <c r="L271" s="35">
        <f t="shared" si="69"/>
        <v>0</v>
      </c>
      <c r="M271" s="35" t="e">
        <f t="shared" si="68"/>
        <v>#DIV/0!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 t="e">
        <f t="shared" si="68"/>
        <v>#DIV/0!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0</v>
      </c>
      <c r="U275" s="46">
        <f>+L280+L281</f>
        <v>0</v>
      </c>
      <c r="V275" s="46">
        <f>+L282+L283</f>
        <v>0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>
        <f>+$C260</f>
        <v>0</v>
      </c>
      <c r="D276" s="24"/>
      <c r="E276" s="24"/>
      <c r="F276" s="24"/>
      <c r="G276" s="10">
        <f>+$G$4</f>
        <v>0</v>
      </c>
      <c r="H276" s="10">
        <f>+G276</f>
        <v>0</v>
      </c>
      <c r="I276" s="10">
        <f t="shared" si="70"/>
        <v>0</v>
      </c>
      <c r="J276" s="10">
        <f t="shared" si="70"/>
        <v>0</v>
      </c>
      <c r="K276" s="10">
        <f t="shared" si="70"/>
        <v>0</v>
      </c>
      <c r="L276" s="10">
        <f t="shared" si="70"/>
        <v>0</v>
      </c>
      <c r="M276" s="10">
        <f t="shared" si="70"/>
        <v>0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0</v>
      </c>
      <c r="H277" s="7">
        <f>+$H$5</f>
        <v>0</v>
      </c>
      <c r="I277" s="7">
        <f>+$I$5</f>
        <v>0</v>
      </c>
      <c r="J277" s="7">
        <f>+$J$5</f>
        <v>0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0</v>
      </c>
      <c r="I279" s="32">
        <f t="shared" si="71"/>
        <v>0</v>
      </c>
      <c r="J279" s="32">
        <f t="shared" si="71"/>
        <v>0</v>
      </c>
      <c r="K279" s="32">
        <f t="shared" si="71"/>
        <v>0</v>
      </c>
      <c r="L279" s="32">
        <f t="shared" si="71"/>
        <v>0</v>
      </c>
      <c r="M279" s="32" t="e">
        <f>ROUND((L279/$E$1),0)</f>
        <v>#DIV/0!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/>
      <c r="I280" s="40"/>
      <c r="J280" s="40"/>
      <c r="K280" s="40"/>
      <c r="L280" s="35">
        <f>SUM(G280:K280)</f>
        <v>0</v>
      </c>
      <c r="M280" s="35" t="e">
        <f t="shared" ref="M280:M288" si="72">ROUND((L280/$E$1),0)</f>
        <v>#DIV/0!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/>
      <c r="I281" s="40"/>
      <c r="J281" s="40"/>
      <c r="K281" s="40"/>
      <c r="L281" s="35">
        <f t="shared" ref="L281:L288" si="73">SUM(G281:K281)</f>
        <v>0</v>
      </c>
      <c r="M281" s="35" t="e">
        <f t="shared" si="72"/>
        <v>#DIV/0!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/>
      <c r="I282" s="40"/>
      <c r="J282" s="40"/>
      <c r="K282" s="40"/>
      <c r="L282" s="35">
        <f t="shared" si="73"/>
        <v>0</v>
      </c>
      <c r="M282" s="35" t="e">
        <f t="shared" si="72"/>
        <v>#DIV/0!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/>
      <c r="I283" s="41"/>
      <c r="J283" s="41"/>
      <c r="K283" s="41"/>
      <c r="L283" s="32">
        <f t="shared" si="73"/>
        <v>0</v>
      </c>
      <c r="M283" s="32" t="e">
        <f t="shared" si="72"/>
        <v>#DIV/0!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 t="e">
        <f t="shared" si="72"/>
        <v>#DIV/0!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 t="e">
        <f t="shared" si="72"/>
        <v>#DIV/0!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 t="e">
        <f t="shared" si="72"/>
        <v>#DIV/0!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 t="e">
        <f t="shared" si="72"/>
        <v>#DIV/0!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 t="e">
        <f t="shared" si="72"/>
        <v>#DIV/0!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0</v>
      </c>
      <c r="U291" s="46">
        <f>+L296+L297</f>
        <v>0</v>
      </c>
      <c r="V291" s="46">
        <f>+L298+L299</f>
        <v>0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>
        <f>+$C276</f>
        <v>0</v>
      </c>
      <c r="D292" s="24"/>
      <c r="E292" s="24"/>
      <c r="F292" s="24"/>
      <c r="G292" s="10">
        <f>+$G$4</f>
        <v>0</v>
      </c>
      <c r="H292" s="10">
        <f>+G292</f>
        <v>0</v>
      </c>
      <c r="I292" s="10">
        <f t="shared" si="74"/>
        <v>0</v>
      </c>
      <c r="J292" s="10">
        <f t="shared" si="74"/>
        <v>0</v>
      </c>
      <c r="K292" s="10">
        <f t="shared" si="74"/>
        <v>0</v>
      </c>
      <c r="L292" s="10">
        <f t="shared" si="74"/>
        <v>0</v>
      </c>
      <c r="M292" s="10">
        <f t="shared" si="74"/>
        <v>0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0</v>
      </c>
      <c r="H293" s="7">
        <f>+$H$5</f>
        <v>0</v>
      </c>
      <c r="I293" s="7">
        <f>+$I$5</f>
        <v>0</v>
      </c>
      <c r="J293" s="7">
        <f>+$J$5</f>
        <v>0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0</v>
      </c>
      <c r="H295" s="32">
        <f t="shared" ref="H295:L295" si="75">SUM(H296:H299)</f>
        <v>0</v>
      </c>
      <c r="I295" s="32">
        <f t="shared" si="75"/>
        <v>0</v>
      </c>
      <c r="J295" s="32">
        <f t="shared" si="75"/>
        <v>0</v>
      </c>
      <c r="K295" s="32">
        <f t="shared" si="75"/>
        <v>0</v>
      </c>
      <c r="L295" s="32">
        <f t="shared" si="75"/>
        <v>0</v>
      </c>
      <c r="M295" s="32" t="e">
        <f>ROUND((L295/$E$1),0)</f>
        <v>#DIV/0!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/>
      <c r="H296" s="40"/>
      <c r="I296" s="40"/>
      <c r="J296" s="40"/>
      <c r="K296" s="40"/>
      <c r="L296" s="35">
        <f>SUM(G296:K296)</f>
        <v>0</v>
      </c>
      <c r="M296" s="35" t="e">
        <f t="shared" ref="M296:M304" si="76">ROUND((L296/$E$1),0)</f>
        <v>#DIV/0!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/>
      <c r="H297" s="40"/>
      <c r="I297" s="40"/>
      <c r="J297" s="40"/>
      <c r="K297" s="40"/>
      <c r="L297" s="35">
        <f t="shared" ref="L297:L304" si="77">SUM(G297:K297)</f>
        <v>0</v>
      </c>
      <c r="M297" s="35" t="e">
        <f t="shared" si="76"/>
        <v>#DIV/0!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/>
      <c r="H298" s="40"/>
      <c r="I298" s="40"/>
      <c r="J298" s="40"/>
      <c r="K298" s="40"/>
      <c r="L298" s="35">
        <f t="shared" si="77"/>
        <v>0</v>
      </c>
      <c r="M298" s="35" t="e">
        <f t="shared" si="76"/>
        <v>#DIV/0!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/>
      <c r="H299" s="41"/>
      <c r="I299" s="41"/>
      <c r="J299" s="41"/>
      <c r="K299" s="41"/>
      <c r="L299" s="32">
        <f t="shared" si="77"/>
        <v>0</v>
      </c>
      <c r="M299" s="32" t="e">
        <f t="shared" si="76"/>
        <v>#DIV/0!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 t="e">
        <f t="shared" si="76"/>
        <v>#DIV/0!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 t="e">
        <f t="shared" si="76"/>
        <v>#DIV/0!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 t="e">
        <f t="shared" si="76"/>
        <v>#DIV/0!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 t="e">
        <f t="shared" si="76"/>
        <v>#DIV/0!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 t="e">
        <f t="shared" si="76"/>
        <v>#DIV/0!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0</v>
      </c>
      <c r="U307" s="46">
        <f>+L312+L313</f>
        <v>0</v>
      </c>
      <c r="V307" s="46">
        <f>+L314+L315</f>
        <v>0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>
        <f>+$C292</f>
        <v>0</v>
      </c>
      <c r="D308" s="24"/>
      <c r="E308" s="24"/>
      <c r="F308" s="24"/>
      <c r="G308" s="10">
        <f>+$G$4</f>
        <v>0</v>
      </c>
      <c r="H308" s="10">
        <f>+G308</f>
        <v>0</v>
      </c>
      <c r="I308" s="10">
        <f t="shared" si="78"/>
        <v>0</v>
      </c>
      <c r="J308" s="10">
        <f t="shared" si="78"/>
        <v>0</v>
      </c>
      <c r="K308" s="10">
        <f t="shared" si="78"/>
        <v>0</v>
      </c>
      <c r="L308" s="10">
        <f t="shared" si="78"/>
        <v>0</v>
      </c>
      <c r="M308" s="10">
        <f t="shared" si="78"/>
        <v>0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0</v>
      </c>
      <c r="H309" s="7">
        <f>+$H$5</f>
        <v>0</v>
      </c>
      <c r="I309" s="7">
        <f>+$I$5</f>
        <v>0</v>
      </c>
      <c r="J309" s="7">
        <f>+$J$5</f>
        <v>0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0</v>
      </c>
      <c r="H311" s="32">
        <f t="shared" ref="H311:L311" si="79">SUM(H312:H315)</f>
        <v>0</v>
      </c>
      <c r="I311" s="32">
        <f t="shared" si="79"/>
        <v>0</v>
      </c>
      <c r="J311" s="32">
        <f t="shared" si="79"/>
        <v>0</v>
      </c>
      <c r="K311" s="32">
        <f t="shared" si="79"/>
        <v>0</v>
      </c>
      <c r="L311" s="32">
        <f t="shared" si="79"/>
        <v>0</v>
      </c>
      <c r="M311" s="32" t="e">
        <f>ROUND((L311/$E$1),0)</f>
        <v>#DIV/0!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/>
      <c r="H312" s="40"/>
      <c r="I312" s="40"/>
      <c r="J312" s="40"/>
      <c r="K312" s="40"/>
      <c r="L312" s="35">
        <f>SUM(G312:K312)</f>
        <v>0</v>
      </c>
      <c r="M312" s="35" t="e">
        <f t="shared" ref="M312:M320" si="80">ROUND((L312/$E$1),0)</f>
        <v>#DIV/0!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/>
      <c r="H313" s="40"/>
      <c r="I313" s="40"/>
      <c r="J313" s="40"/>
      <c r="K313" s="40"/>
      <c r="L313" s="35">
        <f t="shared" ref="L313:L320" si="81">SUM(G313:K313)</f>
        <v>0</v>
      </c>
      <c r="M313" s="35" t="e">
        <f t="shared" si="80"/>
        <v>#DIV/0!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/>
      <c r="H314" s="40"/>
      <c r="I314" s="40"/>
      <c r="J314" s="40"/>
      <c r="K314" s="40"/>
      <c r="L314" s="35">
        <f t="shared" si="81"/>
        <v>0</v>
      </c>
      <c r="M314" s="35" t="e">
        <f t="shared" si="80"/>
        <v>#DIV/0!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/>
      <c r="H315" s="41"/>
      <c r="I315" s="41"/>
      <c r="J315" s="41"/>
      <c r="K315" s="41"/>
      <c r="L315" s="32">
        <f t="shared" si="81"/>
        <v>0</v>
      </c>
      <c r="M315" s="32" t="e">
        <f t="shared" si="80"/>
        <v>#DIV/0!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 t="e">
        <f t="shared" si="80"/>
        <v>#DIV/0!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 t="e">
        <f t="shared" si="80"/>
        <v>#DIV/0!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 t="e">
        <f t="shared" si="80"/>
        <v>#DIV/0!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/>
      <c r="H319" s="40"/>
      <c r="I319" s="40"/>
      <c r="J319" s="40"/>
      <c r="K319" s="40"/>
      <c r="L319" s="35">
        <f t="shared" si="81"/>
        <v>0</v>
      </c>
      <c r="M319" s="35" t="e">
        <f t="shared" si="80"/>
        <v>#DIV/0!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 t="e">
        <f t="shared" si="80"/>
        <v>#DIV/0!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0</v>
      </c>
      <c r="U323" s="46">
        <f>+L328+L329</f>
        <v>0</v>
      </c>
      <c r="V323" s="46">
        <f>+L330+L331</f>
        <v>0</v>
      </c>
      <c r="W323" s="46">
        <f>+L334</f>
        <v>0</v>
      </c>
      <c r="X323" s="46">
        <f>+L332</f>
        <v>0</v>
      </c>
    </row>
    <row r="324" spans="1:24" x14ac:dyDescent="0.25">
      <c r="A324" s="21"/>
      <c r="B324" s="22"/>
      <c r="C324" s="8">
        <f>+$C308</f>
        <v>0</v>
      </c>
      <c r="D324" s="24"/>
      <c r="E324" s="24"/>
      <c r="F324" s="24"/>
      <c r="G324" s="10">
        <f>+$G$4</f>
        <v>0</v>
      </c>
      <c r="H324" s="10">
        <f>+G324</f>
        <v>0</v>
      </c>
      <c r="I324" s="10">
        <f t="shared" si="82"/>
        <v>0</v>
      </c>
      <c r="J324" s="10">
        <f t="shared" si="82"/>
        <v>0</v>
      </c>
      <c r="K324" s="10">
        <f t="shared" si="82"/>
        <v>0</v>
      </c>
      <c r="L324" s="10">
        <f t="shared" si="82"/>
        <v>0</v>
      </c>
      <c r="M324" s="10">
        <f t="shared" si="82"/>
        <v>0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0</v>
      </c>
      <c r="H325" s="7">
        <f>+$H$5</f>
        <v>0</v>
      </c>
      <c r="I325" s="7">
        <f>+$I$5</f>
        <v>0</v>
      </c>
      <c r="J325" s="7">
        <f>+$J$5</f>
        <v>0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0</v>
      </c>
      <c r="H327" s="32">
        <f t="shared" ref="H327:L327" si="83">SUM(H328:H331)</f>
        <v>0</v>
      </c>
      <c r="I327" s="32">
        <f t="shared" si="83"/>
        <v>0</v>
      </c>
      <c r="J327" s="32">
        <f t="shared" si="83"/>
        <v>0</v>
      </c>
      <c r="K327" s="32">
        <f t="shared" si="83"/>
        <v>0</v>
      </c>
      <c r="L327" s="32">
        <f t="shared" si="83"/>
        <v>0</v>
      </c>
      <c r="M327" s="32" t="e">
        <f>ROUND((L327/$E$1),0)</f>
        <v>#DIV/0!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/>
      <c r="H328" s="40"/>
      <c r="I328" s="40"/>
      <c r="J328" s="40"/>
      <c r="K328" s="40"/>
      <c r="L328" s="35">
        <f>SUM(G328:K328)</f>
        <v>0</v>
      </c>
      <c r="M328" s="35" t="e">
        <f t="shared" ref="M328:M336" si="84">ROUND((L328/$E$1),0)</f>
        <v>#DIV/0!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/>
      <c r="H329" s="40"/>
      <c r="I329" s="40"/>
      <c r="J329" s="40"/>
      <c r="K329" s="40"/>
      <c r="L329" s="35">
        <f t="shared" ref="L329:L336" si="85">SUM(G329:K329)</f>
        <v>0</v>
      </c>
      <c r="M329" s="35" t="e">
        <f t="shared" si="84"/>
        <v>#DIV/0!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/>
      <c r="H330" s="40"/>
      <c r="I330" s="40"/>
      <c r="J330" s="40"/>
      <c r="K330" s="40"/>
      <c r="L330" s="35">
        <f t="shared" si="85"/>
        <v>0</v>
      </c>
      <c r="M330" s="35" t="e">
        <f t="shared" si="84"/>
        <v>#DIV/0!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/>
      <c r="H331" s="41"/>
      <c r="I331" s="41"/>
      <c r="J331" s="41"/>
      <c r="K331" s="41"/>
      <c r="L331" s="32">
        <f t="shared" si="85"/>
        <v>0</v>
      </c>
      <c r="M331" s="32" t="e">
        <f t="shared" si="84"/>
        <v>#DIV/0!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/>
      <c r="I332" s="40"/>
      <c r="J332" s="40"/>
      <c r="K332" s="40"/>
      <c r="L332" s="35">
        <f t="shared" si="85"/>
        <v>0</v>
      </c>
      <c r="M332" s="35" t="e">
        <f t="shared" si="84"/>
        <v>#DIV/0!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 t="e">
        <f t="shared" si="84"/>
        <v>#DIV/0!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/>
      <c r="I334" s="40"/>
      <c r="J334" s="40"/>
      <c r="K334" s="40"/>
      <c r="L334" s="35">
        <f t="shared" si="85"/>
        <v>0</v>
      </c>
      <c r="M334" s="35" t="e">
        <f t="shared" si="84"/>
        <v>#DIV/0!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/>
      <c r="L335" s="35">
        <f t="shared" si="85"/>
        <v>0</v>
      </c>
      <c r="M335" s="35" t="e">
        <f t="shared" si="84"/>
        <v>#DIV/0!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 t="e">
        <f t="shared" si="84"/>
        <v>#DIV/0!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0</v>
      </c>
      <c r="U339" s="46">
        <f>+L344+L345</f>
        <v>0</v>
      </c>
      <c r="V339" s="46">
        <f>+L346+L347</f>
        <v>0</v>
      </c>
      <c r="W339" s="46">
        <f>+L350</f>
        <v>0</v>
      </c>
      <c r="X339" s="46">
        <f>+L348</f>
        <v>0</v>
      </c>
    </row>
    <row r="340" spans="1:24" x14ac:dyDescent="0.25">
      <c r="A340" s="21"/>
      <c r="B340" s="22"/>
      <c r="C340" s="8">
        <f>+$C324</f>
        <v>0</v>
      </c>
      <c r="D340" s="24"/>
      <c r="E340" s="24"/>
      <c r="F340" s="24"/>
      <c r="G340" s="10">
        <f>+$G$4</f>
        <v>0</v>
      </c>
      <c r="H340" s="10">
        <f>+G340</f>
        <v>0</v>
      </c>
      <c r="I340" s="10">
        <f t="shared" si="86"/>
        <v>0</v>
      </c>
      <c r="J340" s="10">
        <f t="shared" si="86"/>
        <v>0</v>
      </c>
      <c r="K340" s="10">
        <f t="shared" si="86"/>
        <v>0</v>
      </c>
      <c r="L340" s="10">
        <f t="shared" si="86"/>
        <v>0</v>
      </c>
      <c r="M340" s="10">
        <f t="shared" si="86"/>
        <v>0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0</v>
      </c>
      <c r="H341" s="7">
        <f>+$H$5</f>
        <v>0</v>
      </c>
      <c r="I341" s="7">
        <f>+$I$5</f>
        <v>0</v>
      </c>
      <c r="J341" s="7">
        <f>+$J$5</f>
        <v>0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0</v>
      </c>
      <c r="H343" s="32">
        <f t="shared" ref="H343:L343" si="87">SUM(H344:H347)</f>
        <v>0</v>
      </c>
      <c r="I343" s="32">
        <f t="shared" si="87"/>
        <v>0</v>
      </c>
      <c r="J343" s="32">
        <f t="shared" si="87"/>
        <v>0</v>
      </c>
      <c r="K343" s="32">
        <f t="shared" si="87"/>
        <v>0</v>
      </c>
      <c r="L343" s="32">
        <f t="shared" si="87"/>
        <v>0</v>
      </c>
      <c r="M343" s="32" t="e">
        <f>ROUND((L343/$E$1),0)</f>
        <v>#DIV/0!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/>
      <c r="H344" s="40"/>
      <c r="I344" s="40"/>
      <c r="J344" s="40"/>
      <c r="K344" s="40"/>
      <c r="L344" s="35">
        <f>SUM(G344:K344)</f>
        <v>0</v>
      </c>
      <c r="M344" s="35" t="e">
        <f t="shared" ref="M344:M352" si="88">ROUND((L344/$E$1),0)</f>
        <v>#DIV/0!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/>
      <c r="H345" s="40"/>
      <c r="I345" s="40"/>
      <c r="J345" s="40"/>
      <c r="K345" s="40"/>
      <c r="L345" s="35">
        <f t="shared" ref="L345:L352" si="89">SUM(G345:K345)</f>
        <v>0</v>
      </c>
      <c r="M345" s="35" t="e">
        <f t="shared" si="88"/>
        <v>#DIV/0!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/>
      <c r="H346" s="40"/>
      <c r="I346" s="40"/>
      <c r="J346" s="40"/>
      <c r="K346" s="40"/>
      <c r="L346" s="35">
        <f t="shared" si="89"/>
        <v>0</v>
      </c>
      <c r="M346" s="35" t="e">
        <f t="shared" si="88"/>
        <v>#DIV/0!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/>
      <c r="H347" s="41"/>
      <c r="I347" s="41"/>
      <c r="J347" s="41"/>
      <c r="K347" s="41"/>
      <c r="L347" s="32">
        <f t="shared" si="89"/>
        <v>0</v>
      </c>
      <c r="M347" s="32" t="e">
        <f t="shared" si="88"/>
        <v>#DIV/0!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/>
      <c r="I348" s="40"/>
      <c r="J348" s="40"/>
      <c r="K348" s="40"/>
      <c r="L348" s="35">
        <f t="shared" si="89"/>
        <v>0</v>
      </c>
      <c r="M348" s="35" t="e">
        <f t="shared" si="88"/>
        <v>#DIV/0!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 t="e">
        <f t="shared" si="88"/>
        <v>#DIV/0!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/>
      <c r="I350" s="40"/>
      <c r="J350" s="40"/>
      <c r="K350" s="40"/>
      <c r="L350" s="35">
        <f t="shared" si="89"/>
        <v>0</v>
      </c>
      <c r="M350" s="35" t="e">
        <f t="shared" si="88"/>
        <v>#DIV/0!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/>
      <c r="K351" s="40"/>
      <c r="L351" s="35">
        <f t="shared" si="89"/>
        <v>0</v>
      </c>
      <c r="M351" s="35" t="e">
        <f t="shared" si="88"/>
        <v>#DIV/0!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 t="e">
        <f t="shared" si="88"/>
        <v>#DIV/0!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0</v>
      </c>
      <c r="U355" s="46">
        <f>+L360+L361</f>
        <v>0</v>
      </c>
      <c r="V355" s="46">
        <f>+L362+L363</f>
        <v>0</v>
      </c>
      <c r="W355" s="46">
        <f>+L366</f>
        <v>0</v>
      </c>
      <c r="X355" s="46">
        <f>+L364</f>
        <v>0</v>
      </c>
    </row>
    <row r="356" spans="1:24" x14ac:dyDescent="0.25">
      <c r="A356" s="21"/>
      <c r="B356" s="22"/>
      <c r="C356" s="8">
        <f>+$C340</f>
        <v>0</v>
      </c>
      <c r="D356" s="24"/>
      <c r="E356" s="24"/>
      <c r="F356" s="24"/>
      <c r="G356" s="10">
        <f>+$G$4</f>
        <v>0</v>
      </c>
      <c r="H356" s="10">
        <f>+G356</f>
        <v>0</v>
      </c>
      <c r="I356" s="10">
        <f t="shared" si="90"/>
        <v>0</v>
      </c>
      <c r="J356" s="10">
        <f t="shared" si="90"/>
        <v>0</v>
      </c>
      <c r="K356" s="10">
        <f t="shared" si="90"/>
        <v>0</v>
      </c>
      <c r="L356" s="10">
        <f t="shared" si="90"/>
        <v>0</v>
      </c>
      <c r="M356" s="10">
        <f t="shared" si="90"/>
        <v>0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0</v>
      </c>
      <c r="H357" s="7">
        <f>+$H$5</f>
        <v>0</v>
      </c>
      <c r="I357" s="7">
        <f>+$I$5</f>
        <v>0</v>
      </c>
      <c r="J357" s="7">
        <f>+$J$5</f>
        <v>0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0</v>
      </c>
      <c r="H359" s="32">
        <f t="shared" ref="H359:L359" si="91">SUM(H360:H363)</f>
        <v>0</v>
      </c>
      <c r="I359" s="32">
        <f t="shared" si="91"/>
        <v>0</v>
      </c>
      <c r="J359" s="32">
        <f t="shared" si="91"/>
        <v>0</v>
      </c>
      <c r="K359" s="32">
        <f t="shared" si="91"/>
        <v>0</v>
      </c>
      <c r="L359" s="32">
        <f t="shared" si="91"/>
        <v>0</v>
      </c>
      <c r="M359" s="32" t="e">
        <f>ROUND((L359/$E$1),0)</f>
        <v>#DIV/0!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/>
      <c r="H360" s="40"/>
      <c r="I360" s="40"/>
      <c r="J360" s="40"/>
      <c r="K360" s="40"/>
      <c r="L360" s="35">
        <f>SUM(G360:K360)</f>
        <v>0</v>
      </c>
      <c r="M360" s="35" t="e">
        <f t="shared" ref="M360:M368" si="92">ROUND((L360/$E$1),0)</f>
        <v>#DIV/0!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/>
      <c r="H361" s="40"/>
      <c r="I361" s="40"/>
      <c r="J361" s="40"/>
      <c r="K361" s="40"/>
      <c r="L361" s="35">
        <f t="shared" ref="L361:L368" si="93">SUM(G361:K361)</f>
        <v>0</v>
      </c>
      <c r="M361" s="35" t="e">
        <f t="shared" si="92"/>
        <v>#DIV/0!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/>
      <c r="H362" s="40"/>
      <c r="I362" s="40"/>
      <c r="J362" s="40"/>
      <c r="K362" s="40"/>
      <c r="L362" s="35">
        <f t="shared" si="93"/>
        <v>0</v>
      </c>
      <c r="M362" s="35" t="e">
        <f t="shared" si="92"/>
        <v>#DIV/0!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/>
      <c r="H363" s="41"/>
      <c r="I363" s="41"/>
      <c r="J363" s="41"/>
      <c r="K363" s="41"/>
      <c r="L363" s="32">
        <f t="shared" si="93"/>
        <v>0</v>
      </c>
      <c r="M363" s="32" t="e">
        <f t="shared" si="92"/>
        <v>#DIV/0!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 t="e">
        <f t="shared" si="92"/>
        <v>#DIV/0!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 t="e">
        <f t="shared" si="92"/>
        <v>#DIV/0!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 t="e">
        <f t="shared" si="92"/>
        <v>#DIV/0!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/>
      <c r="K367" s="40"/>
      <c r="L367" s="35">
        <f t="shared" si="93"/>
        <v>0</v>
      </c>
      <c r="M367" s="35" t="e">
        <f t="shared" si="92"/>
        <v>#DIV/0!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 t="e">
        <f t="shared" si="92"/>
        <v>#DIV/0!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0</v>
      </c>
      <c r="U371" s="46">
        <f>+L376+L377</f>
        <v>0</v>
      </c>
      <c r="V371" s="46">
        <f>+L378+L379</f>
        <v>0</v>
      </c>
      <c r="W371" s="46">
        <f>+L382</f>
        <v>0</v>
      </c>
      <c r="X371" s="46">
        <f>+L380</f>
        <v>0</v>
      </c>
    </row>
    <row r="372" spans="1:24" x14ac:dyDescent="0.25">
      <c r="A372" s="21"/>
      <c r="B372" s="22"/>
      <c r="C372" s="8">
        <f>+$C356</f>
        <v>0</v>
      </c>
      <c r="D372" s="24"/>
      <c r="E372" s="24"/>
      <c r="F372" s="24"/>
      <c r="G372" s="10">
        <f>+$G$4</f>
        <v>0</v>
      </c>
      <c r="H372" s="10">
        <f>+G372</f>
        <v>0</v>
      </c>
      <c r="I372" s="10">
        <f t="shared" si="94"/>
        <v>0</v>
      </c>
      <c r="J372" s="10">
        <f t="shared" si="94"/>
        <v>0</v>
      </c>
      <c r="K372" s="10">
        <f t="shared" si="94"/>
        <v>0</v>
      </c>
      <c r="L372" s="10">
        <f t="shared" si="94"/>
        <v>0</v>
      </c>
      <c r="M372" s="10">
        <f t="shared" si="94"/>
        <v>0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0</v>
      </c>
      <c r="H373" s="7">
        <f>+$H$5</f>
        <v>0</v>
      </c>
      <c r="I373" s="7">
        <f>+$I$5</f>
        <v>0</v>
      </c>
      <c r="J373" s="7">
        <f>+$J$5</f>
        <v>0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0</v>
      </c>
      <c r="H375" s="32">
        <f t="shared" ref="H375:L375" si="95">SUM(H376:H379)</f>
        <v>0</v>
      </c>
      <c r="I375" s="32">
        <f t="shared" si="95"/>
        <v>0</v>
      </c>
      <c r="J375" s="32">
        <f t="shared" si="95"/>
        <v>0</v>
      </c>
      <c r="K375" s="32">
        <f t="shared" si="95"/>
        <v>0</v>
      </c>
      <c r="L375" s="32">
        <f t="shared" si="95"/>
        <v>0</v>
      </c>
      <c r="M375" s="32" t="e">
        <f>ROUND((L375/$E$1),0)</f>
        <v>#DIV/0!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/>
      <c r="H376" s="40"/>
      <c r="I376" s="40"/>
      <c r="J376" s="40"/>
      <c r="K376" s="40"/>
      <c r="L376" s="35">
        <f>SUM(G376:K376)</f>
        <v>0</v>
      </c>
      <c r="M376" s="35" t="e">
        <f t="shared" ref="M376:M384" si="96">ROUND((L376/$E$1),0)</f>
        <v>#DIV/0!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/>
      <c r="H377" s="40"/>
      <c r="I377" s="40"/>
      <c r="J377" s="40"/>
      <c r="K377" s="40"/>
      <c r="L377" s="35">
        <f t="shared" ref="L377:L384" si="97">SUM(G377:K377)</f>
        <v>0</v>
      </c>
      <c r="M377" s="35" t="e">
        <f t="shared" si="96"/>
        <v>#DIV/0!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/>
      <c r="H378" s="40"/>
      <c r="I378" s="40"/>
      <c r="J378" s="40"/>
      <c r="K378" s="40"/>
      <c r="L378" s="35">
        <f t="shared" si="97"/>
        <v>0</v>
      </c>
      <c r="M378" s="35" t="e">
        <f t="shared" si="96"/>
        <v>#DIV/0!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/>
      <c r="H379" s="41"/>
      <c r="I379" s="41"/>
      <c r="J379" s="41"/>
      <c r="K379" s="41"/>
      <c r="L379" s="32">
        <f t="shared" si="97"/>
        <v>0</v>
      </c>
      <c r="M379" s="32" t="e">
        <f t="shared" si="96"/>
        <v>#DIV/0!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 t="e">
        <f t="shared" si="96"/>
        <v>#DIV/0!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 t="e">
        <f t="shared" si="96"/>
        <v>#DIV/0!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 t="e">
        <f t="shared" si="96"/>
        <v>#DIV/0!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/>
      <c r="J383" s="40"/>
      <c r="K383" s="40"/>
      <c r="L383" s="35">
        <f t="shared" si="97"/>
        <v>0</v>
      </c>
      <c r="M383" s="35" t="e">
        <f t="shared" si="96"/>
        <v>#DIV/0!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 t="e">
        <f t="shared" si="96"/>
        <v>#DIV/0!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0</v>
      </c>
      <c r="U387" s="46">
        <f>+L392+L393</f>
        <v>0</v>
      </c>
      <c r="V387" s="46">
        <f>+L394+L395</f>
        <v>0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>
        <f>+$C372</f>
        <v>0</v>
      </c>
      <c r="D388" s="24"/>
      <c r="E388" s="24"/>
      <c r="F388" s="24"/>
      <c r="G388" s="10">
        <f>+$G$4</f>
        <v>0</v>
      </c>
      <c r="H388" s="10">
        <f>+G388</f>
        <v>0</v>
      </c>
      <c r="I388" s="10">
        <f t="shared" si="98"/>
        <v>0</v>
      </c>
      <c r="J388" s="10">
        <f t="shared" si="98"/>
        <v>0</v>
      </c>
      <c r="K388" s="10">
        <f t="shared" si="98"/>
        <v>0</v>
      </c>
      <c r="L388" s="10">
        <f t="shared" si="98"/>
        <v>0</v>
      </c>
      <c r="M388" s="10">
        <f t="shared" si="98"/>
        <v>0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0</v>
      </c>
      <c r="H389" s="7">
        <f>+$H$5</f>
        <v>0</v>
      </c>
      <c r="I389" s="7">
        <f>+$I$5</f>
        <v>0</v>
      </c>
      <c r="J389" s="7">
        <f>+$J$5</f>
        <v>0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0</v>
      </c>
      <c r="H391" s="32">
        <f t="shared" ref="H391:L391" si="99">SUM(H392:H395)</f>
        <v>0</v>
      </c>
      <c r="I391" s="32">
        <f t="shared" si="99"/>
        <v>0</v>
      </c>
      <c r="J391" s="32">
        <f t="shared" si="99"/>
        <v>0</v>
      </c>
      <c r="K391" s="32">
        <f t="shared" si="99"/>
        <v>0</v>
      </c>
      <c r="L391" s="32">
        <f t="shared" si="99"/>
        <v>0</v>
      </c>
      <c r="M391" s="32" t="e">
        <f>ROUND((L391/$E$1),0)</f>
        <v>#DIV/0!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/>
      <c r="H392" s="40"/>
      <c r="I392" s="40"/>
      <c r="J392" s="40"/>
      <c r="K392" s="40"/>
      <c r="L392" s="35">
        <f>SUM(G392:K392)</f>
        <v>0</v>
      </c>
      <c r="M392" s="35" t="e">
        <f t="shared" ref="M392:M400" si="100">ROUND((L392/$E$1),0)</f>
        <v>#DIV/0!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/>
      <c r="H393" s="40"/>
      <c r="I393" s="40"/>
      <c r="J393" s="40"/>
      <c r="K393" s="40"/>
      <c r="L393" s="35">
        <f t="shared" ref="L393:L400" si="101">SUM(G393:K393)</f>
        <v>0</v>
      </c>
      <c r="M393" s="35" t="e">
        <f t="shared" si="100"/>
        <v>#DIV/0!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/>
      <c r="H394" s="40"/>
      <c r="I394" s="40"/>
      <c r="J394" s="40"/>
      <c r="K394" s="40"/>
      <c r="L394" s="35">
        <f t="shared" si="101"/>
        <v>0</v>
      </c>
      <c r="M394" s="35" t="e">
        <f t="shared" si="100"/>
        <v>#DIV/0!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/>
      <c r="H395" s="41"/>
      <c r="I395" s="41"/>
      <c r="J395" s="41"/>
      <c r="K395" s="41"/>
      <c r="L395" s="32">
        <f t="shared" si="101"/>
        <v>0</v>
      </c>
      <c r="M395" s="32" t="e">
        <f t="shared" si="100"/>
        <v>#DIV/0!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 t="e">
        <f t="shared" si="100"/>
        <v>#DIV/0!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 t="e">
        <f t="shared" si="100"/>
        <v>#DIV/0!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 t="e">
        <f t="shared" si="100"/>
        <v>#DIV/0!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 t="e">
        <f t="shared" si="100"/>
        <v>#DIV/0!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 t="e">
        <f t="shared" si="100"/>
        <v>#DIV/0!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0</v>
      </c>
      <c r="U403" s="46">
        <f>+L408+L409</f>
        <v>0</v>
      </c>
      <c r="V403" s="46">
        <f>+L410+L411</f>
        <v>0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>
        <f>+$C388</f>
        <v>0</v>
      </c>
      <c r="D404" s="24"/>
      <c r="E404" s="24"/>
      <c r="F404" s="24"/>
      <c r="G404" s="10">
        <f>+$G$4</f>
        <v>0</v>
      </c>
      <c r="H404" s="10">
        <f>+G404</f>
        <v>0</v>
      </c>
      <c r="I404" s="10">
        <f t="shared" si="102"/>
        <v>0</v>
      </c>
      <c r="J404" s="10">
        <f t="shared" si="102"/>
        <v>0</v>
      </c>
      <c r="K404" s="10">
        <f t="shared" si="102"/>
        <v>0</v>
      </c>
      <c r="L404" s="10">
        <f t="shared" si="102"/>
        <v>0</v>
      </c>
      <c r="M404" s="10">
        <f t="shared" si="102"/>
        <v>0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0</v>
      </c>
      <c r="H405" s="7">
        <f>+$H$5</f>
        <v>0</v>
      </c>
      <c r="I405" s="7">
        <f>+$I$5</f>
        <v>0</v>
      </c>
      <c r="J405" s="7">
        <f>+$J$5</f>
        <v>0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3">SUM(H408:H411)</f>
        <v>0</v>
      </c>
      <c r="I407" s="32">
        <f t="shared" si="103"/>
        <v>0</v>
      </c>
      <c r="J407" s="32">
        <f t="shared" si="103"/>
        <v>0</v>
      </c>
      <c r="K407" s="32">
        <f t="shared" si="103"/>
        <v>0</v>
      </c>
      <c r="L407" s="32">
        <f t="shared" si="103"/>
        <v>0</v>
      </c>
      <c r="M407" s="32" t="e">
        <f>ROUND((L407/$E$1),0)</f>
        <v>#DIV/0!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 t="e">
        <f t="shared" ref="M408:M416" si="104">ROUND((L408/$E$1),0)</f>
        <v>#DIV/0!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105">SUM(G409:K409)</f>
        <v>0</v>
      </c>
      <c r="M409" s="35" t="e">
        <f t="shared" si="104"/>
        <v>#DIV/0!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105"/>
        <v>0</v>
      </c>
      <c r="M410" s="35" t="e">
        <f t="shared" si="104"/>
        <v>#DIV/0!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105"/>
        <v>0</v>
      </c>
      <c r="M411" s="32" t="e">
        <f t="shared" si="104"/>
        <v>#DIV/0!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 t="e">
        <f t="shared" si="104"/>
        <v>#DIV/0!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 t="e">
        <f t="shared" si="104"/>
        <v>#DIV/0!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 t="e">
        <f t="shared" si="104"/>
        <v>#DIV/0!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 t="e">
        <f t="shared" si="104"/>
        <v>#DIV/0!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 t="e">
        <f t="shared" si="104"/>
        <v>#DIV/0!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>
        <f>+$C404</f>
        <v>0</v>
      </c>
      <c r="D420" s="24"/>
      <c r="E420" s="24"/>
      <c r="F420" s="24"/>
      <c r="G420" s="10">
        <f>+$G$4</f>
        <v>0</v>
      </c>
      <c r="H420" s="10">
        <f>+G420</f>
        <v>0</v>
      </c>
      <c r="I420" s="10">
        <f t="shared" si="106"/>
        <v>0</v>
      </c>
      <c r="J420" s="10">
        <f t="shared" si="106"/>
        <v>0</v>
      </c>
      <c r="K420" s="10">
        <f t="shared" si="106"/>
        <v>0</v>
      </c>
      <c r="L420" s="10">
        <f t="shared" si="106"/>
        <v>0</v>
      </c>
      <c r="M420" s="10">
        <f t="shared" si="106"/>
        <v>0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0</v>
      </c>
      <c r="H421" s="7">
        <f>+$H$5</f>
        <v>0</v>
      </c>
      <c r="I421" s="7">
        <f>+$I$5</f>
        <v>0</v>
      </c>
      <c r="J421" s="7">
        <f>+$J$5</f>
        <v>0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 t="e">
        <f>ROUND((L423/$E$1),0)</f>
        <v>#DIV/0!</v>
      </c>
      <c r="N423" s="33"/>
      <c r="AA423" s="50">
        <v>52</v>
      </c>
      <c r="AB423" s="50">
        <v>0</v>
      </c>
      <c r="AC423" s="50">
        <v>45</v>
      </c>
      <c r="AD423" s="50">
        <v>33</v>
      </c>
      <c r="AE423" s="50">
        <v>26</v>
      </c>
      <c r="AF423" s="50">
        <v>156</v>
      </c>
      <c r="AG423" s="50">
        <v>31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 t="e">
        <f t="shared" ref="M424:M432" si="108">ROUND((L424/$E$1),0)</f>
        <v>#DIV/0!</v>
      </c>
      <c r="N424" s="33"/>
      <c r="AA424" s="50"/>
      <c r="AB424" s="50"/>
      <c r="AC424" s="50"/>
      <c r="AD424" s="50"/>
      <c r="AE424" s="50"/>
      <c r="AF424" s="50">
        <v>10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 t="e">
        <f t="shared" si="108"/>
        <v>#DIV/0!</v>
      </c>
      <c r="N425" s="33"/>
      <c r="AA425" s="50"/>
      <c r="AB425" s="50"/>
      <c r="AC425" s="50"/>
      <c r="AD425" s="50"/>
      <c r="AE425" s="50"/>
      <c r="AF425" s="50">
        <v>30</v>
      </c>
      <c r="AG425" s="50">
        <v>6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 t="e">
        <f t="shared" si="108"/>
        <v>#DIV/0!</v>
      </c>
      <c r="N426" s="33"/>
      <c r="AA426" s="50"/>
      <c r="AB426" s="50"/>
      <c r="AC426" s="50"/>
      <c r="AD426" s="50"/>
      <c r="AE426" s="50"/>
      <c r="AF426" s="50">
        <v>64</v>
      </c>
      <c r="AG426" s="50">
        <v>13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 t="e">
        <f t="shared" si="108"/>
        <v>#DIV/0!</v>
      </c>
      <c r="N427" s="33"/>
      <c r="AA427" s="50"/>
      <c r="AB427" s="50"/>
      <c r="AC427" s="50"/>
      <c r="AD427" s="50"/>
      <c r="AE427" s="50"/>
      <c r="AF427" s="50">
        <v>52</v>
      </c>
      <c r="AG427" s="50">
        <v>10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 t="e">
        <f t="shared" si="108"/>
        <v>#DIV/0!</v>
      </c>
      <c r="N428" s="33"/>
      <c r="AA428" s="50"/>
      <c r="AB428" s="50"/>
      <c r="AC428" s="50"/>
      <c r="AD428" s="50"/>
      <c r="AE428" s="50"/>
      <c r="AF428" s="50">
        <v>14</v>
      </c>
      <c r="AG428" s="50">
        <v>3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 t="e">
        <f t="shared" si="108"/>
        <v>#DIV/0!</v>
      </c>
      <c r="N429" s="33"/>
      <c r="AA429" s="50"/>
      <c r="AB429" s="50"/>
      <c r="AC429" s="50"/>
      <c r="AD429" s="50"/>
      <c r="AE429" s="50"/>
      <c r="AF429" s="50">
        <v>3</v>
      </c>
      <c r="AG429" s="50">
        <v>1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 t="e">
        <f t="shared" si="108"/>
        <v>#DIV/0!</v>
      </c>
      <c r="N430" s="33"/>
      <c r="AA430" s="50"/>
      <c r="AB430" s="50"/>
      <c r="AC430" s="50"/>
      <c r="AD430" s="50"/>
      <c r="AE430" s="50"/>
      <c r="AF430" s="50">
        <v>2</v>
      </c>
      <c r="AG430" s="50">
        <v>0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 t="e">
        <f t="shared" si="108"/>
        <v>#DIV/0!</v>
      </c>
      <c r="N431" s="33"/>
      <c r="AA431" s="50"/>
      <c r="AB431" s="50"/>
      <c r="AC431" s="50"/>
      <c r="AD431" s="50"/>
      <c r="AE431" s="50"/>
      <c r="AF431" s="50">
        <v>0</v>
      </c>
      <c r="AG431" s="50">
        <v>0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 t="e">
        <f t="shared" si="108"/>
        <v>#DIV/0!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0</v>
      </c>
      <c r="U435" s="46">
        <f>+L440+L441</f>
        <v>0</v>
      </c>
      <c r="V435" s="46">
        <f>+L442+L443</f>
        <v>0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>
        <f>+$C420</f>
        <v>0</v>
      </c>
      <c r="D436" s="24"/>
      <c r="E436" s="24"/>
      <c r="F436" s="24"/>
      <c r="G436" s="10">
        <f>+$G$4</f>
        <v>0</v>
      </c>
      <c r="H436" s="10">
        <f>+G436</f>
        <v>0</v>
      </c>
      <c r="I436" s="10">
        <f t="shared" si="110"/>
        <v>0</v>
      </c>
      <c r="J436" s="10">
        <f t="shared" si="110"/>
        <v>0</v>
      </c>
      <c r="K436" s="10">
        <f t="shared" si="110"/>
        <v>0</v>
      </c>
      <c r="L436" s="10">
        <f t="shared" si="110"/>
        <v>0</v>
      </c>
      <c r="M436" s="10">
        <f t="shared" si="110"/>
        <v>0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0</v>
      </c>
      <c r="H437" s="7">
        <f>+$H$5</f>
        <v>0</v>
      </c>
      <c r="I437" s="7">
        <f>+$I$5</f>
        <v>0</v>
      </c>
      <c r="J437" s="7">
        <f>+$J$5</f>
        <v>0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 t="e">
        <f>ROUND((L439/$E$1),0)</f>
        <v>#DIV/0!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 t="e">
        <f t="shared" ref="M440:M448" si="112">ROUND((L440/$E$1),0)</f>
        <v>#DIV/0!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 t="e">
        <f t="shared" si="112"/>
        <v>#DIV/0!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 t="e">
        <f t="shared" si="112"/>
        <v>#DIV/0!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 t="e">
        <f t="shared" si="112"/>
        <v>#DIV/0!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 t="e">
        <f t="shared" si="112"/>
        <v>#DIV/0!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 t="e">
        <f t="shared" si="112"/>
        <v>#DIV/0!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 t="e">
        <f t="shared" si="112"/>
        <v>#DIV/0!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 t="e">
        <f t="shared" si="112"/>
        <v>#DIV/0!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 t="e">
        <f t="shared" si="112"/>
        <v>#DIV/0!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0</v>
      </c>
      <c r="U451" s="46">
        <f>+L456+L457</f>
        <v>0</v>
      </c>
      <c r="V451" s="46">
        <f>+L458+L459</f>
        <v>0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>
        <f>+$C436</f>
        <v>0</v>
      </c>
      <c r="D452" s="24"/>
      <c r="E452" s="24"/>
      <c r="F452" s="24"/>
      <c r="G452" s="10">
        <f>+$G$4</f>
        <v>0</v>
      </c>
      <c r="H452" s="10">
        <f>+G452</f>
        <v>0</v>
      </c>
      <c r="I452" s="10">
        <f t="shared" si="114"/>
        <v>0</v>
      </c>
      <c r="J452" s="10">
        <f t="shared" si="114"/>
        <v>0</v>
      </c>
      <c r="K452" s="10">
        <f t="shared" si="114"/>
        <v>0</v>
      </c>
      <c r="L452" s="10">
        <f t="shared" si="114"/>
        <v>0</v>
      </c>
      <c r="M452" s="10">
        <f t="shared" si="114"/>
        <v>0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0</v>
      </c>
      <c r="H453" s="7">
        <f>+$H$5</f>
        <v>0</v>
      </c>
      <c r="I453" s="7">
        <f>+$I$5</f>
        <v>0</v>
      </c>
      <c r="J453" s="7">
        <f>+$J$5</f>
        <v>0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 t="e">
        <f>ROUND((L455/$E$1),0)</f>
        <v>#DIV/0!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 t="e">
        <f t="shared" ref="M456:M464" si="116">ROUND((L456/$E$1),0)</f>
        <v>#DIV/0!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 t="e">
        <f t="shared" si="116"/>
        <v>#DIV/0!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 t="e">
        <f t="shared" si="116"/>
        <v>#DIV/0!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 t="e">
        <f t="shared" si="116"/>
        <v>#DIV/0!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 t="e">
        <f t="shared" si="116"/>
        <v>#DIV/0!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 t="e">
        <f t="shared" si="116"/>
        <v>#DIV/0!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 t="e">
        <f t="shared" si="116"/>
        <v>#DIV/0!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 t="e">
        <f t="shared" si="116"/>
        <v>#DIV/0!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 t="e">
        <f t="shared" si="116"/>
        <v>#DIV/0!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0</v>
      </c>
      <c r="U467" s="46">
        <f>+L472+L473</f>
        <v>0</v>
      </c>
      <c r="V467" s="46">
        <f>+L474+L475</f>
        <v>0</v>
      </c>
      <c r="W467" s="46">
        <f>+L478</f>
        <v>0</v>
      </c>
      <c r="X467" s="46">
        <f>+L476</f>
        <v>0</v>
      </c>
    </row>
    <row r="468" spans="1:24" x14ac:dyDescent="0.25">
      <c r="A468" s="21"/>
      <c r="B468" s="22"/>
      <c r="C468" s="8">
        <f>+$C452</f>
        <v>0</v>
      </c>
      <c r="D468" s="24"/>
      <c r="E468" s="24"/>
      <c r="F468" s="24"/>
      <c r="G468" s="10">
        <f>+$G$4</f>
        <v>0</v>
      </c>
      <c r="H468" s="10">
        <f>+G468</f>
        <v>0</v>
      </c>
      <c r="I468" s="10">
        <f t="shared" si="118"/>
        <v>0</v>
      </c>
      <c r="J468" s="10">
        <f t="shared" si="118"/>
        <v>0</v>
      </c>
      <c r="K468" s="10">
        <f t="shared" si="118"/>
        <v>0</v>
      </c>
      <c r="L468" s="10">
        <f t="shared" si="118"/>
        <v>0</v>
      </c>
      <c r="M468" s="10">
        <f t="shared" si="118"/>
        <v>0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0</v>
      </c>
      <c r="H469" s="7">
        <f>+$H$5</f>
        <v>0</v>
      </c>
      <c r="I469" s="7">
        <f>+$I$5</f>
        <v>0</v>
      </c>
      <c r="J469" s="7">
        <f>+$J$5</f>
        <v>0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 t="e">
        <f>ROUND((L471/$E$1),0)</f>
        <v>#DIV/0!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 t="e">
        <f t="shared" ref="M472:M480" si="120">ROUND((L472/$E$1),0)</f>
        <v>#DIV/0!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 t="e">
        <f t="shared" si="120"/>
        <v>#DIV/0!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 t="e">
        <f t="shared" si="120"/>
        <v>#DIV/0!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 t="e">
        <f t="shared" si="120"/>
        <v>#DIV/0!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 t="e">
        <f t="shared" si="120"/>
        <v>#DIV/0!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 t="e">
        <f t="shared" si="120"/>
        <v>#DIV/0!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 t="e">
        <f t="shared" si="120"/>
        <v>#DIV/0!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 t="e">
        <f t="shared" si="120"/>
        <v>#DIV/0!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 t="e">
        <f t="shared" si="120"/>
        <v>#DIV/0!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0</v>
      </c>
      <c r="U483" s="46">
        <f>+L488+L489</f>
        <v>0</v>
      </c>
      <c r="V483" s="46">
        <f>+L490+L491</f>
        <v>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>
        <f>+$C468</f>
        <v>0</v>
      </c>
      <c r="D484" s="24"/>
      <c r="E484" s="24"/>
      <c r="F484" s="24"/>
      <c r="G484" s="10">
        <f>+$G$4</f>
        <v>0</v>
      </c>
      <c r="H484" s="10">
        <f>+G484</f>
        <v>0</v>
      </c>
      <c r="I484" s="10">
        <f t="shared" si="122"/>
        <v>0</v>
      </c>
      <c r="J484" s="10">
        <f t="shared" si="122"/>
        <v>0</v>
      </c>
      <c r="K484" s="10">
        <f t="shared" si="122"/>
        <v>0</v>
      </c>
      <c r="L484" s="10">
        <f t="shared" si="122"/>
        <v>0</v>
      </c>
      <c r="M484" s="10">
        <f t="shared" si="122"/>
        <v>0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0</v>
      </c>
      <c r="H485" s="7">
        <f>+$H$5</f>
        <v>0</v>
      </c>
      <c r="I485" s="7">
        <f>+$I$5</f>
        <v>0</v>
      </c>
      <c r="J485" s="7">
        <f>+$J$5</f>
        <v>0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 t="e">
        <f>ROUND((L487/$E$1),0)</f>
        <v>#DIV/0!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 t="e">
        <f t="shared" ref="M488:M496" si="124">ROUND((L488/$E$1),0)</f>
        <v>#DIV/0!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 t="e">
        <f t="shared" si="124"/>
        <v>#DIV/0!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 t="e">
        <f t="shared" si="124"/>
        <v>#DIV/0!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 t="e">
        <f t="shared" si="124"/>
        <v>#DIV/0!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 t="e">
        <f t="shared" si="124"/>
        <v>#DIV/0!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 t="e">
        <f t="shared" si="124"/>
        <v>#DIV/0!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 t="e">
        <f t="shared" si="124"/>
        <v>#DIV/0!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 t="e">
        <f t="shared" si="124"/>
        <v>#DIV/0!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 t="e">
        <f t="shared" si="124"/>
        <v>#DIV/0!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0</v>
      </c>
      <c r="U499" s="46">
        <f>+L504+L505</f>
        <v>0</v>
      </c>
      <c r="V499" s="46">
        <f>+L506+L507</f>
        <v>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>
        <f>+$C484</f>
        <v>0</v>
      </c>
      <c r="D500" s="24"/>
      <c r="E500" s="24"/>
      <c r="F500" s="24"/>
      <c r="G500" s="10">
        <f>+$G$4</f>
        <v>0</v>
      </c>
      <c r="H500" s="10">
        <f>+G500</f>
        <v>0</v>
      </c>
      <c r="I500" s="10">
        <f t="shared" si="126"/>
        <v>0</v>
      </c>
      <c r="J500" s="10">
        <f t="shared" si="126"/>
        <v>0</v>
      </c>
      <c r="K500" s="10">
        <f t="shared" si="126"/>
        <v>0</v>
      </c>
      <c r="L500" s="10">
        <f t="shared" si="126"/>
        <v>0</v>
      </c>
      <c r="M500" s="10">
        <f t="shared" si="126"/>
        <v>0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0</v>
      </c>
      <c r="H501" s="7">
        <f>+$H$5</f>
        <v>0</v>
      </c>
      <c r="I501" s="7">
        <f>+$I$5</f>
        <v>0</v>
      </c>
      <c r="J501" s="7">
        <f>+$J$5</f>
        <v>0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27">SUM(H504:H507)</f>
        <v>0</v>
      </c>
      <c r="I503" s="32">
        <f t="shared" si="127"/>
        <v>0</v>
      </c>
      <c r="J503" s="32">
        <f t="shared" si="127"/>
        <v>0</v>
      </c>
      <c r="K503" s="32">
        <f t="shared" si="127"/>
        <v>0</v>
      </c>
      <c r="L503" s="32">
        <f t="shared" si="127"/>
        <v>0</v>
      </c>
      <c r="M503" s="32" t="e">
        <f>ROUND((L503/$E$1),0)</f>
        <v>#DIV/0!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/>
      <c r="J504" s="40"/>
      <c r="K504" s="40"/>
      <c r="L504" s="35">
        <f>SUM(G504:K504)</f>
        <v>0</v>
      </c>
      <c r="M504" s="35" t="e">
        <f t="shared" ref="M504:M512" si="128">ROUND((L504/$E$1),0)</f>
        <v>#DIV/0!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/>
      <c r="J505" s="40"/>
      <c r="K505" s="40"/>
      <c r="L505" s="35">
        <f t="shared" ref="L505:L512" si="129">SUM(G505:K505)</f>
        <v>0</v>
      </c>
      <c r="M505" s="35" t="e">
        <f t="shared" si="128"/>
        <v>#DIV/0!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/>
      <c r="J506" s="40"/>
      <c r="K506" s="40"/>
      <c r="L506" s="35">
        <f t="shared" si="129"/>
        <v>0</v>
      </c>
      <c r="M506" s="35" t="e">
        <f t="shared" si="128"/>
        <v>#DIV/0!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/>
      <c r="J507" s="41"/>
      <c r="K507" s="41"/>
      <c r="L507" s="32">
        <f t="shared" si="129"/>
        <v>0</v>
      </c>
      <c r="M507" s="32" t="e">
        <f t="shared" si="128"/>
        <v>#DIV/0!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 t="e">
        <f t="shared" si="128"/>
        <v>#DIV/0!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 t="e">
        <f t="shared" si="128"/>
        <v>#DIV/0!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 t="e">
        <f t="shared" si="128"/>
        <v>#DIV/0!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 t="e">
        <f t="shared" si="128"/>
        <v>#DIV/0!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 t="e">
        <f t="shared" si="128"/>
        <v>#DIV/0!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+'Jun24'!C515</f>
        <v>ICBC Details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>
        <f>+$C500</f>
        <v>0</v>
      </c>
      <c r="D516" s="24"/>
      <c r="E516" s="24"/>
      <c r="F516" s="24"/>
      <c r="G516" s="10">
        <f>+$G$4</f>
        <v>0</v>
      </c>
      <c r="H516" s="10">
        <f>+G516</f>
        <v>0</v>
      </c>
      <c r="I516" s="10">
        <f t="shared" si="130"/>
        <v>0</v>
      </c>
      <c r="J516" s="10">
        <f t="shared" si="130"/>
        <v>0</v>
      </c>
      <c r="K516" s="10">
        <f t="shared" si="130"/>
        <v>0</v>
      </c>
      <c r="L516" s="10">
        <f t="shared" si="130"/>
        <v>0</v>
      </c>
      <c r="M516" s="10">
        <f t="shared" si="130"/>
        <v>0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0</v>
      </c>
      <c r="H517" s="7">
        <f>+$H$5</f>
        <v>0</v>
      </c>
      <c r="I517" s="7">
        <f>+$I$5</f>
        <v>0</v>
      </c>
      <c r="J517" s="7">
        <f>+$J$5</f>
        <v>0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 t="e">
        <f>ROUND((L519/$E$1),0)</f>
        <v>#DIV/0!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 t="e">
        <f t="shared" ref="M520:M528" si="132">ROUND((L520/$E$1),0)</f>
        <v>#DIV/0!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 t="e">
        <f t="shared" si="132"/>
        <v>#DIV/0!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 t="e">
        <f t="shared" si="132"/>
        <v>#DIV/0!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 t="e">
        <f t="shared" si="132"/>
        <v>#DIV/0!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 t="e">
        <f t="shared" si="132"/>
        <v>#DIV/0!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 t="e">
        <f t="shared" si="132"/>
        <v>#DIV/0!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 t="e">
        <f t="shared" si="132"/>
        <v>#DIV/0!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 t="e">
        <f t="shared" si="132"/>
        <v>#DIV/0!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 t="e">
        <f t="shared" si="132"/>
        <v>#DIV/0!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+'Jun24'!C531</f>
        <v>ICBC Details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>
        <f>+$C516</f>
        <v>0</v>
      </c>
      <c r="D532" s="24"/>
      <c r="E532" s="24"/>
      <c r="F532" s="24"/>
      <c r="G532" s="10">
        <f>+$G$4</f>
        <v>0</v>
      </c>
      <c r="H532" s="10">
        <f>+G532</f>
        <v>0</v>
      </c>
      <c r="I532" s="10">
        <f t="shared" si="134"/>
        <v>0</v>
      </c>
      <c r="J532" s="10">
        <f t="shared" si="134"/>
        <v>0</v>
      </c>
      <c r="K532" s="10">
        <f t="shared" si="134"/>
        <v>0</v>
      </c>
      <c r="L532" s="10">
        <f t="shared" si="134"/>
        <v>0</v>
      </c>
      <c r="M532" s="10">
        <f t="shared" si="134"/>
        <v>0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0</v>
      </c>
      <c r="H533" s="7">
        <f>+$H$5</f>
        <v>0</v>
      </c>
      <c r="I533" s="7">
        <f>+$I$5</f>
        <v>0</v>
      </c>
      <c r="J533" s="7">
        <f>+$J$5</f>
        <v>0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 t="e">
        <f>ROUND((L535/$E$1),0)</f>
        <v>#DIV/0!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 t="e">
        <f t="shared" ref="M536:M544" si="136">ROUND((L536/$E$1),0)</f>
        <v>#DIV/0!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 t="e">
        <f t="shared" si="136"/>
        <v>#DIV/0!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 t="e">
        <f t="shared" si="136"/>
        <v>#DIV/0!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 t="e">
        <f t="shared" si="136"/>
        <v>#DIV/0!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 t="e">
        <f t="shared" si="136"/>
        <v>#DIV/0!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 t="e">
        <f t="shared" si="136"/>
        <v>#DIV/0!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 t="e">
        <f t="shared" si="136"/>
        <v>#DIV/0!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 t="e">
        <f t="shared" si="136"/>
        <v>#DIV/0!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 t="e">
        <f t="shared" si="136"/>
        <v>#DIV/0!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>
        <f>+$C532</f>
        <v>0</v>
      </c>
      <c r="D548" s="24"/>
      <c r="E548" s="24"/>
      <c r="F548" s="24"/>
      <c r="G548" s="10">
        <f>+$G$4</f>
        <v>0</v>
      </c>
      <c r="H548" s="10">
        <f>+G548</f>
        <v>0</v>
      </c>
      <c r="I548" s="10">
        <f t="shared" si="138"/>
        <v>0</v>
      </c>
      <c r="J548" s="10">
        <f t="shared" si="138"/>
        <v>0</v>
      </c>
      <c r="K548" s="10">
        <f t="shared" si="138"/>
        <v>0</v>
      </c>
      <c r="L548" s="10">
        <f t="shared" si="138"/>
        <v>0</v>
      </c>
      <c r="M548" s="10">
        <f t="shared" si="138"/>
        <v>0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0</v>
      </c>
      <c r="H549" s="7">
        <f>+$H$5</f>
        <v>0</v>
      </c>
      <c r="I549" s="7">
        <f>+$I$5</f>
        <v>0</v>
      </c>
      <c r="J549" s="7">
        <f>+$J$5</f>
        <v>0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 t="e">
        <f>ROUND((L551/$E$1),0)</f>
        <v>#DIV/0!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 t="e">
        <f t="shared" ref="M552:M560" si="140">ROUND((L552/$E$1),0)</f>
        <v>#DIV/0!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 t="e">
        <f t="shared" si="140"/>
        <v>#DIV/0!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 t="e">
        <f t="shared" si="140"/>
        <v>#DIV/0!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 t="e">
        <f t="shared" si="140"/>
        <v>#DIV/0!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 t="e">
        <f t="shared" si="140"/>
        <v>#DIV/0!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 t="e">
        <f t="shared" si="140"/>
        <v>#DIV/0!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 t="e">
        <f t="shared" si="140"/>
        <v>#DIV/0!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 t="e">
        <f t="shared" si="140"/>
        <v>#DIV/0!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 t="e">
        <f t="shared" si="140"/>
        <v>#DIV/0!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>
        <f>+$C548</f>
        <v>0</v>
      </c>
      <c r="D564" s="24"/>
      <c r="E564" s="24"/>
      <c r="F564" s="24"/>
      <c r="G564" s="10">
        <f>+$G$4</f>
        <v>0</v>
      </c>
      <c r="H564" s="10">
        <f>+G564</f>
        <v>0</v>
      </c>
      <c r="I564" s="10">
        <f t="shared" si="142"/>
        <v>0</v>
      </c>
      <c r="J564" s="10">
        <f t="shared" si="142"/>
        <v>0</v>
      </c>
      <c r="K564" s="10">
        <f t="shared" si="142"/>
        <v>0</v>
      </c>
      <c r="L564" s="10">
        <f t="shared" si="142"/>
        <v>0</v>
      </c>
      <c r="M564" s="10">
        <f t="shared" si="142"/>
        <v>0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0</v>
      </c>
      <c r="H565" s="7">
        <f>+$H$5</f>
        <v>0</v>
      </c>
      <c r="I565" s="7">
        <f>+$I$5</f>
        <v>0</v>
      </c>
      <c r="J565" s="7">
        <f>+$J$5</f>
        <v>0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 t="e">
        <f>ROUND((L567/$E$1),0)</f>
        <v>#DIV/0!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 t="e">
        <f t="shared" ref="M568:M576" si="144">ROUND((L568/$E$1),0)</f>
        <v>#DIV/0!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 t="e">
        <f t="shared" si="144"/>
        <v>#DIV/0!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 t="e">
        <f t="shared" si="144"/>
        <v>#DIV/0!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 t="e">
        <f t="shared" si="144"/>
        <v>#DIV/0!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 t="e">
        <f t="shared" si="144"/>
        <v>#DIV/0!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 t="e">
        <f t="shared" si="144"/>
        <v>#DIV/0!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 t="e">
        <f t="shared" si="144"/>
        <v>#DIV/0!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 t="e">
        <f t="shared" si="144"/>
        <v>#DIV/0!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 t="e">
        <f t="shared" si="144"/>
        <v>#DIV/0!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>
        <f>+$C564</f>
        <v>0</v>
      </c>
      <c r="D580" s="24"/>
      <c r="E580" s="24"/>
      <c r="F580" s="24"/>
      <c r="G580" s="10">
        <f>+$G$4</f>
        <v>0</v>
      </c>
      <c r="H580" s="10">
        <f>+G580</f>
        <v>0</v>
      </c>
      <c r="I580" s="10">
        <f t="shared" si="146"/>
        <v>0</v>
      </c>
      <c r="J580" s="10">
        <f t="shared" si="146"/>
        <v>0</v>
      </c>
      <c r="K580" s="10">
        <f t="shared" si="146"/>
        <v>0</v>
      </c>
      <c r="L580" s="10">
        <f t="shared" si="146"/>
        <v>0</v>
      </c>
      <c r="M580" s="10">
        <f t="shared" si="146"/>
        <v>0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0</v>
      </c>
      <c r="H581" s="7">
        <f>+$H$5</f>
        <v>0</v>
      </c>
      <c r="I581" s="7">
        <f>+$I$5</f>
        <v>0</v>
      </c>
      <c r="J581" s="7">
        <f>+$J$5</f>
        <v>0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 t="e">
        <f>ROUND((L583/$E$1),0)</f>
        <v>#DIV/0!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 t="e">
        <f t="shared" ref="M584:M592" si="148">ROUND((L584/$E$1),0)</f>
        <v>#DIV/0!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 t="e">
        <f t="shared" si="148"/>
        <v>#DIV/0!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 t="e">
        <f t="shared" si="148"/>
        <v>#DIV/0!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 t="e">
        <f t="shared" si="148"/>
        <v>#DIV/0!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 t="e">
        <f t="shared" si="148"/>
        <v>#DIV/0!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 t="e">
        <f t="shared" si="148"/>
        <v>#DIV/0!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 t="e">
        <f t="shared" si="148"/>
        <v>#DIV/0!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 t="e">
        <f t="shared" si="148"/>
        <v>#DIV/0!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 t="e">
        <f t="shared" si="148"/>
        <v>#DIV/0!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>
        <f>+$C580</f>
        <v>0</v>
      </c>
      <c r="D596" s="24"/>
      <c r="E596" s="24"/>
      <c r="F596" s="24"/>
      <c r="G596" s="10">
        <f>+$G$4</f>
        <v>0</v>
      </c>
      <c r="H596" s="10">
        <f>+G596</f>
        <v>0</v>
      </c>
      <c r="I596" s="10">
        <f t="shared" si="150"/>
        <v>0</v>
      </c>
      <c r="J596" s="10">
        <f t="shared" si="150"/>
        <v>0</v>
      </c>
      <c r="K596" s="10">
        <f t="shared" si="150"/>
        <v>0</v>
      </c>
      <c r="L596" s="10">
        <f t="shared" si="150"/>
        <v>0</v>
      </c>
      <c r="M596" s="10">
        <f t="shared" si="150"/>
        <v>0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0</v>
      </c>
      <c r="H597" s="7">
        <f>+$H$5</f>
        <v>0</v>
      </c>
      <c r="I597" s="7">
        <f>+$I$5</f>
        <v>0</v>
      </c>
      <c r="J597" s="7">
        <f>+$J$5</f>
        <v>0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 t="e">
        <f>ROUND((L599/$E$1),0)</f>
        <v>#DIV/0!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 t="e">
        <f t="shared" ref="M600:M608" si="152">ROUND((L600/$E$1),0)</f>
        <v>#DIV/0!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 t="e">
        <f t="shared" si="152"/>
        <v>#DIV/0!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 t="e">
        <f t="shared" si="152"/>
        <v>#DIV/0!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 t="e">
        <f t="shared" si="152"/>
        <v>#DIV/0!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 t="e">
        <f t="shared" si="152"/>
        <v>#DIV/0!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 t="e">
        <f t="shared" si="152"/>
        <v>#DIV/0!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 t="e">
        <f t="shared" si="152"/>
        <v>#DIV/0!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 t="e">
        <f t="shared" si="152"/>
        <v>#DIV/0!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 t="e">
        <f t="shared" si="152"/>
        <v>#DIV/0!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>
        <f>+$C596</f>
        <v>0</v>
      </c>
      <c r="D612" s="24"/>
      <c r="E612" s="24"/>
      <c r="F612" s="24"/>
      <c r="G612" s="10">
        <f>+$G$4</f>
        <v>0</v>
      </c>
      <c r="H612" s="10">
        <f>+G612</f>
        <v>0</v>
      </c>
      <c r="I612" s="10">
        <f t="shared" si="154"/>
        <v>0</v>
      </c>
      <c r="J612" s="10">
        <f t="shared" si="154"/>
        <v>0</v>
      </c>
      <c r="K612" s="10">
        <f t="shared" si="154"/>
        <v>0</v>
      </c>
      <c r="L612" s="10">
        <f t="shared" si="154"/>
        <v>0</v>
      </c>
      <c r="M612" s="10">
        <f t="shared" si="154"/>
        <v>0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0</v>
      </c>
      <c r="H613" s="7">
        <f>+$H$5</f>
        <v>0</v>
      </c>
      <c r="I613" s="7">
        <f>+$I$5</f>
        <v>0</v>
      </c>
      <c r="J613" s="7">
        <f>+$J$5</f>
        <v>0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 t="e">
        <f>ROUND((L615/$E$1),0)</f>
        <v>#DIV/0!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 t="e">
        <f t="shared" ref="M616:M624" si="156">ROUND((L616/$E$1),0)</f>
        <v>#DIV/0!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 t="e">
        <f t="shared" si="156"/>
        <v>#DIV/0!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 t="e">
        <f t="shared" si="156"/>
        <v>#DIV/0!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 t="e">
        <f t="shared" si="156"/>
        <v>#DIV/0!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 t="e">
        <f t="shared" si="156"/>
        <v>#DIV/0!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 t="e">
        <f t="shared" si="156"/>
        <v>#DIV/0!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 t="e">
        <f t="shared" si="156"/>
        <v>#DIV/0!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 t="e">
        <f t="shared" si="156"/>
        <v>#DIV/0!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 t="e">
        <f t="shared" si="156"/>
        <v>#DIV/0!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>
        <f>+$C612</f>
        <v>0</v>
      </c>
      <c r="D628" s="24"/>
      <c r="E628" s="24"/>
      <c r="F628" s="24"/>
      <c r="G628" s="10">
        <f>+$G$4</f>
        <v>0</v>
      </c>
      <c r="H628" s="10">
        <f>+G628</f>
        <v>0</v>
      </c>
      <c r="I628" s="10">
        <f t="shared" si="158"/>
        <v>0</v>
      </c>
      <c r="J628" s="10">
        <f t="shared" si="158"/>
        <v>0</v>
      </c>
      <c r="K628" s="10">
        <f t="shared" si="158"/>
        <v>0</v>
      </c>
      <c r="L628" s="10">
        <f t="shared" si="158"/>
        <v>0</v>
      </c>
      <c r="M628" s="10">
        <f t="shared" si="158"/>
        <v>0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0</v>
      </c>
      <c r="H629" s="7">
        <f>+$H$5</f>
        <v>0</v>
      </c>
      <c r="I629" s="7">
        <f>+$I$5</f>
        <v>0</v>
      </c>
      <c r="J629" s="7">
        <f>+$J$5</f>
        <v>0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 t="e">
        <f>ROUND((L631/$E$1),0)</f>
        <v>#DIV/0!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 t="e">
        <f t="shared" ref="M632:M640" si="160">ROUND((L632/$E$1),0)</f>
        <v>#DIV/0!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 t="e">
        <f t="shared" si="160"/>
        <v>#DIV/0!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 t="e">
        <f t="shared" si="160"/>
        <v>#DIV/0!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 t="e">
        <f t="shared" si="160"/>
        <v>#DIV/0!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 t="e">
        <f t="shared" si="160"/>
        <v>#DIV/0!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 t="e">
        <f t="shared" si="160"/>
        <v>#DIV/0!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 t="e">
        <f t="shared" si="160"/>
        <v>#DIV/0!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 t="e">
        <f t="shared" si="160"/>
        <v>#DIV/0!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 t="e">
        <f t="shared" si="160"/>
        <v>#DIV/0!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>
        <f>+$C628</f>
        <v>0</v>
      </c>
      <c r="D644" s="24"/>
      <c r="E644" s="24"/>
      <c r="F644" s="24"/>
      <c r="G644" s="10">
        <f>+$G$4</f>
        <v>0</v>
      </c>
      <c r="H644" s="10">
        <f>+G644</f>
        <v>0</v>
      </c>
      <c r="I644" s="10">
        <f t="shared" si="162"/>
        <v>0</v>
      </c>
      <c r="J644" s="10">
        <f t="shared" si="162"/>
        <v>0</v>
      </c>
      <c r="K644" s="10">
        <f t="shared" si="162"/>
        <v>0</v>
      </c>
      <c r="L644" s="10">
        <f t="shared" si="162"/>
        <v>0</v>
      </c>
      <c r="M644" s="10">
        <f t="shared" si="162"/>
        <v>0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0</v>
      </c>
      <c r="H645" s="7">
        <f>+$H$5</f>
        <v>0</v>
      </c>
      <c r="I645" s="7">
        <f>+$I$5</f>
        <v>0</v>
      </c>
      <c r="J645" s="7">
        <f>+$J$5</f>
        <v>0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 t="e">
        <f>ROUND((L647/$E$1),0)</f>
        <v>#DIV/0!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 t="e">
        <f t="shared" ref="M648:M656" si="164">ROUND((L648/$E$1),0)</f>
        <v>#DIV/0!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 t="e">
        <f t="shared" si="164"/>
        <v>#DIV/0!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 t="e">
        <f t="shared" si="164"/>
        <v>#DIV/0!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 t="e">
        <f t="shared" si="164"/>
        <v>#DIV/0!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 t="e">
        <f t="shared" si="164"/>
        <v>#DIV/0!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 t="e">
        <f t="shared" si="164"/>
        <v>#DIV/0!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 t="e">
        <f t="shared" si="164"/>
        <v>#DIV/0!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 t="e">
        <f t="shared" si="164"/>
        <v>#DIV/0!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 t="e">
        <f t="shared" si="164"/>
        <v>#DIV/0!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O657"/>
  <sheetViews>
    <sheetView workbookViewId="0">
      <selection activeCell="G4" sqref="G4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/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0</v>
      </c>
      <c r="U3" s="46">
        <f>+L8+L9</f>
        <v>0</v>
      </c>
      <c r="V3" s="46">
        <f>+L10+L11</f>
        <v>0</v>
      </c>
      <c r="W3" s="46">
        <f>+L14</f>
        <v>0</v>
      </c>
      <c r="X3" s="46">
        <f>+L12</f>
        <v>0</v>
      </c>
    </row>
    <row r="4" spans="1:41" x14ac:dyDescent="0.25">
      <c r="A4" s="21"/>
      <c r="B4" s="22"/>
      <c r="C4" s="13"/>
      <c r="D4" s="23"/>
      <c r="E4" s="24"/>
      <c r="F4" s="24"/>
      <c r="G4" s="49"/>
      <c r="H4" s="10">
        <f>+G4</f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/>
      <c r="H5" s="4"/>
      <c r="I5" s="4"/>
      <c r="J5" s="4"/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0</v>
      </c>
      <c r="H7" s="32">
        <f t="shared" ref="H7:L7" si="1">SUM(H8:H11)</f>
        <v>0</v>
      </c>
      <c r="I7" s="32">
        <f t="shared" si="1"/>
        <v>0</v>
      </c>
      <c r="J7" s="32">
        <f t="shared" si="1"/>
        <v>0</v>
      </c>
      <c r="K7" s="32">
        <f t="shared" si="1"/>
        <v>0</v>
      </c>
      <c r="L7" s="32">
        <f t="shared" si="1"/>
        <v>0</v>
      </c>
      <c r="M7" s="32" t="e">
        <f>ROUND((L7/$E$1),0)</f>
        <v>#DIV/0!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0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0</v>
      </c>
      <c r="I8" s="35">
        <f t="shared" si="2"/>
        <v>0</v>
      </c>
      <c r="J8" s="35">
        <f t="shared" si="2"/>
        <v>0</v>
      </c>
      <c r="K8" s="35">
        <f t="shared" si="2"/>
        <v>0</v>
      </c>
      <c r="L8" s="35">
        <f>SUM(G8:K8)</f>
        <v>0</v>
      </c>
      <c r="M8" s="35" t="e">
        <f t="shared" ref="M8:M16" si="3">ROUND((L8/$E$1),0)</f>
        <v>#DIV/0!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0</v>
      </c>
      <c r="H9" s="35">
        <f t="shared" si="4"/>
        <v>0</v>
      </c>
      <c r="I9" s="35">
        <f t="shared" si="4"/>
        <v>0</v>
      </c>
      <c r="J9" s="35">
        <f t="shared" si="4"/>
        <v>0</v>
      </c>
      <c r="K9" s="35">
        <f t="shared" si="4"/>
        <v>0</v>
      </c>
      <c r="L9" s="35">
        <f t="shared" ref="L9:L16" si="5">SUM(G9:K9)</f>
        <v>0</v>
      </c>
      <c r="M9" s="35" t="e">
        <f t="shared" si="3"/>
        <v>#DIV/0!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0</v>
      </c>
      <c r="H10" s="35">
        <f t="shared" si="4"/>
        <v>0</v>
      </c>
      <c r="I10" s="35">
        <f t="shared" si="4"/>
        <v>0</v>
      </c>
      <c r="J10" s="35">
        <f t="shared" si="4"/>
        <v>0</v>
      </c>
      <c r="K10" s="35">
        <f t="shared" si="4"/>
        <v>0</v>
      </c>
      <c r="L10" s="35">
        <f t="shared" si="5"/>
        <v>0</v>
      </c>
      <c r="M10" s="35" t="e">
        <f t="shared" si="3"/>
        <v>#DIV/0!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0</v>
      </c>
      <c r="H11" s="32">
        <f t="shared" si="4"/>
        <v>0</v>
      </c>
      <c r="I11" s="32">
        <f t="shared" si="4"/>
        <v>0</v>
      </c>
      <c r="J11" s="32">
        <f t="shared" si="4"/>
        <v>0</v>
      </c>
      <c r="K11" s="32">
        <f t="shared" si="4"/>
        <v>0</v>
      </c>
      <c r="L11" s="32">
        <f t="shared" si="5"/>
        <v>0</v>
      </c>
      <c r="M11" s="32" t="e">
        <f t="shared" si="3"/>
        <v>#DIV/0!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0</v>
      </c>
      <c r="H12" s="35">
        <f t="shared" si="4"/>
        <v>0</v>
      </c>
      <c r="I12" s="35">
        <f t="shared" si="4"/>
        <v>0</v>
      </c>
      <c r="J12" s="35">
        <f t="shared" si="4"/>
        <v>0</v>
      </c>
      <c r="K12" s="35">
        <f t="shared" si="4"/>
        <v>0</v>
      </c>
      <c r="L12" s="35">
        <f t="shared" si="5"/>
        <v>0</v>
      </c>
      <c r="M12" s="35" t="e">
        <f t="shared" si="3"/>
        <v>#DIV/0!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 t="e">
        <f t="shared" si="3"/>
        <v>#DIV/0!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0</v>
      </c>
      <c r="H14" s="35">
        <f t="shared" si="4"/>
        <v>0</v>
      </c>
      <c r="I14" s="35">
        <f t="shared" si="4"/>
        <v>0</v>
      </c>
      <c r="J14" s="35">
        <f t="shared" si="4"/>
        <v>0</v>
      </c>
      <c r="K14" s="35">
        <f t="shared" si="4"/>
        <v>0</v>
      </c>
      <c r="L14" s="35">
        <f t="shared" si="5"/>
        <v>0</v>
      </c>
      <c r="M14" s="35" t="e">
        <f t="shared" si="3"/>
        <v>#DIV/0!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0</v>
      </c>
      <c r="H15" s="35">
        <f t="shared" si="4"/>
        <v>0</v>
      </c>
      <c r="I15" s="35">
        <f t="shared" si="4"/>
        <v>0</v>
      </c>
      <c r="J15" s="35">
        <f t="shared" si="4"/>
        <v>0</v>
      </c>
      <c r="K15" s="35">
        <f t="shared" si="4"/>
        <v>0</v>
      </c>
      <c r="L15" s="35">
        <f t="shared" si="5"/>
        <v>0</v>
      </c>
      <c r="M15" s="35" t="e">
        <f t="shared" si="3"/>
        <v>#DIV/0!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 t="e">
        <f t="shared" si="3"/>
        <v>#DIV/0!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tr">
        <f>+'Jun24'!C19</f>
        <v>Hawane CLC Church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0</v>
      </c>
      <c r="U19" s="46">
        <f>+L24+L25</f>
        <v>0</v>
      </c>
      <c r="V19" s="46">
        <f>+L26+L27</f>
        <v>0</v>
      </c>
      <c r="W19" s="46">
        <f>+L30</f>
        <v>0</v>
      </c>
      <c r="X19" s="46">
        <f>+L28</f>
        <v>0</v>
      </c>
    </row>
    <row r="20" spans="1:24" x14ac:dyDescent="0.25">
      <c r="A20" s="21"/>
      <c r="B20" s="22"/>
      <c r="C20" s="8">
        <f>+$C4</f>
        <v>0</v>
      </c>
      <c r="D20" s="24"/>
      <c r="E20" s="24"/>
      <c r="F20" s="24"/>
      <c r="G20" s="10">
        <f>+$G$4</f>
        <v>0</v>
      </c>
      <c r="H20" s="10">
        <f>+G20</f>
        <v>0</v>
      </c>
      <c r="I20" s="10">
        <f t="shared" si="6"/>
        <v>0</v>
      </c>
      <c r="J20" s="10">
        <f t="shared" si="6"/>
        <v>0</v>
      </c>
      <c r="K20" s="10">
        <f t="shared" si="6"/>
        <v>0</v>
      </c>
      <c r="L20" s="10">
        <f t="shared" si="6"/>
        <v>0</v>
      </c>
      <c r="M20" s="10">
        <f t="shared" si="6"/>
        <v>0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0</v>
      </c>
      <c r="H21" s="7">
        <f>+$H$5</f>
        <v>0</v>
      </c>
      <c r="I21" s="7">
        <f>+$I$5</f>
        <v>0</v>
      </c>
      <c r="J21" s="7">
        <f>+$J$5</f>
        <v>0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0</v>
      </c>
      <c r="H23" s="32">
        <f t="shared" ref="H23:L23" si="7">SUM(H24:H27)</f>
        <v>0</v>
      </c>
      <c r="I23" s="32">
        <f t="shared" si="7"/>
        <v>0</v>
      </c>
      <c r="J23" s="32">
        <f t="shared" si="7"/>
        <v>0</v>
      </c>
      <c r="K23" s="32">
        <f t="shared" si="7"/>
        <v>0</v>
      </c>
      <c r="L23" s="32">
        <f t="shared" si="7"/>
        <v>0</v>
      </c>
      <c r="M23" s="32" t="e">
        <f>ROUND((L23/$E$1),0)</f>
        <v>#DIV/0!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/>
      <c r="H24" s="40"/>
      <c r="I24" s="40"/>
      <c r="J24" s="40"/>
      <c r="K24" s="40"/>
      <c r="L24" s="35">
        <f>SUM(G24:K24)</f>
        <v>0</v>
      </c>
      <c r="M24" s="35" t="e">
        <f t="shared" ref="M24:M32" si="8">ROUND((L24/$E$1),0)</f>
        <v>#DIV/0!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/>
      <c r="H25" s="40"/>
      <c r="I25" s="40"/>
      <c r="J25" s="40"/>
      <c r="K25" s="40"/>
      <c r="L25" s="35">
        <f t="shared" ref="L25:L32" si="9">SUM(G25:K25)</f>
        <v>0</v>
      </c>
      <c r="M25" s="35" t="e">
        <f t="shared" si="8"/>
        <v>#DIV/0!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/>
      <c r="H26" s="40"/>
      <c r="I26" s="40"/>
      <c r="J26" s="40"/>
      <c r="K26" s="40"/>
      <c r="L26" s="35">
        <f t="shared" si="9"/>
        <v>0</v>
      </c>
      <c r="M26" s="35" t="e">
        <f t="shared" si="8"/>
        <v>#DIV/0!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/>
      <c r="H27" s="41"/>
      <c r="I27" s="41"/>
      <c r="J27" s="41"/>
      <c r="K27" s="41"/>
      <c r="L27" s="32">
        <f t="shared" si="9"/>
        <v>0</v>
      </c>
      <c r="M27" s="32" t="e">
        <f t="shared" si="8"/>
        <v>#DIV/0!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 t="e">
        <f t="shared" si="8"/>
        <v>#DIV/0!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 t="e">
        <f t="shared" si="8"/>
        <v>#DIV/0!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 t="e">
        <f t="shared" si="8"/>
        <v>#DIV/0!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 t="e">
        <f t="shared" si="8"/>
        <v>#DIV/0!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 t="e">
        <f t="shared" si="8"/>
        <v>#DIV/0!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tr">
        <f>+'Jun24'!C35</f>
        <v>Ngwenya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0</v>
      </c>
      <c r="U35" s="46">
        <f>+L40+L41</f>
        <v>0</v>
      </c>
      <c r="V35" s="46">
        <f>+L42+L43</f>
        <v>0</v>
      </c>
      <c r="W35" s="46">
        <f>+L46</f>
        <v>0</v>
      </c>
      <c r="X35" s="46">
        <f>+L44</f>
        <v>0</v>
      </c>
    </row>
    <row r="36" spans="1:24" x14ac:dyDescent="0.25">
      <c r="A36" s="21"/>
      <c r="B36" s="22"/>
      <c r="C36" s="8">
        <f>+$C20</f>
        <v>0</v>
      </c>
      <c r="D36" s="24"/>
      <c r="E36" s="24"/>
      <c r="F36" s="24"/>
      <c r="G36" s="10">
        <f>+$G$4</f>
        <v>0</v>
      </c>
      <c r="H36" s="10">
        <f>+G36</f>
        <v>0</v>
      </c>
      <c r="I36" s="10">
        <f t="shared" si="10"/>
        <v>0</v>
      </c>
      <c r="J36" s="10">
        <f t="shared" si="10"/>
        <v>0</v>
      </c>
      <c r="K36" s="10">
        <f t="shared" si="10"/>
        <v>0</v>
      </c>
      <c r="L36" s="10">
        <f t="shared" si="10"/>
        <v>0</v>
      </c>
      <c r="M36" s="10">
        <f t="shared" si="10"/>
        <v>0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0</v>
      </c>
      <c r="H37" s="7">
        <f>+$H$5</f>
        <v>0</v>
      </c>
      <c r="I37" s="7">
        <f>+$I$5</f>
        <v>0</v>
      </c>
      <c r="J37" s="7">
        <f>+$J$5</f>
        <v>0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0</v>
      </c>
      <c r="H39" s="32">
        <f t="shared" ref="H39:L39" si="11">SUM(H40:H43)</f>
        <v>0</v>
      </c>
      <c r="I39" s="32">
        <f t="shared" si="11"/>
        <v>0</v>
      </c>
      <c r="J39" s="32">
        <f t="shared" si="11"/>
        <v>0</v>
      </c>
      <c r="K39" s="32">
        <f t="shared" si="11"/>
        <v>0</v>
      </c>
      <c r="L39" s="32">
        <f t="shared" si="11"/>
        <v>0</v>
      </c>
      <c r="M39" s="32" t="e">
        <f>ROUND((L39/$E$1),0)</f>
        <v>#DIV/0!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/>
      <c r="H40" s="40"/>
      <c r="I40" s="40"/>
      <c r="J40" s="40"/>
      <c r="K40" s="40"/>
      <c r="L40" s="35">
        <f>SUM(G40:K40)</f>
        <v>0</v>
      </c>
      <c r="M40" s="35" t="e">
        <f t="shared" ref="M40:M48" si="12">ROUND((L40/$E$1),0)</f>
        <v>#DIV/0!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/>
      <c r="H41" s="40"/>
      <c r="I41" s="40"/>
      <c r="J41" s="40"/>
      <c r="K41" s="40"/>
      <c r="L41" s="35">
        <f t="shared" ref="L41:L48" si="13">SUM(G41:K41)</f>
        <v>0</v>
      </c>
      <c r="M41" s="35" t="e">
        <f t="shared" si="12"/>
        <v>#DIV/0!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/>
      <c r="H42" s="40"/>
      <c r="I42" s="40"/>
      <c r="J42" s="40"/>
      <c r="K42" s="40"/>
      <c r="L42" s="35">
        <f t="shared" si="13"/>
        <v>0</v>
      </c>
      <c r="M42" s="35" t="e">
        <f t="shared" si="12"/>
        <v>#DIV/0!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/>
      <c r="H43" s="41"/>
      <c r="I43" s="41"/>
      <c r="J43" s="41"/>
      <c r="K43" s="41"/>
      <c r="L43" s="32">
        <f t="shared" si="13"/>
        <v>0</v>
      </c>
      <c r="M43" s="32" t="e">
        <f t="shared" si="12"/>
        <v>#DIV/0!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/>
      <c r="J44" s="40"/>
      <c r="K44" s="40"/>
      <c r="L44" s="35">
        <f t="shared" si="13"/>
        <v>0</v>
      </c>
      <c r="M44" s="35" t="e">
        <f t="shared" si="12"/>
        <v>#DIV/0!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 t="e">
        <f t="shared" si="12"/>
        <v>#DIV/0!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/>
      <c r="H46" s="40"/>
      <c r="I46" s="40"/>
      <c r="J46" s="40"/>
      <c r="K46" s="40"/>
      <c r="L46" s="35">
        <f t="shared" si="13"/>
        <v>0</v>
      </c>
      <c r="M46" s="35" t="e">
        <f t="shared" si="12"/>
        <v>#DIV/0!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/>
      <c r="I47" s="40"/>
      <c r="J47" s="40"/>
      <c r="K47" s="40"/>
      <c r="L47" s="35">
        <f t="shared" si="13"/>
        <v>0</v>
      </c>
      <c r="M47" s="35" t="e">
        <f t="shared" si="12"/>
        <v>#DIV/0!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 t="e">
        <f t="shared" si="12"/>
        <v>#DIV/0!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tr">
        <f>+'Jun24'!C51</f>
        <v>Lavumisa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0</v>
      </c>
      <c r="U51" s="46">
        <f>+L56+L57</f>
        <v>0</v>
      </c>
      <c r="V51" s="46">
        <f>+L58+L59</f>
        <v>0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>
        <f>+$C36</f>
        <v>0</v>
      </c>
      <c r="D52" s="24"/>
      <c r="E52" s="24"/>
      <c r="F52" s="24"/>
      <c r="G52" s="10">
        <f>+$G$4</f>
        <v>0</v>
      </c>
      <c r="H52" s="10">
        <f>+G52</f>
        <v>0</v>
      </c>
      <c r="I52" s="10">
        <f t="shared" si="14"/>
        <v>0</v>
      </c>
      <c r="J52" s="10">
        <f t="shared" si="14"/>
        <v>0</v>
      </c>
      <c r="K52" s="10">
        <f t="shared" si="14"/>
        <v>0</v>
      </c>
      <c r="L52" s="10">
        <f t="shared" si="14"/>
        <v>0</v>
      </c>
      <c r="M52" s="10">
        <f t="shared" si="14"/>
        <v>0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0</v>
      </c>
      <c r="H53" s="7">
        <f>+$H$5</f>
        <v>0</v>
      </c>
      <c r="I53" s="7">
        <f>+$I$5</f>
        <v>0</v>
      </c>
      <c r="J53" s="7">
        <f>+$J$5</f>
        <v>0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0</v>
      </c>
      <c r="H55" s="32">
        <f t="shared" ref="H55:L55" si="15">SUM(H56:H59)</f>
        <v>0</v>
      </c>
      <c r="I55" s="32">
        <f t="shared" si="15"/>
        <v>0</v>
      </c>
      <c r="J55" s="32">
        <f t="shared" si="15"/>
        <v>0</v>
      </c>
      <c r="K55" s="32">
        <f t="shared" si="15"/>
        <v>0</v>
      </c>
      <c r="L55" s="32">
        <f t="shared" si="15"/>
        <v>0</v>
      </c>
      <c r="M55" s="32" t="e">
        <f>ROUND((L55/$E$1),0)</f>
        <v>#DIV/0!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/>
      <c r="H56" s="40"/>
      <c r="I56" s="40"/>
      <c r="J56" s="40"/>
      <c r="K56" s="40"/>
      <c r="L56" s="35">
        <f>SUM(G56:K56)</f>
        <v>0</v>
      </c>
      <c r="M56" s="35" t="e">
        <f t="shared" ref="M56:M64" si="16">ROUND((L56/$E$1),0)</f>
        <v>#DIV/0!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/>
      <c r="H57" s="40"/>
      <c r="I57" s="40"/>
      <c r="J57" s="40"/>
      <c r="K57" s="40"/>
      <c r="L57" s="35">
        <f t="shared" ref="L57:L64" si="17">SUM(G57:K57)</f>
        <v>0</v>
      </c>
      <c r="M57" s="35" t="e">
        <f t="shared" si="16"/>
        <v>#DIV/0!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/>
      <c r="H58" s="40"/>
      <c r="I58" s="40"/>
      <c r="J58" s="40"/>
      <c r="K58" s="40"/>
      <c r="L58" s="35">
        <f t="shared" si="17"/>
        <v>0</v>
      </c>
      <c r="M58" s="35" t="e">
        <f t="shared" si="16"/>
        <v>#DIV/0!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/>
      <c r="H59" s="41"/>
      <c r="I59" s="41"/>
      <c r="J59" s="41"/>
      <c r="K59" s="41"/>
      <c r="L59" s="32">
        <f t="shared" si="17"/>
        <v>0</v>
      </c>
      <c r="M59" s="32" t="e">
        <f t="shared" si="16"/>
        <v>#DIV/0!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 t="e">
        <f t="shared" si="16"/>
        <v>#DIV/0!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 t="e">
        <f t="shared" si="16"/>
        <v>#DIV/0!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 t="e">
        <f t="shared" si="16"/>
        <v>#DIV/0!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 t="e">
        <f t="shared" si="16"/>
        <v>#DIV/0!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 t="e">
        <f t="shared" si="16"/>
        <v>#DIV/0!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tr">
        <f>+'Jun24'!C67</f>
        <v>Engcamini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>
        <f>+$C52</f>
        <v>0</v>
      </c>
      <c r="D68" s="24"/>
      <c r="E68" s="24"/>
      <c r="F68" s="24"/>
      <c r="G68" s="10">
        <f>+$G$4</f>
        <v>0</v>
      </c>
      <c r="H68" s="10">
        <f>+G68</f>
        <v>0</v>
      </c>
      <c r="I68" s="10">
        <f t="shared" si="18"/>
        <v>0</v>
      </c>
      <c r="J68" s="10">
        <f t="shared" si="18"/>
        <v>0</v>
      </c>
      <c r="K68" s="10">
        <f t="shared" si="18"/>
        <v>0</v>
      </c>
      <c r="L68" s="10">
        <f t="shared" si="18"/>
        <v>0</v>
      </c>
      <c r="M68" s="10">
        <f t="shared" si="18"/>
        <v>0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0</v>
      </c>
      <c r="H69" s="7">
        <f>+$H$5</f>
        <v>0</v>
      </c>
      <c r="I69" s="7">
        <f>+$I$5</f>
        <v>0</v>
      </c>
      <c r="J69" s="7">
        <f>+$J$5</f>
        <v>0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 t="e">
        <f>ROUND((L71/$E$1),0)</f>
        <v>#DIV/0!</v>
      </c>
      <c r="N71" s="33"/>
      <c r="O71" s="42"/>
      <c r="P71" s="42"/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 t="e">
        <f t="shared" ref="M72:M80" si="20">ROUND((L72/$E$1),0)</f>
        <v>#DIV/0!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 t="e">
        <f t="shared" si="20"/>
        <v>#DIV/0!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 t="e">
        <f t="shared" si="20"/>
        <v>#DIV/0!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 t="e">
        <f t="shared" si="20"/>
        <v>#DIV/0!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 t="e">
        <f t="shared" si="20"/>
        <v>#DIV/0!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 t="e">
        <f t="shared" si="20"/>
        <v>#DIV/0!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 t="e">
        <f t="shared" si="20"/>
        <v>#DIV/0!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 t="e">
        <f t="shared" si="20"/>
        <v>#DIV/0!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 t="e">
        <f t="shared" si="20"/>
        <v>#DIV/0!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tr">
        <f>+'Jun24'!C83</f>
        <v>Pine Valley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>
        <f>+$C68</f>
        <v>0</v>
      </c>
      <c r="D84" s="24"/>
      <c r="E84" s="24"/>
      <c r="F84" s="24"/>
      <c r="G84" s="10">
        <f>+$G$4</f>
        <v>0</v>
      </c>
      <c r="H84" s="10">
        <f>+G84</f>
        <v>0</v>
      </c>
      <c r="I84" s="10">
        <f t="shared" si="22"/>
        <v>0</v>
      </c>
      <c r="J84" s="10">
        <f t="shared" si="22"/>
        <v>0</v>
      </c>
      <c r="K84" s="10">
        <f t="shared" si="22"/>
        <v>0</v>
      </c>
      <c r="L84" s="10">
        <f t="shared" si="22"/>
        <v>0</v>
      </c>
      <c r="M84" s="10">
        <f t="shared" si="22"/>
        <v>0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0</v>
      </c>
      <c r="H85" s="7">
        <f>+$H$5</f>
        <v>0</v>
      </c>
      <c r="I85" s="7">
        <f>+$I$5</f>
        <v>0</v>
      </c>
      <c r="J85" s="7">
        <f>+$J$5</f>
        <v>0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 t="e">
        <f>ROUND((L87/$E$1),0)</f>
        <v>#DIV/0!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 t="e">
        <f t="shared" ref="M88:M96" si="24">ROUND((L88/$E$1),0)</f>
        <v>#DIV/0!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 t="e">
        <f t="shared" si="24"/>
        <v>#DIV/0!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 t="e">
        <f t="shared" si="24"/>
        <v>#DIV/0!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 t="e">
        <f t="shared" si="24"/>
        <v>#DIV/0!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 t="e">
        <f t="shared" si="24"/>
        <v>#DIV/0!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 t="e">
        <f t="shared" si="24"/>
        <v>#DIV/0!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 t="e">
        <f t="shared" si="24"/>
        <v>#DIV/0!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 t="e">
        <f t="shared" si="24"/>
        <v>#DIV/0!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 t="e">
        <f t="shared" si="24"/>
        <v>#DIV/0!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tr">
        <f>+'Jun24'!C99</f>
        <v>Ngwempisi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0</v>
      </c>
      <c r="U99" s="46">
        <f>+L104+L105</f>
        <v>0</v>
      </c>
      <c r="V99" s="46">
        <f>+L106+L107</f>
        <v>0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>
        <f>+$C84</f>
        <v>0</v>
      </c>
      <c r="D100" s="24"/>
      <c r="E100" s="24"/>
      <c r="F100" s="24"/>
      <c r="G100" s="10">
        <f>+$G$4</f>
        <v>0</v>
      </c>
      <c r="H100" s="10">
        <f>+G100</f>
        <v>0</v>
      </c>
      <c r="I100" s="10">
        <f t="shared" si="26"/>
        <v>0</v>
      </c>
      <c r="J100" s="10">
        <f t="shared" si="26"/>
        <v>0</v>
      </c>
      <c r="K100" s="10">
        <f t="shared" si="26"/>
        <v>0</v>
      </c>
      <c r="L100" s="10">
        <f t="shared" si="26"/>
        <v>0</v>
      </c>
      <c r="M100" s="10">
        <f t="shared" si="26"/>
        <v>0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0</v>
      </c>
      <c r="H101" s="7">
        <f>+$H$5</f>
        <v>0</v>
      </c>
      <c r="I101" s="7">
        <f>+$I$5</f>
        <v>0</v>
      </c>
      <c r="J101" s="7">
        <f>+$J$5</f>
        <v>0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0</v>
      </c>
      <c r="H103" s="32">
        <f t="shared" ref="H103:L103" si="27">SUM(H104:H107)</f>
        <v>0</v>
      </c>
      <c r="I103" s="32">
        <f t="shared" si="27"/>
        <v>0</v>
      </c>
      <c r="J103" s="32">
        <f t="shared" si="27"/>
        <v>0</v>
      </c>
      <c r="K103" s="32">
        <f t="shared" si="27"/>
        <v>0</v>
      </c>
      <c r="L103" s="32">
        <f t="shared" si="27"/>
        <v>0</v>
      </c>
      <c r="M103" s="32" t="e">
        <f>ROUND((L103/$E$1),0)</f>
        <v>#DIV/0!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/>
      <c r="H104" s="40"/>
      <c r="I104" s="40"/>
      <c r="J104" s="40"/>
      <c r="K104" s="40"/>
      <c r="L104" s="35">
        <f>SUM(G104:K104)</f>
        <v>0</v>
      </c>
      <c r="M104" s="35" t="e">
        <f t="shared" ref="M104:M112" si="28">ROUND((L104/$E$1),0)</f>
        <v>#DIV/0!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/>
      <c r="H105" s="40"/>
      <c r="I105" s="40"/>
      <c r="J105" s="40"/>
      <c r="K105" s="40"/>
      <c r="L105" s="35">
        <f t="shared" ref="L105:L112" si="29">SUM(G105:K105)</f>
        <v>0</v>
      </c>
      <c r="M105" s="35" t="e">
        <f t="shared" si="28"/>
        <v>#DIV/0!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/>
      <c r="H106" s="40"/>
      <c r="I106" s="40"/>
      <c r="J106" s="40"/>
      <c r="K106" s="40"/>
      <c r="L106" s="35">
        <f t="shared" si="29"/>
        <v>0</v>
      </c>
      <c r="M106" s="35" t="e">
        <f t="shared" si="28"/>
        <v>#DIV/0!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/>
      <c r="H107" s="41"/>
      <c r="I107" s="41"/>
      <c r="J107" s="41"/>
      <c r="K107" s="41"/>
      <c r="L107" s="32">
        <f t="shared" si="29"/>
        <v>0</v>
      </c>
      <c r="M107" s="32" t="e">
        <f t="shared" si="28"/>
        <v>#DIV/0!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 t="e">
        <f t="shared" si="28"/>
        <v>#DIV/0!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 t="e">
        <f t="shared" si="28"/>
        <v>#DIV/0!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 t="e">
        <f t="shared" si="28"/>
        <v>#DIV/0!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 t="e">
        <f t="shared" si="28"/>
        <v>#DIV/0!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 t="e">
        <f t="shared" si="28"/>
        <v>#DIV/0!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tr">
        <f>+'Jun24'!C115</f>
        <v>Gebeni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0</v>
      </c>
      <c r="U115" s="46">
        <f>+L120+L121</f>
        <v>0</v>
      </c>
      <c r="V115" s="46">
        <f>+L122+L123</f>
        <v>0</v>
      </c>
      <c r="W115" s="46">
        <f>+L126</f>
        <v>0</v>
      </c>
      <c r="X115" s="46">
        <f>+L124</f>
        <v>0</v>
      </c>
    </row>
    <row r="116" spans="1:24" x14ac:dyDescent="0.25">
      <c r="A116" s="21"/>
      <c r="B116" s="22"/>
      <c r="C116" s="8">
        <f>+$C100</f>
        <v>0</v>
      </c>
      <c r="D116" s="24"/>
      <c r="E116" s="24"/>
      <c r="F116" s="24"/>
      <c r="G116" s="10">
        <f>+$G$4</f>
        <v>0</v>
      </c>
      <c r="H116" s="10">
        <f>+G116</f>
        <v>0</v>
      </c>
      <c r="I116" s="10">
        <f t="shared" si="30"/>
        <v>0</v>
      </c>
      <c r="J116" s="10">
        <f t="shared" si="30"/>
        <v>0</v>
      </c>
      <c r="K116" s="10">
        <f t="shared" si="30"/>
        <v>0</v>
      </c>
      <c r="L116" s="10">
        <f t="shared" si="30"/>
        <v>0</v>
      </c>
      <c r="M116" s="10">
        <f t="shared" si="30"/>
        <v>0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0</v>
      </c>
      <c r="H117" s="7">
        <f>+$H$5</f>
        <v>0</v>
      </c>
      <c r="I117" s="7">
        <f>+$I$5</f>
        <v>0</v>
      </c>
      <c r="J117" s="7">
        <f>+$J$5</f>
        <v>0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0</v>
      </c>
      <c r="H119" s="32">
        <f t="shared" ref="H119:L119" si="31">SUM(H120:H123)</f>
        <v>0</v>
      </c>
      <c r="I119" s="32">
        <f t="shared" si="31"/>
        <v>0</v>
      </c>
      <c r="J119" s="32">
        <f t="shared" si="31"/>
        <v>0</v>
      </c>
      <c r="K119" s="32">
        <f t="shared" si="31"/>
        <v>0</v>
      </c>
      <c r="L119" s="32">
        <f t="shared" si="31"/>
        <v>0</v>
      </c>
      <c r="M119" s="32" t="e">
        <f>ROUND((L119/$E$1),0)</f>
        <v>#DIV/0!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/>
      <c r="H120" s="40"/>
      <c r="I120" s="40"/>
      <c r="J120" s="40"/>
      <c r="K120" s="40"/>
      <c r="L120" s="35">
        <f>SUM(G120:K120)</f>
        <v>0</v>
      </c>
      <c r="M120" s="35" t="e">
        <f t="shared" ref="M120:M128" si="32">ROUND((L120/$E$1),0)</f>
        <v>#DIV/0!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/>
      <c r="H121" s="40"/>
      <c r="I121" s="40"/>
      <c r="J121" s="40"/>
      <c r="K121" s="40"/>
      <c r="L121" s="35">
        <f t="shared" ref="L121:L128" si="33">SUM(G121:K121)</f>
        <v>0</v>
      </c>
      <c r="M121" s="35" t="e">
        <f t="shared" si="32"/>
        <v>#DIV/0!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/>
      <c r="H122" s="40"/>
      <c r="I122" s="40"/>
      <c r="J122" s="40"/>
      <c r="K122" s="40"/>
      <c r="L122" s="35">
        <f t="shared" si="33"/>
        <v>0</v>
      </c>
      <c r="M122" s="35" t="e">
        <f t="shared" si="32"/>
        <v>#DIV/0!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/>
      <c r="H123" s="41"/>
      <c r="I123" s="41"/>
      <c r="J123" s="41"/>
      <c r="K123" s="41"/>
      <c r="L123" s="32">
        <f t="shared" si="33"/>
        <v>0</v>
      </c>
      <c r="M123" s="32" t="e">
        <f t="shared" si="32"/>
        <v>#DIV/0!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 t="e">
        <f t="shared" si="32"/>
        <v>#DIV/0!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 t="e">
        <f t="shared" si="32"/>
        <v>#DIV/0!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 t="e">
        <f t="shared" si="32"/>
        <v>#DIV/0!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 t="e">
        <f t="shared" si="32"/>
        <v>#DIV/0!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 t="e">
        <f t="shared" si="32"/>
        <v>#DIV/0!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tr">
        <f>+'Jun24'!C131</f>
        <v>Mpolonjeni CLC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0</v>
      </c>
      <c r="U131" s="46">
        <f>+L136+L137</f>
        <v>0</v>
      </c>
      <c r="V131" s="46">
        <f>+L138+L139</f>
        <v>0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>
        <f>+$C116</f>
        <v>0</v>
      </c>
      <c r="D132" s="24"/>
      <c r="E132" s="24"/>
      <c r="F132" s="24"/>
      <c r="G132" s="10">
        <f>+$G$4</f>
        <v>0</v>
      </c>
      <c r="H132" s="10">
        <f>+G132</f>
        <v>0</v>
      </c>
      <c r="I132" s="10">
        <f t="shared" si="34"/>
        <v>0</v>
      </c>
      <c r="J132" s="10">
        <f t="shared" si="34"/>
        <v>0</v>
      </c>
      <c r="K132" s="10">
        <f t="shared" si="34"/>
        <v>0</v>
      </c>
      <c r="L132" s="10">
        <f t="shared" si="34"/>
        <v>0</v>
      </c>
      <c r="M132" s="10">
        <f t="shared" si="34"/>
        <v>0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0</v>
      </c>
      <c r="H133" s="7">
        <f>+$H$5</f>
        <v>0</v>
      </c>
      <c r="I133" s="7">
        <f>+$I$5</f>
        <v>0</v>
      </c>
      <c r="J133" s="7">
        <f>+$J$5</f>
        <v>0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0</v>
      </c>
      <c r="H135" s="32">
        <f t="shared" ref="H135:L135" si="35">SUM(H136:H139)</f>
        <v>0</v>
      </c>
      <c r="I135" s="32">
        <f t="shared" si="35"/>
        <v>0</v>
      </c>
      <c r="J135" s="32">
        <f t="shared" si="35"/>
        <v>0</v>
      </c>
      <c r="K135" s="32">
        <f t="shared" si="35"/>
        <v>0</v>
      </c>
      <c r="L135" s="32">
        <f t="shared" si="35"/>
        <v>0</v>
      </c>
      <c r="M135" s="32" t="e">
        <f>ROUND((L135/$E$1),0)</f>
        <v>#DIV/0!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/>
      <c r="H136" s="40"/>
      <c r="I136" s="40"/>
      <c r="J136" s="40"/>
      <c r="K136" s="40"/>
      <c r="L136" s="35">
        <f>SUM(G136:K136)</f>
        <v>0</v>
      </c>
      <c r="M136" s="35" t="e">
        <f t="shared" ref="M136:M144" si="36">ROUND((L136/$E$1),0)</f>
        <v>#DIV/0!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/>
      <c r="H137" s="40"/>
      <c r="I137" s="40"/>
      <c r="J137" s="40"/>
      <c r="K137" s="40"/>
      <c r="L137" s="35">
        <f t="shared" ref="L137:L144" si="37">SUM(G137:K137)</f>
        <v>0</v>
      </c>
      <c r="M137" s="35" t="e">
        <f t="shared" si="36"/>
        <v>#DIV/0!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/>
      <c r="H138" s="40"/>
      <c r="I138" s="40"/>
      <c r="J138" s="40"/>
      <c r="K138" s="40"/>
      <c r="L138" s="35">
        <f t="shared" si="37"/>
        <v>0</v>
      </c>
      <c r="M138" s="35" t="e">
        <f t="shared" si="36"/>
        <v>#DIV/0!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/>
      <c r="H139" s="41"/>
      <c r="I139" s="41"/>
      <c r="J139" s="41"/>
      <c r="K139" s="41"/>
      <c r="L139" s="32">
        <f t="shared" si="37"/>
        <v>0</v>
      </c>
      <c r="M139" s="32" t="e">
        <f t="shared" si="36"/>
        <v>#DIV/0!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 t="e">
        <f t="shared" si="36"/>
        <v>#DIV/0!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 t="e">
        <f t="shared" si="36"/>
        <v>#DIV/0!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 t="e">
        <f t="shared" si="36"/>
        <v>#DIV/0!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/>
      <c r="I143" s="40"/>
      <c r="J143" s="40"/>
      <c r="K143" s="40"/>
      <c r="L143" s="35">
        <f t="shared" si="37"/>
        <v>0</v>
      </c>
      <c r="M143" s="35" t="e">
        <f t="shared" si="36"/>
        <v>#DIV/0!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 t="e">
        <f t="shared" si="36"/>
        <v>#DIV/0!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tr">
        <f>+'Jun24'!C147</f>
        <v>Msahweni CLC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0</v>
      </c>
      <c r="U147" s="46">
        <f>+L152+L153</f>
        <v>0</v>
      </c>
      <c r="V147" s="46">
        <f>+L154+L155</f>
        <v>0</v>
      </c>
      <c r="W147" s="46">
        <f>+L158</f>
        <v>0</v>
      </c>
      <c r="X147" s="46">
        <f>+L156</f>
        <v>0</v>
      </c>
    </row>
    <row r="148" spans="1:24" x14ac:dyDescent="0.25">
      <c r="A148" s="21"/>
      <c r="B148" s="22"/>
      <c r="C148" s="8">
        <f>+$C132</f>
        <v>0</v>
      </c>
      <c r="D148" s="24"/>
      <c r="E148" s="24"/>
      <c r="F148" s="24"/>
      <c r="G148" s="10">
        <f>+$G$4</f>
        <v>0</v>
      </c>
      <c r="H148" s="10">
        <f>+G148</f>
        <v>0</v>
      </c>
      <c r="I148" s="10">
        <f t="shared" si="38"/>
        <v>0</v>
      </c>
      <c r="J148" s="10">
        <f t="shared" si="38"/>
        <v>0</v>
      </c>
      <c r="K148" s="10">
        <f t="shared" si="38"/>
        <v>0</v>
      </c>
      <c r="L148" s="10">
        <f t="shared" si="38"/>
        <v>0</v>
      </c>
      <c r="M148" s="10">
        <f t="shared" si="38"/>
        <v>0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0</v>
      </c>
      <c r="H149" s="7">
        <f>+$H$5</f>
        <v>0</v>
      </c>
      <c r="I149" s="7">
        <f>+$I$5</f>
        <v>0</v>
      </c>
      <c r="J149" s="7">
        <f>+$J$5</f>
        <v>0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0</v>
      </c>
      <c r="H151" s="32">
        <f t="shared" ref="H151:L151" si="39">SUM(H152:H155)</f>
        <v>0</v>
      </c>
      <c r="I151" s="32">
        <f t="shared" si="39"/>
        <v>0</v>
      </c>
      <c r="J151" s="32">
        <f t="shared" si="39"/>
        <v>0</v>
      </c>
      <c r="K151" s="32">
        <f t="shared" si="39"/>
        <v>0</v>
      </c>
      <c r="L151" s="32">
        <f t="shared" si="39"/>
        <v>0</v>
      </c>
      <c r="M151" s="32" t="e">
        <f>ROUND((L151/$E$1),0)</f>
        <v>#DIV/0!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/>
      <c r="H152" s="40"/>
      <c r="I152" s="40"/>
      <c r="J152" s="40"/>
      <c r="K152" s="40"/>
      <c r="L152" s="35">
        <f>SUM(G152:K152)</f>
        <v>0</v>
      </c>
      <c r="M152" s="35" t="e">
        <f t="shared" ref="M152:M160" si="40">ROUND((L152/$E$1),0)</f>
        <v>#DIV/0!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/>
      <c r="H153" s="40"/>
      <c r="I153" s="40"/>
      <c r="J153" s="40"/>
      <c r="K153" s="40"/>
      <c r="L153" s="35">
        <f t="shared" ref="L153:L160" si="41">SUM(G153:K153)</f>
        <v>0</v>
      </c>
      <c r="M153" s="35" t="e">
        <f t="shared" si="40"/>
        <v>#DIV/0!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/>
      <c r="H154" s="40"/>
      <c r="I154" s="40"/>
      <c r="J154" s="40"/>
      <c r="K154" s="40"/>
      <c r="L154" s="35">
        <f t="shared" si="41"/>
        <v>0</v>
      </c>
      <c r="M154" s="35" t="e">
        <f t="shared" si="40"/>
        <v>#DIV/0!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/>
      <c r="H155" s="41"/>
      <c r="I155" s="41"/>
      <c r="J155" s="41"/>
      <c r="K155" s="41"/>
      <c r="L155" s="32">
        <f t="shared" si="41"/>
        <v>0</v>
      </c>
      <c r="M155" s="32" t="e">
        <f t="shared" si="40"/>
        <v>#DIV/0!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 t="e">
        <f t="shared" si="40"/>
        <v>#DIV/0!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 t="e">
        <f t="shared" si="40"/>
        <v>#DIV/0!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 t="e">
        <f t="shared" si="40"/>
        <v>#DIV/0!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/>
      <c r="J159" s="40"/>
      <c r="K159" s="40"/>
      <c r="L159" s="35">
        <f t="shared" si="41"/>
        <v>0</v>
      </c>
      <c r="M159" s="35" t="e">
        <f t="shared" si="40"/>
        <v>#DIV/0!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 t="e">
        <f t="shared" si="40"/>
        <v>#DIV/0!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tr">
        <f>+'Jun24'!C163</f>
        <v>Mhlangatane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0</v>
      </c>
      <c r="U163" s="46">
        <f>+L168+L169</f>
        <v>0</v>
      </c>
      <c r="V163" s="46">
        <f>+L170+L171</f>
        <v>0</v>
      </c>
      <c r="W163" s="46">
        <f>+L174</f>
        <v>0</v>
      </c>
      <c r="X163" s="46">
        <f>+L172</f>
        <v>0</v>
      </c>
    </row>
    <row r="164" spans="1:24" x14ac:dyDescent="0.25">
      <c r="A164" s="21"/>
      <c r="B164" s="22"/>
      <c r="C164" s="8">
        <f>+$C148</f>
        <v>0</v>
      </c>
      <c r="D164" s="24"/>
      <c r="E164" s="24"/>
      <c r="F164" s="24"/>
      <c r="G164" s="10">
        <f>+$G$4</f>
        <v>0</v>
      </c>
      <c r="H164" s="10">
        <f>+G164</f>
        <v>0</v>
      </c>
      <c r="I164" s="10">
        <f t="shared" si="42"/>
        <v>0</v>
      </c>
      <c r="J164" s="10">
        <f t="shared" si="42"/>
        <v>0</v>
      </c>
      <c r="K164" s="10">
        <f t="shared" si="42"/>
        <v>0</v>
      </c>
      <c r="L164" s="10">
        <f t="shared" si="42"/>
        <v>0</v>
      </c>
      <c r="M164" s="10">
        <f t="shared" si="42"/>
        <v>0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0</v>
      </c>
      <c r="H165" s="7">
        <f>+$H$5</f>
        <v>0</v>
      </c>
      <c r="I165" s="7">
        <f>+$I$5</f>
        <v>0</v>
      </c>
      <c r="J165" s="7">
        <f>+$J$5</f>
        <v>0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0</v>
      </c>
      <c r="H167" s="32">
        <f t="shared" ref="H167:L167" si="43">SUM(H168:H171)</f>
        <v>0</v>
      </c>
      <c r="I167" s="32">
        <f t="shared" si="43"/>
        <v>0</v>
      </c>
      <c r="J167" s="32">
        <f t="shared" si="43"/>
        <v>0</v>
      </c>
      <c r="K167" s="32">
        <f t="shared" si="43"/>
        <v>0</v>
      </c>
      <c r="L167" s="32">
        <f t="shared" si="43"/>
        <v>0</v>
      </c>
      <c r="M167" s="32" t="e">
        <f>ROUND((L167/$E$1),0)</f>
        <v>#DIV/0!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/>
      <c r="H168" s="40"/>
      <c r="I168" s="40"/>
      <c r="J168" s="40"/>
      <c r="K168" s="40"/>
      <c r="L168" s="35">
        <f>SUM(G168:K168)</f>
        <v>0</v>
      </c>
      <c r="M168" s="35" t="e">
        <f t="shared" ref="M168:M176" si="44">ROUND((L168/$E$1),0)</f>
        <v>#DIV/0!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/>
      <c r="H169" s="40"/>
      <c r="I169" s="40"/>
      <c r="J169" s="40"/>
      <c r="K169" s="40"/>
      <c r="L169" s="35">
        <f t="shared" ref="L169:L176" si="45">SUM(G169:K169)</f>
        <v>0</v>
      </c>
      <c r="M169" s="35" t="e">
        <f t="shared" si="44"/>
        <v>#DIV/0!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/>
      <c r="H170" s="40"/>
      <c r="I170" s="40"/>
      <c r="J170" s="40"/>
      <c r="K170" s="40"/>
      <c r="L170" s="35">
        <f t="shared" si="45"/>
        <v>0</v>
      </c>
      <c r="M170" s="35" t="e">
        <f t="shared" si="44"/>
        <v>#DIV/0!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/>
      <c r="H171" s="41"/>
      <c r="I171" s="41"/>
      <c r="J171" s="41"/>
      <c r="K171" s="41"/>
      <c r="L171" s="32">
        <f t="shared" si="45"/>
        <v>0</v>
      </c>
      <c r="M171" s="32" t="e">
        <f t="shared" si="44"/>
        <v>#DIV/0!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 t="e">
        <f t="shared" si="44"/>
        <v>#DIV/0!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 t="e">
        <f t="shared" si="44"/>
        <v>#DIV/0!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/>
      <c r="H174" s="40"/>
      <c r="I174" s="40"/>
      <c r="J174" s="40"/>
      <c r="K174" s="40"/>
      <c r="L174" s="35">
        <f t="shared" si="45"/>
        <v>0</v>
      </c>
      <c r="M174" s="35" t="e">
        <f t="shared" si="44"/>
        <v>#DIV/0!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/>
      <c r="H175" s="40"/>
      <c r="I175" s="40"/>
      <c r="J175" s="40"/>
      <c r="K175" s="40"/>
      <c r="L175" s="35">
        <f t="shared" si="45"/>
        <v>0</v>
      </c>
      <c r="M175" s="35" t="e">
        <f t="shared" si="44"/>
        <v>#DIV/0!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 t="e">
        <f t="shared" si="44"/>
        <v>#DIV/0!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tr">
        <f>+'Jun24'!C179</f>
        <v>Tibane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0</v>
      </c>
      <c r="U179" s="46">
        <f>+L184+L185</f>
        <v>0</v>
      </c>
      <c r="V179" s="46">
        <f>+L186+L187</f>
        <v>0</v>
      </c>
      <c r="W179" s="46">
        <f>+L190</f>
        <v>0</v>
      </c>
      <c r="X179" s="46">
        <f>+L188</f>
        <v>0</v>
      </c>
    </row>
    <row r="180" spans="1:24" x14ac:dyDescent="0.25">
      <c r="A180" s="21"/>
      <c r="B180" s="22"/>
      <c r="C180" s="8">
        <f>+$C164</f>
        <v>0</v>
      </c>
      <c r="D180" s="24"/>
      <c r="E180" s="24"/>
      <c r="F180" s="24"/>
      <c r="G180" s="10">
        <f>+$G$4</f>
        <v>0</v>
      </c>
      <c r="H180" s="10">
        <f>+G180</f>
        <v>0</v>
      </c>
      <c r="I180" s="10">
        <f t="shared" si="46"/>
        <v>0</v>
      </c>
      <c r="J180" s="10">
        <f t="shared" si="46"/>
        <v>0</v>
      </c>
      <c r="K180" s="10">
        <f t="shared" si="46"/>
        <v>0</v>
      </c>
      <c r="L180" s="10">
        <f t="shared" si="46"/>
        <v>0</v>
      </c>
      <c r="M180" s="10">
        <f t="shared" si="46"/>
        <v>0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0</v>
      </c>
      <c r="H181" s="7">
        <f>+$H$5</f>
        <v>0</v>
      </c>
      <c r="I181" s="7">
        <f>+$I$5</f>
        <v>0</v>
      </c>
      <c r="J181" s="7">
        <f>+$J$5</f>
        <v>0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0</v>
      </c>
      <c r="H183" s="32">
        <f t="shared" ref="H183:L183" si="47">SUM(H184:H187)</f>
        <v>0</v>
      </c>
      <c r="I183" s="32">
        <f t="shared" si="47"/>
        <v>0</v>
      </c>
      <c r="J183" s="32">
        <f t="shared" si="47"/>
        <v>0</v>
      </c>
      <c r="K183" s="32">
        <f t="shared" si="47"/>
        <v>0</v>
      </c>
      <c r="L183" s="32">
        <f t="shared" si="47"/>
        <v>0</v>
      </c>
      <c r="M183" s="32" t="e">
        <f>ROUND((L183/$E$1),0)</f>
        <v>#DIV/0!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/>
      <c r="H184" s="40"/>
      <c r="I184" s="40"/>
      <c r="J184" s="40"/>
      <c r="K184" s="40"/>
      <c r="L184" s="35">
        <f>SUM(G184:K184)</f>
        <v>0</v>
      </c>
      <c r="M184" s="35" t="e">
        <f t="shared" ref="M184:M192" si="48">ROUND((L184/$E$1),0)</f>
        <v>#DIV/0!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/>
      <c r="H185" s="40"/>
      <c r="I185" s="40"/>
      <c r="J185" s="40"/>
      <c r="K185" s="40"/>
      <c r="L185" s="35">
        <f t="shared" ref="L185:L192" si="49">SUM(G185:K185)</f>
        <v>0</v>
      </c>
      <c r="M185" s="35" t="e">
        <f t="shared" si="48"/>
        <v>#DIV/0!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/>
      <c r="H186" s="40"/>
      <c r="I186" s="40"/>
      <c r="J186" s="40"/>
      <c r="K186" s="40"/>
      <c r="L186" s="35">
        <f t="shared" si="49"/>
        <v>0</v>
      </c>
      <c r="M186" s="35" t="e">
        <f t="shared" si="48"/>
        <v>#DIV/0!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/>
      <c r="H187" s="41"/>
      <c r="I187" s="41"/>
      <c r="J187" s="41"/>
      <c r="K187" s="41"/>
      <c r="L187" s="32">
        <f t="shared" si="49"/>
        <v>0</v>
      </c>
      <c r="M187" s="32" t="e">
        <f t="shared" si="48"/>
        <v>#DIV/0!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/>
      <c r="K188" s="40"/>
      <c r="L188" s="35">
        <f t="shared" si="49"/>
        <v>0</v>
      </c>
      <c r="M188" s="35" t="e">
        <f t="shared" si="48"/>
        <v>#DIV/0!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 t="e">
        <f t="shared" si="48"/>
        <v>#DIV/0!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/>
      <c r="H190" s="40"/>
      <c r="I190" s="40"/>
      <c r="J190" s="40"/>
      <c r="K190" s="40"/>
      <c r="L190" s="35">
        <f t="shared" si="49"/>
        <v>0</v>
      </c>
      <c r="M190" s="35" t="e">
        <f t="shared" si="48"/>
        <v>#DIV/0!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/>
      <c r="H191" s="40"/>
      <c r="I191" s="40"/>
      <c r="J191" s="40"/>
      <c r="K191" s="40"/>
      <c r="L191" s="35">
        <f t="shared" si="49"/>
        <v>0</v>
      </c>
      <c r="M191" s="35" t="e">
        <f t="shared" si="48"/>
        <v>#DIV/0!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 t="e">
        <f t="shared" si="48"/>
        <v>#DIV/0!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tr">
        <f>+'Jun24'!C195</f>
        <v>Nyathela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0</v>
      </c>
      <c r="U195" s="46">
        <f>+L200+L201</f>
        <v>0</v>
      </c>
      <c r="V195" s="46">
        <f>+L202+L203</f>
        <v>0</v>
      </c>
      <c r="W195" s="46">
        <f>+L206</f>
        <v>0</v>
      </c>
      <c r="X195" s="46">
        <f>+L204</f>
        <v>0</v>
      </c>
    </row>
    <row r="196" spans="1:24" x14ac:dyDescent="0.25">
      <c r="A196" s="21"/>
      <c r="B196" s="22"/>
      <c r="C196" s="8">
        <f>+$C180</f>
        <v>0</v>
      </c>
      <c r="D196" s="24"/>
      <c r="E196" s="24"/>
      <c r="F196" s="24"/>
      <c r="G196" s="10">
        <f>+$G$4</f>
        <v>0</v>
      </c>
      <c r="H196" s="10">
        <f>+G196</f>
        <v>0</v>
      </c>
      <c r="I196" s="10">
        <f t="shared" si="50"/>
        <v>0</v>
      </c>
      <c r="J196" s="10">
        <f t="shared" si="50"/>
        <v>0</v>
      </c>
      <c r="K196" s="10">
        <f t="shared" si="50"/>
        <v>0</v>
      </c>
      <c r="L196" s="10">
        <f t="shared" si="50"/>
        <v>0</v>
      </c>
      <c r="M196" s="10">
        <f t="shared" si="50"/>
        <v>0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0</v>
      </c>
      <c r="H197" s="7">
        <f>+$H$5</f>
        <v>0</v>
      </c>
      <c r="I197" s="7">
        <f>+$I$5</f>
        <v>0</v>
      </c>
      <c r="J197" s="7">
        <f>+$J$5</f>
        <v>0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0</v>
      </c>
      <c r="H199" s="32">
        <f t="shared" ref="H199:L199" si="51">SUM(H200:H203)</f>
        <v>0</v>
      </c>
      <c r="I199" s="32">
        <f t="shared" si="51"/>
        <v>0</v>
      </c>
      <c r="J199" s="32">
        <f t="shared" si="51"/>
        <v>0</v>
      </c>
      <c r="K199" s="32">
        <f t="shared" si="51"/>
        <v>0</v>
      </c>
      <c r="L199" s="32">
        <f t="shared" si="51"/>
        <v>0</v>
      </c>
      <c r="M199" s="32" t="e">
        <f>ROUND((L199/$E$1),0)</f>
        <v>#DIV/0!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/>
      <c r="H200" s="40"/>
      <c r="I200" s="40"/>
      <c r="J200" s="40"/>
      <c r="K200" s="40"/>
      <c r="L200" s="35">
        <f>SUM(G200:K200)</f>
        <v>0</v>
      </c>
      <c r="M200" s="35" t="e">
        <f t="shared" ref="M200:M208" si="52">ROUND((L200/$E$1),0)</f>
        <v>#DIV/0!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/>
      <c r="H201" s="40"/>
      <c r="I201" s="40"/>
      <c r="J201" s="40"/>
      <c r="K201" s="40"/>
      <c r="L201" s="35">
        <f t="shared" ref="L201:L208" si="53">SUM(G201:K201)</f>
        <v>0</v>
      </c>
      <c r="M201" s="35" t="e">
        <f t="shared" si="52"/>
        <v>#DIV/0!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/>
      <c r="H202" s="40"/>
      <c r="I202" s="40"/>
      <c r="J202" s="40"/>
      <c r="K202" s="40"/>
      <c r="L202" s="35">
        <f t="shared" si="53"/>
        <v>0</v>
      </c>
      <c r="M202" s="35" t="e">
        <f t="shared" si="52"/>
        <v>#DIV/0!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/>
      <c r="H203" s="41"/>
      <c r="I203" s="41"/>
      <c r="J203" s="41"/>
      <c r="K203" s="41"/>
      <c r="L203" s="32">
        <f t="shared" si="53"/>
        <v>0</v>
      </c>
      <c r="M203" s="32" t="e">
        <f t="shared" si="52"/>
        <v>#DIV/0!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 t="e">
        <f t="shared" si="52"/>
        <v>#DIV/0!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 t="e">
        <f t="shared" si="52"/>
        <v>#DIV/0!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/>
      <c r="I206" s="40"/>
      <c r="J206" s="40"/>
      <c r="K206" s="40"/>
      <c r="L206" s="35">
        <f t="shared" si="53"/>
        <v>0</v>
      </c>
      <c r="M206" s="35" t="e">
        <f t="shared" si="52"/>
        <v>#DIV/0!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/>
      <c r="J207" s="40"/>
      <c r="K207" s="40"/>
      <c r="L207" s="35">
        <f t="shared" si="53"/>
        <v>0</v>
      </c>
      <c r="M207" s="35" t="e">
        <f t="shared" si="52"/>
        <v>#DIV/0!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 t="e">
        <f t="shared" si="52"/>
        <v>#DIV/0!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tr">
        <f>+'Jun24'!C211</f>
        <v>Mlindazwe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0</v>
      </c>
      <c r="U211" s="46">
        <f>+L216+L217</f>
        <v>0</v>
      </c>
      <c r="V211" s="46">
        <f>+L218+L219</f>
        <v>0</v>
      </c>
      <c r="W211" s="46">
        <f>+L222</f>
        <v>0</v>
      </c>
      <c r="X211" s="46">
        <f>+L220</f>
        <v>0</v>
      </c>
    </row>
    <row r="212" spans="1:24" x14ac:dyDescent="0.25">
      <c r="A212" s="21"/>
      <c r="B212" s="22"/>
      <c r="C212" s="8">
        <f>+$C196</f>
        <v>0</v>
      </c>
      <c r="D212" s="24"/>
      <c r="E212" s="24"/>
      <c r="F212" s="24"/>
      <c r="G212" s="10">
        <f>+$G$4</f>
        <v>0</v>
      </c>
      <c r="H212" s="10">
        <f>+G212</f>
        <v>0</v>
      </c>
      <c r="I212" s="10">
        <f t="shared" si="54"/>
        <v>0</v>
      </c>
      <c r="J212" s="10">
        <f t="shared" si="54"/>
        <v>0</v>
      </c>
      <c r="K212" s="10">
        <f t="shared" si="54"/>
        <v>0</v>
      </c>
      <c r="L212" s="10">
        <f t="shared" si="54"/>
        <v>0</v>
      </c>
      <c r="M212" s="10">
        <f t="shared" si="54"/>
        <v>0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0</v>
      </c>
      <c r="H213" s="7">
        <f>+$H$5</f>
        <v>0</v>
      </c>
      <c r="I213" s="7">
        <f>+$I$5</f>
        <v>0</v>
      </c>
      <c r="J213" s="7">
        <f>+$J$5</f>
        <v>0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0</v>
      </c>
      <c r="H215" s="32">
        <f t="shared" ref="H215:L215" si="55">SUM(H216:H219)</f>
        <v>0</v>
      </c>
      <c r="I215" s="32">
        <f t="shared" si="55"/>
        <v>0</v>
      </c>
      <c r="J215" s="32">
        <f t="shared" si="55"/>
        <v>0</v>
      </c>
      <c r="K215" s="32">
        <f t="shared" si="55"/>
        <v>0</v>
      </c>
      <c r="L215" s="32">
        <f t="shared" si="55"/>
        <v>0</v>
      </c>
      <c r="M215" s="32" t="e">
        <f>ROUND((L215/$E$1),0)</f>
        <v>#DIV/0!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/>
      <c r="H216" s="40"/>
      <c r="I216" s="40"/>
      <c r="J216" s="40"/>
      <c r="K216" s="40"/>
      <c r="L216" s="35">
        <f>SUM(G216:K216)</f>
        <v>0</v>
      </c>
      <c r="M216" s="35" t="e">
        <f t="shared" ref="M216:M224" si="56">ROUND((L216/$E$1),0)</f>
        <v>#DIV/0!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/>
      <c r="H217" s="40"/>
      <c r="I217" s="40"/>
      <c r="J217" s="40"/>
      <c r="K217" s="40"/>
      <c r="L217" s="35">
        <f t="shared" ref="L217:L224" si="57">SUM(G217:K217)</f>
        <v>0</v>
      </c>
      <c r="M217" s="35" t="e">
        <f t="shared" si="56"/>
        <v>#DIV/0!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/>
      <c r="H218" s="40"/>
      <c r="I218" s="40"/>
      <c r="J218" s="40"/>
      <c r="K218" s="40"/>
      <c r="L218" s="35">
        <f t="shared" si="57"/>
        <v>0</v>
      </c>
      <c r="M218" s="35" t="e">
        <f t="shared" si="56"/>
        <v>#DIV/0!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/>
      <c r="H219" s="41"/>
      <c r="I219" s="41"/>
      <c r="J219" s="41"/>
      <c r="K219" s="41"/>
      <c r="L219" s="32">
        <f t="shared" si="57"/>
        <v>0</v>
      </c>
      <c r="M219" s="32" t="e">
        <f t="shared" si="56"/>
        <v>#DIV/0!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 t="e">
        <f t="shared" si="56"/>
        <v>#DIV/0!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 t="e">
        <f t="shared" si="56"/>
        <v>#DIV/0!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/>
      <c r="H222" s="40"/>
      <c r="I222" s="40"/>
      <c r="J222" s="40"/>
      <c r="K222" s="40"/>
      <c r="L222" s="35">
        <f t="shared" si="57"/>
        <v>0</v>
      </c>
      <c r="M222" s="35" t="e">
        <f t="shared" si="56"/>
        <v>#DIV/0!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/>
      <c r="K223" s="40"/>
      <c r="L223" s="35">
        <f t="shared" si="57"/>
        <v>0</v>
      </c>
      <c r="M223" s="35" t="e">
        <f t="shared" si="56"/>
        <v>#DIV/0!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 t="e">
        <f t="shared" si="56"/>
        <v>#DIV/0!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tr">
        <f>+'Jun24'!C227</f>
        <v>Lundzi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0</v>
      </c>
      <c r="U227" s="46">
        <f>+L232+L233</f>
        <v>0</v>
      </c>
      <c r="V227" s="46">
        <f>+L234+L235</f>
        <v>0</v>
      </c>
      <c r="W227" s="46">
        <f>+L238</f>
        <v>0</v>
      </c>
      <c r="X227" s="46">
        <f>+L236</f>
        <v>0</v>
      </c>
    </row>
    <row r="228" spans="1:24" x14ac:dyDescent="0.25">
      <c r="A228" s="21"/>
      <c r="B228" s="22"/>
      <c r="C228" s="8">
        <f>+$C212</f>
        <v>0</v>
      </c>
      <c r="D228" s="24"/>
      <c r="E228" s="24"/>
      <c r="F228" s="24"/>
      <c r="G228" s="10">
        <f>+$G$4</f>
        <v>0</v>
      </c>
      <c r="H228" s="10">
        <f>+G228</f>
        <v>0</v>
      </c>
      <c r="I228" s="10">
        <f t="shared" si="58"/>
        <v>0</v>
      </c>
      <c r="J228" s="10">
        <f t="shared" si="58"/>
        <v>0</v>
      </c>
      <c r="K228" s="10">
        <f t="shared" si="58"/>
        <v>0</v>
      </c>
      <c r="L228" s="10">
        <f t="shared" si="58"/>
        <v>0</v>
      </c>
      <c r="M228" s="10">
        <f t="shared" si="58"/>
        <v>0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0</v>
      </c>
      <c r="H229" s="7">
        <f>+$H$5</f>
        <v>0</v>
      </c>
      <c r="I229" s="7">
        <f>+$I$5</f>
        <v>0</v>
      </c>
      <c r="J229" s="7">
        <f>+$J$5</f>
        <v>0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0</v>
      </c>
      <c r="H231" s="32">
        <f t="shared" ref="H231:L231" si="59">SUM(H232:H235)</f>
        <v>0</v>
      </c>
      <c r="I231" s="32">
        <f t="shared" si="59"/>
        <v>0</v>
      </c>
      <c r="J231" s="32">
        <f t="shared" si="59"/>
        <v>0</v>
      </c>
      <c r="K231" s="32">
        <f t="shared" si="59"/>
        <v>0</v>
      </c>
      <c r="L231" s="32">
        <f t="shared" si="59"/>
        <v>0</v>
      </c>
      <c r="M231" s="32" t="e">
        <f>ROUND((L231/$E$1),0)</f>
        <v>#DIV/0!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/>
      <c r="H232" s="40"/>
      <c r="I232" s="40"/>
      <c r="J232" s="40"/>
      <c r="K232" s="40"/>
      <c r="L232" s="35">
        <f>SUM(G232:K232)</f>
        <v>0</v>
      </c>
      <c r="M232" s="35" t="e">
        <f t="shared" ref="M232:M240" si="60">ROUND((L232/$E$1),0)</f>
        <v>#DIV/0!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/>
      <c r="H233" s="40"/>
      <c r="I233" s="40"/>
      <c r="J233" s="40"/>
      <c r="K233" s="40"/>
      <c r="L233" s="35">
        <f t="shared" ref="L233:L240" si="61">SUM(G233:K233)</f>
        <v>0</v>
      </c>
      <c r="M233" s="35" t="e">
        <f t="shared" si="60"/>
        <v>#DIV/0!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/>
      <c r="H234" s="40"/>
      <c r="I234" s="40"/>
      <c r="J234" s="40"/>
      <c r="K234" s="40"/>
      <c r="L234" s="35">
        <f t="shared" si="61"/>
        <v>0</v>
      </c>
      <c r="M234" s="35" t="e">
        <f t="shared" si="60"/>
        <v>#DIV/0!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/>
      <c r="H235" s="41"/>
      <c r="I235" s="41"/>
      <c r="J235" s="41"/>
      <c r="K235" s="41"/>
      <c r="L235" s="32">
        <f t="shared" si="61"/>
        <v>0</v>
      </c>
      <c r="M235" s="32" t="e">
        <f t="shared" si="60"/>
        <v>#DIV/0!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 t="e">
        <f t="shared" si="60"/>
        <v>#DIV/0!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 t="e">
        <f t="shared" si="60"/>
        <v>#DIV/0!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 t="e">
        <f t="shared" si="60"/>
        <v>#DIV/0!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 t="e">
        <f t="shared" si="60"/>
        <v>#DIV/0!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 t="e">
        <f t="shared" si="60"/>
        <v>#DIV/0!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tr">
        <f>+'Jun24'!C243</f>
        <v>Esigcaweni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0</v>
      </c>
      <c r="U243" s="46">
        <f>+L248+L249</f>
        <v>0</v>
      </c>
      <c r="V243" s="46">
        <f>+L250+L251</f>
        <v>0</v>
      </c>
      <c r="W243" s="46">
        <f>+L254</f>
        <v>0</v>
      </c>
      <c r="X243" s="46">
        <f>+L252</f>
        <v>0</v>
      </c>
    </row>
    <row r="244" spans="1:24" x14ac:dyDescent="0.25">
      <c r="A244" s="21"/>
      <c r="B244" s="22"/>
      <c r="C244" s="8">
        <f>+$C228</f>
        <v>0</v>
      </c>
      <c r="D244" s="24"/>
      <c r="E244" s="24"/>
      <c r="F244" s="24"/>
      <c r="G244" s="10">
        <f>+$G$4</f>
        <v>0</v>
      </c>
      <c r="H244" s="10">
        <f>+G244</f>
        <v>0</v>
      </c>
      <c r="I244" s="10">
        <f t="shared" si="62"/>
        <v>0</v>
      </c>
      <c r="J244" s="10">
        <f t="shared" si="62"/>
        <v>0</v>
      </c>
      <c r="K244" s="10">
        <f t="shared" si="62"/>
        <v>0</v>
      </c>
      <c r="L244" s="10">
        <f t="shared" si="62"/>
        <v>0</v>
      </c>
      <c r="M244" s="10">
        <f t="shared" si="62"/>
        <v>0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0</v>
      </c>
      <c r="H245" s="7">
        <f>+$H$5</f>
        <v>0</v>
      </c>
      <c r="I245" s="7">
        <f>+$I$5</f>
        <v>0</v>
      </c>
      <c r="J245" s="7">
        <f>+$J$5</f>
        <v>0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0</v>
      </c>
      <c r="H247" s="32">
        <f t="shared" ref="H247:L247" si="63">SUM(H248:H251)</f>
        <v>0</v>
      </c>
      <c r="I247" s="32">
        <f t="shared" si="63"/>
        <v>0</v>
      </c>
      <c r="J247" s="32">
        <f t="shared" si="63"/>
        <v>0</v>
      </c>
      <c r="K247" s="32">
        <f t="shared" si="63"/>
        <v>0</v>
      </c>
      <c r="L247" s="32">
        <f t="shared" si="63"/>
        <v>0</v>
      </c>
      <c r="M247" s="32" t="e">
        <f>ROUND((L247/$E$1),0)</f>
        <v>#DIV/0!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/>
      <c r="H248" s="40"/>
      <c r="I248" s="40"/>
      <c r="J248" s="40"/>
      <c r="K248" s="40"/>
      <c r="L248" s="35">
        <f>SUM(G248:K248)</f>
        <v>0</v>
      </c>
      <c r="M248" s="35" t="e">
        <f t="shared" ref="M248:M256" si="64">ROUND((L248/$E$1),0)</f>
        <v>#DIV/0!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/>
      <c r="H249" s="40"/>
      <c r="I249" s="40"/>
      <c r="J249" s="40"/>
      <c r="K249" s="40"/>
      <c r="L249" s="35">
        <f t="shared" ref="L249:L256" si="65">SUM(G249:K249)</f>
        <v>0</v>
      </c>
      <c r="M249" s="35" t="e">
        <f t="shared" si="64"/>
        <v>#DIV/0!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/>
      <c r="H250" s="40"/>
      <c r="I250" s="40"/>
      <c r="J250" s="40"/>
      <c r="K250" s="40"/>
      <c r="L250" s="35">
        <f t="shared" si="65"/>
        <v>0</v>
      </c>
      <c r="M250" s="35" t="e">
        <f t="shared" si="64"/>
        <v>#DIV/0!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/>
      <c r="H251" s="41"/>
      <c r="I251" s="41"/>
      <c r="J251" s="41"/>
      <c r="K251" s="41"/>
      <c r="L251" s="32">
        <f t="shared" si="65"/>
        <v>0</v>
      </c>
      <c r="M251" s="32" t="e">
        <f t="shared" si="64"/>
        <v>#DIV/0!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 t="e">
        <f t="shared" si="64"/>
        <v>#DIV/0!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 t="e">
        <f t="shared" si="64"/>
        <v>#DIV/0!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/>
      <c r="H254" s="40"/>
      <c r="I254" s="40"/>
      <c r="J254" s="40"/>
      <c r="K254" s="40"/>
      <c r="L254" s="35">
        <f t="shared" si="65"/>
        <v>0</v>
      </c>
      <c r="M254" s="35" t="e">
        <f t="shared" si="64"/>
        <v>#DIV/0!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 t="e">
        <f t="shared" si="64"/>
        <v>#DIV/0!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 t="e">
        <f t="shared" si="64"/>
        <v>#DIV/0!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tr">
        <f>+'Jun24'!C259</f>
        <v>Lonhlalane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0</v>
      </c>
      <c r="U259" s="46">
        <f>+L264+L265</f>
        <v>0</v>
      </c>
      <c r="V259" s="46">
        <f>+L266+L267</f>
        <v>0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>
        <f>+$C244</f>
        <v>0</v>
      </c>
      <c r="D260" s="24"/>
      <c r="E260" s="24"/>
      <c r="F260" s="24"/>
      <c r="G260" s="10">
        <f>+$G$4</f>
        <v>0</v>
      </c>
      <c r="H260" s="10">
        <f>+G260</f>
        <v>0</v>
      </c>
      <c r="I260" s="10">
        <f t="shared" si="66"/>
        <v>0</v>
      </c>
      <c r="J260" s="10">
        <f t="shared" si="66"/>
        <v>0</v>
      </c>
      <c r="K260" s="10">
        <f t="shared" si="66"/>
        <v>0</v>
      </c>
      <c r="L260" s="10">
        <f t="shared" si="66"/>
        <v>0</v>
      </c>
      <c r="M260" s="10">
        <f t="shared" si="66"/>
        <v>0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0</v>
      </c>
      <c r="H261" s="7">
        <f>+$H$5</f>
        <v>0</v>
      </c>
      <c r="I261" s="7">
        <f>+$I$5</f>
        <v>0</v>
      </c>
      <c r="J261" s="7">
        <f>+$J$5</f>
        <v>0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0</v>
      </c>
      <c r="H263" s="32">
        <f t="shared" ref="H263:L263" si="67">SUM(H264:H267)</f>
        <v>0</v>
      </c>
      <c r="I263" s="32">
        <f t="shared" si="67"/>
        <v>0</v>
      </c>
      <c r="J263" s="32">
        <f t="shared" si="67"/>
        <v>0</v>
      </c>
      <c r="K263" s="32">
        <f t="shared" si="67"/>
        <v>0</v>
      </c>
      <c r="L263" s="32">
        <f t="shared" si="67"/>
        <v>0</v>
      </c>
      <c r="M263" s="32" t="e">
        <f>ROUND((L263/$E$1),0)</f>
        <v>#DIV/0!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/>
      <c r="H264" s="40"/>
      <c r="I264" s="40"/>
      <c r="J264" s="40"/>
      <c r="K264" s="40"/>
      <c r="L264" s="35">
        <f>SUM(G264:K264)</f>
        <v>0</v>
      </c>
      <c r="M264" s="35" t="e">
        <f t="shared" ref="M264:M272" si="68">ROUND((L264/$E$1),0)</f>
        <v>#DIV/0!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/>
      <c r="H265" s="40"/>
      <c r="I265" s="40"/>
      <c r="J265" s="40"/>
      <c r="K265" s="40"/>
      <c r="L265" s="35">
        <f t="shared" ref="L265:L272" si="69">SUM(G265:K265)</f>
        <v>0</v>
      </c>
      <c r="M265" s="35" t="e">
        <f t="shared" si="68"/>
        <v>#DIV/0!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/>
      <c r="H266" s="40"/>
      <c r="I266" s="40"/>
      <c r="J266" s="40"/>
      <c r="K266" s="40"/>
      <c r="L266" s="35">
        <f t="shared" si="69"/>
        <v>0</v>
      </c>
      <c r="M266" s="35" t="e">
        <f t="shared" si="68"/>
        <v>#DIV/0!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/>
      <c r="H267" s="41"/>
      <c r="I267" s="41"/>
      <c r="J267" s="41"/>
      <c r="K267" s="41"/>
      <c r="L267" s="32">
        <f t="shared" si="69"/>
        <v>0</v>
      </c>
      <c r="M267" s="32" t="e">
        <f t="shared" si="68"/>
        <v>#DIV/0!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 t="e">
        <f t="shared" si="68"/>
        <v>#DIV/0!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 t="e">
        <f t="shared" si="68"/>
        <v>#DIV/0!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 t="e">
        <f t="shared" si="68"/>
        <v>#DIV/0!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/>
      <c r="I271" s="40"/>
      <c r="J271" s="40"/>
      <c r="K271" s="40"/>
      <c r="L271" s="35">
        <f t="shared" si="69"/>
        <v>0</v>
      </c>
      <c r="M271" s="35" t="e">
        <f t="shared" si="68"/>
        <v>#DIV/0!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 t="e">
        <f t="shared" si="68"/>
        <v>#DIV/0!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tr">
        <f>+'Jun24'!C275</f>
        <v>Zondwako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0</v>
      </c>
      <c r="U275" s="46">
        <f>+L280+L281</f>
        <v>0</v>
      </c>
      <c r="V275" s="46">
        <f>+L282+L283</f>
        <v>0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>
        <f>+$C260</f>
        <v>0</v>
      </c>
      <c r="D276" s="24"/>
      <c r="E276" s="24"/>
      <c r="F276" s="24"/>
      <c r="G276" s="10">
        <f>+$G$4</f>
        <v>0</v>
      </c>
      <c r="H276" s="10">
        <f>+G276</f>
        <v>0</v>
      </c>
      <c r="I276" s="10">
        <f t="shared" si="70"/>
        <v>0</v>
      </c>
      <c r="J276" s="10">
        <f t="shared" si="70"/>
        <v>0</v>
      </c>
      <c r="K276" s="10">
        <f t="shared" si="70"/>
        <v>0</v>
      </c>
      <c r="L276" s="10">
        <f t="shared" si="70"/>
        <v>0</v>
      </c>
      <c r="M276" s="10">
        <f t="shared" si="70"/>
        <v>0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0</v>
      </c>
      <c r="H277" s="7">
        <f>+$H$5</f>
        <v>0</v>
      </c>
      <c r="I277" s="7">
        <f>+$I$5</f>
        <v>0</v>
      </c>
      <c r="J277" s="7">
        <f>+$J$5</f>
        <v>0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0</v>
      </c>
      <c r="I279" s="32">
        <f t="shared" si="71"/>
        <v>0</v>
      </c>
      <c r="J279" s="32">
        <f t="shared" si="71"/>
        <v>0</v>
      </c>
      <c r="K279" s="32">
        <f t="shared" si="71"/>
        <v>0</v>
      </c>
      <c r="L279" s="32">
        <f t="shared" si="71"/>
        <v>0</v>
      </c>
      <c r="M279" s="32" t="e">
        <f>ROUND((L279/$E$1),0)</f>
        <v>#DIV/0!</v>
      </c>
      <c r="N279" s="33"/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/>
      <c r="I280" s="40"/>
      <c r="J280" s="40"/>
      <c r="K280" s="40"/>
      <c r="L280" s="35">
        <f>SUM(G280:K280)</f>
        <v>0</v>
      </c>
      <c r="M280" s="35" t="e">
        <f t="shared" ref="M280:M288" si="72">ROUND((L280/$E$1),0)</f>
        <v>#DIV/0!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/>
      <c r="I281" s="40"/>
      <c r="J281" s="40"/>
      <c r="K281" s="40"/>
      <c r="L281" s="35">
        <f t="shared" ref="L281:L288" si="73">SUM(G281:K281)</f>
        <v>0</v>
      </c>
      <c r="M281" s="35" t="e">
        <f t="shared" si="72"/>
        <v>#DIV/0!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/>
      <c r="I282" s="40"/>
      <c r="J282" s="40"/>
      <c r="K282" s="40"/>
      <c r="L282" s="35">
        <f t="shared" si="73"/>
        <v>0</v>
      </c>
      <c r="M282" s="35" t="e">
        <f t="shared" si="72"/>
        <v>#DIV/0!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/>
      <c r="I283" s="41"/>
      <c r="J283" s="41"/>
      <c r="K283" s="41"/>
      <c r="L283" s="32">
        <f t="shared" si="73"/>
        <v>0</v>
      </c>
      <c r="M283" s="32" t="e">
        <f t="shared" si="72"/>
        <v>#DIV/0!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 t="e">
        <f t="shared" si="72"/>
        <v>#DIV/0!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 t="e">
        <f t="shared" si="72"/>
        <v>#DIV/0!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 t="e">
        <f t="shared" si="72"/>
        <v>#DIV/0!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 t="e">
        <f t="shared" si="72"/>
        <v>#DIV/0!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 t="e">
        <f t="shared" si="72"/>
        <v>#DIV/0!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tr">
        <f>+'Jun24'!C291</f>
        <v>Mangcongco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0</v>
      </c>
      <c r="U291" s="46">
        <f>+L296+L297</f>
        <v>0</v>
      </c>
      <c r="V291" s="46">
        <f>+L298+L299</f>
        <v>0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>
        <f>+$C276</f>
        <v>0</v>
      </c>
      <c r="D292" s="24"/>
      <c r="E292" s="24"/>
      <c r="F292" s="24"/>
      <c r="G292" s="10">
        <f>+$G$4</f>
        <v>0</v>
      </c>
      <c r="H292" s="10">
        <f>+G292</f>
        <v>0</v>
      </c>
      <c r="I292" s="10">
        <f t="shared" si="74"/>
        <v>0</v>
      </c>
      <c r="J292" s="10">
        <f t="shared" si="74"/>
        <v>0</v>
      </c>
      <c r="K292" s="10">
        <f t="shared" si="74"/>
        <v>0</v>
      </c>
      <c r="L292" s="10">
        <f t="shared" si="74"/>
        <v>0</v>
      </c>
      <c r="M292" s="10">
        <f t="shared" si="74"/>
        <v>0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0</v>
      </c>
      <c r="H293" s="7">
        <f>+$H$5</f>
        <v>0</v>
      </c>
      <c r="I293" s="7">
        <f>+$I$5</f>
        <v>0</v>
      </c>
      <c r="J293" s="7">
        <f>+$J$5</f>
        <v>0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0</v>
      </c>
      <c r="H295" s="32">
        <f t="shared" ref="H295:L295" si="75">SUM(H296:H299)</f>
        <v>0</v>
      </c>
      <c r="I295" s="32">
        <f t="shared" si="75"/>
        <v>0</v>
      </c>
      <c r="J295" s="32">
        <f t="shared" si="75"/>
        <v>0</v>
      </c>
      <c r="K295" s="32">
        <f t="shared" si="75"/>
        <v>0</v>
      </c>
      <c r="L295" s="32">
        <f t="shared" si="75"/>
        <v>0</v>
      </c>
      <c r="M295" s="32" t="e">
        <f>ROUND((L295/$E$1),0)</f>
        <v>#DIV/0!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/>
      <c r="H296" s="40"/>
      <c r="I296" s="40"/>
      <c r="J296" s="40"/>
      <c r="K296" s="40"/>
      <c r="L296" s="35">
        <f>SUM(G296:K296)</f>
        <v>0</v>
      </c>
      <c r="M296" s="35" t="e">
        <f t="shared" ref="M296:M304" si="76">ROUND((L296/$E$1),0)</f>
        <v>#DIV/0!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/>
      <c r="H297" s="40"/>
      <c r="I297" s="40"/>
      <c r="J297" s="40"/>
      <c r="K297" s="40"/>
      <c r="L297" s="35">
        <f t="shared" ref="L297:L304" si="77">SUM(G297:K297)</f>
        <v>0</v>
      </c>
      <c r="M297" s="35" t="e">
        <f t="shared" si="76"/>
        <v>#DIV/0!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/>
      <c r="H298" s="40"/>
      <c r="I298" s="40"/>
      <c r="J298" s="40"/>
      <c r="K298" s="40"/>
      <c r="L298" s="35">
        <f t="shared" si="77"/>
        <v>0</v>
      </c>
      <c r="M298" s="35" t="e">
        <f t="shared" si="76"/>
        <v>#DIV/0!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/>
      <c r="H299" s="41"/>
      <c r="I299" s="41"/>
      <c r="J299" s="41"/>
      <c r="K299" s="41"/>
      <c r="L299" s="32">
        <f t="shared" si="77"/>
        <v>0</v>
      </c>
      <c r="M299" s="32" t="e">
        <f t="shared" si="76"/>
        <v>#DIV/0!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 t="e">
        <f t="shared" si="76"/>
        <v>#DIV/0!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 t="e">
        <f t="shared" si="76"/>
        <v>#DIV/0!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 t="e">
        <f t="shared" si="76"/>
        <v>#DIV/0!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 t="e">
        <f t="shared" si="76"/>
        <v>#DIV/0!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 t="e">
        <f t="shared" si="76"/>
        <v>#DIV/0!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tr">
        <f>+'Jun24'!C307</f>
        <v>Kaliba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0</v>
      </c>
      <c r="U307" s="46">
        <f>+L312+L313</f>
        <v>0</v>
      </c>
      <c r="V307" s="46">
        <f>+L314+L315</f>
        <v>0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>
        <f>+$C292</f>
        <v>0</v>
      </c>
      <c r="D308" s="24"/>
      <c r="E308" s="24"/>
      <c r="F308" s="24"/>
      <c r="G308" s="10">
        <f>+$G$4</f>
        <v>0</v>
      </c>
      <c r="H308" s="10">
        <f>+G308</f>
        <v>0</v>
      </c>
      <c r="I308" s="10">
        <f t="shared" si="78"/>
        <v>0</v>
      </c>
      <c r="J308" s="10">
        <f t="shared" si="78"/>
        <v>0</v>
      </c>
      <c r="K308" s="10">
        <f t="shared" si="78"/>
        <v>0</v>
      </c>
      <c r="L308" s="10">
        <f t="shared" si="78"/>
        <v>0</v>
      </c>
      <c r="M308" s="10">
        <f t="shared" si="78"/>
        <v>0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0</v>
      </c>
      <c r="H309" s="7">
        <f>+$H$5</f>
        <v>0</v>
      </c>
      <c r="I309" s="7">
        <f>+$I$5</f>
        <v>0</v>
      </c>
      <c r="J309" s="7">
        <f>+$J$5</f>
        <v>0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0</v>
      </c>
      <c r="H311" s="32">
        <f t="shared" ref="H311:L311" si="79">SUM(H312:H315)</f>
        <v>0</v>
      </c>
      <c r="I311" s="32">
        <f t="shared" si="79"/>
        <v>0</v>
      </c>
      <c r="J311" s="32">
        <f t="shared" si="79"/>
        <v>0</v>
      </c>
      <c r="K311" s="32">
        <f t="shared" si="79"/>
        <v>0</v>
      </c>
      <c r="L311" s="32">
        <f t="shared" si="79"/>
        <v>0</v>
      </c>
      <c r="M311" s="32" t="e">
        <f>ROUND((L311/$E$1),0)</f>
        <v>#DIV/0!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/>
      <c r="H312" s="40"/>
      <c r="I312" s="40"/>
      <c r="J312" s="40"/>
      <c r="K312" s="40"/>
      <c r="L312" s="35">
        <f>SUM(G312:K312)</f>
        <v>0</v>
      </c>
      <c r="M312" s="35" t="e">
        <f t="shared" ref="M312:M320" si="80">ROUND((L312/$E$1),0)</f>
        <v>#DIV/0!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/>
      <c r="H313" s="40"/>
      <c r="I313" s="40"/>
      <c r="J313" s="40"/>
      <c r="K313" s="40"/>
      <c r="L313" s="35">
        <f t="shared" ref="L313:L320" si="81">SUM(G313:K313)</f>
        <v>0</v>
      </c>
      <c r="M313" s="35" t="e">
        <f t="shared" si="80"/>
        <v>#DIV/0!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/>
      <c r="H314" s="40"/>
      <c r="I314" s="40"/>
      <c r="J314" s="40"/>
      <c r="K314" s="40"/>
      <c r="L314" s="35">
        <f t="shared" si="81"/>
        <v>0</v>
      </c>
      <c r="M314" s="35" t="e">
        <f t="shared" si="80"/>
        <v>#DIV/0!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/>
      <c r="H315" s="41"/>
      <c r="I315" s="41"/>
      <c r="J315" s="41"/>
      <c r="K315" s="41"/>
      <c r="L315" s="32">
        <f t="shared" si="81"/>
        <v>0</v>
      </c>
      <c r="M315" s="32" t="e">
        <f t="shared" si="80"/>
        <v>#DIV/0!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 t="e">
        <f t="shared" si="80"/>
        <v>#DIV/0!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 t="e">
        <f t="shared" si="80"/>
        <v>#DIV/0!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 t="e">
        <f t="shared" si="80"/>
        <v>#DIV/0!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/>
      <c r="H319" s="40"/>
      <c r="I319" s="40"/>
      <c r="J319" s="40"/>
      <c r="K319" s="40"/>
      <c r="L319" s="35">
        <f t="shared" si="81"/>
        <v>0</v>
      </c>
      <c r="M319" s="35" t="e">
        <f t="shared" si="80"/>
        <v>#DIV/0!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 t="e">
        <f t="shared" si="80"/>
        <v>#DIV/0!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tr">
        <f>+'Jun24'!C323</f>
        <v>Kancesi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0</v>
      </c>
      <c r="U323" s="46">
        <f>+L328+L329</f>
        <v>0</v>
      </c>
      <c r="V323" s="46">
        <f>+L330+L331</f>
        <v>0</v>
      </c>
      <c r="W323" s="46">
        <f>+L334</f>
        <v>0</v>
      </c>
      <c r="X323" s="46">
        <f>+L332</f>
        <v>0</v>
      </c>
    </row>
    <row r="324" spans="1:24" x14ac:dyDescent="0.25">
      <c r="A324" s="21"/>
      <c r="B324" s="22"/>
      <c r="C324" s="8">
        <f>+$C308</f>
        <v>0</v>
      </c>
      <c r="D324" s="24"/>
      <c r="E324" s="24"/>
      <c r="F324" s="24"/>
      <c r="G324" s="10">
        <f>+$G$4</f>
        <v>0</v>
      </c>
      <c r="H324" s="10">
        <f>+G324</f>
        <v>0</v>
      </c>
      <c r="I324" s="10">
        <f t="shared" si="82"/>
        <v>0</v>
      </c>
      <c r="J324" s="10">
        <f t="shared" si="82"/>
        <v>0</v>
      </c>
      <c r="K324" s="10">
        <f t="shared" si="82"/>
        <v>0</v>
      </c>
      <c r="L324" s="10">
        <f t="shared" si="82"/>
        <v>0</v>
      </c>
      <c r="M324" s="10">
        <f t="shared" si="82"/>
        <v>0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0</v>
      </c>
      <c r="H325" s="7">
        <f>+$H$5</f>
        <v>0</v>
      </c>
      <c r="I325" s="7">
        <f>+$I$5</f>
        <v>0</v>
      </c>
      <c r="J325" s="7">
        <f>+$J$5</f>
        <v>0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0</v>
      </c>
      <c r="H327" s="32">
        <f t="shared" ref="H327:L327" si="83">SUM(H328:H331)</f>
        <v>0</v>
      </c>
      <c r="I327" s="32">
        <f t="shared" si="83"/>
        <v>0</v>
      </c>
      <c r="J327" s="32">
        <f t="shared" si="83"/>
        <v>0</v>
      </c>
      <c r="K327" s="32">
        <f t="shared" si="83"/>
        <v>0</v>
      </c>
      <c r="L327" s="32">
        <f t="shared" si="83"/>
        <v>0</v>
      </c>
      <c r="M327" s="32" t="e">
        <f>ROUND((L327/$E$1),0)</f>
        <v>#DIV/0!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/>
      <c r="H328" s="40"/>
      <c r="I328" s="40"/>
      <c r="J328" s="40"/>
      <c r="K328" s="40"/>
      <c r="L328" s="35">
        <f>SUM(G328:K328)</f>
        <v>0</v>
      </c>
      <c r="M328" s="35" t="e">
        <f t="shared" ref="M328:M336" si="84">ROUND((L328/$E$1),0)</f>
        <v>#DIV/0!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/>
      <c r="H329" s="40"/>
      <c r="I329" s="40"/>
      <c r="J329" s="40"/>
      <c r="K329" s="40"/>
      <c r="L329" s="35">
        <f t="shared" ref="L329:L336" si="85">SUM(G329:K329)</f>
        <v>0</v>
      </c>
      <c r="M329" s="35" t="e">
        <f t="shared" si="84"/>
        <v>#DIV/0!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/>
      <c r="H330" s="40"/>
      <c r="I330" s="40"/>
      <c r="J330" s="40"/>
      <c r="K330" s="40"/>
      <c r="L330" s="35">
        <f t="shared" si="85"/>
        <v>0</v>
      </c>
      <c r="M330" s="35" t="e">
        <f t="shared" si="84"/>
        <v>#DIV/0!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/>
      <c r="H331" s="41"/>
      <c r="I331" s="41"/>
      <c r="J331" s="41"/>
      <c r="K331" s="41"/>
      <c r="L331" s="32">
        <f t="shared" si="85"/>
        <v>0</v>
      </c>
      <c r="M331" s="32" t="e">
        <f t="shared" si="84"/>
        <v>#DIV/0!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/>
      <c r="I332" s="40"/>
      <c r="J332" s="40"/>
      <c r="K332" s="40"/>
      <c r="L332" s="35">
        <f t="shared" si="85"/>
        <v>0</v>
      </c>
      <c r="M332" s="35" t="e">
        <f t="shared" si="84"/>
        <v>#DIV/0!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 t="e">
        <f t="shared" si="84"/>
        <v>#DIV/0!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/>
      <c r="I334" s="40"/>
      <c r="J334" s="40"/>
      <c r="K334" s="40"/>
      <c r="L334" s="35">
        <f t="shared" si="85"/>
        <v>0</v>
      </c>
      <c r="M334" s="35" t="e">
        <f t="shared" si="84"/>
        <v>#DIV/0!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/>
      <c r="L335" s="35">
        <f t="shared" si="85"/>
        <v>0</v>
      </c>
      <c r="M335" s="35" t="e">
        <f t="shared" si="84"/>
        <v>#DIV/0!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 t="e">
        <f t="shared" si="84"/>
        <v>#DIV/0!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tr">
        <f>+'Jun24'!C339</f>
        <v>Mpuluzi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0</v>
      </c>
      <c r="U339" s="46">
        <f>+L344+L345</f>
        <v>0</v>
      </c>
      <c r="V339" s="46">
        <f>+L346+L347</f>
        <v>0</v>
      </c>
      <c r="W339" s="46">
        <f>+L350</f>
        <v>0</v>
      </c>
      <c r="X339" s="46">
        <f>+L348</f>
        <v>0</v>
      </c>
    </row>
    <row r="340" spans="1:24" x14ac:dyDescent="0.25">
      <c r="A340" s="21"/>
      <c r="B340" s="22"/>
      <c r="C340" s="8">
        <f>+$C324</f>
        <v>0</v>
      </c>
      <c r="D340" s="24"/>
      <c r="E340" s="24"/>
      <c r="F340" s="24"/>
      <c r="G340" s="10">
        <f>+$G$4</f>
        <v>0</v>
      </c>
      <c r="H340" s="10">
        <f>+G340</f>
        <v>0</v>
      </c>
      <c r="I340" s="10">
        <f t="shared" si="86"/>
        <v>0</v>
      </c>
      <c r="J340" s="10">
        <f t="shared" si="86"/>
        <v>0</v>
      </c>
      <c r="K340" s="10">
        <f t="shared" si="86"/>
        <v>0</v>
      </c>
      <c r="L340" s="10">
        <f t="shared" si="86"/>
        <v>0</v>
      </c>
      <c r="M340" s="10">
        <f t="shared" si="86"/>
        <v>0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0</v>
      </c>
      <c r="H341" s="7">
        <f>+$H$5</f>
        <v>0</v>
      </c>
      <c r="I341" s="7">
        <f>+$I$5</f>
        <v>0</v>
      </c>
      <c r="J341" s="7">
        <f>+$J$5</f>
        <v>0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0</v>
      </c>
      <c r="H343" s="32">
        <f t="shared" ref="H343:L343" si="87">SUM(H344:H347)</f>
        <v>0</v>
      </c>
      <c r="I343" s="32">
        <f t="shared" si="87"/>
        <v>0</v>
      </c>
      <c r="J343" s="32">
        <f t="shared" si="87"/>
        <v>0</v>
      </c>
      <c r="K343" s="32">
        <f t="shared" si="87"/>
        <v>0</v>
      </c>
      <c r="L343" s="32">
        <f t="shared" si="87"/>
        <v>0</v>
      </c>
      <c r="M343" s="32" t="e">
        <f>ROUND((L343/$E$1),0)</f>
        <v>#DIV/0!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/>
      <c r="H344" s="40"/>
      <c r="I344" s="40"/>
      <c r="J344" s="40"/>
      <c r="K344" s="40"/>
      <c r="L344" s="35">
        <f>SUM(G344:K344)</f>
        <v>0</v>
      </c>
      <c r="M344" s="35" t="e">
        <f t="shared" ref="M344:M352" si="88">ROUND((L344/$E$1),0)</f>
        <v>#DIV/0!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/>
      <c r="H345" s="40"/>
      <c r="I345" s="40"/>
      <c r="J345" s="40"/>
      <c r="K345" s="40"/>
      <c r="L345" s="35">
        <f t="shared" ref="L345:L352" si="89">SUM(G345:K345)</f>
        <v>0</v>
      </c>
      <c r="M345" s="35" t="e">
        <f t="shared" si="88"/>
        <v>#DIV/0!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/>
      <c r="H346" s="40"/>
      <c r="I346" s="40"/>
      <c r="J346" s="40"/>
      <c r="K346" s="40"/>
      <c r="L346" s="35">
        <f t="shared" si="89"/>
        <v>0</v>
      </c>
      <c r="M346" s="35" t="e">
        <f t="shared" si="88"/>
        <v>#DIV/0!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/>
      <c r="H347" s="41"/>
      <c r="I347" s="41"/>
      <c r="J347" s="41"/>
      <c r="K347" s="41"/>
      <c r="L347" s="32">
        <f t="shared" si="89"/>
        <v>0</v>
      </c>
      <c r="M347" s="32" t="e">
        <f t="shared" si="88"/>
        <v>#DIV/0!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/>
      <c r="I348" s="40"/>
      <c r="J348" s="40"/>
      <c r="K348" s="40"/>
      <c r="L348" s="35">
        <f t="shared" si="89"/>
        <v>0</v>
      </c>
      <c r="M348" s="35" t="e">
        <f t="shared" si="88"/>
        <v>#DIV/0!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 t="e">
        <f t="shared" si="88"/>
        <v>#DIV/0!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/>
      <c r="I350" s="40"/>
      <c r="J350" s="40"/>
      <c r="K350" s="40"/>
      <c r="L350" s="35">
        <f t="shared" si="89"/>
        <v>0</v>
      </c>
      <c r="M350" s="35" t="e">
        <f t="shared" si="88"/>
        <v>#DIV/0!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/>
      <c r="K351" s="40"/>
      <c r="L351" s="35">
        <f t="shared" si="89"/>
        <v>0</v>
      </c>
      <c r="M351" s="35" t="e">
        <f t="shared" si="88"/>
        <v>#DIV/0!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 t="e">
        <f t="shared" si="88"/>
        <v>#DIV/0!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tr">
        <f>+'Jun24'!C355</f>
        <v>Bulunga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0</v>
      </c>
      <c r="U355" s="46">
        <f>+L360+L361</f>
        <v>0</v>
      </c>
      <c r="V355" s="46">
        <f>+L362+L363</f>
        <v>0</v>
      </c>
      <c r="W355" s="46">
        <f>+L366</f>
        <v>0</v>
      </c>
      <c r="X355" s="46">
        <f>+L364</f>
        <v>0</v>
      </c>
    </row>
    <row r="356" spans="1:24" x14ac:dyDescent="0.25">
      <c r="A356" s="21"/>
      <c r="B356" s="22"/>
      <c r="C356" s="8">
        <f>+$C340</f>
        <v>0</v>
      </c>
      <c r="D356" s="24"/>
      <c r="E356" s="24"/>
      <c r="F356" s="24"/>
      <c r="G356" s="10">
        <f>+$G$4</f>
        <v>0</v>
      </c>
      <c r="H356" s="10">
        <f>+G356</f>
        <v>0</v>
      </c>
      <c r="I356" s="10">
        <f t="shared" si="90"/>
        <v>0</v>
      </c>
      <c r="J356" s="10">
        <f t="shared" si="90"/>
        <v>0</v>
      </c>
      <c r="K356" s="10">
        <f t="shared" si="90"/>
        <v>0</v>
      </c>
      <c r="L356" s="10">
        <f t="shared" si="90"/>
        <v>0</v>
      </c>
      <c r="M356" s="10">
        <f t="shared" si="90"/>
        <v>0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0</v>
      </c>
      <c r="H357" s="7">
        <f>+$H$5</f>
        <v>0</v>
      </c>
      <c r="I357" s="7">
        <f>+$I$5</f>
        <v>0</v>
      </c>
      <c r="J357" s="7">
        <f>+$J$5</f>
        <v>0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0</v>
      </c>
      <c r="H359" s="32">
        <f t="shared" ref="H359:L359" si="91">SUM(H360:H363)</f>
        <v>0</v>
      </c>
      <c r="I359" s="32">
        <f t="shared" si="91"/>
        <v>0</v>
      </c>
      <c r="J359" s="32">
        <f t="shared" si="91"/>
        <v>0</v>
      </c>
      <c r="K359" s="32">
        <f t="shared" si="91"/>
        <v>0</v>
      </c>
      <c r="L359" s="32">
        <f t="shared" si="91"/>
        <v>0</v>
      </c>
      <c r="M359" s="32" t="e">
        <f>ROUND((L359/$E$1),0)</f>
        <v>#DIV/0!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/>
      <c r="H360" s="40"/>
      <c r="I360" s="40"/>
      <c r="J360" s="40"/>
      <c r="K360" s="40"/>
      <c r="L360" s="35">
        <f>SUM(G360:K360)</f>
        <v>0</v>
      </c>
      <c r="M360" s="35" t="e">
        <f t="shared" ref="M360:M368" si="92">ROUND((L360/$E$1),0)</f>
        <v>#DIV/0!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/>
      <c r="H361" s="40"/>
      <c r="I361" s="40"/>
      <c r="J361" s="40"/>
      <c r="K361" s="40"/>
      <c r="L361" s="35">
        <f t="shared" ref="L361:L368" si="93">SUM(G361:K361)</f>
        <v>0</v>
      </c>
      <c r="M361" s="35" t="e">
        <f t="shared" si="92"/>
        <v>#DIV/0!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/>
      <c r="H362" s="40"/>
      <c r="I362" s="40"/>
      <c r="J362" s="40"/>
      <c r="K362" s="40"/>
      <c r="L362" s="35">
        <f t="shared" si="93"/>
        <v>0</v>
      </c>
      <c r="M362" s="35" t="e">
        <f t="shared" si="92"/>
        <v>#DIV/0!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/>
      <c r="H363" s="41"/>
      <c r="I363" s="41"/>
      <c r="J363" s="41"/>
      <c r="K363" s="41"/>
      <c r="L363" s="32">
        <f t="shared" si="93"/>
        <v>0</v>
      </c>
      <c r="M363" s="32" t="e">
        <f t="shared" si="92"/>
        <v>#DIV/0!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 t="e">
        <f t="shared" si="92"/>
        <v>#DIV/0!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 t="e">
        <f t="shared" si="92"/>
        <v>#DIV/0!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 t="e">
        <f t="shared" si="92"/>
        <v>#DIV/0!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/>
      <c r="K367" s="40"/>
      <c r="L367" s="35">
        <f t="shared" si="93"/>
        <v>0</v>
      </c>
      <c r="M367" s="35" t="e">
        <f t="shared" si="92"/>
        <v>#DIV/0!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 t="e">
        <f t="shared" si="92"/>
        <v>#DIV/0!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tr">
        <f>+'Jun24'!C371</f>
        <v>Mbowane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0</v>
      </c>
      <c r="U371" s="46">
        <f>+L376+L377</f>
        <v>0</v>
      </c>
      <c r="V371" s="46">
        <f>+L378+L379</f>
        <v>0</v>
      </c>
      <c r="W371" s="46">
        <f>+L382</f>
        <v>0</v>
      </c>
      <c r="X371" s="46">
        <f>+L380</f>
        <v>0</v>
      </c>
    </row>
    <row r="372" spans="1:24" x14ac:dyDescent="0.25">
      <c r="A372" s="21"/>
      <c r="B372" s="22"/>
      <c r="C372" s="8">
        <f>+$C356</f>
        <v>0</v>
      </c>
      <c r="D372" s="24"/>
      <c r="E372" s="24"/>
      <c r="F372" s="24"/>
      <c r="G372" s="10">
        <f>+$G$4</f>
        <v>0</v>
      </c>
      <c r="H372" s="10">
        <f>+G372</f>
        <v>0</v>
      </c>
      <c r="I372" s="10">
        <f t="shared" si="94"/>
        <v>0</v>
      </c>
      <c r="J372" s="10">
        <f t="shared" si="94"/>
        <v>0</v>
      </c>
      <c r="K372" s="10">
        <f t="shared" si="94"/>
        <v>0</v>
      </c>
      <c r="L372" s="10">
        <f t="shared" si="94"/>
        <v>0</v>
      </c>
      <c r="M372" s="10">
        <f t="shared" si="94"/>
        <v>0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0</v>
      </c>
      <c r="H373" s="7">
        <f>+$H$5</f>
        <v>0</v>
      </c>
      <c r="I373" s="7">
        <f>+$I$5</f>
        <v>0</v>
      </c>
      <c r="J373" s="7">
        <f>+$J$5</f>
        <v>0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0</v>
      </c>
      <c r="H375" s="32">
        <f t="shared" ref="H375:L375" si="95">SUM(H376:H379)</f>
        <v>0</v>
      </c>
      <c r="I375" s="32">
        <f t="shared" si="95"/>
        <v>0</v>
      </c>
      <c r="J375" s="32">
        <f t="shared" si="95"/>
        <v>0</v>
      </c>
      <c r="K375" s="32">
        <f t="shared" si="95"/>
        <v>0</v>
      </c>
      <c r="L375" s="32">
        <f t="shared" si="95"/>
        <v>0</v>
      </c>
      <c r="M375" s="32" t="e">
        <f>ROUND((L375/$E$1),0)</f>
        <v>#DIV/0!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/>
      <c r="H376" s="40"/>
      <c r="I376" s="40"/>
      <c r="J376" s="40"/>
      <c r="K376" s="40"/>
      <c r="L376" s="35">
        <f>SUM(G376:K376)</f>
        <v>0</v>
      </c>
      <c r="M376" s="35" t="e">
        <f t="shared" ref="M376:M384" si="96">ROUND((L376/$E$1),0)</f>
        <v>#DIV/0!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/>
      <c r="H377" s="40"/>
      <c r="I377" s="40"/>
      <c r="J377" s="40"/>
      <c r="K377" s="40"/>
      <c r="L377" s="35">
        <f t="shared" ref="L377:L384" si="97">SUM(G377:K377)</f>
        <v>0</v>
      </c>
      <c r="M377" s="35" t="e">
        <f t="shared" si="96"/>
        <v>#DIV/0!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/>
      <c r="H378" s="40"/>
      <c r="I378" s="40"/>
      <c r="J378" s="40"/>
      <c r="K378" s="40"/>
      <c r="L378" s="35">
        <f t="shared" si="97"/>
        <v>0</v>
      </c>
      <c r="M378" s="35" t="e">
        <f t="shared" si="96"/>
        <v>#DIV/0!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/>
      <c r="H379" s="41"/>
      <c r="I379" s="41"/>
      <c r="J379" s="41"/>
      <c r="K379" s="41"/>
      <c r="L379" s="32">
        <f t="shared" si="97"/>
        <v>0</v>
      </c>
      <c r="M379" s="32" t="e">
        <f t="shared" si="96"/>
        <v>#DIV/0!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 t="e">
        <f t="shared" si="96"/>
        <v>#DIV/0!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 t="e">
        <f t="shared" si="96"/>
        <v>#DIV/0!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 t="e">
        <f t="shared" si="96"/>
        <v>#DIV/0!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/>
      <c r="J383" s="40"/>
      <c r="K383" s="40"/>
      <c r="L383" s="35">
        <f t="shared" si="97"/>
        <v>0</v>
      </c>
      <c r="M383" s="35" t="e">
        <f t="shared" si="96"/>
        <v>#DIV/0!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 t="e">
        <f t="shared" si="96"/>
        <v>#DIV/0!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tr">
        <f>+'Jun24'!C387</f>
        <v>Sibovini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0</v>
      </c>
      <c r="U387" s="46">
        <f>+L392+L393</f>
        <v>0</v>
      </c>
      <c r="V387" s="46">
        <f>+L394+L395</f>
        <v>0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>
        <f>+$C372</f>
        <v>0</v>
      </c>
      <c r="D388" s="24"/>
      <c r="E388" s="24"/>
      <c r="F388" s="24"/>
      <c r="G388" s="10">
        <f>+$G$4</f>
        <v>0</v>
      </c>
      <c r="H388" s="10">
        <f>+G388</f>
        <v>0</v>
      </c>
      <c r="I388" s="10">
        <f t="shared" si="98"/>
        <v>0</v>
      </c>
      <c r="J388" s="10">
        <f t="shared" si="98"/>
        <v>0</v>
      </c>
      <c r="K388" s="10">
        <f t="shared" si="98"/>
        <v>0</v>
      </c>
      <c r="L388" s="10">
        <f t="shared" si="98"/>
        <v>0</v>
      </c>
      <c r="M388" s="10">
        <f t="shared" si="98"/>
        <v>0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0</v>
      </c>
      <c r="H389" s="7">
        <f>+$H$5</f>
        <v>0</v>
      </c>
      <c r="I389" s="7">
        <f>+$I$5</f>
        <v>0</v>
      </c>
      <c r="J389" s="7">
        <f>+$J$5</f>
        <v>0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0</v>
      </c>
      <c r="H391" s="32">
        <f t="shared" ref="H391:L391" si="99">SUM(H392:H395)</f>
        <v>0</v>
      </c>
      <c r="I391" s="32">
        <f t="shared" si="99"/>
        <v>0</v>
      </c>
      <c r="J391" s="32">
        <f t="shared" si="99"/>
        <v>0</v>
      </c>
      <c r="K391" s="32">
        <f t="shared" si="99"/>
        <v>0</v>
      </c>
      <c r="L391" s="32">
        <f t="shared" si="99"/>
        <v>0</v>
      </c>
      <c r="M391" s="32" t="e">
        <f>ROUND((L391/$E$1),0)</f>
        <v>#DIV/0!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/>
      <c r="H392" s="40"/>
      <c r="I392" s="40"/>
      <c r="J392" s="40"/>
      <c r="K392" s="40"/>
      <c r="L392" s="35">
        <f>SUM(G392:K392)</f>
        <v>0</v>
      </c>
      <c r="M392" s="35" t="e">
        <f t="shared" ref="M392:M400" si="100">ROUND((L392/$E$1),0)</f>
        <v>#DIV/0!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/>
      <c r="H393" s="40"/>
      <c r="I393" s="40"/>
      <c r="J393" s="40"/>
      <c r="K393" s="40"/>
      <c r="L393" s="35">
        <f t="shared" ref="L393:L400" si="101">SUM(G393:K393)</f>
        <v>0</v>
      </c>
      <c r="M393" s="35" t="e">
        <f t="shared" si="100"/>
        <v>#DIV/0!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/>
      <c r="H394" s="40"/>
      <c r="I394" s="40"/>
      <c r="J394" s="40"/>
      <c r="K394" s="40"/>
      <c r="L394" s="35">
        <f t="shared" si="101"/>
        <v>0</v>
      </c>
      <c r="M394" s="35" t="e">
        <f t="shared" si="100"/>
        <v>#DIV/0!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/>
      <c r="H395" s="41"/>
      <c r="I395" s="41"/>
      <c r="J395" s="41"/>
      <c r="K395" s="41"/>
      <c r="L395" s="32">
        <f t="shared" si="101"/>
        <v>0</v>
      </c>
      <c r="M395" s="32" t="e">
        <f t="shared" si="100"/>
        <v>#DIV/0!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 t="e">
        <f t="shared" si="100"/>
        <v>#DIV/0!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 t="e">
        <f t="shared" si="100"/>
        <v>#DIV/0!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 t="e">
        <f t="shared" si="100"/>
        <v>#DIV/0!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 t="e">
        <f t="shared" si="100"/>
        <v>#DIV/0!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 t="e">
        <f t="shared" si="100"/>
        <v>#DIV/0!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tr">
        <f>+'Jun24'!C403</f>
        <v>Nsubani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0</v>
      </c>
      <c r="U403" s="46">
        <f>+L408+L409</f>
        <v>0</v>
      </c>
      <c r="V403" s="46">
        <f>+L410+L411</f>
        <v>0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>
        <f>+$C388</f>
        <v>0</v>
      </c>
      <c r="D404" s="24"/>
      <c r="E404" s="24"/>
      <c r="F404" s="24"/>
      <c r="G404" s="10">
        <f>+$G$4</f>
        <v>0</v>
      </c>
      <c r="H404" s="10">
        <f>+G404</f>
        <v>0</v>
      </c>
      <c r="I404" s="10">
        <f t="shared" si="102"/>
        <v>0</v>
      </c>
      <c r="J404" s="10">
        <f t="shared" si="102"/>
        <v>0</v>
      </c>
      <c r="K404" s="10">
        <f t="shared" si="102"/>
        <v>0</v>
      </c>
      <c r="L404" s="10">
        <f t="shared" si="102"/>
        <v>0</v>
      </c>
      <c r="M404" s="10">
        <f t="shared" si="102"/>
        <v>0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0</v>
      </c>
      <c r="H405" s="7">
        <f>+$H$5</f>
        <v>0</v>
      </c>
      <c r="I405" s="7">
        <f>+$I$5</f>
        <v>0</v>
      </c>
      <c r="J405" s="7">
        <f>+$J$5</f>
        <v>0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3">SUM(H408:H411)</f>
        <v>0</v>
      </c>
      <c r="I407" s="32">
        <f t="shared" si="103"/>
        <v>0</v>
      </c>
      <c r="J407" s="32">
        <f t="shared" si="103"/>
        <v>0</v>
      </c>
      <c r="K407" s="32">
        <f t="shared" si="103"/>
        <v>0</v>
      </c>
      <c r="L407" s="32">
        <f t="shared" si="103"/>
        <v>0</v>
      </c>
      <c r="M407" s="32" t="e">
        <f>ROUND((L407/$E$1),0)</f>
        <v>#DIV/0!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 t="e">
        <f t="shared" ref="M408:M416" si="104">ROUND((L408/$E$1),0)</f>
        <v>#DIV/0!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105">SUM(G409:K409)</f>
        <v>0</v>
      </c>
      <c r="M409" s="35" t="e">
        <f t="shared" si="104"/>
        <v>#DIV/0!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105"/>
        <v>0</v>
      </c>
      <c r="M410" s="35" t="e">
        <f t="shared" si="104"/>
        <v>#DIV/0!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105"/>
        <v>0</v>
      </c>
      <c r="M411" s="32" t="e">
        <f t="shared" si="104"/>
        <v>#DIV/0!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 t="e">
        <f t="shared" si="104"/>
        <v>#DIV/0!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 t="e">
        <f t="shared" si="104"/>
        <v>#DIV/0!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 t="e">
        <f t="shared" si="104"/>
        <v>#DIV/0!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 t="e">
        <f t="shared" si="104"/>
        <v>#DIV/0!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 t="e">
        <f t="shared" si="104"/>
        <v>#DIV/0!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tr">
        <f>+'Jun24'!C419</f>
        <v>Mhlabubovu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>
        <f>+$C404</f>
        <v>0</v>
      </c>
      <c r="D420" s="24"/>
      <c r="E420" s="24"/>
      <c r="F420" s="24"/>
      <c r="G420" s="10">
        <f>+$G$4</f>
        <v>0</v>
      </c>
      <c r="H420" s="10">
        <f>+G420</f>
        <v>0</v>
      </c>
      <c r="I420" s="10">
        <f t="shared" si="106"/>
        <v>0</v>
      </c>
      <c r="J420" s="10">
        <f t="shared" si="106"/>
        <v>0</v>
      </c>
      <c r="K420" s="10">
        <f t="shared" si="106"/>
        <v>0</v>
      </c>
      <c r="L420" s="10">
        <f t="shared" si="106"/>
        <v>0</v>
      </c>
      <c r="M420" s="10">
        <f t="shared" si="106"/>
        <v>0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0</v>
      </c>
      <c r="H421" s="7">
        <f>+$H$5</f>
        <v>0</v>
      </c>
      <c r="I421" s="7">
        <f>+$I$5</f>
        <v>0</v>
      </c>
      <c r="J421" s="7">
        <f>+$J$5</f>
        <v>0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 t="e">
        <f>ROUND((L423/$E$1),0)</f>
        <v>#DIV/0!</v>
      </c>
      <c r="N423" s="33"/>
      <c r="AA423" s="50">
        <v>36</v>
      </c>
      <c r="AB423" s="50">
        <v>46</v>
      </c>
      <c r="AC423" s="50">
        <v>48</v>
      </c>
      <c r="AD423" s="50">
        <v>73</v>
      </c>
      <c r="AE423" s="50">
        <v>0</v>
      </c>
      <c r="AF423" s="50">
        <v>203</v>
      </c>
      <c r="AG423" s="50">
        <v>51</v>
      </c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 t="e">
        <f t="shared" ref="M424:M432" si="108">ROUND((L424/$E$1),0)</f>
        <v>#DIV/0!</v>
      </c>
      <c r="N424" s="33"/>
      <c r="AA424" s="50"/>
      <c r="AB424" s="50"/>
      <c r="AC424" s="50"/>
      <c r="AD424" s="50"/>
      <c r="AE424" s="50"/>
      <c r="AF424" s="50">
        <v>8</v>
      </c>
      <c r="AG424" s="50">
        <v>2</v>
      </c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 t="e">
        <f t="shared" si="108"/>
        <v>#DIV/0!</v>
      </c>
      <c r="N425" s="33"/>
      <c r="AA425" s="50"/>
      <c r="AB425" s="50"/>
      <c r="AC425" s="50"/>
      <c r="AD425" s="50"/>
      <c r="AE425" s="50"/>
      <c r="AF425" s="50">
        <v>43</v>
      </c>
      <c r="AG425" s="50">
        <v>11</v>
      </c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 t="e">
        <f t="shared" si="108"/>
        <v>#DIV/0!</v>
      </c>
      <c r="N426" s="33"/>
      <c r="AA426" s="50"/>
      <c r="AB426" s="50"/>
      <c r="AC426" s="50"/>
      <c r="AD426" s="50"/>
      <c r="AE426" s="50"/>
      <c r="AF426" s="50">
        <v>62</v>
      </c>
      <c r="AG426" s="50">
        <v>16</v>
      </c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 t="e">
        <f t="shared" si="108"/>
        <v>#DIV/0!</v>
      </c>
      <c r="N427" s="33"/>
      <c r="AA427" s="50"/>
      <c r="AB427" s="50"/>
      <c r="AC427" s="50"/>
      <c r="AD427" s="50"/>
      <c r="AE427" s="50"/>
      <c r="AF427" s="50">
        <v>90</v>
      </c>
      <c r="AG427" s="50">
        <v>23</v>
      </c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 t="e">
        <f t="shared" si="108"/>
        <v>#DIV/0!</v>
      </c>
      <c r="N428" s="33"/>
      <c r="AA428" s="50"/>
      <c r="AB428" s="50"/>
      <c r="AC428" s="50"/>
      <c r="AD428" s="50"/>
      <c r="AE428" s="50"/>
      <c r="AF428" s="50">
        <v>0</v>
      </c>
      <c r="AG428" s="50">
        <v>0</v>
      </c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 t="e">
        <f t="shared" si="108"/>
        <v>#DIV/0!</v>
      </c>
      <c r="N429" s="33"/>
      <c r="AA429" s="50"/>
      <c r="AB429" s="50"/>
      <c r="AC429" s="50"/>
      <c r="AD429" s="50"/>
      <c r="AE429" s="50"/>
      <c r="AF429" s="50">
        <v>0</v>
      </c>
      <c r="AG429" s="50">
        <v>0</v>
      </c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 t="e">
        <f t="shared" si="108"/>
        <v>#DIV/0!</v>
      </c>
      <c r="N430" s="33"/>
      <c r="AA430" s="50"/>
      <c r="AB430" s="50"/>
      <c r="AC430" s="50"/>
      <c r="AD430" s="50"/>
      <c r="AE430" s="50"/>
      <c r="AF430" s="50">
        <v>13</v>
      </c>
      <c r="AG430" s="50">
        <v>3</v>
      </c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 t="e">
        <f t="shared" si="108"/>
        <v>#DIV/0!</v>
      </c>
      <c r="N431" s="33"/>
      <c r="AA431" s="50"/>
      <c r="AB431" s="50"/>
      <c r="AC431" s="50"/>
      <c r="AD431" s="50"/>
      <c r="AE431" s="50"/>
      <c r="AF431" s="50">
        <v>537</v>
      </c>
      <c r="AG431" s="50">
        <v>134</v>
      </c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 t="e">
        <f t="shared" si="108"/>
        <v>#DIV/0!</v>
      </c>
      <c r="N432" s="33"/>
      <c r="AA432" s="50"/>
      <c r="AB432" s="50"/>
      <c r="AC432" s="50"/>
      <c r="AD432" s="50"/>
      <c r="AE432" s="50"/>
      <c r="AF432" s="50">
        <v>0</v>
      </c>
      <c r="AG432" s="50">
        <v>0</v>
      </c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tr">
        <f>+'Jun24'!C435</f>
        <v>Jubukweni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0</v>
      </c>
      <c r="U435" s="46">
        <f>+L440+L441</f>
        <v>0</v>
      </c>
      <c r="V435" s="46">
        <f>+L442+L443</f>
        <v>0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>
        <f>+$C420</f>
        <v>0</v>
      </c>
      <c r="D436" s="24"/>
      <c r="E436" s="24"/>
      <c r="F436" s="24"/>
      <c r="G436" s="10">
        <f>+$G$4</f>
        <v>0</v>
      </c>
      <c r="H436" s="10">
        <f>+G436</f>
        <v>0</v>
      </c>
      <c r="I436" s="10">
        <f t="shared" si="110"/>
        <v>0</v>
      </c>
      <c r="J436" s="10">
        <f t="shared" si="110"/>
        <v>0</v>
      </c>
      <c r="K436" s="10">
        <f t="shared" si="110"/>
        <v>0</v>
      </c>
      <c r="L436" s="10">
        <f t="shared" si="110"/>
        <v>0</v>
      </c>
      <c r="M436" s="10">
        <f t="shared" si="110"/>
        <v>0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0</v>
      </c>
      <c r="H437" s="7">
        <f>+$H$5</f>
        <v>0</v>
      </c>
      <c r="I437" s="7">
        <f>+$I$5</f>
        <v>0</v>
      </c>
      <c r="J437" s="7">
        <f>+$J$5</f>
        <v>0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 t="e">
        <f>ROUND((L439/$E$1),0)</f>
        <v>#DIV/0!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 t="e">
        <f t="shared" ref="M440:M448" si="112">ROUND((L440/$E$1),0)</f>
        <v>#DIV/0!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 t="e">
        <f t="shared" si="112"/>
        <v>#DIV/0!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 t="e">
        <f t="shared" si="112"/>
        <v>#DIV/0!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 t="e">
        <f t="shared" si="112"/>
        <v>#DIV/0!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 t="e">
        <f t="shared" si="112"/>
        <v>#DIV/0!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 t="e">
        <f t="shared" si="112"/>
        <v>#DIV/0!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 t="e">
        <f t="shared" si="112"/>
        <v>#DIV/0!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 t="e">
        <f t="shared" si="112"/>
        <v>#DIV/0!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 t="e">
        <f t="shared" si="112"/>
        <v>#DIV/0!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tr">
        <f>+'Jun24'!C451</f>
        <v>Sigangeni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0</v>
      </c>
      <c r="U451" s="46">
        <f>+L456+L457</f>
        <v>0</v>
      </c>
      <c r="V451" s="46">
        <f>+L458+L459</f>
        <v>0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>
        <f>+$C436</f>
        <v>0</v>
      </c>
      <c r="D452" s="24"/>
      <c r="E452" s="24"/>
      <c r="F452" s="24"/>
      <c r="G452" s="10">
        <f>+$G$4</f>
        <v>0</v>
      </c>
      <c r="H452" s="10">
        <f>+G452</f>
        <v>0</v>
      </c>
      <c r="I452" s="10">
        <f t="shared" si="114"/>
        <v>0</v>
      </c>
      <c r="J452" s="10">
        <f t="shared" si="114"/>
        <v>0</v>
      </c>
      <c r="K452" s="10">
        <f t="shared" si="114"/>
        <v>0</v>
      </c>
      <c r="L452" s="10">
        <f t="shared" si="114"/>
        <v>0</v>
      </c>
      <c r="M452" s="10">
        <f t="shared" si="114"/>
        <v>0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0</v>
      </c>
      <c r="H453" s="7">
        <f>+$H$5</f>
        <v>0</v>
      </c>
      <c r="I453" s="7">
        <f>+$I$5</f>
        <v>0</v>
      </c>
      <c r="J453" s="7">
        <f>+$J$5</f>
        <v>0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 t="e">
        <f>ROUND((L455/$E$1),0)</f>
        <v>#DIV/0!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 t="e">
        <f t="shared" ref="M456:M464" si="116">ROUND((L456/$E$1),0)</f>
        <v>#DIV/0!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 t="e">
        <f t="shared" si="116"/>
        <v>#DIV/0!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 t="e">
        <f t="shared" si="116"/>
        <v>#DIV/0!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 t="e">
        <f t="shared" si="116"/>
        <v>#DIV/0!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 t="e">
        <f t="shared" si="116"/>
        <v>#DIV/0!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 t="e">
        <f t="shared" si="116"/>
        <v>#DIV/0!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 t="e">
        <f t="shared" si="116"/>
        <v>#DIV/0!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 t="e">
        <f t="shared" si="116"/>
        <v>#DIV/0!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 t="e">
        <f t="shared" si="116"/>
        <v>#DIV/0!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tr">
        <f>+'Jun24'!C467</f>
        <v>Sgombeni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0</v>
      </c>
      <c r="U467" s="46">
        <f>+L472+L473</f>
        <v>0</v>
      </c>
      <c r="V467" s="46">
        <f>+L474+L475</f>
        <v>0</v>
      </c>
      <c r="W467" s="46">
        <f>+L478</f>
        <v>0</v>
      </c>
      <c r="X467" s="46">
        <f>+L476</f>
        <v>0</v>
      </c>
    </row>
    <row r="468" spans="1:24" x14ac:dyDescent="0.25">
      <c r="A468" s="21"/>
      <c r="B468" s="22"/>
      <c r="C468" s="8">
        <f>+$C452</f>
        <v>0</v>
      </c>
      <c r="D468" s="24"/>
      <c r="E468" s="24"/>
      <c r="F468" s="24"/>
      <c r="G468" s="10">
        <f>+$G$4</f>
        <v>0</v>
      </c>
      <c r="H468" s="10">
        <f>+G468</f>
        <v>0</v>
      </c>
      <c r="I468" s="10">
        <f t="shared" si="118"/>
        <v>0</v>
      </c>
      <c r="J468" s="10">
        <f t="shared" si="118"/>
        <v>0</v>
      </c>
      <c r="K468" s="10">
        <f t="shared" si="118"/>
        <v>0</v>
      </c>
      <c r="L468" s="10">
        <f t="shared" si="118"/>
        <v>0</v>
      </c>
      <c r="M468" s="10">
        <f t="shared" si="118"/>
        <v>0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0</v>
      </c>
      <c r="H469" s="7">
        <f>+$H$5</f>
        <v>0</v>
      </c>
      <c r="I469" s="7">
        <f>+$I$5</f>
        <v>0</v>
      </c>
      <c r="J469" s="7">
        <f>+$J$5</f>
        <v>0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 t="e">
        <f>ROUND((L471/$E$1),0)</f>
        <v>#DIV/0!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 t="e">
        <f t="shared" ref="M472:M480" si="120">ROUND((L472/$E$1),0)</f>
        <v>#DIV/0!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 t="e">
        <f t="shared" si="120"/>
        <v>#DIV/0!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 t="e">
        <f t="shared" si="120"/>
        <v>#DIV/0!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 t="e">
        <f t="shared" si="120"/>
        <v>#DIV/0!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 t="e">
        <f t="shared" si="120"/>
        <v>#DIV/0!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 t="e">
        <f t="shared" si="120"/>
        <v>#DIV/0!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 t="e">
        <f t="shared" si="120"/>
        <v>#DIV/0!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 t="e">
        <f t="shared" si="120"/>
        <v>#DIV/0!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 t="e">
        <f t="shared" si="120"/>
        <v>#DIV/0!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tr">
        <f>+'Jun24'!C483</f>
        <v>Lushikishini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0</v>
      </c>
      <c r="U483" s="46">
        <f>+L488+L489</f>
        <v>0</v>
      </c>
      <c r="V483" s="46">
        <f>+L490+L491</f>
        <v>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>
        <f>+$C468</f>
        <v>0</v>
      </c>
      <c r="D484" s="24"/>
      <c r="E484" s="24"/>
      <c r="F484" s="24"/>
      <c r="G484" s="10">
        <f>+$G$4</f>
        <v>0</v>
      </c>
      <c r="H484" s="10">
        <f>+G484</f>
        <v>0</v>
      </c>
      <c r="I484" s="10">
        <f t="shared" si="122"/>
        <v>0</v>
      </c>
      <c r="J484" s="10">
        <f t="shared" si="122"/>
        <v>0</v>
      </c>
      <c r="K484" s="10">
        <f t="shared" si="122"/>
        <v>0</v>
      </c>
      <c r="L484" s="10">
        <f t="shared" si="122"/>
        <v>0</v>
      </c>
      <c r="M484" s="10">
        <f t="shared" si="122"/>
        <v>0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0</v>
      </c>
      <c r="H485" s="7">
        <f>+$H$5</f>
        <v>0</v>
      </c>
      <c r="I485" s="7">
        <f>+$I$5</f>
        <v>0</v>
      </c>
      <c r="J485" s="7">
        <f>+$J$5</f>
        <v>0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 t="e">
        <f>ROUND((L487/$E$1),0)</f>
        <v>#DIV/0!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 t="e">
        <f t="shared" ref="M488:M496" si="124">ROUND((L488/$E$1),0)</f>
        <v>#DIV/0!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 t="e">
        <f t="shared" si="124"/>
        <v>#DIV/0!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 t="e">
        <f t="shared" si="124"/>
        <v>#DIV/0!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 t="e">
        <f t="shared" si="124"/>
        <v>#DIV/0!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 t="e">
        <f t="shared" si="124"/>
        <v>#DIV/0!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 t="e">
        <f t="shared" si="124"/>
        <v>#DIV/0!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 t="e">
        <f t="shared" si="124"/>
        <v>#DIV/0!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 t="e">
        <f t="shared" si="124"/>
        <v>#DIV/0!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 t="e">
        <f t="shared" si="124"/>
        <v>#DIV/0!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tr">
        <f>+'Jun24'!C499</f>
        <v>Sigengeni (Shiselweni)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0</v>
      </c>
      <c r="U499" s="46">
        <f>+L504+L505</f>
        <v>0</v>
      </c>
      <c r="V499" s="46">
        <f>+L506+L507</f>
        <v>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>
        <f>+$C484</f>
        <v>0</v>
      </c>
      <c r="D500" s="24"/>
      <c r="E500" s="24"/>
      <c r="F500" s="24"/>
      <c r="G500" s="10">
        <f>+$G$4</f>
        <v>0</v>
      </c>
      <c r="H500" s="10">
        <f>+G500</f>
        <v>0</v>
      </c>
      <c r="I500" s="10">
        <f t="shared" si="126"/>
        <v>0</v>
      </c>
      <c r="J500" s="10">
        <f t="shared" si="126"/>
        <v>0</v>
      </c>
      <c r="K500" s="10">
        <f t="shared" si="126"/>
        <v>0</v>
      </c>
      <c r="L500" s="10">
        <f t="shared" si="126"/>
        <v>0</v>
      </c>
      <c r="M500" s="10">
        <f t="shared" si="126"/>
        <v>0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0</v>
      </c>
      <c r="H501" s="7">
        <f>+$H$5</f>
        <v>0</v>
      </c>
      <c r="I501" s="7">
        <f>+$I$5</f>
        <v>0</v>
      </c>
      <c r="J501" s="7">
        <f>+$J$5</f>
        <v>0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27">SUM(H504:H507)</f>
        <v>0</v>
      </c>
      <c r="I503" s="32">
        <f t="shared" si="127"/>
        <v>0</v>
      </c>
      <c r="J503" s="32">
        <f t="shared" si="127"/>
        <v>0</v>
      </c>
      <c r="K503" s="32">
        <f t="shared" si="127"/>
        <v>0</v>
      </c>
      <c r="L503" s="32">
        <f t="shared" si="127"/>
        <v>0</v>
      </c>
      <c r="M503" s="32" t="e">
        <f>ROUND((L503/$E$1),0)</f>
        <v>#DIV/0!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/>
      <c r="J504" s="40"/>
      <c r="K504" s="40"/>
      <c r="L504" s="35">
        <f>SUM(G504:K504)</f>
        <v>0</v>
      </c>
      <c r="M504" s="35" t="e">
        <f t="shared" ref="M504:M512" si="128">ROUND((L504/$E$1),0)</f>
        <v>#DIV/0!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/>
      <c r="J505" s="40"/>
      <c r="K505" s="40"/>
      <c r="L505" s="35">
        <f t="shared" ref="L505:L512" si="129">SUM(G505:K505)</f>
        <v>0</v>
      </c>
      <c r="M505" s="35" t="e">
        <f t="shared" si="128"/>
        <v>#DIV/0!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/>
      <c r="J506" s="40"/>
      <c r="K506" s="40"/>
      <c r="L506" s="35">
        <f t="shared" si="129"/>
        <v>0</v>
      </c>
      <c r="M506" s="35" t="e">
        <f t="shared" si="128"/>
        <v>#DIV/0!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/>
      <c r="J507" s="41"/>
      <c r="K507" s="41"/>
      <c r="L507" s="32">
        <f t="shared" si="129"/>
        <v>0</v>
      </c>
      <c r="M507" s="32" t="e">
        <f t="shared" si="128"/>
        <v>#DIV/0!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 t="e">
        <f t="shared" si="128"/>
        <v>#DIV/0!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 t="e">
        <f t="shared" si="128"/>
        <v>#DIV/0!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 t="e">
        <f t="shared" si="128"/>
        <v>#DIV/0!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 t="e">
        <f t="shared" si="128"/>
        <v>#DIV/0!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 t="e">
        <f t="shared" si="128"/>
        <v>#DIV/0!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tr">
        <f>+'Jun24'!C515</f>
        <v>ICBC Details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>
        <f>+$C500</f>
        <v>0</v>
      </c>
      <c r="D516" s="24"/>
      <c r="E516" s="24"/>
      <c r="F516" s="24"/>
      <c r="G516" s="10">
        <f>+$G$4</f>
        <v>0</v>
      </c>
      <c r="H516" s="10">
        <f>+G516</f>
        <v>0</v>
      </c>
      <c r="I516" s="10">
        <f t="shared" si="130"/>
        <v>0</v>
      </c>
      <c r="J516" s="10">
        <f t="shared" si="130"/>
        <v>0</v>
      </c>
      <c r="K516" s="10">
        <f t="shared" si="130"/>
        <v>0</v>
      </c>
      <c r="L516" s="10">
        <f t="shared" si="130"/>
        <v>0</v>
      </c>
      <c r="M516" s="10">
        <f t="shared" si="130"/>
        <v>0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0</v>
      </c>
      <c r="H517" s="7">
        <f>+$H$5</f>
        <v>0</v>
      </c>
      <c r="I517" s="7">
        <f>+$I$5</f>
        <v>0</v>
      </c>
      <c r="J517" s="7">
        <f>+$J$5</f>
        <v>0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 t="e">
        <f>ROUND((L519/$E$1),0)</f>
        <v>#DIV/0!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 t="e">
        <f t="shared" ref="M520:M528" si="132">ROUND((L520/$E$1),0)</f>
        <v>#DIV/0!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 t="e">
        <f t="shared" si="132"/>
        <v>#DIV/0!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 t="e">
        <f t="shared" si="132"/>
        <v>#DIV/0!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 t="e">
        <f t="shared" si="132"/>
        <v>#DIV/0!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 t="e">
        <f t="shared" si="132"/>
        <v>#DIV/0!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 t="e">
        <f t="shared" si="132"/>
        <v>#DIV/0!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 t="e">
        <f t="shared" si="132"/>
        <v>#DIV/0!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 t="e">
        <f t="shared" si="132"/>
        <v>#DIV/0!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 t="e">
        <f t="shared" si="132"/>
        <v>#DIV/0!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tr">
        <f>+'Jun24'!C531</f>
        <v>ICBC Details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>
        <f>+$C516</f>
        <v>0</v>
      </c>
      <c r="D532" s="24"/>
      <c r="E532" s="24"/>
      <c r="F532" s="24"/>
      <c r="G532" s="10">
        <f>+$G$4</f>
        <v>0</v>
      </c>
      <c r="H532" s="10">
        <f>+G532</f>
        <v>0</v>
      </c>
      <c r="I532" s="10">
        <f t="shared" si="134"/>
        <v>0</v>
      </c>
      <c r="J532" s="10">
        <f t="shared" si="134"/>
        <v>0</v>
      </c>
      <c r="K532" s="10">
        <f t="shared" si="134"/>
        <v>0</v>
      </c>
      <c r="L532" s="10">
        <f t="shared" si="134"/>
        <v>0</v>
      </c>
      <c r="M532" s="10">
        <f t="shared" si="134"/>
        <v>0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0</v>
      </c>
      <c r="H533" s="7">
        <f>+$H$5</f>
        <v>0</v>
      </c>
      <c r="I533" s="7">
        <f>+$I$5</f>
        <v>0</v>
      </c>
      <c r="J533" s="7">
        <f>+$J$5</f>
        <v>0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 t="e">
        <f>ROUND((L535/$E$1),0)</f>
        <v>#DIV/0!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 t="e">
        <f t="shared" ref="M536:M544" si="136">ROUND((L536/$E$1),0)</f>
        <v>#DIV/0!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 t="e">
        <f t="shared" si="136"/>
        <v>#DIV/0!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 t="e">
        <f t="shared" si="136"/>
        <v>#DIV/0!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 t="e">
        <f t="shared" si="136"/>
        <v>#DIV/0!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 t="e">
        <f t="shared" si="136"/>
        <v>#DIV/0!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 t="e">
        <f t="shared" si="136"/>
        <v>#DIV/0!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 t="e">
        <f t="shared" si="136"/>
        <v>#DIV/0!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 t="e">
        <f t="shared" si="136"/>
        <v>#DIV/0!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 t="e">
        <f t="shared" si="136"/>
        <v>#DIV/0!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tr">
        <f>+'Jun24'!C547</f>
        <v>ICBC Details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>
        <f>+$C532</f>
        <v>0</v>
      </c>
      <c r="D548" s="24"/>
      <c r="E548" s="24"/>
      <c r="F548" s="24"/>
      <c r="G548" s="10">
        <f>+$G$4</f>
        <v>0</v>
      </c>
      <c r="H548" s="10">
        <f>+G548</f>
        <v>0</v>
      </c>
      <c r="I548" s="10">
        <f t="shared" si="138"/>
        <v>0</v>
      </c>
      <c r="J548" s="10">
        <f t="shared" si="138"/>
        <v>0</v>
      </c>
      <c r="K548" s="10">
        <f t="shared" si="138"/>
        <v>0</v>
      </c>
      <c r="L548" s="10">
        <f t="shared" si="138"/>
        <v>0</v>
      </c>
      <c r="M548" s="10">
        <f t="shared" si="138"/>
        <v>0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0</v>
      </c>
      <c r="H549" s="7">
        <f>+$H$5</f>
        <v>0</v>
      </c>
      <c r="I549" s="7">
        <f>+$I$5</f>
        <v>0</v>
      </c>
      <c r="J549" s="7">
        <f>+$J$5</f>
        <v>0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 t="e">
        <f>ROUND((L551/$E$1),0)</f>
        <v>#DIV/0!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 t="e">
        <f t="shared" ref="M552:M560" si="140">ROUND((L552/$E$1),0)</f>
        <v>#DIV/0!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 t="e">
        <f t="shared" si="140"/>
        <v>#DIV/0!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 t="e">
        <f t="shared" si="140"/>
        <v>#DIV/0!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 t="e">
        <f t="shared" si="140"/>
        <v>#DIV/0!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 t="e">
        <f t="shared" si="140"/>
        <v>#DIV/0!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 t="e">
        <f t="shared" si="140"/>
        <v>#DIV/0!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 t="e">
        <f t="shared" si="140"/>
        <v>#DIV/0!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 t="e">
        <f t="shared" si="140"/>
        <v>#DIV/0!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 t="e">
        <f t="shared" si="140"/>
        <v>#DIV/0!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tr">
        <f>+'Jun24'!C563</f>
        <v>ICBC Details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>
        <f>+$C548</f>
        <v>0</v>
      </c>
      <c r="D564" s="24"/>
      <c r="E564" s="24"/>
      <c r="F564" s="24"/>
      <c r="G564" s="10">
        <f>+$G$4</f>
        <v>0</v>
      </c>
      <c r="H564" s="10">
        <f>+G564</f>
        <v>0</v>
      </c>
      <c r="I564" s="10">
        <f t="shared" si="142"/>
        <v>0</v>
      </c>
      <c r="J564" s="10">
        <f t="shared" si="142"/>
        <v>0</v>
      </c>
      <c r="K564" s="10">
        <f t="shared" si="142"/>
        <v>0</v>
      </c>
      <c r="L564" s="10">
        <f t="shared" si="142"/>
        <v>0</v>
      </c>
      <c r="M564" s="10">
        <f t="shared" si="142"/>
        <v>0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0</v>
      </c>
      <c r="H565" s="7">
        <f>+$H$5</f>
        <v>0</v>
      </c>
      <c r="I565" s="7">
        <f>+$I$5</f>
        <v>0</v>
      </c>
      <c r="J565" s="7">
        <f>+$J$5</f>
        <v>0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 t="e">
        <f>ROUND((L567/$E$1),0)</f>
        <v>#DIV/0!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 t="e">
        <f t="shared" ref="M568:M576" si="144">ROUND((L568/$E$1),0)</f>
        <v>#DIV/0!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 t="e">
        <f t="shared" si="144"/>
        <v>#DIV/0!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 t="e">
        <f t="shared" si="144"/>
        <v>#DIV/0!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 t="e">
        <f t="shared" si="144"/>
        <v>#DIV/0!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 t="e">
        <f t="shared" si="144"/>
        <v>#DIV/0!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 t="e">
        <f t="shared" si="144"/>
        <v>#DIV/0!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 t="e">
        <f t="shared" si="144"/>
        <v>#DIV/0!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 t="e">
        <f t="shared" si="144"/>
        <v>#DIV/0!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 t="e">
        <f t="shared" si="144"/>
        <v>#DIV/0!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tr">
        <f>+'Jun24'!C579</f>
        <v>ICBC Details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>
        <f>+$C564</f>
        <v>0</v>
      </c>
      <c r="D580" s="24"/>
      <c r="E580" s="24"/>
      <c r="F580" s="24"/>
      <c r="G580" s="10">
        <f>+$G$4</f>
        <v>0</v>
      </c>
      <c r="H580" s="10">
        <f>+G580</f>
        <v>0</v>
      </c>
      <c r="I580" s="10">
        <f t="shared" si="146"/>
        <v>0</v>
      </c>
      <c r="J580" s="10">
        <f t="shared" si="146"/>
        <v>0</v>
      </c>
      <c r="K580" s="10">
        <f t="shared" si="146"/>
        <v>0</v>
      </c>
      <c r="L580" s="10">
        <f t="shared" si="146"/>
        <v>0</v>
      </c>
      <c r="M580" s="10">
        <f t="shared" si="146"/>
        <v>0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0</v>
      </c>
      <c r="H581" s="7">
        <f>+$H$5</f>
        <v>0</v>
      </c>
      <c r="I581" s="7">
        <f>+$I$5</f>
        <v>0</v>
      </c>
      <c r="J581" s="7">
        <f>+$J$5</f>
        <v>0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 t="e">
        <f>ROUND((L583/$E$1),0)</f>
        <v>#DIV/0!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 t="e">
        <f t="shared" ref="M584:M592" si="148">ROUND((L584/$E$1),0)</f>
        <v>#DIV/0!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 t="e">
        <f t="shared" si="148"/>
        <v>#DIV/0!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 t="e">
        <f t="shared" si="148"/>
        <v>#DIV/0!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 t="e">
        <f t="shared" si="148"/>
        <v>#DIV/0!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 t="e">
        <f t="shared" si="148"/>
        <v>#DIV/0!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 t="e">
        <f t="shared" si="148"/>
        <v>#DIV/0!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 t="e">
        <f t="shared" si="148"/>
        <v>#DIV/0!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 t="e">
        <f t="shared" si="148"/>
        <v>#DIV/0!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 t="e">
        <f t="shared" si="148"/>
        <v>#DIV/0!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tr">
        <f>+'Jun24'!C595</f>
        <v>ICBC Details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>
        <f>+$C580</f>
        <v>0</v>
      </c>
      <c r="D596" s="24"/>
      <c r="E596" s="24"/>
      <c r="F596" s="24"/>
      <c r="G596" s="10">
        <f>+$G$4</f>
        <v>0</v>
      </c>
      <c r="H596" s="10">
        <f>+G596</f>
        <v>0</v>
      </c>
      <c r="I596" s="10">
        <f t="shared" si="150"/>
        <v>0</v>
      </c>
      <c r="J596" s="10">
        <f t="shared" si="150"/>
        <v>0</v>
      </c>
      <c r="K596" s="10">
        <f t="shared" si="150"/>
        <v>0</v>
      </c>
      <c r="L596" s="10">
        <f t="shared" si="150"/>
        <v>0</v>
      </c>
      <c r="M596" s="10">
        <f t="shared" si="150"/>
        <v>0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0</v>
      </c>
      <c r="H597" s="7">
        <f>+$H$5</f>
        <v>0</v>
      </c>
      <c r="I597" s="7">
        <f>+$I$5</f>
        <v>0</v>
      </c>
      <c r="J597" s="7">
        <f>+$J$5</f>
        <v>0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 t="e">
        <f>ROUND((L599/$E$1),0)</f>
        <v>#DIV/0!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 t="e">
        <f t="shared" ref="M600:M608" si="152">ROUND((L600/$E$1),0)</f>
        <v>#DIV/0!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 t="e">
        <f t="shared" si="152"/>
        <v>#DIV/0!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 t="e">
        <f t="shared" si="152"/>
        <v>#DIV/0!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 t="e">
        <f t="shared" si="152"/>
        <v>#DIV/0!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 t="e">
        <f t="shared" si="152"/>
        <v>#DIV/0!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 t="e">
        <f t="shared" si="152"/>
        <v>#DIV/0!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 t="e">
        <f t="shared" si="152"/>
        <v>#DIV/0!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 t="e">
        <f t="shared" si="152"/>
        <v>#DIV/0!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 t="e">
        <f t="shared" si="152"/>
        <v>#DIV/0!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tr">
        <f>+'Jun24'!C611</f>
        <v>ICBC Details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>
        <f>+$C596</f>
        <v>0</v>
      </c>
      <c r="D612" s="24"/>
      <c r="E612" s="24"/>
      <c r="F612" s="24"/>
      <c r="G612" s="10">
        <f>+$G$4</f>
        <v>0</v>
      </c>
      <c r="H612" s="10">
        <f>+G612</f>
        <v>0</v>
      </c>
      <c r="I612" s="10">
        <f t="shared" si="154"/>
        <v>0</v>
      </c>
      <c r="J612" s="10">
        <f t="shared" si="154"/>
        <v>0</v>
      </c>
      <c r="K612" s="10">
        <f t="shared" si="154"/>
        <v>0</v>
      </c>
      <c r="L612" s="10">
        <f t="shared" si="154"/>
        <v>0</v>
      </c>
      <c r="M612" s="10">
        <f t="shared" si="154"/>
        <v>0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0</v>
      </c>
      <c r="H613" s="7">
        <f>+$H$5</f>
        <v>0</v>
      </c>
      <c r="I613" s="7">
        <f>+$I$5</f>
        <v>0</v>
      </c>
      <c r="J613" s="7">
        <f>+$J$5</f>
        <v>0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 t="e">
        <f>ROUND((L615/$E$1),0)</f>
        <v>#DIV/0!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 t="e">
        <f t="shared" ref="M616:M624" si="156">ROUND((L616/$E$1),0)</f>
        <v>#DIV/0!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 t="e">
        <f t="shared" si="156"/>
        <v>#DIV/0!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 t="e">
        <f t="shared" si="156"/>
        <v>#DIV/0!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 t="e">
        <f t="shared" si="156"/>
        <v>#DIV/0!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 t="e">
        <f t="shared" si="156"/>
        <v>#DIV/0!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 t="e">
        <f t="shared" si="156"/>
        <v>#DIV/0!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 t="e">
        <f t="shared" si="156"/>
        <v>#DIV/0!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 t="e">
        <f t="shared" si="156"/>
        <v>#DIV/0!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 t="e">
        <f t="shared" si="156"/>
        <v>#DIV/0!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tr">
        <f>+'Jun24'!C627</f>
        <v>ICBC Details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>
        <f>+$C612</f>
        <v>0</v>
      </c>
      <c r="D628" s="24"/>
      <c r="E628" s="24"/>
      <c r="F628" s="24"/>
      <c r="G628" s="10">
        <f>+$G$4</f>
        <v>0</v>
      </c>
      <c r="H628" s="10">
        <f>+G628</f>
        <v>0</v>
      </c>
      <c r="I628" s="10">
        <f t="shared" si="158"/>
        <v>0</v>
      </c>
      <c r="J628" s="10">
        <f t="shared" si="158"/>
        <v>0</v>
      </c>
      <c r="K628" s="10">
        <f t="shared" si="158"/>
        <v>0</v>
      </c>
      <c r="L628" s="10">
        <f t="shared" si="158"/>
        <v>0</v>
      </c>
      <c r="M628" s="10">
        <f t="shared" si="158"/>
        <v>0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0</v>
      </c>
      <c r="H629" s="7">
        <f>+$H$5</f>
        <v>0</v>
      </c>
      <c r="I629" s="7">
        <f>+$I$5</f>
        <v>0</v>
      </c>
      <c r="J629" s="7">
        <f>+$J$5</f>
        <v>0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 t="e">
        <f>ROUND((L631/$E$1),0)</f>
        <v>#DIV/0!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 t="e">
        <f t="shared" ref="M632:M640" si="160">ROUND((L632/$E$1),0)</f>
        <v>#DIV/0!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 t="e">
        <f t="shared" si="160"/>
        <v>#DIV/0!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 t="e">
        <f t="shared" si="160"/>
        <v>#DIV/0!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 t="e">
        <f t="shared" si="160"/>
        <v>#DIV/0!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 t="e">
        <f t="shared" si="160"/>
        <v>#DIV/0!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 t="e">
        <f t="shared" si="160"/>
        <v>#DIV/0!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 t="e">
        <f t="shared" si="160"/>
        <v>#DIV/0!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 t="e">
        <f t="shared" si="160"/>
        <v>#DIV/0!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 t="e">
        <f t="shared" si="160"/>
        <v>#DIV/0!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tr">
        <f>+'Jun24'!C643</f>
        <v>ICBC Details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>
        <f>+$C628</f>
        <v>0</v>
      </c>
      <c r="D644" s="24"/>
      <c r="E644" s="24"/>
      <c r="F644" s="24"/>
      <c r="G644" s="10">
        <f>+$G$4</f>
        <v>0</v>
      </c>
      <c r="H644" s="10">
        <f>+G644</f>
        <v>0</v>
      </c>
      <c r="I644" s="10">
        <f t="shared" si="162"/>
        <v>0</v>
      </c>
      <c r="J644" s="10">
        <f t="shared" si="162"/>
        <v>0</v>
      </c>
      <c r="K644" s="10">
        <f t="shared" si="162"/>
        <v>0</v>
      </c>
      <c r="L644" s="10">
        <f t="shared" si="162"/>
        <v>0</v>
      </c>
      <c r="M644" s="10">
        <f t="shared" si="162"/>
        <v>0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0</v>
      </c>
      <c r="H645" s="7">
        <f>+$H$5</f>
        <v>0</v>
      </c>
      <c r="I645" s="7">
        <f>+$I$5</f>
        <v>0</v>
      </c>
      <c r="J645" s="7">
        <f>+$J$5</f>
        <v>0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 t="e">
        <f>ROUND((L647/$E$1),0)</f>
        <v>#DIV/0!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 t="e">
        <f t="shared" ref="M648:M656" si="164">ROUND((L648/$E$1),0)</f>
        <v>#DIV/0!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 t="e">
        <f t="shared" si="164"/>
        <v>#DIV/0!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 t="e">
        <f t="shared" si="164"/>
        <v>#DIV/0!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 t="e">
        <f t="shared" si="164"/>
        <v>#DIV/0!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 t="e">
        <f t="shared" si="164"/>
        <v>#DIV/0!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 t="e">
        <f t="shared" si="164"/>
        <v>#DIV/0!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 t="e">
        <f t="shared" si="164"/>
        <v>#DIV/0!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 t="e">
        <f t="shared" si="164"/>
        <v>#DIV/0!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 t="e">
        <f t="shared" si="164"/>
        <v>#DIV/0!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O657"/>
  <sheetViews>
    <sheetView workbookViewId="0">
      <selection activeCell="G4" sqref="G4"/>
    </sheetView>
  </sheetViews>
  <sheetFormatPr defaultRowHeight="15" x14ac:dyDescent="0.25"/>
  <cols>
    <col min="1" max="1" width="2.85546875" style="16" customWidth="1"/>
    <col min="2" max="2" width="1" style="16" customWidth="1"/>
    <col min="3" max="3" width="3.5703125" style="16" customWidth="1"/>
    <col min="4" max="4" width="20" style="16" customWidth="1"/>
    <col min="5" max="5" width="2.7109375" style="16" customWidth="1"/>
    <col min="6" max="6" width="0.7109375" style="16" customWidth="1"/>
    <col min="7" max="12" width="9.28515625" style="16" bestFit="1" customWidth="1"/>
    <col min="13" max="13" width="11.28515625" style="16" bestFit="1" customWidth="1"/>
    <col min="14" max="14" width="1.42578125" style="16" customWidth="1"/>
    <col min="15" max="18" width="9.140625" style="16"/>
    <col min="19" max="24" width="9.140625" style="16" customWidth="1"/>
    <col min="25" max="16384" width="9.140625" style="16"/>
  </cols>
  <sheetData>
    <row r="1" spans="1:41" x14ac:dyDescent="0.25">
      <c r="D1" s="1" t="s">
        <v>14</v>
      </c>
      <c r="E1" s="15"/>
      <c r="S1" s="16" t="s">
        <v>67</v>
      </c>
      <c r="T1" s="16" t="str">
        <f>+C7</f>
        <v>Church Attendance:</v>
      </c>
      <c r="U1" s="16" t="s">
        <v>77</v>
      </c>
      <c r="V1" s="16" t="s">
        <v>78</v>
      </c>
      <c r="W1" s="16" t="s">
        <v>7</v>
      </c>
      <c r="X1" s="16" t="str">
        <f>+C12</f>
        <v>Salvations</v>
      </c>
    </row>
    <row r="2" spans="1:41" ht="15.75" thickBot="1" x14ac:dyDescent="0.3">
      <c r="D2" s="1"/>
    </row>
    <row r="3" spans="1:41" x14ac:dyDescent="0.25">
      <c r="A3" s="2"/>
      <c r="B3" s="17"/>
      <c r="C3" s="5" t="s">
        <v>15</v>
      </c>
      <c r="D3" s="18"/>
      <c r="E3" s="19"/>
      <c r="F3" s="19"/>
      <c r="G3" s="3">
        <v>2024</v>
      </c>
      <c r="H3" s="6">
        <f>+G3</f>
        <v>2024</v>
      </c>
      <c r="I3" s="6">
        <f t="shared" ref="I3:M4" si="0">+H3</f>
        <v>2024</v>
      </c>
      <c r="J3" s="6">
        <f t="shared" si="0"/>
        <v>2024</v>
      </c>
      <c r="K3" s="6">
        <f t="shared" si="0"/>
        <v>2024</v>
      </c>
      <c r="L3" s="6">
        <f t="shared" si="0"/>
        <v>2024</v>
      </c>
      <c r="M3" s="6">
        <f t="shared" si="0"/>
        <v>2024</v>
      </c>
      <c r="N3" s="20"/>
      <c r="S3" s="45" t="str">
        <f>+C3</f>
        <v>Total ICBC</v>
      </c>
      <c r="T3" s="46">
        <f>+L7</f>
        <v>0</v>
      </c>
      <c r="U3" s="46">
        <f>+L8+L9</f>
        <v>0</v>
      </c>
      <c r="V3" s="46">
        <f>+L10+L11</f>
        <v>0</v>
      </c>
      <c r="W3" s="46">
        <f>+L14</f>
        <v>0</v>
      </c>
      <c r="X3" s="46">
        <f>+L12</f>
        <v>0</v>
      </c>
    </row>
    <row r="4" spans="1:41" x14ac:dyDescent="0.25">
      <c r="A4" s="21"/>
      <c r="B4" s="22"/>
      <c r="C4" s="13"/>
      <c r="D4" s="23"/>
      <c r="E4" s="24"/>
      <c r="F4" s="24"/>
      <c r="G4" s="49"/>
      <c r="H4" s="10">
        <f>+G4</f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25"/>
    </row>
    <row r="5" spans="1:41" ht="15.75" thickBot="1" x14ac:dyDescent="0.3">
      <c r="A5" s="21"/>
      <c r="B5" s="26"/>
      <c r="C5" s="27"/>
      <c r="D5" s="27"/>
      <c r="E5" s="27"/>
      <c r="F5" s="27"/>
      <c r="G5" s="4"/>
      <c r="H5" s="4"/>
      <c r="I5" s="4"/>
      <c r="J5" s="4"/>
      <c r="K5" s="4"/>
      <c r="L5" s="7" t="s">
        <v>11</v>
      </c>
      <c r="M5" s="7" t="s">
        <v>12</v>
      </c>
      <c r="N5" s="28"/>
    </row>
    <row r="6" spans="1:41" x14ac:dyDescent="0.25">
      <c r="A6" s="21"/>
      <c r="B6" s="29"/>
      <c r="C6" s="30"/>
      <c r="D6" s="30"/>
      <c r="E6" s="30"/>
      <c r="F6" s="30"/>
      <c r="G6" s="11"/>
      <c r="H6" s="11"/>
      <c r="I6" s="11"/>
      <c r="J6" s="11"/>
      <c r="K6" s="30"/>
      <c r="L6" s="30"/>
      <c r="M6" s="30"/>
      <c r="N6" s="31"/>
    </row>
    <row r="7" spans="1:41" x14ac:dyDescent="0.25">
      <c r="A7" s="21"/>
      <c r="B7" s="29"/>
      <c r="C7" s="30" t="s">
        <v>0</v>
      </c>
      <c r="D7" s="30"/>
      <c r="E7" s="30"/>
      <c r="F7" s="30"/>
      <c r="G7" s="32">
        <f>SUM(G8:G11)</f>
        <v>0</v>
      </c>
      <c r="H7" s="32">
        <f t="shared" ref="H7:L7" si="1">SUM(H8:H11)</f>
        <v>0</v>
      </c>
      <c r="I7" s="32">
        <f t="shared" si="1"/>
        <v>0</v>
      </c>
      <c r="J7" s="32">
        <f t="shared" si="1"/>
        <v>0</v>
      </c>
      <c r="K7" s="32">
        <f t="shared" si="1"/>
        <v>0</v>
      </c>
      <c r="L7" s="32">
        <f t="shared" si="1"/>
        <v>0</v>
      </c>
      <c r="M7" s="32" t="e">
        <f>ROUND((L7/$E$1),0)</f>
        <v>#DIV/0!</v>
      </c>
      <c r="N7" s="33"/>
      <c r="O7" s="34"/>
      <c r="P7" s="43"/>
      <c r="Q7" s="43"/>
      <c r="AI7" s="46"/>
      <c r="AJ7" s="46"/>
      <c r="AK7" s="46"/>
      <c r="AL7" s="46"/>
      <c r="AM7" s="46"/>
      <c r="AN7" s="46"/>
      <c r="AO7" s="46"/>
    </row>
    <row r="8" spans="1:41" x14ac:dyDescent="0.25">
      <c r="A8" s="21"/>
      <c r="B8" s="29"/>
      <c r="C8" s="30"/>
      <c r="D8" s="30" t="s">
        <v>1</v>
      </c>
      <c r="E8" s="30"/>
      <c r="F8" s="30"/>
      <c r="G8" s="35">
        <f>+G24+G40+G56+G72+G88+G104+G120+G136+G152+G168+G184+G200+G216+G232+G248+G264+G280+G296+G312+G328+G344+G360+G376+G392+G408+G424+G440+G456+G472+G488+G504+G520+G536+G552+G568+G584+G600+G616+G632+G648</f>
        <v>0</v>
      </c>
      <c r="H8" s="35">
        <f t="shared" ref="H8:K8" si="2">+H24+H40+H56+H72+H88+H104+H120+H136+H152+H168+H184+H200+H216+H232+H248+H264+H280+H296+H312+H328+H344+H360+H376+H392+H408+H424+H440+H456+H472+H488+H504+H520+H536+H552+H568+H584+H600+H616+H632+H648</f>
        <v>0</v>
      </c>
      <c r="I8" s="35">
        <f t="shared" si="2"/>
        <v>0</v>
      </c>
      <c r="J8" s="35">
        <f t="shared" si="2"/>
        <v>0</v>
      </c>
      <c r="K8" s="35">
        <f t="shared" si="2"/>
        <v>0</v>
      </c>
      <c r="L8" s="35">
        <f>SUM(G8:K8)</f>
        <v>0</v>
      </c>
      <c r="M8" s="35" t="e">
        <f t="shared" ref="M8:M16" si="3">ROUND((L8/$E$1),0)</f>
        <v>#DIV/0!</v>
      </c>
      <c r="N8" s="33"/>
      <c r="O8" s="34"/>
      <c r="P8" s="43"/>
      <c r="Q8" s="43"/>
      <c r="AI8" s="46"/>
      <c r="AJ8" s="46"/>
      <c r="AK8" s="46"/>
      <c r="AL8" s="46"/>
      <c r="AM8" s="46"/>
      <c r="AN8" s="46"/>
      <c r="AO8" s="46"/>
    </row>
    <row r="9" spans="1:41" x14ac:dyDescent="0.25">
      <c r="A9" s="21"/>
      <c r="B9" s="29"/>
      <c r="C9" s="30"/>
      <c r="D9" s="30" t="s">
        <v>2</v>
      </c>
      <c r="E9" s="30"/>
      <c r="F9" s="30"/>
      <c r="G9" s="35">
        <f t="shared" ref="G9:K16" si="4">+G25+G41+G57+G73+G89+G105+G121+G137+G153+G169+G185+G201+G217+G233+G249+G265+G281+G297+G313+G329+G345+G361+G377+G393+G409+G425+G441+G457+G473+G489+G505+G521+G537+G553+G569+G585+G601+G617+G633+G649</f>
        <v>0</v>
      </c>
      <c r="H9" s="35">
        <f t="shared" si="4"/>
        <v>0</v>
      </c>
      <c r="I9" s="35">
        <f t="shared" si="4"/>
        <v>0</v>
      </c>
      <c r="J9" s="35">
        <f t="shared" si="4"/>
        <v>0</v>
      </c>
      <c r="K9" s="35">
        <f t="shared" si="4"/>
        <v>0</v>
      </c>
      <c r="L9" s="35">
        <f t="shared" ref="L9:L16" si="5">SUM(G9:K9)</f>
        <v>0</v>
      </c>
      <c r="M9" s="35" t="e">
        <f t="shared" si="3"/>
        <v>#DIV/0!</v>
      </c>
      <c r="N9" s="33"/>
      <c r="O9" s="34"/>
      <c r="P9" s="43"/>
      <c r="Q9" s="43"/>
      <c r="AI9" s="46"/>
      <c r="AJ9" s="46"/>
      <c r="AK9" s="46"/>
      <c r="AL9" s="46"/>
      <c r="AM9" s="46"/>
      <c r="AN9" s="46"/>
      <c r="AO9" s="46"/>
    </row>
    <row r="10" spans="1:41" x14ac:dyDescent="0.25">
      <c r="A10" s="21"/>
      <c r="B10" s="29"/>
      <c r="C10" s="30"/>
      <c r="D10" s="30" t="s">
        <v>3</v>
      </c>
      <c r="E10" s="30"/>
      <c r="F10" s="30"/>
      <c r="G10" s="35">
        <f t="shared" si="4"/>
        <v>0</v>
      </c>
      <c r="H10" s="35">
        <f t="shared" si="4"/>
        <v>0</v>
      </c>
      <c r="I10" s="35">
        <f t="shared" si="4"/>
        <v>0</v>
      </c>
      <c r="J10" s="35">
        <f t="shared" si="4"/>
        <v>0</v>
      </c>
      <c r="K10" s="35">
        <f t="shared" si="4"/>
        <v>0</v>
      </c>
      <c r="L10" s="35">
        <f t="shared" si="5"/>
        <v>0</v>
      </c>
      <c r="M10" s="35" t="e">
        <f t="shared" si="3"/>
        <v>#DIV/0!</v>
      </c>
      <c r="N10" s="33"/>
      <c r="O10" s="34"/>
      <c r="P10" s="43"/>
      <c r="Q10" s="43"/>
      <c r="AI10" s="46"/>
      <c r="AJ10" s="46"/>
      <c r="AK10" s="46"/>
      <c r="AL10" s="46"/>
      <c r="AM10" s="46"/>
      <c r="AN10" s="46"/>
      <c r="AO10" s="46"/>
    </row>
    <row r="11" spans="1:41" x14ac:dyDescent="0.25">
      <c r="A11" s="21"/>
      <c r="B11" s="29"/>
      <c r="C11" s="30"/>
      <c r="D11" s="30" t="s">
        <v>4</v>
      </c>
      <c r="E11" s="30"/>
      <c r="F11" s="30"/>
      <c r="G11" s="32">
        <f t="shared" si="4"/>
        <v>0</v>
      </c>
      <c r="H11" s="32">
        <f t="shared" si="4"/>
        <v>0</v>
      </c>
      <c r="I11" s="32">
        <f t="shared" si="4"/>
        <v>0</v>
      </c>
      <c r="J11" s="32">
        <f t="shared" si="4"/>
        <v>0</v>
      </c>
      <c r="K11" s="32">
        <f t="shared" si="4"/>
        <v>0</v>
      </c>
      <c r="L11" s="32">
        <f t="shared" si="5"/>
        <v>0</v>
      </c>
      <c r="M11" s="32" t="e">
        <f t="shared" si="3"/>
        <v>#DIV/0!</v>
      </c>
      <c r="N11" s="33"/>
      <c r="O11" s="34"/>
      <c r="P11" s="43"/>
      <c r="Q11" s="43"/>
      <c r="AI11" s="46"/>
      <c r="AJ11" s="46"/>
      <c r="AK11" s="46"/>
      <c r="AL11" s="46"/>
      <c r="AM11" s="46"/>
      <c r="AN11" s="46"/>
      <c r="AO11" s="46"/>
    </row>
    <row r="12" spans="1:41" x14ac:dyDescent="0.25">
      <c r="A12" s="21"/>
      <c r="B12" s="29"/>
      <c r="C12" s="30" t="s">
        <v>5</v>
      </c>
      <c r="D12" s="30"/>
      <c r="E12" s="30"/>
      <c r="F12" s="30"/>
      <c r="G12" s="35">
        <f t="shared" si="4"/>
        <v>0</v>
      </c>
      <c r="H12" s="35">
        <f t="shared" si="4"/>
        <v>0</v>
      </c>
      <c r="I12" s="35">
        <f t="shared" si="4"/>
        <v>0</v>
      </c>
      <c r="J12" s="35">
        <f t="shared" si="4"/>
        <v>0</v>
      </c>
      <c r="K12" s="35">
        <f t="shared" si="4"/>
        <v>0</v>
      </c>
      <c r="L12" s="35">
        <f t="shared" si="5"/>
        <v>0</v>
      </c>
      <c r="M12" s="35" t="e">
        <f t="shared" si="3"/>
        <v>#DIV/0!</v>
      </c>
      <c r="N12" s="33"/>
      <c r="O12" s="34"/>
      <c r="P12" s="43"/>
      <c r="Q12" s="43"/>
      <c r="AI12" s="46"/>
      <c r="AJ12" s="46"/>
      <c r="AK12" s="46"/>
      <c r="AL12" s="46"/>
      <c r="AM12" s="46"/>
      <c r="AN12" s="46"/>
      <c r="AO12" s="46"/>
    </row>
    <row r="13" spans="1:41" x14ac:dyDescent="0.25">
      <c r="A13" s="21"/>
      <c r="B13" s="29"/>
      <c r="C13" s="30" t="s">
        <v>6</v>
      </c>
      <c r="D13" s="30"/>
      <c r="E13" s="30"/>
      <c r="F13" s="30"/>
      <c r="G13" s="35">
        <f t="shared" si="4"/>
        <v>0</v>
      </c>
      <c r="H13" s="35">
        <f t="shared" si="4"/>
        <v>0</v>
      </c>
      <c r="I13" s="35">
        <f t="shared" si="4"/>
        <v>0</v>
      </c>
      <c r="J13" s="35">
        <f t="shared" si="4"/>
        <v>0</v>
      </c>
      <c r="K13" s="35">
        <f t="shared" si="4"/>
        <v>0</v>
      </c>
      <c r="L13" s="35">
        <f t="shared" si="5"/>
        <v>0</v>
      </c>
      <c r="M13" s="35" t="e">
        <f t="shared" si="3"/>
        <v>#DIV/0!</v>
      </c>
      <c r="N13" s="33"/>
      <c r="O13" s="34"/>
      <c r="P13" s="43"/>
      <c r="Q13" s="43"/>
      <c r="AI13" s="46"/>
      <c r="AJ13" s="46"/>
      <c r="AK13" s="46"/>
      <c r="AL13" s="46"/>
      <c r="AM13" s="46"/>
      <c r="AN13" s="46"/>
      <c r="AO13" s="46"/>
    </row>
    <row r="14" spans="1:41" x14ac:dyDescent="0.25">
      <c r="A14" s="21"/>
      <c r="B14" s="29"/>
      <c r="C14" s="30" t="s">
        <v>7</v>
      </c>
      <c r="D14" s="30"/>
      <c r="E14" s="30"/>
      <c r="F14" s="30"/>
      <c r="G14" s="35">
        <f t="shared" si="4"/>
        <v>0</v>
      </c>
      <c r="H14" s="35">
        <f t="shared" si="4"/>
        <v>0</v>
      </c>
      <c r="I14" s="35">
        <f t="shared" si="4"/>
        <v>0</v>
      </c>
      <c r="J14" s="35">
        <f t="shared" si="4"/>
        <v>0</v>
      </c>
      <c r="K14" s="35">
        <f t="shared" si="4"/>
        <v>0</v>
      </c>
      <c r="L14" s="35">
        <f t="shared" si="5"/>
        <v>0</v>
      </c>
      <c r="M14" s="35" t="e">
        <f t="shared" si="3"/>
        <v>#DIV/0!</v>
      </c>
      <c r="N14" s="33"/>
      <c r="O14" s="34"/>
      <c r="P14" s="43"/>
      <c r="Q14" s="43"/>
      <c r="AI14" s="46"/>
      <c r="AJ14" s="46"/>
      <c r="AK14" s="46"/>
      <c r="AL14" s="46"/>
      <c r="AM14" s="46"/>
      <c r="AN14" s="46"/>
      <c r="AO14" s="46"/>
    </row>
    <row r="15" spans="1:41" x14ac:dyDescent="0.25">
      <c r="A15" s="21"/>
      <c r="B15" s="29"/>
      <c r="C15" s="30" t="s">
        <v>9</v>
      </c>
      <c r="D15" s="30"/>
      <c r="E15" s="30"/>
      <c r="F15" s="30"/>
      <c r="G15" s="35">
        <f t="shared" si="4"/>
        <v>0</v>
      </c>
      <c r="H15" s="35">
        <f t="shared" si="4"/>
        <v>0</v>
      </c>
      <c r="I15" s="35">
        <f t="shared" si="4"/>
        <v>0</v>
      </c>
      <c r="J15" s="35">
        <f t="shared" si="4"/>
        <v>0</v>
      </c>
      <c r="K15" s="35">
        <f t="shared" si="4"/>
        <v>0</v>
      </c>
      <c r="L15" s="35">
        <f t="shared" si="5"/>
        <v>0</v>
      </c>
      <c r="M15" s="35" t="e">
        <f t="shared" si="3"/>
        <v>#DIV/0!</v>
      </c>
      <c r="N15" s="33"/>
      <c r="O15" s="34"/>
      <c r="P15" s="43"/>
      <c r="Q15" s="43"/>
      <c r="AI15" s="46"/>
      <c r="AJ15" s="46"/>
      <c r="AK15" s="46"/>
      <c r="AL15" s="46"/>
      <c r="AM15" s="46"/>
      <c r="AN15" s="46"/>
      <c r="AO15" s="46"/>
    </row>
    <row r="16" spans="1:41" x14ac:dyDescent="0.25">
      <c r="A16" s="21"/>
      <c r="B16" s="29"/>
      <c r="C16" s="30" t="s">
        <v>8</v>
      </c>
      <c r="D16" s="30"/>
      <c r="E16" s="30"/>
      <c r="F16" s="30"/>
      <c r="G16" s="35">
        <f t="shared" si="4"/>
        <v>0</v>
      </c>
      <c r="H16" s="35">
        <f t="shared" si="4"/>
        <v>0</v>
      </c>
      <c r="I16" s="35">
        <f t="shared" si="4"/>
        <v>0</v>
      </c>
      <c r="J16" s="35">
        <f t="shared" si="4"/>
        <v>0</v>
      </c>
      <c r="K16" s="35">
        <f t="shared" si="4"/>
        <v>0</v>
      </c>
      <c r="L16" s="35">
        <f t="shared" si="5"/>
        <v>0</v>
      </c>
      <c r="M16" s="35" t="e">
        <f t="shared" si="3"/>
        <v>#DIV/0!</v>
      </c>
      <c r="N16" s="33"/>
      <c r="O16" s="34"/>
      <c r="P16" s="43"/>
      <c r="Q16" s="43"/>
      <c r="AI16" s="46"/>
      <c r="AJ16" s="46"/>
      <c r="AK16" s="46"/>
      <c r="AL16" s="46"/>
      <c r="AM16" s="46"/>
      <c r="AN16" s="46"/>
      <c r="AO16" s="46"/>
    </row>
    <row r="17" spans="1:24" ht="15.75" thickBot="1" x14ac:dyDescent="0.3">
      <c r="A17" s="21"/>
      <c r="B17" s="36"/>
      <c r="C17" s="37"/>
      <c r="D17" s="37"/>
      <c r="E17" s="37"/>
      <c r="F17" s="37"/>
      <c r="G17" s="38"/>
      <c r="H17" s="38"/>
      <c r="I17" s="38"/>
      <c r="J17" s="38"/>
      <c r="K17" s="38"/>
      <c r="L17" s="38"/>
      <c r="M17" s="38"/>
      <c r="N17" s="39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5.75" thickBot="1" x14ac:dyDescent="0.3">
      <c r="A18" s="21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5">
      <c r="A19" s="2">
        <v>1</v>
      </c>
      <c r="B19" s="12"/>
      <c r="C19" s="5" t="s">
        <v>17</v>
      </c>
      <c r="D19" s="18"/>
      <c r="E19" s="19"/>
      <c r="F19" s="19"/>
      <c r="G19" s="6">
        <f>+$G$3</f>
        <v>2024</v>
      </c>
      <c r="H19" s="6">
        <f>+G19</f>
        <v>2024</v>
      </c>
      <c r="I19" s="6">
        <f t="shared" ref="I19:M20" si="6">+H19</f>
        <v>2024</v>
      </c>
      <c r="J19" s="6">
        <f t="shared" si="6"/>
        <v>2024</v>
      </c>
      <c r="K19" s="6">
        <f t="shared" si="6"/>
        <v>2024</v>
      </c>
      <c r="L19" s="6">
        <f t="shared" si="6"/>
        <v>2024</v>
      </c>
      <c r="M19" s="6">
        <f t="shared" si="6"/>
        <v>2024</v>
      </c>
      <c r="N19" s="20"/>
      <c r="O19" s="34"/>
      <c r="P19" s="34"/>
      <c r="Q19" s="34"/>
      <c r="R19" s="34"/>
      <c r="S19" s="45" t="str">
        <f>+C19</f>
        <v>Hawane CLC Church</v>
      </c>
      <c r="T19" s="46">
        <f>+L23</f>
        <v>0</v>
      </c>
      <c r="U19" s="46">
        <f>+L24+L25</f>
        <v>0</v>
      </c>
      <c r="V19" s="46">
        <f>+L26+L27</f>
        <v>0</v>
      </c>
      <c r="W19" s="46">
        <f>+L30</f>
        <v>0</v>
      </c>
      <c r="X19" s="46">
        <f>+L28</f>
        <v>0</v>
      </c>
    </row>
    <row r="20" spans="1:24" x14ac:dyDescent="0.25">
      <c r="A20" s="21"/>
      <c r="B20" s="22"/>
      <c r="C20" s="8">
        <f>+$C4</f>
        <v>0</v>
      </c>
      <c r="D20" s="24"/>
      <c r="E20" s="24"/>
      <c r="F20" s="24"/>
      <c r="G20" s="10">
        <f>+$G$4</f>
        <v>0</v>
      </c>
      <c r="H20" s="10">
        <f>+G20</f>
        <v>0</v>
      </c>
      <c r="I20" s="10">
        <f t="shared" si="6"/>
        <v>0</v>
      </c>
      <c r="J20" s="10">
        <f t="shared" si="6"/>
        <v>0</v>
      </c>
      <c r="K20" s="10">
        <f t="shared" si="6"/>
        <v>0</v>
      </c>
      <c r="L20" s="10">
        <f t="shared" si="6"/>
        <v>0</v>
      </c>
      <c r="M20" s="10">
        <f t="shared" si="6"/>
        <v>0</v>
      </c>
      <c r="N20" s="25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5.75" thickBot="1" x14ac:dyDescent="0.3">
      <c r="A21" s="21"/>
      <c r="B21" s="26"/>
      <c r="C21" s="27"/>
      <c r="D21" s="27"/>
      <c r="E21" s="27"/>
      <c r="F21" s="27"/>
      <c r="G21" s="7">
        <f>+$G$5</f>
        <v>0</v>
      </c>
      <c r="H21" s="7">
        <f>+$H$5</f>
        <v>0</v>
      </c>
      <c r="I21" s="7">
        <f>+$I$5</f>
        <v>0</v>
      </c>
      <c r="J21" s="7">
        <f>+$J$5</f>
        <v>0</v>
      </c>
      <c r="K21" s="7">
        <f>+$K$5</f>
        <v>0</v>
      </c>
      <c r="L21" s="7" t="s">
        <v>11</v>
      </c>
      <c r="M21" s="7" t="s">
        <v>12</v>
      </c>
      <c r="N21" s="28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25">
      <c r="A22" s="21"/>
      <c r="B22" s="29"/>
      <c r="C22" s="30"/>
      <c r="D22" s="30"/>
      <c r="E22" s="30"/>
      <c r="F22" s="30"/>
      <c r="G22" s="11"/>
      <c r="H22" s="11"/>
      <c r="I22" s="11"/>
      <c r="J22" s="11"/>
      <c r="K22" s="30"/>
      <c r="L22" s="30"/>
      <c r="M22" s="30"/>
      <c r="N22" s="31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x14ac:dyDescent="0.25">
      <c r="A23" s="21"/>
      <c r="B23" s="29"/>
      <c r="C23" s="30" t="s">
        <v>0</v>
      </c>
      <c r="D23" s="30"/>
      <c r="E23" s="30"/>
      <c r="F23" s="30"/>
      <c r="G23" s="32">
        <f>SUM(G24:G27)</f>
        <v>0</v>
      </c>
      <c r="H23" s="32">
        <f t="shared" ref="H23:L23" si="7">SUM(H24:H27)</f>
        <v>0</v>
      </c>
      <c r="I23" s="32">
        <f t="shared" si="7"/>
        <v>0</v>
      </c>
      <c r="J23" s="32">
        <f t="shared" si="7"/>
        <v>0</v>
      </c>
      <c r="K23" s="32">
        <f t="shared" si="7"/>
        <v>0</v>
      </c>
      <c r="L23" s="32">
        <f t="shared" si="7"/>
        <v>0</v>
      </c>
      <c r="M23" s="32" t="e">
        <f>ROUND((L23/$E$1),0)</f>
        <v>#DIV/0!</v>
      </c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25">
      <c r="A24" s="21"/>
      <c r="B24" s="29"/>
      <c r="C24" s="30"/>
      <c r="D24" s="30" t="s">
        <v>1</v>
      </c>
      <c r="E24" s="30"/>
      <c r="F24" s="30"/>
      <c r="G24" s="40"/>
      <c r="H24" s="40"/>
      <c r="I24" s="40"/>
      <c r="J24" s="40"/>
      <c r="K24" s="40"/>
      <c r="L24" s="35">
        <f>SUM(G24:K24)</f>
        <v>0</v>
      </c>
      <c r="M24" s="35" t="e">
        <f t="shared" ref="M24:M32" si="8">ROUND((L24/$E$1),0)</f>
        <v>#DIV/0!</v>
      </c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5">
      <c r="A25" s="21"/>
      <c r="B25" s="29"/>
      <c r="C25" s="30"/>
      <c r="D25" s="30" t="s">
        <v>2</v>
      </c>
      <c r="E25" s="30"/>
      <c r="F25" s="30"/>
      <c r="G25" s="40"/>
      <c r="H25" s="40"/>
      <c r="I25" s="40"/>
      <c r="J25" s="40"/>
      <c r="K25" s="40"/>
      <c r="L25" s="35">
        <f t="shared" ref="L25:L32" si="9">SUM(G25:K25)</f>
        <v>0</v>
      </c>
      <c r="M25" s="35" t="e">
        <f t="shared" si="8"/>
        <v>#DIV/0!</v>
      </c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5">
      <c r="A26" s="21"/>
      <c r="B26" s="29"/>
      <c r="C26" s="30"/>
      <c r="D26" s="30" t="s">
        <v>3</v>
      </c>
      <c r="E26" s="30"/>
      <c r="F26" s="30"/>
      <c r="G26" s="40"/>
      <c r="H26" s="40"/>
      <c r="I26" s="40"/>
      <c r="J26" s="40"/>
      <c r="K26" s="40"/>
      <c r="L26" s="35">
        <f t="shared" si="9"/>
        <v>0</v>
      </c>
      <c r="M26" s="35" t="e">
        <f t="shared" si="8"/>
        <v>#DIV/0!</v>
      </c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25">
      <c r="A27" s="21"/>
      <c r="B27" s="29"/>
      <c r="C27" s="30"/>
      <c r="D27" s="30" t="s">
        <v>4</v>
      </c>
      <c r="E27" s="30"/>
      <c r="F27" s="30"/>
      <c r="G27" s="41"/>
      <c r="H27" s="41"/>
      <c r="I27" s="41"/>
      <c r="J27" s="41"/>
      <c r="K27" s="41"/>
      <c r="L27" s="32">
        <f t="shared" si="9"/>
        <v>0</v>
      </c>
      <c r="M27" s="32" t="e">
        <f t="shared" si="8"/>
        <v>#DIV/0!</v>
      </c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25">
      <c r="A28" s="21"/>
      <c r="B28" s="29"/>
      <c r="C28" s="30" t="s">
        <v>5</v>
      </c>
      <c r="D28" s="30"/>
      <c r="E28" s="30"/>
      <c r="F28" s="30"/>
      <c r="G28" s="40"/>
      <c r="H28" s="40"/>
      <c r="I28" s="40"/>
      <c r="J28" s="40"/>
      <c r="K28" s="40"/>
      <c r="L28" s="35">
        <f t="shared" si="9"/>
        <v>0</v>
      </c>
      <c r="M28" s="35" t="e">
        <f t="shared" si="8"/>
        <v>#DIV/0!</v>
      </c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25">
      <c r="A29" s="21"/>
      <c r="B29" s="29"/>
      <c r="C29" s="30" t="s">
        <v>6</v>
      </c>
      <c r="D29" s="30"/>
      <c r="E29" s="30"/>
      <c r="F29" s="30"/>
      <c r="G29" s="40"/>
      <c r="H29" s="40"/>
      <c r="I29" s="40"/>
      <c r="J29" s="40"/>
      <c r="K29" s="40"/>
      <c r="L29" s="35">
        <f t="shared" si="9"/>
        <v>0</v>
      </c>
      <c r="M29" s="35" t="e">
        <f t="shared" si="8"/>
        <v>#DIV/0!</v>
      </c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25">
      <c r="A30" s="21"/>
      <c r="B30" s="29"/>
      <c r="C30" s="30" t="s">
        <v>7</v>
      </c>
      <c r="D30" s="30"/>
      <c r="E30" s="30"/>
      <c r="F30" s="30"/>
      <c r="G30" s="40"/>
      <c r="H30" s="40"/>
      <c r="I30" s="40"/>
      <c r="J30" s="40"/>
      <c r="K30" s="40"/>
      <c r="L30" s="35">
        <f t="shared" si="9"/>
        <v>0</v>
      </c>
      <c r="M30" s="35" t="e">
        <f t="shared" si="8"/>
        <v>#DIV/0!</v>
      </c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25">
      <c r="A31" s="21"/>
      <c r="B31" s="29"/>
      <c r="C31" s="30" t="s">
        <v>9</v>
      </c>
      <c r="D31" s="30"/>
      <c r="E31" s="30"/>
      <c r="F31" s="30"/>
      <c r="G31" s="40"/>
      <c r="H31" s="40"/>
      <c r="I31" s="40"/>
      <c r="J31" s="40"/>
      <c r="K31" s="40"/>
      <c r="L31" s="35">
        <f t="shared" si="9"/>
        <v>0</v>
      </c>
      <c r="M31" s="35" t="e">
        <f t="shared" si="8"/>
        <v>#DIV/0!</v>
      </c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25">
      <c r="A32" s="21"/>
      <c r="B32" s="29"/>
      <c r="C32" s="30" t="s">
        <v>8</v>
      </c>
      <c r="D32" s="30"/>
      <c r="E32" s="30"/>
      <c r="F32" s="30"/>
      <c r="G32" s="40"/>
      <c r="H32" s="40"/>
      <c r="I32" s="40"/>
      <c r="J32" s="40"/>
      <c r="K32" s="40"/>
      <c r="L32" s="35">
        <f t="shared" si="9"/>
        <v>0</v>
      </c>
      <c r="M32" s="35" t="e">
        <f t="shared" si="8"/>
        <v>#DIV/0!</v>
      </c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5.75" thickBot="1" x14ac:dyDescent="0.3">
      <c r="A33" s="2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9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5.75" thickBot="1" x14ac:dyDescent="0.3">
      <c r="A34" s="2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25">
      <c r="A35" s="2">
        <f>+A19+1</f>
        <v>2</v>
      </c>
      <c r="B35" s="17"/>
      <c r="C35" s="5" t="s">
        <v>18</v>
      </c>
      <c r="D35" s="18"/>
      <c r="E35" s="19"/>
      <c r="F35" s="19"/>
      <c r="G35" s="6">
        <f>+$G$3</f>
        <v>2024</v>
      </c>
      <c r="H35" s="6">
        <f>+G35</f>
        <v>2024</v>
      </c>
      <c r="I35" s="6">
        <f t="shared" ref="I35:M36" si="10">+H35</f>
        <v>2024</v>
      </c>
      <c r="J35" s="6">
        <f t="shared" si="10"/>
        <v>2024</v>
      </c>
      <c r="K35" s="6">
        <f t="shared" si="10"/>
        <v>2024</v>
      </c>
      <c r="L35" s="6">
        <f t="shared" si="10"/>
        <v>2024</v>
      </c>
      <c r="M35" s="6">
        <f t="shared" si="10"/>
        <v>2024</v>
      </c>
      <c r="N35" s="20"/>
      <c r="O35" s="42"/>
      <c r="P35" s="42"/>
      <c r="Q35" s="42"/>
      <c r="S35" s="45" t="str">
        <f>+C35</f>
        <v>Ngwenya</v>
      </c>
      <c r="T35" s="46">
        <f>+L39</f>
        <v>0</v>
      </c>
      <c r="U35" s="46">
        <f>+L40+L41</f>
        <v>0</v>
      </c>
      <c r="V35" s="46">
        <f>+L42+L43</f>
        <v>0</v>
      </c>
      <c r="W35" s="46">
        <f>+L46</f>
        <v>0</v>
      </c>
      <c r="X35" s="46">
        <f>+L44</f>
        <v>0</v>
      </c>
    </row>
    <row r="36" spans="1:24" x14ac:dyDescent="0.25">
      <c r="A36" s="21"/>
      <c r="B36" s="22"/>
      <c r="C36" s="8">
        <f>+$C20</f>
        <v>0</v>
      </c>
      <c r="D36" s="24"/>
      <c r="E36" s="24"/>
      <c r="F36" s="24"/>
      <c r="G36" s="10">
        <f>+$G$4</f>
        <v>0</v>
      </c>
      <c r="H36" s="10">
        <f>+G36</f>
        <v>0</v>
      </c>
      <c r="I36" s="10">
        <f t="shared" si="10"/>
        <v>0</v>
      </c>
      <c r="J36" s="10">
        <f t="shared" si="10"/>
        <v>0</v>
      </c>
      <c r="K36" s="10">
        <f t="shared" si="10"/>
        <v>0</v>
      </c>
      <c r="L36" s="10">
        <f t="shared" si="10"/>
        <v>0</v>
      </c>
      <c r="M36" s="10">
        <f t="shared" si="10"/>
        <v>0</v>
      </c>
      <c r="N36" s="25"/>
      <c r="O36" s="42"/>
      <c r="P36" s="42"/>
      <c r="Q36" s="42"/>
    </row>
    <row r="37" spans="1:24" ht="15.75" thickBot="1" x14ac:dyDescent="0.3">
      <c r="A37" s="21"/>
      <c r="B37" s="26"/>
      <c r="C37" s="27"/>
      <c r="D37" s="27"/>
      <c r="E37" s="27"/>
      <c r="F37" s="27"/>
      <c r="G37" s="7">
        <f>+$G$5</f>
        <v>0</v>
      </c>
      <c r="H37" s="7">
        <f>+$H$5</f>
        <v>0</v>
      </c>
      <c r="I37" s="7">
        <f>+$I$5</f>
        <v>0</v>
      </c>
      <c r="J37" s="7">
        <f>+$J$5</f>
        <v>0</v>
      </c>
      <c r="K37" s="7">
        <f>+$K$5</f>
        <v>0</v>
      </c>
      <c r="L37" s="7" t="s">
        <v>11</v>
      </c>
      <c r="M37" s="7" t="s">
        <v>12</v>
      </c>
      <c r="N37" s="28"/>
      <c r="O37" s="42"/>
      <c r="P37" s="42"/>
      <c r="Q37" s="42"/>
    </row>
    <row r="38" spans="1:24" x14ac:dyDescent="0.25">
      <c r="A38" s="21"/>
      <c r="B38" s="29"/>
      <c r="C38" s="30"/>
      <c r="D38" s="30"/>
      <c r="E38" s="30"/>
      <c r="F38" s="30"/>
      <c r="G38" s="11"/>
      <c r="H38" s="11"/>
      <c r="I38" s="11"/>
      <c r="J38" s="11"/>
      <c r="K38" s="30"/>
      <c r="L38" s="30"/>
      <c r="M38" s="30"/>
      <c r="N38" s="31"/>
      <c r="O38" s="42"/>
      <c r="P38" s="42"/>
      <c r="Q38" s="42"/>
    </row>
    <row r="39" spans="1:24" x14ac:dyDescent="0.25">
      <c r="A39" s="21"/>
      <c r="B39" s="29"/>
      <c r="C39" s="30" t="s">
        <v>0</v>
      </c>
      <c r="D39" s="30"/>
      <c r="E39" s="30"/>
      <c r="F39" s="30"/>
      <c r="G39" s="32">
        <f>SUM(G40:G43)</f>
        <v>0</v>
      </c>
      <c r="H39" s="32">
        <f t="shared" ref="H39:L39" si="11">SUM(H40:H43)</f>
        <v>0</v>
      </c>
      <c r="I39" s="32">
        <f t="shared" si="11"/>
        <v>0</v>
      </c>
      <c r="J39" s="32">
        <f t="shared" si="11"/>
        <v>0</v>
      </c>
      <c r="K39" s="32">
        <f t="shared" si="11"/>
        <v>0</v>
      </c>
      <c r="L39" s="32">
        <f t="shared" si="11"/>
        <v>0</v>
      </c>
      <c r="M39" s="32" t="e">
        <f>ROUND((L39/$E$1),0)</f>
        <v>#DIV/0!</v>
      </c>
      <c r="N39" s="33"/>
      <c r="O39" s="42"/>
      <c r="P39" s="42"/>
      <c r="Q39" s="42"/>
    </row>
    <row r="40" spans="1:24" x14ac:dyDescent="0.25">
      <c r="A40" s="21"/>
      <c r="B40" s="29"/>
      <c r="C40" s="30"/>
      <c r="D40" s="30" t="s">
        <v>1</v>
      </c>
      <c r="E40" s="30"/>
      <c r="F40" s="30"/>
      <c r="G40" s="40"/>
      <c r="H40" s="40"/>
      <c r="I40" s="40"/>
      <c r="J40" s="40"/>
      <c r="K40" s="40"/>
      <c r="L40" s="35">
        <f>SUM(G40:K40)</f>
        <v>0</v>
      </c>
      <c r="M40" s="35" t="e">
        <f t="shared" ref="M40:M48" si="12">ROUND((L40/$E$1),0)</f>
        <v>#DIV/0!</v>
      </c>
      <c r="N40" s="33"/>
      <c r="O40" s="42"/>
      <c r="P40" s="42"/>
      <c r="Q40" s="42"/>
    </row>
    <row r="41" spans="1:24" x14ac:dyDescent="0.25">
      <c r="A41" s="21"/>
      <c r="B41" s="29"/>
      <c r="C41" s="30"/>
      <c r="D41" s="30" t="s">
        <v>2</v>
      </c>
      <c r="E41" s="30"/>
      <c r="F41" s="30"/>
      <c r="G41" s="40"/>
      <c r="H41" s="40"/>
      <c r="I41" s="40"/>
      <c r="J41" s="40"/>
      <c r="K41" s="40"/>
      <c r="L41" s="35">
        <f t="shared" ref="L41:L48" si="13">SUM(G41:K41)</f>
        <v>0</v>
      </c>
      <c r="M41" s="35" t="e">
        <f t="shared" si="12"/>
        <v>#DIV/0!</v>
      </c>
      <c r="N41" s="33"/>
      <c r="O41" s="42"/>
      <c r="P41" s="42"/>
      <c r="Q41" s="42"/>
    </row>
    <row r="42" spans="1:24" x14ac:dyDescent="0.25">
      <c r="A42" s="21"/>
      <c r="B42" s="29"/>
      <c r="C42" s="30"/>
      <c r="D42" s="30" t="s">
        <v>3</v>
      </c>
      <c r="E42" s="30"/>
      <c r="F42" s="30"/>
      <c r="G42" s="40"/>
      <c r="H42" s="40"/>
      <c r="I42" s="40"/>
      <c r="J42" s="40"/>
      <c r="K42" s="40"/>
      <c r="L42" s="35">
        <f t="shared" si="13"/>
        <v>0</v>
      </c>
      <c r="M42" s="35" t="e">
        <f t="shared" si="12"/>
        <v>#DIV/0!</v>
      </c>
      <c r="N42" s="33"/>
      <c r="O42" s="42"/>
      <c r="P42" s="42"/>
      <c r="Q42" s="42"/>
    </row>
    <row r="43" spans="1:24" x14ac:dyDescent="0.25">
      <c r="A43" s="21"/>
      <c r="B43" s="29"/>
      <c r="C43" s="30"/>
      <c r="D43" s="30" t="s">
        <v>4</v>
      </c>
      <c r="E43" s="30"/>
      <c r="F43" s="30"/>
      <c r="G43" s="41"/>
      <c r="H43" s="41"/>
      <c r="I43" s="41"/>
      <c r="J43" s="41"/>
      <c r="K43" s="41"/>
      <c r="L43" s="32">
        <f t="shared" si="13"/>
        <v>0</v>
      </c>
      <c r="M43" s="32" t="e">
        <f t="shared" si="12"/>
        <v>#DIV/0!</v>
      </c>
      <c r="N43" s="33"/>
      <c r="O43" s="42"/>
      <c r="P43" s="42"/>
      <c r="Q43" s="42"/>
    </row>
    <row r="44" spans="1:24" x14ac:dyDescent="0.25">
      <c r="A44" s="21"/>
      <c r="B44" s="29"/>
      <c r="C44" s="30" t="s">
        <v>5</v>
      </c>
      <c r="D44" s="30"/>
      <c r="E44" s="30"/>
      <c r="F44" s="30"/>
      <c r="G44" s="40"/>
      <c r="H44" s="40"/>
      <c r="I44" s="40"/>
      <c r="J44" s="40"/>
      <c r="K44" s="40"/>
      <c r="L44" s="35">
        <f t="shared" si="13"/>
        <v>0</v>
      </c>
      <c r="M44" s="35" t="e">
        <f t="shared" si="12"/>
        <v>#DIV/0!</v>
      </c>
      <c r="N44" s="33"/>
      <c r="O44" s="42"/>
      <c r="P44" s="42"/>
      <c r="Q44" s="42"/>
    </row>
    <row r="45" spans="1:24" x14ac:dyDescent="0.25">
      <c r="A45" s="21"/>
      <c r="B45" s="29"/>
      <c r="C45" s="30" t="s">
        <v>6</v>
      </c>
      <c r="D45" s="30"/>
      <c r="E45" s="30"/>
      <c r="F45" s="30"/>
      <c r="G45" s="40"/>
      <c r="H45" s="40"/>
      <c r="I45" s="40"/>
      <c r="J45" s="40"/>
      <c r="K45" s="40"/>
      <c r="L45" s="35">
        <f t="shared" si="13"/>
        <v>0</v>
      </c>
      <c r="M45" s="35" t="e">
        <f t="shared" si="12"/>
        <v>#DIV/0!</v>
      </c>
      <c r="N45" s="33"/>
      <c r="O45" s="42"/>
      <c r="P45" s="42"/>
      <c r="Q45" s="42"/>
    </row>
    <row r="46" spans="1:24" x14ac:dyDescent="0.25">
      <c r="A46" s="21"/>
      <c r="B46" s="29"/>
      <c r="C46" s="30" t="s">
        <v>7</v>
      </c>
      <c r="D46" s="30"/>
      <c r="E46" s="30"/>
      <c r="F46" s="30"/>
      <c r="G46" s="40"/>
      <c r="H46" s="40"/>
      <c r="I46" s="40"/>
      <c r="J46" s="40"/>
      <c r="K46" s="40"/>
      <c r="L46" s="35">
        <f t="shared" si="13"/>
        <v>0</v>
      </c>
      <c r="M46" s="35" t="e">
        <f t="shared" si="12"/>
        <v>#DIV/0!</v>
      </c>
      <c r="N46" s="33"/>
      <c r="O46" s="42"/>
      <c r="P46" s="42"/>
      <c r="Q46" s="42"/>
    </row>
    <row r="47" spans="1:24" x14ac:dyDescent="0.25">
      <c r="A47" s="21"/>
      <c r="B47" s="29"/>
      <c r="C47" s="30" t="s">
        <v>9</v>
      </c>
      <c r="D47" s="30"/>
      <c r="E47" s="30"/>
      <c r="F47" s="30"/>
      <c r="G47" s="40"/>
      <c r="H47" s="40"/>
      <c r="I47" s="40"/>
      <c r="J47" s="40"/>
      <c r="K47" s="40"/>
      <c r="L47" s="35">
        <f t="shared" si="13"/>
        <v>0</v>
      </c>
      <c r="M47" s="35" t="e">
        <f t="shared" si="12"/>
        <v>#DIV/0!</v>
      </c>
      <c r="N47" s="33"/>
      <c r="O47" s="42"/>
      <c r="P47" s="42"/>
      <c r="Q47" s="42"/>
    </row>
    <row r="48" spans="1:24" x14ac:dyDescent="0.25">
      <c r="A48" s="21"/>
      <c r="B48" s="29"/>
      <c r="C48" s="30" t="s">
        <v>8</v>
      </c>
      <c r="D48" s="30"/>
      <c r="E48" s="30"/>
      <c r="F48" s="30"/>
      <c r="G48" s="40"/>
      <c r="H48" s="40"/>
      <c r="I48" s="40"/>
      <c r="J48" s="40"/>
      <c r="K48" s="40"/>
      <c r="L48" s="35">
        <f t="shared" si="13"/>
        <v>0</v>
      </c>
      <c r="M48" s="35" t="e">
        <f t="shared" si="12"/>
        <v>#DIV/0!</v>
      </c>
      <c r="N48" s="33"/>
      <c r="O48" s="42"/>
      <c r="P48" s="42"/>
      <c r="Q48" s="42"/>
    </row>
    <row r="49" spans="1:24" ht="15.75" thickBot="1" x14ac:dyDescent="0.3">
      <c r="A49" s="21"/>
      <c r="B49" s="36"/>
      <c r="C49" s="37"/>
      <c r="D49" s="37"/>
      <c r="E49" s="37"/>
      <c r="F49" s="37"/>
      <c r="G49" s="38"/>
      <c r="H49" s="38"/>
      <c r="I49" s="38"/>
      <c r="J49" s="38"/>
      <c r="K49" s="38"/>
      <c r="L49" s="38"/>
      <c r="M49" s="38"/>
      <c r="N49" s="39"/>
      <c r="O49" s="42"/>
      <c r="P49" s="42"/>
      <c r="Q49" s="42"/>
    </row>
    <row r="50" spans="1:24" ht="15.75" thickBot="1" x14ac:dyDescent="0.3">
      <c r="A50" s="21"/>
      <c r="G50" s="34"/>
      <c r="H50" s="34"/>
      <c r="I50" s="34"/>
      <c r="J50" s="34"/>
      <c r="K50" s="34"/>
      <c r="L50" s="34"/>
      <c r="M50" s="34"/>
      <c r="N50" s="34"/>
      <c r="O50" s="42"/>
      <c r="P50" s="42"/>
      <c r="Q50" s="42"/>
    </row>
    <row r="51" spans="1:24" x14ac:dyDescent="0.25">
      <c r="A51" s="2">
        <f>+A35+1</f>
        <v>3</v>
      </c>
      <c r="B51" s="12"/>
      <c r="C51" s="5" t="s">
        <v>19</v>
      </c>
      <c r="D51" s="18"/>
      <c r="E51" s="19"/>
      <c r="F51" s="19"/>
      <c r="G51" s="6">
        <f>+$G$3</f>
        <v>2024</v>
      </c>
      <c r="H51" s="6">
        <f>+G51</f>
        <v>2024</v>
      </c>
      <c r="I51" s="6">
        <f t="shared" ref="I51:M52" si="14">+H51</f>
        <v>2024</v>
      </c>
      <c r="J51" s="6">
        <f t="shared" si="14"/>
        <v>2024</v>
      </c>
      <c r="K51" s="6">
        <f t="shared" si="14"/>
        <v>2024</v>
      </c>
      <c r="L51" s="6">
        <f t="shared" si="14"/>
        <v>2024</v>
      </c>
      <c r="M51" s="6">
        <f t="shared" si="14"/>
        <v>2024</v>
      </c>
      <c r="N51" s="20"/>
      <c r="O51" s="42"/>
      <c r="P51" s="42"/>
      <c r="Q51" s="42"/>
      <c r="S51" s="45" t="str">
        <f>+C51</f>
        <v>Lavumisa</v>
      </c>
      <c r="T51" s="46">
        <f>+L55</f>
        <v>0</v>
      </c>
      <c r="U51" s="46">
        <f>+L56+L57</f>
        <v>0</v>
      </c>
      <c r="V51" s="46">
        <f>+L58+L59</f>
        <v>0</v>
      </c>
      <c r="W51" s="46">
        <f>+L62</f>
        <v>0</v>
      </c>
      <c r="X51" s="46">
        <f>+L60</f>
        <v>0</v>
      </c>
    </row>
    <row r="52" spans="1:24" x14ac:dyDescent="0.25">
      <c r="A52" s="21"/>
      <c r="B52" s="22"/>
      <c r="C52" s="8">
        <f>+$C36</f>
        <v>0</v>
      </c>
      <c r="D52" s="24"/>
      <c r="E52" s="24"/>
      <c r="F52" s="24"/>
      <c r="G52" s="10">
        <f>+$G$4</f>
        <v>0</v>
      </c>
      <c r="H52" s="10">
        <f>+G52</f>
        <v>0</v>
      </c>
      <c r="I52" s="10">
        <f t="shared" si="14"/>
        <v>0</v>
      </c>
      <c r="J52" s="10">
        <f t="shared" si="14"/>
        <v>0</v>
      </c>
      <c r="K52" s="10">
        <f t="shared" si="14"/>
        <v>0</v>
      </c>
      <c r="L52" s="10">
        <f t="shared" si="14"/>
        <v>0</v>
      </c>
      <c r="M52" s="10">
        <f t="shared" si="14"/>
        <v>0</v>
      </c>
      <c r="N52" s="25"/>
      <c r="O52" s="42"/>
      <c r="P52" s="42"/>
      <c r="Q52" s="42"/>
    </row>
    <row r="53" spans="1:24" ht="15.75" thickBot="1" x14ac:dyDescent="0.3">
      <c r="A53" s="21"/>
      <c r="B53" s="26"/>
      <c r="C53" s="27"/>
      <c r="D53" s="27"/>
      <c r="E53" s="27"/>
      <c r="F53" s="27"/>
      <c r="G53" s="7">
        <f>+$G$5</f>
        <v>0</v>
      </c>
      <c r="H53" s="7">
        <f>+$H$5</f>
        <v>0</v>
      </c>
      <c r="I53" s="7">
        <f>+$I$5</f>
        <v>0</v>
      </c>
      <c r="J53" s="7">
        <f>+$J$5</f>
        <v>0</v>
      </c>
      <c r="K53" s="7">
        <f>+$K$5</f>
        <v>0</v>
      </c>
      <c r="L53" s="7" t="s">
        <v>11</v>
      </c>
      <c r="M53" s="7" t="s">
        <v>12</v>
      </c>
      <c r="N53" s="28"/>
      <c r="O53" s="42"/>
      <c r="P53" s="42"/>
      <c r="Q53" s="42"/>
    </row>
    <row r="54" spans="1:24" x14ac:dyDescent="0.25">
      <c r="A54" s="21"/>
      <c r="B54" s="29"/>
      <c r="C54" s="30"/>
      <c r="D54" s="30"/>
      <c r="E54" s="30"/>
      <c r="F54" s="30"/>
      <c r="G54" s="11"/>
      <c r="H54" s="11"/>
      <c r="I54" s="11"/>
      <c r="J54" s="11"/>
      <c r="K54" s="30"/>
      <c r="L54" s="30"/>
      <c r="M54" s="30"/>
      <c r="N54" s="31"/>
      <c r="O54" s="42"/>
      <c r="P54" s="42"/>
      <c r="Q54" s="42"/>
    </row>
    <row r="55" spans="1:24" x14ac:dyDescent="0.25">
      <c r="A55" s="21"/>
      <c r="B55" s="29"/>
      <c r="C55" s="30" t="s">
        <v>0</v>
      </c>
      <c r="D55" s="30"/>
      <c r="E55" s="30"/>
      <c r="F55" s="30"/>
      <c r="G55" s="32">
        <f>SUM(G56:G59)</f>
        <v>0</v>
      </c>
      <c r="H55" s="32">
        <f t="shared" ref="H55:L55" si="15">SUM(H56:H59)</f>
        <v>0</v>
      </c>
      <c r="I55" s="32">
        <f t="shared" si="15"/>
        <v>0</v>
      </c>
      <c r="J55" s="32">
        <f t="shared" si="15"/>
        <v>0</v>
      </c>
      <c r="K55" s="32">
        <f t="shared" si="15"/>
        <v>0</v>
      </c>
      <c r="L55" s="32">
        <f t="shared" si="15"/>
        <v>0</v>
      </c>
      <c r="M55" s="32" t="e">
        <f>ROUND((L55/$E$1),0)</f>
        <v>#DIV/0!</v>
      </c>
      <c r="N55" s="33"/>
      <c r="O55" s="42"/>
      <c r="P55" s="42"/>
      <c r="Q55" s="42"/>
    </row>
    <row r="56" spans="1:24" x14ac:dyDescent="0.25">
      <c r="A56" s="21"/>
      <c r="B56" s="29"/>
      <c r="C56" s="30"/>
      <c r="D56" s="30" t="s">
        <v>1</v>
      </c>
      <c r="E56" s="30"/>
      <c r="F56" s="30"/>
      <c r="G56" s="40"/>
      <c r="H56" s="40"/>
      <c r="I56" s="40"/>
      <c r="J56" s="40"/>
      <c r="K56" s="40"/>
      <c r="L56" s="35">
        <f>SUM(G56:K56)</f>
        <v>0</v>
      </c>
      <c r="M56" s="35" t="e">
        <f t="shared" ref="M56:M64" si="16">ROUND((L56/$E$1),0)</f>
        <v>#DIV/0!</v>
      </c>
      <c r="N56" s="33"/>
      <c r="O56" s="42"/>
      <c r="P56" s="42"/>
      <c r="Q56" s="42"/>
    </row>
    <row r="57" spans="1:24" x14ac:dyDescent="0.25">
      <c r="A57" s="21"/>
      <c r="B57" s="29"/>
      <c r="C57" s="30"/>
      <c r="D57" s="30" t="s">
        <v>2</v>
      </c>
      <c r="E57" s="30"/>
      <c r="F57" s="30"/>
      <c r="G57" s="40"/>
      <c r="H57" s="40"/>
      <c r="I57" s="40"/>
      <c r="J57" s="40"/>
      <c r="K57" s="40"/>
      <c r="L57" s="35">
        <f t="shared" ref="L57:L64" si="17">SUM(G57:K57)</f>
        <v>0</v>
      </c>
      <c r="M57" s="35" t="e">
        <f t="shared" si="16"/>
        <v>#DIV/0!</v>
      </c>
      <c r="N57" s="33"/>
      <c r="O57" s="42"/>
      <c r="P57" s="42"/>
      <c r="Q57" s="42"/>
    </row>
    <row r="58" spans="1:24" x14ac:dyDescent="0.25">
      <c r="A58" s="21"/>
      <c r="B58" s="29"/>
      <c r="C58" s="30"/>
      <c r="D58" s="30" t="s">
        <v>3</v>
      </c>
      <c r="E58" s="30"/>
      <c r="F58" s="30"/>
      <c r="G58" s="40"/>
      <c r="H58" s="40"/>
      <c r="I58" s="40"/>
      <c r="J58" s="40"/>
      <c r="K58" s="40"/>
      <c r="L58" s="35">
        <f t="shared" si="17"/>
        <v>0</v>
      </c>
      <c r="M58" s="35" t="e">
        <f t="shared" si="16"/>
        <v>#DIV/0!</v>
      </c>
      <c r="N58" s="33"/>
      <c r="O58" s="42"/>
      <c r="P58" s="42"/>
      <c r="Q58" s="42"/>
    </row>
    <row r="59" spans="1:24" x14ac:dyDescent="0.25">
      <c r="A59" s="21"/>
      <c r="B59" s="29"/>
      <c r="C59" s="30"/>
      <c r="D59" s="30" t="s">
        <v>4</v>
      </c>
      <c r="E59" s="30"/>
      <c r="F59" s="30"/>
      <c r="G59" s="41"/>
      <c r="H59" s="41"/>
      <c r="I59" s="41"/>
      <c r="J59" s="41"/>
      <c r="K59" s="41"/>
      <c r="L59" s="32">
        <f t="shared" si="17"/>
        <v>0</v>
      </c>
      <c r="M59" s="32" t="e">
        <f t="shared" si="16"/>
        <v>#DIV/0!</v>
      </c>
      <c r="N59" s="33"/>
      <c r="O59" s="42"/>
      <c r="P59" s="42"/>
      <c r="Q59" s="42"/>
    </row>
    <row r="60" spans="1:24" x14ac:dyDescent="0.25">
      <c r="A60" s="21"/>
      <c r="B60" s="29"/>
      <c r="C60" s="30" t="s">
        <v>5</v>
      </c>
      <c r="D60" s="30"/>
      <c r="E60" s="30"/>
      <c r="F60" s="30"/>
      <c r="G60" s="40"/>
      <c r="H60" s="40"/>
      <c r="I60" s="40"/>
      <c r="J60" s="40"/>
      <c r="K60" s="40"/>
      <c r="L60" s="35">
        <f t="shared" si="17"/>
        <v>0</v>
      </c>
      <c r="M60" s="35" t="e">
        <f t="shared" si="16"/>
        <v>#DIV/0!</v>
      </c>
      <c r="N60" s="33"/>
      <c r="O60" s="42"/>
      <c r="P60" s="42"/>
      <c r="Q60" s="42"/>
    </row>
    <row r="61" spans="1:24" x14ac:dyDescent="0.25">
      <c r="A61" s="21"/>
      <c r="B61" s="29"/>
      <c r="C61" s="30" t="s">
        <v>6</v>
      </c>
      <c r="D61" s="30"/>
      <c r="E61" s="30"/>
      <c r="F61" s="30"/>
      <c r="G61" s="40"/>
      <c r="H61" s="40"/>
      <c r="I61" s="40"/>
      <c r="J61" s="40"/>
      <c r="K61" s="40"/>
      <c r="L61" s="35">
        <f t="shared" si="17"/>
        <v>0</v>
      </c>
      <c r="M61" s="35" t="e">
        <f t="shared" si="16"/>
        <v>#DIV/0!</v>
      </c>
      <c r="N61" s="33"/>
      <c r="O61" s="42"/>
      <c r="P61" s="42"/>
      <c r="Q61" s="42"/>
    </row>
    <row r="62" spans="1:24" x14ac:dyDescent="0.25">
      <c r="A62" s="21"/>
      <c r="B62" s="29"/>
      <c r="C62" s="30" t="s">
        <v>7</v>
      </c>
      <c r="D62" s="30"/>
      <c r="E62" s="30"/>
      <c r="F62" s="30"/>
      <c r="G62" s="40"/>
      <c r="H62" s="40"/>
      <c r="I62" s="40"/>
      <c r="J62" s="40"/>
      <c r="K62" s="40"/>
      <c r="L62" s="35">
        <f t="shared" si="17"/>
        <v>0</v>
      </c>
      <c r="M62" s="35" t="e">
        <f t="shared" si="16"/>
        <v>#DIV/0!</v>
      </c>
      <c r="N62" s="33"/>
      <c r="O62" s="42"/>
      <c r="P62" s="42"/>
      <c r="Q62" s="42"/>
    </row>
    <row r="63" spans="1:24" x14ac:dyDescent="0.25">
      <c r="A63" s="21"/>
      <c r="B63" s="29"/>
      <c r="C63" s="30" t="s">
        <v>9</v>
      </c>
      <c r="D63" s="30"/>
      <c r="E63" s="30"/>
      <c r="F63" s="30"/>
      <c r="G63" s="40"/>
      <c r="H63" s="40"/>
      <c r="I63" s="40"/>
      <c r="J63" s="40"/>
      <c r="K63" s="40"/>
      <c r="L63" s="35">
        <f t="shared" si="17"/>
        <v>0</v>
      </c>
      <c r="M63" s="35" t="e">
        <f t="shared" si="16"/>
        <v>#DIV/0!</v>
      </c>
      <c r="N63" s="33"/>
      <c r="O63" s="42"/>
      <c r="P63" s="42"/>
      <c r="Q63" s="42"/>
    </row>
    <row r="64" spans="1:24" x14ac:dyDescent="0.25">
      <c r="A64" s="21"/>
      <c r="B64" s="29"/>
      <c r="C64" s="30" t="s">
        <v>8</v>
      </c>
      <c r="D64" s="30"/>
      <c r="E64" s="30"/>
      <c r="F64" s="30"/>
      <c r="G64" s="40"/>
      <c r="H64" s="40"/>
      <c r="I64" s="40"/>
      <c r="J64" s="40"/>
      <c r="K64" s="40"/>
      <c r="L64" s="35">
        <f t="shared" si="17"/>
        <v>0</v>
      </c>
      <c r="M64" s="35" t="e">
        <f t="shared" si="16"/>
        <v>#DIV/0!</v>
      </c>
      <c r="N64" s="33"/>
      <c r="O64" s="42"/>
      <c r="P64" s="42"/>
      <c r="Q64" s="42"/>
    </row>
    <row r="65" spans="1:24" ht="15.75" thickBot="1" x14ac:dyDescent="0.3">
      <c r="A65" s="21"/>
      <c r="B65" s="36"/>
      <c r="C65" s="37"/>
      <c r="D65" s="37"/>
      <c r="E65" s="37"/>
      <c r="F65" s="37"/>
      <c r="G65" s="38"/>
      <c r="H65" s="38"/>
      <c r="I65" s="38"/>
      <c r="J65" s="38"/>
      <c r="K65" s="38"/>
      <c r="L65" s="38"/>
      <c r="M65" s="38"/>
      <c r="N65" s="39"/>
      <c r="O65" s="42"/>
      <c r="P65" s="42"/>
      <c r="Q65" s="42"/>
    </row>
    <row r="66" spans="1:24" ht="15.75" thickBot="1" x14ac:dyDescent="0.3"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</row>
    <row r="67" spans="1:24" x14ac:dyDescent="0.25">
      <c r="A67" s="2">
        <f>+A51+1</f>
        <v>4</v>
      </c>
      <c r="B67" s="12"/>
      <c r="C67" s="5" t="s">
        <v>20</v>
      </c>
      <c r="D67" s="18"/>
      <c r="E67" s="19"/>
      <c r="F67" s="19"/>
      <c r="G67" s="6">
        <f>+$G$3</f>
        <v>2024</v>
      </c>
      <c r="H67" s="6">
        <f>+G67</f>
        <v>2024</v>
      </c>
      <c r="I67" s="6">
        <f t="shared" ref="I67:M68" si="18">+H67</f>
        <v>2024</v>
      </c>
      <c r="J67" s="6">
        <f t="shared" si="18"/>
        <v>2024</v>
      </c>
      <c r="K67" s="6">
        <f t="shared" si="18"/>
        <v>2024</v>
      </c>
      <c r="L67" s="6">
        <f t="shared" si="18"/>
        <v>2024</v>
      </c>
      <c r="M67" s="6">
        <f t="shared" si="18"/>
        <v>2024</v>
      </c>
      <c r="N67" s="20"/>
      <c r="O67" s="42"/>
      <c r="P67" s="42"/>
      <c r="Q67" s="42"/>
      <c r="S67" s="45" t="str">
        <f>+C67</f>
        <v>Engcamini</v>
      </c>
      <c r="T67" s="46">
        <f>+L71</f>
        <v>0</v>
      </c>
      <c r="U67" s="46">
        <f>+L72+L73</f>
        <v>0</v>
      </c>
      <c r="V67" s="46">
        <f>+L74+L75</f>
        <v>0</v>
      </c>
      <c r="W67" s="46">
        <f>+L78</f>
        <v>0</v>
      </c>
      <c r="X67" s="46">
        <f>+L76</f>
        <v>0</v>
      </c>
    </row>
    <row r="68" spans="1:24" x14ac:dyDescent="0.25">
      <c r="A68" s="21"/>
      <c r="B68" s="22"/>
      <c r="C68" s="8">
        <f>+$C52</f>
        <v>0</v>
      </c>
      <c r="D68" s="24"/>
      <c r="E68" s="24"/>
      <c r="F68" s="24"/>
      <c r="G68" s="10">
        <f>+$G$4</f>
        <v>0</v>
      </c>
      <c r="H68" s="10">
        <f>+G68</f>
        <v>0</v>
      </c>
      <c r="I68" s="10">
        <f t="shared" si="18"/>
        <v>0</v>
      </c>
      <c r="J68" s="10">
        <f t="shared" si="18"/>
        <v>0</v>
      </c>
      <c r="K68" s="10">
        <f t="shared" si="18"/>
        <v>0</v>
      </c>
      <c r="L68" s="10">
        <f t="shared" si="18"/>
        <v>0</v>
      </c>
      <c r="M68" s="10">
        <f t="shared" si="18"/>
        <v>0</v>
      </c>
      <c r="N68" s="25"/>
      <c r="O68" s="42"/>
      <c r="P68" s="42"/>
      <c r="Q68" s="42"/>
    </row>
    <row r="69" spans="1:24" ht="15.75" thickBot="1" x14ac:dyDescent="0.3">
      <c r="A69" s="21"/>
      <c r="B69" s="26"/>
      <c r="C69" s="27"/>
      <c r="D69" s="27"/>
      <c r="E69" s="27"/>
      <c r="F69" s="27"/>
      <c r="G69" s="7">
        <f>+$G$5</f>
        <v>0</v>
      </c>
      <c r="H69" s="7">
        <f>+$H$5</f>
        <v>0</v>
      </c>
      <c r="I69" s="7">
        <f>+$I$5</f>
        <v>0</v>
      </c>
      <c r="J69" s="7">
        <f>+$J$5</f>
        <v>0</v>
      </c>
      <c r="K69" s="7">
        <f>+$K$5</f>
        <v>0</v>
      </c>
      <c r="L69" s="7" t="s">
        <v>11</v>
      </c>
      <c r="M69" s="7" t="s">
        <v>12</v>
      </c>
      <c r="N69" s="28"/>
      <c r="O69" s="42"/>
      <c r="P69" s="42"/>
      <c r="Q69" s="42"/>
    </row>
    <row r="70" spans="1:24" x14ac:dyDescent="0.25">
      <c r="A70" s="21"/>
      <c r="B70" s="29"/>
      <c r="C70" s="30"/>
      <c r="D70" s="30"/>
      <c r="E70" s="30"/>
      <c r="F70" s="30"/>
      <c r="G70" s="11"/>
      <c r="H70" s="11"/>
      <c r="I70" s="11"/>
      <c r="J70" s="11"/>
      <c r="K70" s="30"/>
      <c r="L70" s="30"/>
      <c r="M70" s="30"/>
      <c r="N70" s="31"/>
      <c r="O70" s="42"/>
      <c r="P70" s="42"/>
      <c r="Q70" s="42"/>
    </row>
    <row r="71" spans="1:24" x14ac:dyDescent="0.25">
      <c r="A71" s="21"/>
      <c r="B71" s="29"/>
      <c r="C71" s="30" t="s">
        <v>0</v>
      </c>
      <c r="D71" s="30"/>
      <c r="E71" s="30"/>
      <c r="F71" s="30"/>
      <c r="G71" s="32">
        <f>SUM(G72:G75)</f>
        <v>0</v>
      </c>
      <c r="H71" s="32">
        <f t="shared" ref="H71:L71" si="19">SUM(H72:H75)</f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 t="e">
        <f>ROUND((L71/$E$1),0)</f>
        <v>#DIV/0!</v>
      </c>
      <c r="N71" s="33"/>
      <c r="O71" s="42"/>
      <c r="P71" s="42" t="s">
        <v>139</v>
      </c>
      <c r="Q71" s="42"/>
    </row>
    <row r="72" spans="1:24" x14ac:dyDescent="0.25">
      <c r="A72" s="21"/>
      <c r="B72" s="29"/>
      <c r="C72" s="30"/>
      <c r="D72" s="30" t="s">
        <v>1</v>
      </c>
      <c r="E72" s="30"/>
      <c r="F72" s="30"/>
      <c r="G72" s="40"/>
      <c r="H72" s="40"/>
      <c r="I72" s="40"/>
      <c r="J72" s="40"/>
      <c r="K72" s="40"/>
      <c r="L72" s="35">
        <f>SUM(G72:K72)</f>
        <v>0</v>
      </c>
      <c r="M72" s="35" t="e">
        <f t="shared" ref="M72:M80" si="20">ROUND((L72/$E$1),0)</f>
        <v>#DIV/0!</v>
      </c>
      <c r="N72" s="33"/>
      <c r="O72" s="42"/>
      <c r="P72" s="42"/>
      <c r="Q72" s="42"/>
    </row>
    <row r="73" spans="1:24" x14ac:dyDescent="0.25">
      <c r="A73" s="21"/>
      <c r="B73" s="29"/>
      <c r="C73" s="30"/>
      <c r="D73" s="30" t="s">
        <v>2</v>
      </c>
      <c r="E73" s="30"/>
      <c r="F73" s="30"/>
      <c r="G73" s="40"/>
      <c r="H73" s="40"/>
      <c r="I73" s="40"/>
      <c r="J73" s="40"/>
      <c r="K73" s="40"/>
      <c r="L73" s="35">
        <f t="shared" ref="L73:L80" si="21">SUM(G73:K73)</f>
        <v>0</v>
      </c>
      <c r="M73" s="35" t="e">
        <f t="shared" si="20"/>
        <v>#DIV/0!</v>
      </c>
      <c r="N73" s="33"/>
      <c r="O73" s="42"/>
      <c r="P73" s="42"/>
      <c r="Q73" s="42"/>
    </row>
    <row r="74" spans="1:24" x14ac:dyDescent="0.25">
      <c r="A74" s="21"/>
      <c r="B74" s="29"/>
      <c r="C74" s="30"/>
      <c r="D74" s="30" t="s">
        <v>3</v>
      </c>
      <c r="E74" s="30"/>
      <c r="F74" s="30"/>
      <c r="G74" s="40"/>
      <c r="H74" s="40"/>
      <c r="I74" s="40"/>
      <c r="J74" s="40"/>
      <c r="K74" s="40"/>
      <c r="L74" s="35">
        <f t="shared" si="21"/>
        <v>0</v>
      </c>
      <c r="M74" s="35" t="e">
        <f t="shared" si="20"/>
        <v>#DIV/0!</v>
      </c>
      <c r="N74" s="33"/>
      <c r="O74" s="42"/>
      <c r="P74" s="42"/>
      <c r="Q74" s="42"/>
    </row>
    <row r="75" spans="1:24" x14ac:dyDescent="0.25">
      <c r="A75" s="21"/>
      <c r="B75" s="29"/>
      <c r="C75" s="30"/>
      <c r="D75" s="30" t="s">
        <v>4</v>
      </c>
      <c r="E75" s="30"/>
      <c r="F75" s="30"/>
      <c r="G75" s="41"/>
      <c r="H75" s="41"/>
      <c r="I75" s="41"/>
      <c r="J75" s="41"/>
      <c r="K75" s="41"/>
      <c r="L75" s="32">
        <f t="shared" si="21"/>
        <v>0</v>
      </c>
      <c r="M75" s="32" t="e">
        <f t="shared" si="20"/>
        <v>#DIV/0!</v>
      </c>
      <c r="N75" s="33"/>
      <c r="O75" s="42"/>
      <c r="P75" s="42"/>
      <c r="Q75" s="42"/>
    </row>
    <row r="76" spans="1:24" x14ac:dyDescent="0.25">
      <c r="A76" s="21"/>
      <c r="B76" s="29"/>
      <c r="C76" s="30" t="s">
        <v>5</v>
      </c>
      <c r="D76" s="30"/>
      <c r="E76" s="30"/>
      <c r="F76" s="30"/>
      <c r="G76" s="40"/>
      <c r="H76" s="40"/>
      <c r="I76" s="40"/>
      <c r="J76" s="40"/>
      <c r="K76" s="40"/>
      <c r="L76" s="35">
        <f t="shared" si="21"/>
        <v>0</v>
      </c>
      <c r="M76" s="35" t="e">
        <f t="shared" si="20"/>
        <v>#DIV/0!</v>
      </c>
      <c r="N76" s="33"/>
      <c r="O76" s="42"/>
      <c r="P76" s="42"/>
      <c r="Q76" s="42"/>
    </row>
    <row r="77" spans="1:24" x14ac:dyDescent="0.25">
      <c r="A77" s="21"/>
      <c r="B77" s="29"/>
      <c r="C77" s="30" t="s">
        <v>6</v>
      </c>
      <c r="D77" s="30"/>
      <c r="E77" s="30"/>
      <c r="F77" s="30"/>
      <c r="G77" s="40"/>
      <c r="H77" s="40"/>
      <c r="I77" s="40"/>
      <c r="J77" s="40"/>
      <c r="K77" s="40"/>
      <c r="L77" s="35">
        <f t="shared" si="21"/>
        <v>0</v>
      </c>
      <c r="M77" s="35" t="e">
        <f t="shared" si="20"/>
        <v>#DIV/0!</v>
      </c>
      <c r="N77" s="33"/>
      <c r="O77" s="42"/>
      <c r="P77" s="42"/>
      <c r="Q77" s="42"/>
    </row>
    <row r="78" spans="1:24" x14ac:dyDescent="0.25">
      <c r="A78" s="21"/>
      <c r="B78" s="29"/>
      <c r="C78" s="30" t="s">
        <v>7</v>
      </c>
      <c r="D78" s="30"/>
      <c r="E78" s="30"/>
      <c r="F78" s="30"/>
      <c r="G78" s="40"/>
      <c r="H78" s="40"/>
      <c r="I78" s="40"/>
      <c r="J78" s="40"/>
      <c r="K78" s="40"/>
      <c r="L78" s="35">
        <f t="shared" si="21"/>
        <v>0</v>
      </c>
      <c r="M78" s="35" t="e">
        <f t="shared" si="20"/>
        <v>#DIV/0!</v>
      </c>
      <c r="N78" s="33"/>
      <c r="O78" s="42"/>
      <c r="P78" s="42"/>
      <c r="Q78" s="42"/>
    </row>
    <row r="79" spans="1:24" x14ac:dyDescent="0.25">
      <c r="A79" s="21"/>
      <c r="B79" s="29"/>
      <c r="C79" s="30" t="s">
        <v>9</v>
      </c>
      <c r="D79" s="30"/>
      <c r="E79" s="30"/>
      <c r="F79" s="30"/>
      <c r="G79" s="40"/>
      <c r="H79" s="40"/>
      <c r="I79" s="40"/>
      <c r="J79" s="40"/>
      <c r="K79" s="40"/>
      <c r="L79" s="35">
        <f t="shared" si="21"/>
        <v>0</v>
      </c>
      <c r="M79" s="35" t="e">
        <f t="shared" si="20"/>
        <v>#DIV/0!</v>
      </c>
      <c r="N79" s="33"/>
      <c r="O79" s="42"/>
      <c r="P79" s="42"/>
      <c r="Q79" s="42"/>
    </row>
    <row r="80" spans="1:24" x14ac:dyDescent="0.25">
      <c r="A80" s="21"/>
      <c r="B80" s="29"/>
      <c r="C80" s="30" t="s">
        <v>8</v>
      </c>
      <c r="D80" s="30"/>
      <c r="E80" s="30"/>
      <c r="F80" s="30"/>
      <c r="G80" s="40"/>
      <c r="H80" s="40"/>
      <c r="I80" s="40"/>
      <c r="J80" s="40"/>
      <c r="K80" s="40"/>
      <c r="L80" s="35">
        <f t="shared" si="21"/>
        <v>0</v>
      </c>
      <c r="M80" s="35" t="e">
        <f t="shared" si="20"/>
        <v>#DIV/0!</v>
      </c>
      <c r="N80" s="33"/>
      <c r="O80" s="42"/>
      <c r="P80" s="42"/>
      <c r="Q80" s="42"/>
    </row>
    <row r="81" spans="1:33" ht="15.75" thickBot="1" x14ac:dyDescent="0.3">
      <c r="A81" s="21"/>
      <c r="B81" s="36"/>
      <c r="C81" s="37"/>
      <c r="D81" s="37"/>
      <c r="E81" s="37"/>
      <c r="F81" s="37"/>
      <c r="G81" s="38"/>
      <c r="H81" s="38"/>
      <c r="I81" s="38"/>
      <c r="J81" s="38"/>
      <c r="K81" s="38"/>
      <c r="L81" s="38"/>
      <c r="M81" s="38"/>
      <c r="N81" s="39"/>
      <c r="O81" s="42"/>
      <c r="P81" s="42"/>
      <c r="Q81" s="42"/>
    </row>
    <row r="82" spans="1:33" ht="15.75" thickBot="1" x14ac:dyDescent="0.3">
      <c r="A82" s="21"/>
      <c r="G82" s="34"/>
      <c r="H82" s="34"/>
      <c r="I82" s="34"/>
      <c r="J82" s="34"/>
      <c r="K82" s="34"/>
      <c r="L82" s="34"/>
      <c r="M82" s="34"/>
      <c r="N82" s="34"/>
      <c r="O82" s="42"/>
      <c r="P82" s="42"/>
      <c r="Q82" s="42"/>
    </row>
    <row r="83" spans="1:33" x14ac:dyDescent="0.25">
      <c r="A83" s="2">
        <f>+A67+1</f>
        <v>5</v>
      </c>
      <c r="B83" s="17"/>
      <c r="C83" s="5" t="s">
        <v>21</v>
      </c>
      <c r="D83" s="18"/>
      <c r="E83" s="19"/>
      <c r="F83" s="19"/>
      <c r="G83" s="6">
        <f>+$G$3</f>
        <v>2024</v>
      </c>
      <c r="H83" s="6">
        <f>+G83</f>
        <v>2024</v>
      </c>
      <c r="I83" s="6">
        <f t="shared" ref="I83:M84" si="22">+H83</f>
        <v>2024</v>
      </c>
      <c r="J83" s="6">
        <f t="shared" si="22"/>
        <v>2024</v>
      </c>
      <c r="K83" s="6">
        <f t="shared" si="22"/>
        <v>2024</v>
      </c>
      <c r="L83" s="6">
        <f t="shared" si="22"/>
        <v>2024</v>
      </c>
      <c r="M83" s="6">
        <f t="shared" si="22"/>
        <v>2024</v>
      </c>
      <c r="N83" s="20"/>
      <c r="O83" s="42"/>
      <c r="P83" s="42"/>
      <c r="Q83" s="42"/>
      <c r="S83" s="45" t="str">
        <f>+C83</f>
        <v>Pine Valley</v>
      </c>
      <c r="T83" s="46">
        <f>+L87</f>
        <v>0</v>
      </c>
      <c r="U83" s="46">
        <f>+L88+L89</f>
        <v>0</v>
      </c>
      <c r="V83" s="46">
        <f>+L90+L91</f>
        <v>0</v>
      </c>
      <c r="W83" s="46">
        <f>+L94</f>
        <v>0</v>
      </c>
      <c r="X83" s="46">
        <f>+L92</f>
        <v>0</v>
      </c>
    </row>
    <row r="84" spans="1:33" x14ac:dyDescent="0.25">
      <c r="A84" s="21"/>
      <c r="B84" s="22"/>
      <c r="C84" s="8">
        <f>+$C68</f>
        <v>0</v>
      </c>
      <c r="D84" s="24"/>
      <c r="E84" s="24"/>
      <c r="F84" s="24"/>
      <c r="G84" s="10">
        <f>+$G$4</f>
        <v>0</v>
      </c>
      <c r="H84" s="10">
        <f>+G84</f>
        <v>0</v>
      </c>
      <c r="I84" s="10">
        <f t="shared" si="22"/>
        <v>0</v>
      </c>
      <c r="J84" s="10">
        <f t="shared" si="22"/>
        <v>0</v>
      </c>
      <c r="K84" s="10">
        <f t="shared" si="22"/>
        <v>0</v>
      </c>
      <c r="L84" s="10">
        <f t="shared" si="22"/>
        <v>0</v>
      </c>
      <c r="M84" s="10">
        <f t="shared" si="22"/>
        <v>0</v>
      </c>
      <c r="N84" s="25"/>
      <c r="O84" s="42"/>
      <c r="P84" s="42"/>
      <c r="Q84" s="42"/>
    </row>
    <row r="85" spans="1:33" ht="15.75" thickBot="1" x14ac:dyDescent="0.3">
      <c r="A85" s="21"/>
      <c r="B85" s="26"/>
      <c r="C85" s="27"/>
      <c r="D85" s="27"/>
      <c r="E85" s="27"/>
      <c r="F85" s="27"/>
      <c r="G85" s="7">
        <f>+$G$5</f>
        <v>0</v>
      </c>
      <c r="H85" s="7">
        <f>+$H$5</f>
        <v>0</v>
      </c>
      <c r="I85" s="7">
        <f>+$I$5</f>
        <v>0</v>
      </c>
      <c r="J85" s="7">
        <f>+$J$5</f>
        <v>0</v>
      </c>
      <c r="K85" s="7">
        <f>+$K$5</f>
        <v>0</v>
      </c>
      <c r="L85" s="7" t="s">
        <v>11</v>
      </c>
      <c r="M85" s="7" t="s">
        <v>12</v>
      </c>
      <c r="N85" s="28"/>
      <c r="O85" s="42"/>
      <c r="P85" s="59"/>
      <c r="Q85" s="42"/>
    </row>
    <row r="86" spans="1:33" x14ac:dyDescent="0.25">
      <c r="A86" s="21"/>
      <c r="B86" s="29"/>
      <c r="C86" s="30"/>
      <c r="D86" s="30"/>
      <c r="E86" s="30"/>
      <c r="F86" s="30"/>
      <c r="G86" s="11"/>
      <c r="H86" s="11"/>
      <c r="I86" s="11"/>
      <c r="J86" s="11"/>
      <c r="K86" s="30"/>
      <c r="L86" s="30"/>
      <c r="M86" s="30"/>
      <c r="N86" s="31"/>
      <c r="O86" s="42"/>
      <c r="P86" s="42"/>
      <c r="Q86" s="42"/>
    </row>
    <row r="87" spans="1:33" x14ac:dyDescent="0.25">
      <c r="A87" s="21"/>
      <c r="B87" s="29"/>
      <c r="C87" s="30" t="s">
        <v>0</v>
      </c>
      <c r="D87" s="30"/>
      <c r="E87" s="30"/>
      <c r="F87" s="30"/>
      <c r="G87" s="32">
        <f>SUM(G88:G91)</f>
        <v>0</v>
      </c>
      <c r="H87" s="32">
        <f t="shared" ref="H87:L87" si="23">SUM(H88:H91)</f>
        <v>0</v>
      </c>
      <c r="I87" s="32">
        <f t="shared" si="23"/>
        <v>0</v>
      </c>
      <c r="J87" s="32">
        <f t="shared" si="23"/>
        <v>0</v>
      </c>
      <c r="K87" s="32">
        <f t="shared" si="23"/>
        <v>0</v>
      </c>
      <c r="L87" s="32">
        <f t="shared" si="23"/>
        <v>0</v>
      </c>
      <c r="M87" s="32" t="e">
        <f>ROUND((L87/$E$1),0)</f>
        <v>#DIV/0!</v>
      </c>
      <c r="N87" s="33"/>
      <c r="O87" s="42"/>
      <c r="P87" s="42"/>
      <c r="Q87" s="42"/>
      <c r="AA87" s="50">
        <v>130</v>
      </c>
      <c r="AB87" s="50">
        <v>116</v>
      </c>
      <c r="AC87" s="50">
        <v>130</v>
      </c>
      <c r="AD87" s="50">
        <v>0</v>
      </c>
      <c r="AE87" s="50">
        <v>0</v>
      </c>
      <c r="AF87" s="50">
        <v>376</v>
      </c>
      <c r="AG87" s="50">
        <v>94</v>
      </c>
    </row>
    <row r="88" spans="1:33" x14ac:dyDescent="0.25">
      <c r="A88" s="21"/>
      <c r="B88" s="29"/>
      <c r="C88" s="30"/>
      <c r="D88" s="30" t="s">
        <v>1</v>
      </c>
      <c r="E88" s="30"/>
      <c r="F88" s="30"/>
      <c r="G88" s="40"/>
      <c r="H88" s="40"/>
      <c r="I88" s="40"/>
      <c r="J88" s="40"/>
      <c r="K88" s="40"/>
      <c r="L88" s="35">
        <f>SUM(G88:K88)</f>
        <v>0</v>
      </c>
      <c r="M88" s="35" t="e">
        <f t="shared" ref="M88:M96" si="24">ROUND((L88/$E$1),0)</f>
        <v>#DIV/0!</v>
      </c>
      <c r="N88" s="33"/>
      <c r="O88" s="42"/>
      <c r="P88" s="42"/>
      <c r="Q88" s="42"/>
      <c r="AA88" s="50">
        <v>4</v>
      </c>
      <c r="AB88" s="50">
        <v>9</v>
      </c>
      <c r="AC88" s="50">
        <v>4</v>
      </c>
      <c r="AD88" s="50"/>
      <c r="AE88" s="50"/>
      <c r="AF88" s="50">
        <v>17</v>
      </c>
      <c r="AG88" s="50">
        <v>4</v>
      </c>
    </row>
    <row r="89" spans="1:33" x14ac:dyDescent="0.25">
      <c r="A89" s="21"/>
      <c r="B89" s="29"/>
      <c r="C89" s="30"/>
      <c r="D89" s="30" t="s">
        <v>2</v>
      </c>
      <c r="E89" s="30"/>
      <c r="F89" s="30"/>
      <c r="G89" s="40"/>
      <c r="H89" s="40"/>
      <c r="I89" s="40"/>
      <c r="J89" s="40"/>
      <c r="K89" s="40"/>
      <c r="L89" s="35">
        <f t="shared" ref="L89:L96" si="25">SUM(G89:K89)</f>
        <v>0</v>
      </c>
      <c r="M89" s="35" t="e">
        <f t="shared" si="24"/>
        <v>#DIV/0!</v>
      </c>
      <c r="N89" s="33"/>
      <c r="O89" s="42"/>
      <c r="P89" s="42"/>
      <c r="Q89" s="42"/>
      <c r="AA89" s="50">
        <v>27</v>
      </c>
      <c r="AB89" s="50">
        <v>35</v>
      </c>
      <c r="AC89" s="50">
        <v>27</v>
      </c>
      <c r="AD89" s="50"/>
      <c r="AE89" s="50"/>
      <c r="AF89" s="50">
        <v>89</v>
      </c>
      <c r="AG89" s="50">
        <v>22</v>
      </c>
    </row>
    <row r="90" spans="1:33" x14ac:dyDescent="0.25">
      <c r="A90" s="21"/>
      <c r="B90" s="29"/>
      <c r="C90" s="30"/>
      <c r="D90" s="30" t="s">
        <v>3</v>
      </c>
      <c r="E90" s="30"/>
      <c r="F90" s="30"/>
      <c r="G90" s="40"/>
      <c r="H90" s="40"/>
      <c r="I90" s="40"/>
      <c r="J90" s="40"/>
      <c r="K90" s="40"/>
      <c r="L90" s="35">
        <f t="shared" si="25"/>
        <v>0</v>
      </c>
      <c r="M90" s="35" t="e">
        <f t="shared" si="24"/>
        <v>#DIV/0!</v>
      </c>
      <c r="N90" s="33"/>
      <c r="O90" s="42"/>
      <c r="P90" s="42"/>
      <c r="Q90" s="42"/>
      <c r="AA90" s="50">
        <v>40</v>
      </c>
      <c r="AB90" s="50">
        <v>37</v>
      </c>
      <c r="AC90" s="50">
        <v>40</v>
      </c>
      <c r="AD90" s="50"/>
      <c r="AE90" s="50"/>
      <c r="AF90" s="50">
        <v>117</v>
      </c>
      <c r="AG90" s="50">
        <v>29</v>
      </c>
    </row>
    <row r="91" spans="1:33" x14ac:dyDescent="0.25">
      <c r="A91" s="21"/>
      <c r="B91" s="29"/>
      <c r="C91" s="30"/>
      <c r="D91" s="30" t="s">
        <v>4</v>
      </c>
      <c r="E91" s="30"/>
      <c r="F91" s="30"/>
      <c r="G91" s="41"/>
      <c r="H91" s="41"/>
      <c r="I91" s="41"/>
      <c r="J91" s="41"/>
      <c r="K91" s="41"/>
      <c r="L91" s="32">
        <f t="shared" si="25"/>
        <v>0</v>
      </c>
      <c r="M91" s="32" t="e">
        <f t="shared" si="24"/>
        <v>#DIV/0!</v>
      </c>
      <c r="N91" s="33"/>
      <c r="O91" s="42"/>
      <c r="P91" s="42"/>
      <c r="Q91" s="42"/>
      <c r="AA91" s="50">
        <v>59</v>
      </c>
      <c r="AB91" s="50">
        <v>35</v>
      </c>
      <c r="AC91" s="50">
        <v>59</v>
      </c>
      <c r="AD91" s="50"/>
      <c r="AE91" s="50"/>
      <c r="AF91" s="50">
        <v>153</v>
      </c>
      <c r="AG91" s="50">
        <v>38</v>
      </c>
    </row>
    <row r="92" spans="1:33" x14ac:dyDescent="0.25">
      <c r="A92" s="21"/>
      <c r="B92" s="29"/>
      <c r="C92" s="30" t="s">
        <v>5</v>
      </c>
      <c r="D92" s="30"/>
      <c r="E92" s="30"/>
      <c r="F92" s="30"/>
      <c r="G92" s="40"/>
      <c r="H92" s="40"/>
      <c r="I92" s="40"/>
      <c r="J92" s="40"/>
      <c r="K92" s="40"/>
      <c r="L92" s="35">
        <f t="shared" si="25"/>
        <v>0</v>
      </c>
      <c r="M92" s="35" t="e">
        <f t="shared" si="24"/>
        <v>#DIV/0!</v>
      </c>
      <c r="N92" s="33"/>
      <c r="O92" s="42"/>
      <c r="P92" s="42"/>
      <c r="Q92" s="42"/>
      <c r="AA92" s="50"/>
      <c r="AB92" s="50"/>
      <c r="AC92" s="50"/>
      <c r="AD92" s="50"/>
      <c r="AE92" s="50"/>
      <c r="AF92" s="50">
        <v>0</v>
      </c>
      <c r="AG92" s="50">
        <v>0</v>
      </c>
    </row>
    <row r="93" spans="1:33" x14ac:dyDescent="0.25">
      <c r="A93" s="21"/>
      <c r="B93" s="29"/>
      <c r="C93" s="30" t="s">
        <v>6</v>
      </c>
      <c r="D93" s="30"/>
      <c r="E93" s="30"/>
      <c r="F93" s="30"/>
      <c r="G93" s="40"/>
      <c r="H93" s="40"/>
      <c r="I93" s="40"/>
      <c r="J93" s="40"/>
      <c r="K93" s="40"/>
      <c r="L93" s="35">
        <f t="shared" si="25"/>
        <v>0</v>
      </c>
      <c r="M93" s="35" t="e">
        <f t="shared" si="24"/>
        <v>#DIV/0!</v>
      </c>
      <c r="N93" s="33"/>
      <c r="O93" s="42"/>
      <c r="P93" s="42"/>
      <c r="Q93" s="42"/>
      <c r="AA93" s="50"/>
      <c r="AB93" s="50"/>
      <c r="AC93" s="50"/>
      <c r="AD93" s="50"/>
      <c r="AE93" s="50"/>
      <c r="AF93" s="50">
        <v>0</v>
      </c>
      <c r="AG93" s="50">
        <v>0</v>
      </c>
    </row>
    <row r="94" spans="1:33" x14ac:dyDescent="0.25">
      <c r="A94" s="21"/>
      <c r="B94" s="29"/>
      <c r="C94" s="30" t="s">
        <v>7</v>
      </c>
      <c r="D94" s="30"/>
      <c r="E94" s="30"/>
      <c r="F94" s="30"/>
      <c r="G94" s="40"/>
      <c r="H94" s="40"/>
      <c r="I94" s="40"/>
      <c r="J94" s="40"/>
      <c r="K94" s="40"/>
      <c r="L94" s="35">
        <f t="shared" si="25"/>
        <v>0</v>
      </c>
      <c r="M94" s="35" t="e">
        <f t="shared" si="24"/>
        <v>#DIV/0!</v>
      </c>
      <c r="N94" s="33"/>
      <c r="O94" s="42"/>
      <c r="P94" s="42"/>
      <c r="Q94" s="42"/>
      <c r="AA94" s="50"/>
      <c r="AB94" s="50"/>
      <c r="AC94" s="50"/>
      <c r="AD94" s="50"/>
      <c r="AE94" s="50"/>
      <c r="AF94" s="50">
        <v>0</v>
      </c>
      <c r="AG94" s="50">
        <v>0</v>
      </c>
    </row>
    <row r="95" spans="1:33" x14ac:dyDescent="0.25">
      <c r="A95" s="21"/>
      <c r="B95" s="29"/>
      <c r="C95" s="30" t="s">
        <v>9</v>
      </c>
      <c r="D95" s="30"/>
      <c r="E95" s="30"/>
      <c r="F95" s="30"/>
      <c r="G95" s="40"/>
      <c r="H95" s="40"/>
      <c r="I95" s="40"/>
      <c r="J95" s="40"/>
      <c r="K95" s="40"/>
      <c r="L95" s="35">
        <f t="shared" si="25"/>
        <v>0</v>
      </c>
      <c r="M95" s="35" t="e">
        <f t="shared" si="24"/>
        <v>#DIV/0!</v>
      </c>
      <c r="N95" s="33"/>
      <c r="O95" s="42"/>
      <c r="P95" s="42"/>
      <c r="Q95" s="42"/>
      <c r="AA95" s="50"/>
      <c r="AB95" s="50"/>
      <c r="AC95" s="50"/>
      <c r="AD95" s="50"/>
      <c r="AE95" s="50"/>
      <c r="AF95" s="50">
        <v>0</v>
      </c>
      <c r="AG95" s="50">
        <v>0</v>
      </c>
    </row>
    <row r="96" spans="1:33" x14ac:dyDescent="0.25">
      <c r="A96" s="21"/>
      <c r="B96" s="29"/>
      <c r="C96" s="30" t="s">
        <v>8</v>
      </c>
      <c r="D96" s="30"/>
      <c r="E96" s="30"/>
      <c r="F96" s="30"/>
      <c r="G96" s="40"/>
      <c r="H96" s="40"/>
      <c r="I96" s="40"/>
      <c r="J96" s="40"/>
      <c r="K96" s="40"/>
      <c r="L96" s="35">
        <f t="shared" si="25"/>
        <v>0</v>
      </c>
      <c r="M96" s="35" t="e">
        <f t="shared" si="24"/>
        <v>#DIV/0!</v>
      </c>
      <c r="N96" s="33"/>
      <c r="O96" s="42"/>
      <c r="P96" s="42"/>
      <c r="Q96" s="42"/>
      <c r="AA96" s="50"/>
      <c r="AB96" s="50"/>
      <c r="AC96" s="50"/>
      <c r="AD96" s="50"/>
      <c r="AE96" s="50"/>
      <c r="AF96" s="50">
        <v>0</v>
      </c>
      <c r="AG96" s="50">
        <v>0</v>
      </c>
    </row>
    <row r="97" spans="1:24" ht="15.75" thickBot="1" x14ac:dyDescent="0.3">
      <c r="A97" s="21"/>
      <c r="B97" s="36"/>
      <c r="C97" s="37"/>
      <c r="D97" s="37"/>
      <c r="E97" s="37"/>
      <c r="F97" s="37"/>
      <c r="G97" s="38"/>
      <c r="H97" s="38"/>
      <c r="I97" s="38"/>
      <c r="J97" s="38"/>
      <c r="K97" s="38"/>
      <c r="L97" s="38"/>
      <c r="M97" s="38"/>
      <c r="N97" s="39"/>
      <c r="O97" s="42"/>
      <c r="P97" s="42"/>
      <c r="Q97" s="42"/>
    </row>
    <row r="98" spans="1:24" ht="15.75" thickBot="1" x14ac:dyDescent="0.3">
      <c r="A98" s="21"/>
      <c r="G98" s="34"/>
      <c r="H98" s="34"/>
      <c r="I98" s="34"/>
      <c r="J98" s="34"/>
      <c r="K98" s="34"/>
      <c r="L98" s="34"/>
      <c r="M98" s="34"/>
      <c r="N98" s="34"/>
      <c r="O98" s="42"/>
      <c r="P98" s="42"/>
      <c r="Q98" s="42"/>
    </row>
    <row r="99" spans="1:24" x14ac:dyDescent="0.25">
      <c r="A99" s="2">
        <f>+A83+1</f>
        <v>6</v>
      </c>
      <c r="B99" s="12"/>
      <c r="C99" s="5" t="s">
        <v>22</v>
      </c>
      <c r="D99" s="18"/>
      <c r="E99" s="19"/>
      <c r="F99" s="19"/>
      <c r="G99" s="6">
        <f>+$G$3</f>
        <v>2024</v>
      </c>
      <c r="H99" s="6">
        <f>+G99</f>
        <v>2024</v>
      </c>
      <c r="I99" s="6">
        <f t="shared" ref="I99:M100" si="26">+H99</f>
        <v>2024</v>
      </c>
      <c r="J99" s="6">
        <f t="shared" si="26"/>
        <v>2024</v>
      </c>
      <c r="K99" s="6">
        <f t="shared" si="26"/>
        <v>2024</v>
      </c>
      <c r="L99" s="6">
        <f t="shared" si="26"/>
        <v>2024</v>
      </c>
      <c r="M99" s="6">
        <f t="shared" si="26"/>
        <v>2024</v>
      </c>
      <c r="N99" s="20"/>
      <c r="O99" s="42"/>
      <c r="P99" s="42"/>
      <c r="Q99" s="42"/>
      <c r="S99" s="45" t="str">
        <f>+C99</f>
        <v>Ngwempisi</v>
      </c>
      <c r="T99" s="46">
        <f>+L103</f>
        <v>0</v>
      </c>
      <c r="U99" s="46">
        <f>+L104+L105</f>
        <v>0</v>
      </c>
      <c r="V99" s="46">
        <f>+L106+L107</f>
        <v>0</v>
      </c>
      <c r="W99" s="46">
        <f>+L110</f>
        <v>0</v>
      </c>
      <c r="X99" s="46">
        <f>+L108</f>
        <v>0</v>
      </c>
    </row>
    <row r="100" spans="1:24" x14ac:dyDescent="0.25">
      <c r="A100" s="21"/>
      <c r="B100" s="22"/>
      <c r="C100" s="8">
        <f>+$C84</f>
        <v>0</v>
      </c>
      <c r="D100" s="24"/>
      <c r="E100" s="24"/>
      <c r="F100" s="24"/>
      <c r="G100" s="10">
        <f>+$G$4</f>
        <v>0</v>
      </c>
      <c r="H100" s="10">
        <f>+G100</f>
        <v>0</v>
      </c>
      <c r="I100" s="10">
        <f t="shared" si="26"/>
        <v>0</v>
      </c>
      <c r="J100" s="10">
        <f t="shared" si="26"/>
        <v>0</v>
      </c>
      <c r="K100" s="10">
        <f t="shared" si="26"/>
        <v>0</v>
      </c>
      <c r="L100" s="10">
        <f t="shared" si="26"/>
        <v>0</v>
      </c>
      <c r="M100" s="10">
        <f t="shared" si="26"/>
        <v>0</v>
      </c>
      <c r="N100" s="25"/>
      <c r="O100" s="42"/>
      <c r="P100" s="42"/>
      <c r="Q100" s="42"/>
    </row>
    <row r="101" spans="1:24" ht="15.75" thickBot="1" x14ac:dyDescent="0.3">
      <c r="A101" s="21"/>
      <c r="B101" s="26"/>
      <c r="C101" s="27"/>
      <c r="D101" s="27"/>
      <c r="E101" s="27"/>
      <c r="F101" s="27"/>
      <c r="G101" s="7">
        <f>+$G$5</f>
        <v>0</v>
      </c>
      <c r="H101" s="7">
        <f>+$H$5</f>
        <v>0</v>
      </c>
      <c r="I101" s="7">
        <f>+$I$5</f>
        <v>0</v>
      </c>
      <c r="J101" s="7">
        <f>+$J$5</f>
        <v>0</v>
      </c>
      <c r="K101" s="7">
        <f>+$K$5</f>
        <v>0</v>
      </c>
      <c r="L101" s="7" t="s">
        <v>11</v>
      </c>
      <c r="M101" s="7" t="s">
        <v>12</v>
      </c>
      <c r="N101" s="28"/>
      <c r="O101" s="42"/>
      <c r="P101" s="42"/>
      <c r="Q101" s="42"/>
    </row>
    <row r="102" spans="1:24" x14ac:dyDescent="0.25">
      <c r="A102" s="21"/>
      <c r="B102" s="29"/>
      <c r="C102" s="30"/>
      <c r="D102" s="30"/>
      <c r="E102" s="30"/>
      <c r="F102" s="30"/>
      <c r="G102" s="11"/>
      <c r="H102" s="11"/>
      <c r="I102" s="11"/>
      <c r="J102" s="11"/>
      <c r="K102" s="30"/>
      <c r="L102" s="30"/>
      <c r="M102" s="30"/>
      <c r="N102" s="31"/>
      <c r="O102" s="42"/>
      <c r="P102" s="42"/>
      <c r="Q102" s="42"/>
    </row>
    <row r="103" spans="1:24" x14ac:dyDescent="0.25">
      <c r="A103" s="21"/>
      <c r="B103" s="29"/>
      <c r="C103" s="30" t="s">
        <v>0</v>
      </c>
      <c r="D103" s="30"/>
      <c r="E103" s="30"/>
      <c r="F103" s="30"/>
      <c r="G103" s="32">
        <f>SUM(G104:G107)</f>
        <v>0</v>
      </c>
      <c r="H103" s="32">
        <f t="shared" ref="H103:L103" si="27">SUM(H104:H107)</f>
        <v>0</v>
      </c>
      <c r="I103" s="32">
        <f t="shared" si="27"/>
        <v>0</v>
      </c>
      <c r="J103" s="32">
        <f t="shared" si="27"/>
        <v>0</v>
      </c>
      <c r="K103" s="32">
        <f t="shared" si="27"/>
        <v>0</v>
      </c>
      <c r="L103" s="32">
        <f t="shared" si="27"/>
        <v>0</v>
      </c>
      <c r="M103" s="32" t="e">
        <f>ROUND((L103/$E$1),0)</f>
        <v>#DIV/0!</v>
      </c>
      <c r="N103" s="33"/>
      <c r="O103" s="42"/>
      <c r="P103" s="42"/>
      <c r="Q103" s="42"/>
    </row>
    <row r="104" spans="1:24" x14ac:dyDescent="0.25">
      <c r="A104" s="21"/>
      <c r="B104" s="29"/>
      <c r="C104" s="30"/>
      <c r="D104" s="30" t="s">
        <v>1</v>
      </c>
      <c r="E104" s="30"/>
      <c r="F104" s="30"/>
      <c r="G104" s="40"/>
      <c r="H104" s="40"/>
      <c r="I104" s="40"/>
      <c r="J104" s="40"/>
      <c r="K104" s="40"/>
      <c r="L104" s="35">
        <f>SUM(G104:K104)</f>
        <v>0</v>
      </c>
      <c r="M104" s="35" t="e">
        <f t="shared" ref="M104:M112" si="28">ROUND((L104/$E$1),0)</f>
        <v>#DIV/0!</v>
      </c>
      <c r="N104" s="33"/>
      <c r="O104" s="42"/>
      <c r="P104" s="42"/>
      <c r="Q104" s="42"/>
    </row>
    <row r="105" spans="1:24" x14ac:dyDescent="0.25">
      <c r="A105" s="21"/>
      <c r="B105" s="29"/>
      <c r="C105" s="30"/>
      <c r="D105" s="30" t="s">
        <v>2</v>
      </c>
      <c r="E105" s="30"/>
      <c r="F105" s="30"/>
      <c r="G105" s="40"/>
      <c r="H105" s="40"/>
      <c r="I105" s="40"/>
      <c r="J105" s="40"/>
      <c r="K105" s="40"/>
      <c r="L105" s="35">
        <f t="shared" ref="L105:L112" si="29">SUM(G105:K105)</f>
        <v>0</v>
      </c>
      <c r="M105" s="35" t="e">
        <f t="shared" si="28"/>
        <v>#DIV/0!</v>
      </c>
      <c r="N105" s="33"/>
      <c r="O105" s="42"/>
      <c r="P105" s="42"/>
      <c r="Q105" s="42"/>
    </row>
    <row r="106" spans="1:24" x14ac:dyDescent="0.25">
      <c r="A106" s="21"/>
      <c r="B106" s="29"/>
      <c r="C106" s="30"/>
      <c r="D106" s="30" t="s">
        <v>3</v>
      </c>
      <c r="E106" s="30"/>
      <c r="F106" s="30"/>
      <c r="G106" s="40"/>
      <c r="H106" s="40"/>
      <c r="I106" s="40"/>
      <c r="J106" s="40"/>
      <c r="K106" s="40"/>
      <c r="L106" s="35">
        <f t="shared" si="29"/>
        <v>0</v>
      </c>
      <c r="M106" s="35" t="e">
        <f t="shared" si="28"/>
        <v>#DIV/0!</v>
      </c>
      <c r="N106" s="33"/>
      <c r="O106" s="42"/>
      <c r="P106" s="42"/>
      <c r="Q106" s="42"/>
    </row>
    <row r="107" spans="1:24" x14ac:dyDescent="0.25">
      <c r="A107" s="21"/>
      <c r="B107" s="29"/>
      <c r="C107" s="30"/>
      <c r="D107" s="30" t="s">
        <v>4</v>
      </c>
      <c r="E107" s="30"/>
      <c r="F107" s="30"/>
      <c r="G107" s="41"/>
      <c r="H107" s="41"/>
      <c r="I107" s="41"/>
      <c r="J107" s="41"/>
      <c r="K107" s="41"/>
      <c r="L107" s="32">
        <f t="shared" si="29"/>
        <v>0</v>
      </c>
      <c r="M107" s="32" t="e">
        <f t="shared" si="28"/>
        <v>#DIV/0!</v>
      </c>
      <c r="N107" s="33"/>
      <c r="O107" s="42"/>
      <c r="P107" s="42"/>
      <c r="Q107" s="42"/>
    </row>
    <row r="108" spans="1:24" x14ac:dyDescent="0.25">
      <c r="A108" s="21"/>
      <c r="B108" s="29"/>
      <c r="C108" s="30" t="s">
        <v>5</v>
      </c>
      <c r="D108" s="30"/>
      <c r="E108" s="30"/>
      <c r="F108" s="30"/>
      <c r="G108" s="40"/>
      <c r="H108" s="40"/>
      <c r="I108" s="40"/>
      <c r="J108" s="40"/>
      <c r="K108" s="40"/>
      <c r="L108" s="35">
        <f t="shared" si="29"/>
        <v>0</v>
      </c>
      <c r="M108" s="35" t="e">
        <f t="shared" si="28"/>
        <v>#DIV/0!</v>
      </c>
      <c r="N108" s="33"/>
      <c r="O108" s="42"/>
      <c r="P108" s="42"/>
      <c r="Q108" s="42"/>
    </row>
    <row r="109" spans="1:24" x14ac:dyDescent="0.25">
      <c r="A109" s="21"/>
      <c r="B109" s="29"/>
      <c r="C109" s="30" t="s">
        <v>6</v>
      </c>
      <c r="D109" s="30"/>
      <c r="E109" s="30"/>
      <c r="F109" s="30"/>
      <c r="G109" s="40"/>
      <c r="H109" s="40"/>
      <c r="I109" s="40"/>
      <c r="J109" s="40"/>
      <c r="K109" s="40"/>
      <c r="L109" s="35">
        <f t="shared" si="29"/>
        <v>0</v>
      </c>
      <c r="M109" s="35" t="e">
        <f t="shared" si="28"/>
        <v>#DIV/0!</v>
      </c>
      <c r="N109" s="33"/>
      <c r="O109" s="42"/>
      <c r="P109" s="42"/>
      <c r="Q109" s="42"/>
    </row>
    <row r="110" spans="1:24" x14ac:dyDescent="0.25">
      <c r="A110" s="21"/>
      <c r="B110" s="29"/>
      <c r="C110" s="30" t="s">
        <v>7</v>
      </c>
      <c r="D110" s="30"/>
      <c r="E110" s="30"/>
      <c r="F110" s="30"/>
      <c r="G110" s="40"/>
      <c r="H110" s="40"/>
      <c r="I110" s="40"/>
      <c r="J110" s="40"/>
      <c r="K110" s="40"/>
      <c r="L110" s="35">
        <f t="shared" si="29"/>
        <v>0</v>
      </c>
      <c r="M110" s="35" t="e">
        <f t="shared" si="28"/>
        <v>#DIV/0!</v>
      </c>
      <c r="N110" s="33"/>
      <c r="O110" s="42"/>
      <c r="P110" s="42"/>
      <c r="Q110" s="42"/>
    </row>
    <row r="111" spans="1:24" x14ac:dyDescent="0.25">
      <c r="A111" s="21"/>
      <c r="B111" s="29"/>
      <c r="C111" s="30" t="s">
        <v>9</v>
      </c>
      <c r="D111" s="30"/>
      <c r="E111" s="30"/>
      <c r="F111" s="30"/>
      <c r="G111" s="40"/>
      <c r="H111" s="40"/>
      <c r="I111" s="40"/>
      <c r="J111" s="40"/>
      <c r="K111" s="40"/>
      <c r="L111" s="35">
        <f t="shared" si="29"/>
        <v>0</v>
      </c>
      <c r="M111" s="35" t="e">
        <f t="shared" si="28"/>
        <v>#DIV/0!</v>
      </c>
      <c r="N111" s="33"/>
      <c r="O111" s="42"/>
      <c r="P111" s="42"/>
      <c r="Q111" s="42"/>
    </row>
    <row r="112" spans="1:24" x14ac:dyDescent="0.25">
      <c r="A112" s="21"/>
      <c r="B112" s="29"/>
      <c r="C112" s="30" t="s">
        <v>8</v>
      </c>
      <c r="D112" s="30"/>
      <c r="E112" s="30"/>
      <c r="F112" s="30"/>
      <c r="G112" s="40"/>
      <c r="H112" s="40"/>
      <c r="I112" s="40"/>
      <c r="J112" s="40"/>
      <c r="K112" s="40"/>
      <c r="L112" s="35">
        <f t="shared" si="29"/>
        <v>0</v>
      </c>
      <c r="M112" s="35" t="e">
        <f t="shared" si="28"/>
        <v>#DIV/0!</v>
      </c>
      <c r="N112" s="33"/>
      <c r="O112" s="42"/>
      <c r="P112" s="42"/>
      <c r="Q112" s="42"/>
    </row>
    <row r="113" spans="1:24" ht="15.75" thickBot="1" x14ac:dyDescent="0.3">
      <c r="A113" s="21"/>
      <c r="B113" s="36"/>
      <c r="C113" s="37"/>
      <c r="D113" s="37"/>
      <c r="E113" s="37"/>
      <c r="F113" s="37"/>
      <c r="G113" s="38"/>
      <c r="H113" s="38"/>
      <c r="I113" s="38"/>
      <c r="J113" s="38"/>
      <c r="K113" s="38"/>
      <c r="L113" s="38"/>
      <c r="M113" s="38"/>
      <c r="N113" s="39"/>
      <c r="O113" s="42"/>
      <c r="P113" s="42"/>
      <c r="Q113" s="42"/>
    </row>
    <row r="114" spans="1:24" ht="15.75" thickBot="1" x14ac:dyDescent="0.3"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</row>
    <row r="115" spans="1:24" x14ac:dyDescent="0.25">
      <c r="A115" s="2">
        <f>+A99+1</f>
        <v>7</v>
      </c>
      <c r="B115" s="12"/>
      <c r="C115" s="5" t="s">
        <v>23</v>
      </c>
      <c r="D115" s="18"/>
      <c r="E115" s="19"/>
      <c r="F115" s="19"/>
      <c r="G115" s="6">
        <f>+$G$3</f>
        <v>2024</v>
      </c>
      <c r="H115" s="6">
        <f>+G115</f>
        <v>2024</v>
      </c>
      <c r="I115" s="6">
        <f t="shared" ref="I115:M116" si="30">+H115</f>
        <v>2024</v>
      </c>
      <c r="J115" s="6">
        <f t="shared" si="30"/>
        <v>2024</v>
      </c>
      <c r="K115" s="6">
        <f t="shared" si="30"/>
        <v>2024</v>
      </c>
      <c r="L115" s="6">
        <f t="shared" si="30"/>
        <v>2024</v>
      </c>
      <c r="M115" s="6">
        <f t="shared" si="30"/>
        <v>2024</v>
      </c>
      <c r="N115" s="20"/>
      <c r="O115" s="42"/>
      <c r="P115" s="42"/>
      <c r="Q115" s="42"/>
      <c r="S115" s="45" t="str">
        <f>+C115</f>
        <v>Gebeni</v>
      </c>
      <c r="T115" s="46">
        <f>+L119</f>
        <v>0</v>
      </c>
      <c r="U115" s="46">
        <f>+L120+L121</f>
        <v>0</v>
      </c>
      <c r="V115" s="46">
        <f>+L122+L123</f>
        <v>0</v>
      </c>
      <c r="W115" s="46">
        <f>+L126</f>
        <v>0</v>
      </c>
      <c r="X115" s="46">
        <f>+L124</f>
        <v>0</v>
      </c>
    </row>
    <row r="116" spans="1:24" x14ac:dyDescent="0.25">
      <c r="A116" s="21"/>
      <c r="B116" s="22"/>
      <c r="C116" s="8">
        <f>+$C100</f>
        <v>0</v>
      </c>
      <c r="D116" s="24"/>
      <c r="E116" s="24"/>
      <c r="F116" s="24"/>
      <c r="G116" s="10">
        <f>+$G$4</f>
        <v>0</v>
      </c>
      <c r="H116" s="10">
        <f>+G116</f>
        <v>0</v>
      </c>
      <c r="I116" s="10">
        <f t="shared" si="30"/>
        <v>0</v>
      </c>
      <c r="J116" s="10">
        <f t="shared" si="30"/>
        <v>0</v>
      </c>
      <c r="K116" s="10">
        <f t="shared" si="30"/>
        <v>0</v>
      </c>
      <c r="L116" s="10">
        <f t="shared" si="30"/>
        <v>0</v>
      </c>
      <c r="M116" s="10">
        <f t="shared" si="30"/>
        <v>0</v>
      </c>
      <c r="N116" s="25"/>
      <c r="O116" s="42"/>
      <c r="P116" s="42"/>
      <c r="Q116" s="42"/>
    </row>
    <row r="117" spans="1:24" ht="15.75" thickBot="1" x14ac:dyDescent="0.3">
      <c r="A117" s="21"/>
      <c r="B117" s="26"/>
      <c r="C117" s="27"/>
      <c r="D117" s="27"/>
      <c r="E117" s="27"/>
      <c r="F117" s="27"/>
      <c r="G117" s="7">
        <f>+$G$5</f>
        <v>0</v>
      </c>
      <c r="H117" s="7">
        <f>+$H$5</f>
        <v>0</v>
      </c>
      <c r="I117" s="7">
        <f>+$I$5</f>
        <v>0</v>
      </c>
      <c r="J117" s="7">
        <f>+$J$5</f>
        <v>0</v>
      </c>
      <c r="K117" s="7">
        <f>+$K$5</f>
        <v>0</v>
      </c>
      <c r="L117" s="7" t="s">
        <v>11</v>
      </c>
      <c r="M117" s="7" t="s">
        <v>12</v>
      </c>
      <c r="N117" s="28"/>
      <c r="O117" s="42"/>
      <c r="P117" s="42"/>
      <c r="Q117" s="42"/>
    </row>
    <row r="118" spans="1:24" x14ac:dyDescent="0.25">
      <c r="A118" s="21"/>
      <c r="B118" s="29"/>
      <c r="C118" s="30"/>
      <c r="D118" s="30"/>
      <c r="E118" s="30"/>
      <c r="F118" s="30"/>
      <c r="G118" s="11"/>
      <c r="H118" s="11"/>
      <c r="I118" s="11"/>
      <c r="J118" s="11"/>
      <c r="K118" s="30"/>
      <c r="L118" s="30"/>
      <c r="M118" s="30"/>
      <c r="N118" s="31"/>
      <c r="O118" s="42"/>
      <c r="P118" s="42"/>
      <c r="Q118" s="42"/>
    </row>
    <row r="119" spans="1:24" x14ac:dyDescent="0.25">
      <c r="A119" s="21"/>
      <c r="B119" s="29"/>
      <c r="C119" s="30" t="s">
        <v>0</v>
      </c>
      <c r="D119" s="30"/>
      <c r="E119" s="30"/>
      <c r="F119" s="30"/>
      <c r="G119" s="32">
        <f>SUM(G120:G123)</f>
        <v>0</v>
      </c>
      <c r="H119" s="32">
        <f t="shared" ref="H119:L119" si="31">SUM(H120:H123)</f>
        <v>0</v>
      </c>
      <c r="I119" s="32">
        <f t="shared" si="31"/>
        <v>0</v>
      </c>
      <c r="J119" s="32">
        <f t="shared" si="31"/>
        <v>0</v>
      </c>
      <c r="K119" s="32">
        <f t="shared" si="31"/>
        <v>0</v>
      </c>
      <c r="L119" s="32">
        <f t="shared" si="31"/>
        <v>0</v>
      </c>
      <c r="M119" s="32" t="e">
        <f>ROUND((L119/$E$1),0)</f>
        <v>#DIV/0!</v>
      </c>
      <c r="N119" s="33"/>
      <c r="O119" s="42"/>
      <c r="P119" s="42"/>
      <c r="Q119" s="42"/>
    </row>
    <row r="120" spans="1:24" x14ac:dyDescent="0.25">
      <c r="A120" s="21"/>
      <c r="B120" s="29"/>
      <c r="C120" s="30"/>
      <c r="D120" s="30" t="s">
        <v>1</v>
      </c>
      <c r="E120" s="30"/>
      <c r="F120" s="30"/>
      <c r="G120" s="40"/>
      <c r="H120" s="40"/>
      <c r="I120" s="40"/>
      <c r="J120" s="40"/>
      <c r="K120" s="40"/>
      <c r="L120" s="35">
        <f>SUM(G120:K120)</f>
        <v>0</v>
      </c>
      <c r="M120" s="35" t="e">
        <f t="shared" ref="M120:M128" si="32">ROUND((L120/$E$1),0)</f>
        <v>#DIV/0!</v>
      </c>
      <c r="N120" s="33"/>
      <c r="O120" s="42"/>
      <c r="P120" s="42"/>
      <c r="Q120" s="42"/>
    </row>
    <row r="121" spans="1:24" x14ac:dyDescent="0.25">
      <c r="A121" s="21"/>
      <c r="B121" s="29"/>
      <c r="C121" s="30"/>
      <c r="D121" s="30" t="s">
        <v>2</v>
      </c>
      <c r="E121" s="30"/>
      <c r="F121" s="30"/>
      <c r="G121" s="40"/>
      <c r="H121" s="40"/>
      <c r="I121" s="40"/>
      <c r="J121" s="40"/>
      <c r="K121" s="40"/>
      <c r="L121" s="35">
        <f t="shared" ref="L121:L128" si="33">SUM(G121:K121)</f>
        <v>0</v>
      </c>
      <c r="M121" s="35" t="e">
        <f t="shared" si="32"/>
        <v>#DIV/0!</v>
      </c>
      <c r="N121" s="33"/>
      <c r="O121" s="42"/>
      <c r="P121" s="42"/>
      <c r="Q121" s="42"/>
    </row>
    <row r="122" spans="1:24" x14ac:dyDescent="0.25">
      <c r="A122" s="21"/>
      <c r="B122" s="29"/>
      <c r="C122" s="30"/>
      <c r="D122" s="30" t="s">
        <v>3</v>
      </c>
      <c r="E122" s="30"/>
      <c r="F122" s="30"/>
      <c r="G122" s="40"/>
      <c r="H122" s="40"/>
      <c r="I122" s="40"/>
      <c r="J122" s="40"/>
      <c r="K122" s="40"/>
      <c r="L122" s="35">
        <f t="shared" si="33"/>
        <v>0</v>
      </c>
      <c r="M122" s="35" t="e">
        <f t="shared" si="32"/>
        <v>#DIV/0!</v>
      </c>
      <c r="N122" s="33"/>
      <c r="O122" s="42"/>
      <c r="P122" s="42"/>
      <c r="Q122" s="42"/>
    </row>
    <row r="123" spans="1:24" x14ac:dyDescent="0.25">
      <c r="A123" s="21"/>
      <c r="B123" s="29"/>
      <c r="C123" s="30"/>
      <c r="D123" s="30" t="s">
        <v>4</v>
      </c>
      <c r="E123" s="30"/>
      <c r="F123" s="30"/>
      <c r="G123" s="41"/>
      <c r="H123" s="41"/>
      <c r="I123" s="41"/>
      <c r="J123" s="41"/>
      <c r="K123" s="41"/>
      <c r="L123" s="32">
        <f t="shared" si="33"/>
        <v>0</v>
      </c>
      <c r="M123" s="32" t="e">
        <f t="shared" si="32"/>
        <v>#DIV/0!</v>
      </c>
      <c r="N123" s="33"/>
      <c r="O123" s="42"/>
      <c r="P123" s="42"/>
      <c r="Q123" s="42"/>
    </row>
    <row r="124" spans="1:24" x14ac:dyDescent="0.25">
      <c r="A124" s="21"/>
      <c r="B124" s="29"/>
      <c r="C124" s="30" t="s">
        <v>5</v>
      </c>
      <c r="D124" s="30"/>
      <c r="E124" s="30"/>
      <c r="F124" s="30"/>
      <c r="G124" s="40"/>
      <c r="H124" s="40"/>
      <c r="I124" s="40"/>
      <c r="J124" s="40"/>
      <c r="K124" s="40"/>
      <c r="L124" s="35">
        <f t="shared" si="33"/>
        <v>0</v>
      </c>
      <c r="M124" s="35" t="e">
        <f t="shared" si="32"/>
        <v>#DIV/0!</v>
      </c>
      <c r="N124" s="33"/>
      <c r="O124" s="42"/>
      <c r="P124" s="42"/>
      <c r="Q124" s="42"/>
    </row>
    <row r="125" spans="1:24" x14ac:dyDescent="0.25">
      <c r="A125" s="21"/>
      <c r="B125" s="29"/>
      <c r="C125" s="30" t="s">
        <v>6</v>
      </c>
      <c r="D125" s="30"/>
      <c r="E125" s="30"/>
      <c r="F125" s="30"/>
      <c r="G125" s="40"/>
      <c r="H125" s="40"/>
      <c r="I125" s="40"/>
      <c r="J125" s="40"/>
      <c r="K125" s="40"/>
      <c r="L125" s="35">
        <f t="shared" si="33"/>
        <v>0</v>
      </c>
      <c r="M125" s="35" t="e">
        <f t="shared" si="32"/>
        <v>#DIV/0!</v>
      </c>
      <c r="N125" s="33"/>
      <c r="O125" s="42"/>
      <c r="P125" s="42"/>
      <c r="Q125" s="42"/>
    </row>
    <row r="126" spans="1:24" x14ac:dyDescent="0.25">
      <c r="A126" s="21"/>
      <c r="B126" s="29"/>
      <c r="C126" s="30" t="s">
        <v>7</v>
      </c>
      <c r="D126" s="30"/>
      <c r="E126" s="30"/>
      <c r="F126" s="30"/>
      <c r="G126" s="40"/>
      <c r="H126" s="40"/>
      <c r="I126" s="40"/>
      <c r="J126" s="40"/>
      <c r="K126" s="40"/>
      <c r="L126" s="35">
        <f t="shared" si="33"/>
        <v>0</v>
      </c>
      <c r="M126" s="35" t="e">
        <f t="shared" si="32"/>
        <v>#DIV/0!</v>
      </c>
      <c r="N126" s="33"/>
      <c r="O126" s="42"/>
      <c r="P126" s="42"/>
      <c r="Q126" s="42"/>
    </row>
    <row r="127" spans="1:24" x14ac:dyDescent="0.25">
      <c r="A127" s="21"/>
      <c r="B127" s="29"/>
      <c r="C127" s="30" t="s">
        <v>9</v>
      </c>
      <c r="D127" s="30"/>
      <c r="E127" s="30"/>
      <c r="F127" s="30"/>
      <c r="G127" s="40"/>
      <c r="H127" s="40"/>
      <c r="I127" s="40"/>
      <c r="J127" s="40"/>
      <c r="K127" s="40"/>
      <c r="L127" s="35">
        <f t="shared" si="33"/>
        <v>0</v>
      </c>
      <c r="M127" s="35" t="e">
        <f t="shared" si="32"/>
        <v>#DIV/0!</v>
      </c>
      <c r="N127" s="33"/>
      <c r="O127" s="42"/>
      <c r="P127" s="42"/>
      <c r="Q127" s="42"/>
    </row>
    <row r="128" spans="1:24" x14ac:dyDescent="0.25">
      <c r="A128" s="21"/>
      <c r="B128" s="29"/>
      <c r="C128" s="30" t="s">
        <v>8</v>
      </c>
      <c r="D128" s="30"/>
      <c r="E128" s="30"/>
      <c r="F128" s="30"/>
      <c r="G128" s="40"/>
      <c r="H128" s="40"/>
      <c r="I128" s="40"/>
      <c r="J128" s="40"/>
      <c r="K128" s="40"/>
      <c r="L128" s="35">
        <f t="shared" si="33"/>
        <v>0</v>
      </c>
      <c r="M128" s="35" t="e">
        <f t="shared" si="32"/>
        <v>#DIV/0!</v>
      </c>
      <c r="N128" s="33"/>
      <c r="O128" s="42"/>
      <c r="P128" s="42"/>
      <c r="Q128" s="42"/>
    </row>
    <row r="129" spans="1:24" ht="15.75" thickBot="1" x14ac:dyDescent="0.3">
      <c r="A129" s="21"/>
      <c r="B129" s="36"/>
      <c r="C129" s="37"/>
      <c r="D129" s="37"/>
      <c r="E129" s="37"/>
      <c r="F129" s="37"/>
      <c r="G129" s="38"/>
      <c r="H129" s="38"/>
      <c r="I129" s="38"/>
      <c r="J129" s="38"/>
      <c r="K129" s="38"/>
      <c r="L129" s="38"/>
      <c r="M129" s="38"/>
      <c r="N129" s="39"/>
      <c r="O129" s="42"/>
      <c r="P129" s="42"/>
      <c r="Q129" s="42"/>
    </row>
    <row r="130" spans="1:24" ht="15.75" thickBot="1" x14ac:dyDescent="0.3">
      <c r="A130" s="21"/>
      <c r="G130" s="34"/>
      <c r="H130" s="34"/>
      <c r="I130" s="34"/>
      <c r="J130" s="34"/>
      <c r="K130" s="34"/>
      <c r="L130" s="34"/>
      <c r="M130" s="34"/>
      <c r="N130" s="34"/>
      <c r="O130" s="42"/>
      <c r="P130" s="42"/>
      <c r="Q130" s="42"/>
    </row>
    <row r="131" spans="1:24" x14ac:dyDescent="0.25">
      <c r="A131" s="2">
        <f>+A115+1</f>
        <v>8</v>
      </c>
      <c r="B131" s="17"/>
      <c r="C131" s="5" t="s">
        <v>24</v>
      </c>
      <c r="D131" s="18"/>
      <c r="E131" s="19"/>
      <c r="F131" s="19"/>
      <c r="G131" s="6">
        <f>+$G$3</f>
        <v>2024</v>
      </c>
      <c r="H131" s="6">
        <f>+G131</f>
        <v>2024</v>
      </c>
      <c r="I131" s="6">
        <f t="shared" ref="I131:M132" si="34">+H131</f>
        <v>2024</v>
      </c>
      <c r="J131" s="6">
        <f t="shared" si="34"/>
        <v>2024</v>
      </c>
      <c r="K131" s="6">
        <f t="shared" si="34"/>
        <v>2024</v>
      </c>
      <c r="L131" s="6">
        <f t="shared" si="34"/>
        <v>2024</v>
      </c>
      <c r="M131" s="6">
        <f t="shared" si="34"/>
        <v>2024</v>
      </c>
      <c r="N131" s="20"/>
      <c r="O131" s="42"/>
      <c r="P131" s="42"/>
      <c r="Q131" s="42"/>
      <c r="S131" s="45" t="str">
        <f>+C131</f>
        <v>Mpolonjeni CLC</v>
      </c>
      <c r="T131" s="46">
        <f>+L135</f>
        <v>0</v>
      </c>
      <c r="U131" s="46">
        <f>+L136+L137</f>
        <v>0</v>
      </c>
      <c r="V131" s="46">
        <f>+L138+L139</f>
        <v>0</v>
      </c>
      <c r="W131" s="46">
        <f>+L142</f>
        <v>0</v>
      </c>
      <c r="X131" s="46">
        <f>+L140</f>
        <v>0</v>
      </c>
    </row>
    <row r="132" spans="1:24" x14ac:dyDescent="0.25">
      <c r="A132" s="21"/>
      <c r="B132" s="22"/>
      <c r="C132" s="8">
        <f>+$C116</f>
        <v>0</v>
      </c>
      <c r="D132" s="24"/>
      <c r="E132" s="24"/>
      <c r="F132" s="24"/>
      <c r="G132" s="10">
        <f>+$G$4</f>
        <v>0</v>
      </c>
      <c r="H132" s="10">
        <f>+G132</f>
        <v>0</v>
      </c>
      <c r="I132" s="10">
        <f t="shared" si="34"/>
        <v>0</v>
      </c>
      <c r="J132" s="10">
        <f t="shared" si="34"/>
        <v>0</v>
      </c>
      <c r="K132" s="10">
        <f t="shared" si="34"/>
        <v>0</v>
      </c>
      <c r="L132" s="10">
        <f t="shared" si="34"/>
        <v>0</v>
      </c>
      <c r="M132" s="10">
        <f t="shared" si="34"/>
        <v>0</v>
      </c>
      <c r="N132" s="25"/>
      <c r="O132" s="42"/>
      <c r="P132" s="42"/>
      <c r="Q132" s="42"/>
    </row>
    <row r="133" spans="1:24" ht="15.75" thickBot="1" x14ac:dyDescent="0.3">
      <c r="A133" s="21"/>
      <c r="B133" s="26"/>
      <c r="C133" s="27"/>
      <c r="D133" s="27"/>
      <c r="E133" s="27"/>
      <c r="F133" s="27"/>
      <c r="G133" s="7">
        <f>+$G$5</f>
        <v>0</v>
      </c>
      <c r="H133" s="7">
        <f>+$H$5</f>
        <v>0</v>
      </c>
      <c r="I133" s="7">
        <f>+$I$5</f>
        <v>0</v>
      </c>
      <c r="J133" s="7">
        <f>+$J$5</f>
        <v>0</v>
      </c>
      <c r="K133" s="7">
        <f>+$K$5</f>
        <v>0</v>
      </c>
      <c r="L133" s="7" t="s">
        <v>11</v>
      </c>
      <c r="M133" s="7" t="s">
        <v>12</v>
      </c>
      <c r="N133" s="28"/>
      <c r="O133" s="42"/>
      <c r="P133" s="42"/>
      <c r="Q133" s="42"/>
    </row>
    <row r="134" spans="1:24" x14ac:dyDescent="0.25">
      <c r="A134" s="21"/>
      <c r="B134" s="29"/>
      <c r="C134" s="30"/>
      <c r="D134" s="30"/>
      <c r="E134" s="30"/>
      <c r="F134" s="30"/>
      <c r="G134" s="11"/>
      <c r="H134" s="11"/>
      <c r="I134" s="11"/>
      <c r="J134" s="11"/>
      <c r="K134" s="30"/>
      <c r="L134" s="30"/>
      <c r="M134" s="30"/>
      <c r="N134" s="31"/>
      <c r="O134" s="42"/>
      <c r="P134" s="42"/>
      <c r="Q134" s="42"/>
    </row>
    <row r="135" spans="1:24" x14ac:dyDescent="0.25">
      <c r="A135" s="21"/>
      <c r="B135" s="29"/>
      <c r="C135" s="30" t="s">
        <v>0</v>
      </c>
      <c r="D135" s="30"/>
      <c r="E135" s="30"/>
      <c r="F135" s="30"/>
      <c r="G135" s="32">
        <f>SUM(G136:G139)</f>
        <v>0</v>
      </c>
      <c r="H135" s="32">
        <f t="shared" ref="H135:L135" si="35">SUM(H136:H139)</f>
        <v>0</v>
      </c>
      <c r="I135" s="32">
        <f t="shared" si="35"/>
        <v>0</v>
      </c>
      <c r="J135" s="32">
        <f t="shared" si="35"/>
        <v>0</v>
      </c>
      <c r="K135" s="32">
        <f t="shared" si="35"/>
        <v>0</v>
      </c>
      <c r="L135" s="32">
        <f t="shared" si="35"/>
        <v>0</v>
      </c>
      <c r="M135" s="32" t="e">
        <f>ROUND((L135/$E$1),0)</f>
        <v>#DIV/0!</v>
      </c>
      <c r="N135" s="33"/>
      <c r="O135" s="42"/>
      <c r="P135" s="42"/>
      <c r="Q135" s="42"/>
    </row>
    <row r="136" spans="1:24" x14ac:dyDescent="0.25">
      <c r="A136" s="21"/>
      <c r="B136" s="29"/>
      <c r="C136" s="30"/>
      <c r="D136" s="30" t="s">
        <v>1</v>
      </c>
      <c r="E136" s="30"/>
      <c r="F136" s="30"/>
      <c r="G136" s="40"/>
      <c r="H136" s="40"/>
      <c r="I136" s="40"/>
      <c r="J136" s="40"/>
      <c r="K136" s="40"/>
      <c r="L136" s="35">
        <f>SUM(G136:K136)</f>
        <v>0</v>
      </c>
      <c r="M136" s="35" t="e">
        <f t="shared" ref="M136:M144" si="36">ROUND((L136/$E$1),0)</f>
        <v>#DIV/0!</v>
      </c>
      <c r="N136" s="33"/>
      <c r="O136" s="42"/>
      <c r="P136" s="42"/>
      <c r="Q136" s="42"/>
    </row>
    <row r="137" spans="1:24" x14ac:dyDescent="0.25">
      <c r="A137" s="21"/>
      <c r="B137" s="29"/>
      <c r="C137" s="30"/>
      <c r="D137" s="30" t="s">
        <v>2</v>
      </c>
      <c r="E137" s="30"/>
      <c r="F137" s="30"/>
      <c r="G137" s="40"/>
      <c r="H137" s="40"/>
      <c r="I137" s="40"/>
      <c r="J137" s="40"/>
      <c r="K137" s="40"/>
      <c r="L137" s="35">
        <f t="shared" ref="L137:L144" si="37">SUM(G137:K137)</f>
        <v>0</v>
      </c>
      <c r="M137" s="35" t="e">
        <f t="shared" si="36"/>
        <v>#DIV/0!</v>
      </c>
      <c r="N137" s="33"/>
      <c r="O137" s="42"/>
      <c r="P137" s="42"/>
      <c r="Q137" s="42"/>
    </row>
    <row r="138" spans="1:24" x14ac:dyDescent="0.25">
      <c r="A138" s="21"/>
      <c r="B138" s="29"/>
      <c r="C138" s="30"/>
      <c r="D138" s="30" t="s">
        <v>3</v>
      </c>
      <c r="E138" s="30"/>
      <c r="F138" s="30"/>
      <c r="G138" s="40"/>
      <c r="H138" s="40"/>
      <c r="I138" s="40"/>
      <c r="J138" s="40"/>
      <c r="K138" s="40"/>
      <c r="L138" s="35">
        <f t="shared" si="37"/>
        <v>0</v>
      </c>
      <c r="M138" s="35" t="e">
        <f t="shared" si="36"/>
        <v>#DIV/0!</v>
      </c>
      <c r="N138" s="33"/>
      <c r="O138" s="42"/>
      <c r="P138" s="42"/>
      <c r="Q138" s="42"/>
    </row>
    <row r="139" spans="1:24" x14ac:dyDescent="0.25">
      <c r="A139" s="21"/>
      <c r="B139" s="29"/>
      <c r="C139" s="30"/>
      <c r="D139" s="30" t="s">
        <v>4</v>
      </c>
      <c r="E139" s="30"/>
      <c r="F139" s="30"/>
      <c r="G139" s="41"/>
      <c r="H139" s="41"/>
      <c r="I139" s="41"/>
      <c r="J139" s="41"/>
      <c r="K139" s="41"/>
      <c r="L139" s="32">
        <f t="shared" si="37"/>
        <v>0</v>
      </c>
      <c r="M139" s="32" t="e">
        <f t="shared" si="36"/>
        <v>#DIV/0!</v>
      </c>
      <c r="N139" s="33"/>
      <c r="O139" s="42"/>
      <c r="P139" s="42"/>
      <c r="Q139" s="42"/>
    </row>
    <row r="140" spans="1:24" x14ac:dyDescent="0.25">
      <c r="A140" s="21"/>
      <c r="B140" s="29"/>
      <c r="C140" s="30" t="s">
        <v>5</v>
      </c>
      <c r="D140" s="30"/>
      <c r="E140" s="30"/>
      <c r="F140" s="30"/>
      <c r="G140" s="40"/>
      <c r="H140" s="40"/>
      <c r="I140" s="40"/>
      <c r="J140" s="40"/>
      <c r="K140" s="40"/>
      <c r="L140" s="35">
        <f t="shared" si="37"/>
        <v>0</v>
      </c>
      <c r="M140" s="35" t="e">
        <f t="shared" si="36"/>
        <v>#DIV/0!</v>
      </c>
      <c r="N140" s="33"/>
      <c r="O140" s="42"/>
      <c r="P140" s="42"/>
      <c r="Q140" s="42"/>
    </row>
    <row r="141" spans="1:24" x14ac:dyDescent="0.25">
      <c r="A141" s="21"/>
      <c r="B141" s="29"/>
      <c r="C141" s="30" t="s">
        <v>6</v>
      </c>
      <c r="D141" s="30"/>
      <c r="E141" s="30"/>
      <c r="F141" s="30"/>
      <c r="G141" s="40"/>
      <c r="H141" s="40"/>
      <c r="I141" s="40"/>
      <c r="J141" s="40"/>
      <c r="K141" s="40"/>
      <c r="L141" s="35">
        <f t="shared" si="37"/>
        <v>0</v>
      </c>
      <c r="M141" s="35" t="e">
        <f t="shared" si="36"/>
        <v>#DIV/0!</v>
      </c>
      <c r="N141" s="33"/>
      <c r="O141" s="42"/>
      <c r="P141" s="42"/>
      <c r="Q141" s="42"/>
    </row>
    <row r="142" spans="1:24" x14ac:dyDescent="0.25">
      <c r="A142" s="21"/>
      <c r="B142" s="29"/>
      <c r="C142" s="30" t="s">
        <v>7</v>
      </c>
      <c r="D142" s="30"/>
      <c r="E142" s="30"/>
      <c r="F142" s="30"/>
      <c r="G142" s="40"/>
      <c r="H142" s="40"/>
      <c r="I142" s="40"/>
      <c r="J142" s="40"/>
      <c r="K142" s="40"/>
      <c r="L142" s="35">
        <f t="shared" si="37"/>
        <v>0</v>
      </c>
      <c r="M142" s="35" t="e">
        <f t="shared" si="36"/>
        <v>#DIV/0!</v>
      </c>
      <c r="N142" s="33"/>
      <c r="O142" s="42"/>
      <c r="P142" s="42"/>
      <c r="Q142" s="42"/>
    </row>
    <row r="143" spans="1:24" x14ac:dyDescent="0.25">
      <c r="A143" s="21"/>
      <c r="B143" s="29"/>
      <c r="C143" s="30" t="s">
        <v>9</v>
      </c>
      <c r="D143" s="30"/>
      <c r="E143" s="30"/>
      <c r="F143" s="30"/>
      <c r="G143" s="40"/>
      <c r="H143" s="40"/>
      <c r="I143" s="40"/>
      <c r="J143" s="40"/>
      <c r="K143" s="40"/>
      <c r="L143" s="35">
        <f t="shared" si="37"/>
        <v>0</v>
      </c>
      <c r="M143" s="35" t="e">
        <f t="shared" si="36"/>
        <v>#DIV/0!</v>
      </c>
      <c r="N143" s="33"/>
      <c r="O143" s="42"/>
      <c r="P143" s="42"/>
      <c r="Q143" s="42"/>
    </row>
    <row r="144" spans="1:24" x14ac:dyDescent="0.25">
      <c r="A144" s="21"/>
      <c r="B144" s="29"/>
      <c r="C144" s="30" t="s">
        <v>8</v>
      </c>
      <c r="D144" s="30"/>
      <c r="E144" s="30"/>
      <c r="F144" s="30"/>
      <c r="G144" s="40"/>
      <c r="H144" s="40"/>
      <c r="I144" s="40"/>
      <c r="J144" s="40"/>
      <c r="K144" s="40"/>
      <c r="L144" s="35">
        <f t="shared" si="37"/>
        <v>0</v>
      </c>
      <c r="M144" s="35" t="e">
        <f t="shared" si="36"/>
        <v>#DIV/0!</v>
      </c>
      <c r="N144" s="33"/>
      <c r="O144" s="42"/>
      <c r="P144" s="42"/>
      <c r="Q144" s="42"/>
    </row>
    <row r="145" spans="1:24" ht="15.75" thickBot="1" x14ac:dyDescent="0.3">
      <c r="A145" s="21"/>
      <c r="B145" s="36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9"/>
      <c r="O145" s="42"/>
      <c r="P145" s="42"/>
      <c r="Q145" s="42"/>
    </row>
    <row r="146" spans="1:24" ht="15.75" thickBot="1" x14ac:dyDescent="0.3">
      <c r="A146" s="21"/>
      <c r="G146" s="34"/>
      <c r="H146" s="34"/>
      <c r="I146" s="34"/>
      <c r="J146" s="34"/>
      <c r="K146" s="34"/>
      <c r="L146" s="34"/>
      <c r="M146" s="34"/>
      <c r="N146" s="34"/>
      <c r="O146" s="42"/>
      <c r="P146" s="42"/>
      <c r="Q146" s="42"/>
    </row>
    <row r="147" spans="1:24" x14ac:dyDescent="0.25">
      <c r="A147" s="2">
        <f>+A131+1</f>
        <v>9</v>
      </c>
      <c r="B147" s="12"/>
      <c r="C147" s="5" t="s">
        <v>25</v>
      </c>
      <c r="D147" s="18"/>
      <c r="E147" s="19"/>
      <c r="F147" s="19"/>
      <c r="G147" s="6">
        <f>+$G$3</f>
        <v>2024</v>
      </c>
      <c r="H147" s="6">
        <f>+G147</f>
        <v>2024</v>
      </c>
      <c r="I147" s="6">
        <f t="shared" ref="I147:M148" si="38">+H147</f>
        <v>2024</v>
      </c>
      <c r="J147" s="6">
        <f t="shared" si="38"/>
        <v>2024</v>
      </c>
      <c r="K147" s="6">
        <f t="shared" si="38"/>
        <v>2024</v>
      </c>
      <c r="L147" s="6">
        <f t="shared" si="38"/>
        <v>2024</v>
      </c>
      <c r="M147" s="6">
        <f t="shared" si="38"/>
        <v>2024</v>
      </c>
      <c r="N147" s="20"/>
      <c r="O147" s="42"/>
      <c r="P147" s="42"/>
      <c r="Q147" s="42"/>
      <c r="S147" s="45" t="str">
        <f>+C147</f>
        <v>Msahweni CLC</v>
      </c>
      <c r="T147" s="46">
        <f>+L151</f>
        <v>0</v>
      </c>
      <c r="U147" s="46">
        <f>+L152+L153</f>
        <v>0</v>
      </c>
      <c r="V147" s="46">
        <f>+L154+L155</f>
        <v>0</v>
      </c>
      <c r="W147" s="46">
        <f>+L158</f>
        <v>0</v>
      </c>
      <c r="X147" s="46">
        <f>+L156</f>
        <v>0</v>
      </c>
    </row>
    <row r="148" spans="1:24" x14ac:dyDescent="0.25">
      <c r="A148" s="21"/>
      <c r="B148" s="22"/>
      <c r="C148" s="8">
        <f>+$C132</f>
        <v>0</v>
      </c>
      <c r="D148" s="24"/>
      <c r="E148" s="24"/>
      <c r="F148" s="24"/>
      <c r="G148" s="10">
        <f>+$G$4</f>
        <v>0</v>
      </c>
      <c r="H148" s="10">
        <f>+G148</f>
        <v>0</v>
      </c>
      <c r="I148" s="10">
        <f t="shared" si="38"/>
        <v>0</v>
      </c>
      <c r="J148" s="10">
        <f t="shared" si="38"/>
        <v>0</v>
      </c>
      <c r="K148" s="10">
        <f t="shared" si="38"/>
        <v>0</v>
      </c>
      <c r="L148" s="10">
        <f t="shared" si="38"/>
        <v>0</v>
      </c>
      <c r="M148" s="10">
        <f t="shared" si="38"/>
        <v>0</v>
      </c>
      <c r="N148" s="25"/>
      <c r="O148" s="42"/>
      <c r="P148" s="42"/>
      <c r="Q148" s="42"/>
    </row>
    <row r="149" spans="1:24" ht="15.75" thickBot="1" x14ac:dyDescent="0.3">
      <c r="A149" s="21"/>
      <c r="B149" s="26"/>
      <c r="C149" s="27"/>
      <c r="D149" s="27"/>
      <c r="E149" s="27"/>
      <c r="F149" s="27"/>
      <c r="G149" s="7">
        <f>+$G$5</f>
        <v>0</v>
      </c>
      <c r="H149" s="7">
        <f>+$H$5</f>
        <v>0</v>
      </c>
      <c r="I149" s="7">
        <f>+$I$5</f>
        <v>0</v>
      </c>
      <c r="J149" s="7">
        <f>+$J$5</f>
        <v>0</v>
      </c>
      <c r="K149" s="7">
        <f>+$K$5</f>
        <v>0</v>
      </c>
      <c r="L149" s="7" t="s">
        <v>11</v>
      </c>
      <c r="M149" s="7" t="s">
        <v>12</v>
      </c>
      <c r="N149" s="28"/>
      <c r="O149" s="42"/>
      <c r="P149" s="42"/>
      <c r="Q149" s="42"/>
    </row>
    <row r="150" spans="1:24" x14ac:dyDescent="0.25">
      <c r="A150" s="21"/>
      <c r="B150" s="29"/>
      <c r="C150" s="30"/>
      <c r="D150" s="30"/>
      <c r="E150" s="30"/>
      <c r="F150" s="30"/>
      <c r="G150" s="11"/>
      <c r="H150" s="11"/>
      <c r="I150" s="11"/>
      <c r="J150" s="11"/>
      <c r="K150" s="30"/>
      <c r="L150" s="30"/>
      <c r="M150" s="30"/>
      <c r="N150" s="31"/>
      <c r="O150" s="42"/>
      <c r="P150" s="42"/>
      <c r="Q150" s="42"/>
    </row>
    <row r="151" spans="1:24" x14ac:dyDescent="0.25">
      <c r="A151" s="21"/>
      <c r="B151" s="29"/>
      <c r="C151" s="30" t="s">
        <v>0</v>
      </c>
      <c r="D151" s="30"/>
      <c r="E151" s="30"/>
      <c r="F151" s="30"/>
      <c r="G151" s="32">
        <f>SUM(G152:G155)</f>
        <v>0</v>
      </c>
      <c r="H151" s="32">
        <f t="shared" ref="H151:L151" si="39">SUM(H152:H155)</f>
        <v>0</v>
      </c>
      <c r="I151" s="32">
        <f t="shared" si="39"/>
        <v>0</v>
      </c>
      <c r="J151" s="32">
        <f t="shared" si="39"/>
        <v>0</v>
      </c>
      <c r="K151" s="32">
        <f t="shared" si="39"/>
        <v>0</v>
      </c>
      <c r="L151" s="32">
        <f t="shared" si="39"/>
        <v>0</v>
      </c>
      <c r="M151" s="32" t="e">
        <f>ROUND((L151/$E$1),0)</f>
        <v>#DIV/0!</v>
      </c>
      <c r="N151" s="33"/>
      <c r="O151" s="42"/>
      <c r="P151" s="42"/>
      <c r="Q151" s="42"/>
    </row>
    <row r="152" spans="1:24" x14ac:dyDescent="0.25">
      <c r="A152" s="21"/>
      <c r="B152" s="29"/>
      <c r="C152" s="30"/>
      <c r="D152" s="30" t="s">
        <v>1</v>
      </c>
      <c r="E152" s="30"/>
      <c r="F152" s="30"/>
      <c r="G152" s="40"/>
      <c r="H152" s="40"/>
      <c r="I152" s="40"/>
      <c r="J152" s="40"/>
      <c r="K152" s="40"/>
      <c r="L152" s="35">
        <f>SUM(G152:K152)</f>
        <v>0</v>
      </c>
      <c r="M152" s="35" t="e">
        <f t="shared" ref="M152:M160" si="40">ROUND((L152/$E$1),0)</f>
        <v>#DIV/0!</v>
      </c>
      <c r="N152" s="33"/>
      <c r="O152" s="42"/>
      <c r="P152" s="42"/>
      <c r="Q152" s="42"/>
    </row>
    <row r="153" spans="1:24" x14ac:dyDescent="0.25">
      <c r="A153" s="21"/>
      <c r="B153" s="29"/>
      <c r="C153" s="30"/>
      <c r="D153" s="30" t="s">
        <v>2</v>
      </c>
      <c r="E153" s="30"/>
      <c r="F153" s="30"/>
      <c r="G153" s="40"/>
      <c r="H153" s="40"/>
      <c r="I153" s="40"/>
      <c r="J153" s="40"/>
      <c r="K153" s="40"/>
      <c r="L153" s="35">
        <f t="shared" ref="L153:L160" si="41">SUM(G153:K153)</f>
        <v>0</v>
      </c>
      <c r="M153" s="35" t="e">
        <f t="shared" si="40"/>
        <v>#DIV/0!</v>
      </c>
      <c r="N153" s="33"/>
      <c r="O153" s="42"/>
      <c r="P153" s="42"/>
      <c r="Q153" s="42"/>
    </row>
    <row r="154" spans="1:24" x14ac:dyDescent="0.25">
      <c r="A154" s="21"/>
      <c r="B154" s="29"/>
      <c r="C154" s="30"/>
      <c r="D154" s="30" t="s">
        <v>3</v>
      </c>
      <c r="E154" s="30"/>
      <c r="F154" s="30"/>
      <c r="G154" s="40"/>
      <c r="H154" s="40"/>
      <c r="I154" s="40"/>
      <c r="J154" s="40"/>
      <c r="K154" s="40"/>
      <c r="L154" s="35">
        <f t="shared" si="41"/>
        <v>0</v>
      </c>
      <c r="M154" s="35" t="e">
        <f t="shared" si="40"/>
        <v>#DIV/0!</v>
      </c>
      <c r="N154" s="33"/>
      <c r="O154" s="42"/>
      <c r="P154" s="42"/>
      <c r="Q154" s="42"/>
    </row>
    <row r="155" spans="1:24" x14ac:dyDescent="0.25">
      <c r="A155" s="21"/>
      <c r="B155" s="29"/>
      <c r="C155" s="30"/>
      <c r="D155" s="30" t="s">
        <v>4</v>
      </c>
      <c r="E155" s="30"/>
      <c r="F155" s="30"/>
      <c r="G155" s="41"/>
      <c r="H155" s="41"/>
      <c r="I155" s="41"/>
      <c r="J155" s="41"/>
      <c r="K155" s="41"/>
      <c r="L155" s="32">
        <f t="shared" si="41"/>
        <v>0</v>
      </c>
      <c r="M155" s="32" t="e">
        <f t="shared" si="40"/>
        <v>#DIV/0!</v>
      </c>
      <c r="N155" s="33"/>
      <c r="O155" s="42"/>
      <c r="P155" s="42"/>
      <c r="Q155" s="42"/>
    </row>
    <row r="156" spans="1:24" x14ac:dyDescent="0.25">
      <c r="A156" s="21"/>
      <c r="B156" s="29"/>
      <c r="C156" s="30" t="s">
        <v>5</v>
      </c>
      <c r="D156" s="30"/>
      <c r="E156" s="30"/>
      <c r="F156" s="30"/>
      <c r="G156" s="40"/>
      <c r="H156" s="40"/>
      <c r="I156" s="40"/>
      <c r="J156" s="40"/>
      <c r="K156" s="40"/>
      <c r="L156" s="35">
        <f t="shared" si="41"/>
        <v>0</v>
      </c>
      <c r="M156" s="35" t="e">
        <f t="shared" si="40"/>
        <v>#DIV/0!</v>
      </c>
      <c r="N156" s="33"/>
      <c r="O156" s="42"/>
      <c r="P156" s="42"/>
      <c r="Q156" s="42"/>
    </row>
    <row r="157" spans="1:24" x14ac:dyDescent="0.25">
      <c r="A157" s="21"/>
      <c r="B157" s="29"/>
      <c r="C157" s="30" t="s">
        <v>6</v>
      </c>
      <c r="D157" s="30"/>
      <c r="E157" s="30"/>
      <c r="F157" s="30"/>
      <c r="G157" s="40"/>
      <c r="H157" s="40"/>
      <c r="I157" s="40"/>
      <c r="J157" s="40"/>
      <c r="K157" s="40"/>
      <c r="L157" s="35">
        <f t="shared" si="41"/>
        <v>0</v>
      </c>
      <c r="M157" s="35" t="e">
        <f t="shared" si="40"/>
        <v>#DIV/0!</v>
      </c>
      <c r="N157" s="33"/>
      <c r="O157" s="42"/>
      <c r="P157" s="42"/>
      <c r="Q157" s="42"/>
    </row>
    <row r="158" spans="1:24" x14ac:dyDescent="0.25">
      <c r="A158" s="21"/>
      <c r="B158" s="29"/>
      <c r="C158" s="30" t="s">
        <v>7</v>
      </c>
      <c r="D158" s="30"/>
      <c r="E158" s="30"/>
      <c r="F158" s="30"/>
      <c r="G158" s="40"/>
      <c r="H158" s="40"/>
      <c r="I158" s="40"/>
      <c r="J158" s="40"/>
      <c r="K158" s="40"/>
      <c r="L158" s="35">
        <f t="shared" si="41"/>
        <v>0</v>
      </c>
      <c r="M158" s="35" t="e">
        <f t="shared" si="40"/>
        <v>#DIV/0!</v>
      </c>
      <c r="N158" s="33"/>
      <c r="O158" s="42"/>
      <c r="P158" s="42"/>
      <c r="Q158" s="42"/>
    </row>
    <row r="159" spans="1:24" x14ac:dyDescent="0.25">
      <c r="A159" s="21"/>
      <c r="B159" s="29"/>
      <c r="C159" s="30" t="s">
        <v>9</v>
      </c>
      <c r="D159" s="30"/>
      <c r="E159" s="30"/>
      <c r="F159" s="30"/>
      <c r="G159" s="40"/>
      <c r="H159" s="40"/>
      <c r="I159" s="40"/>
      <c r="J159" s="40"/>
      <c r="K159" s="40"/>
      <c r="L159" s="35">
        <f t="shared" si="41"/>
        <v>0</v>
      </c>
      <c r="M159" s="35" t="e">
        <f t="shared" si="40"/>
        <v>#DIV/0!</v>
      </c>
      <c r="N159" s="33"/>
      <c r="O159" s="42"/>
      <c r="P159" s="42"/>
      <c r="Q159" s="42"/>
    </row>
    <row r="160" spans="1:24" x14ac:dyDescent="0.25">
      <c r="A160" s="21"/>
      <c r="B160" s="29"/>
      <c r="C160" s="30" t="s">
        <v>8</v>
      </c>
      <c r="D160" s="30"/>
      <c r="E160" s="30"/>
      <c r="F160" s="30"/>
      <c r="G160" s="40"/>
      <c r="H160" s="40"/>
      <c r="I160" s="40"/>
      <c r="J160" s="40"/>
      <c r="K160" s="40"/>
      <c r="L160" s="35">
        <f t="shared" si="41"/>
        <v>0</v>
      </c>
      <c r="M160" s="35" t="e">
        <f t="shared" si="40"/>
        <v>#DIV/0!</v>
      </c>
      <c r="N160" s="33"/>
      <c r="O160" s="42"/>
      <c r="P160" s="42"/>
      <c r="Q160" s="42"/>
    </row>
    <row r="161" spans="1:24" ht="15.75" thickBot="1" x14ac:dyDescent="0.3">
      <c r="A161" s="21"/>
      <c r="B161" s="36"/>
      <c r="C161" s="37"/>
      <c r="D161" s="37"/>
      <c r="E161" s="37"/>
      <c r="F161" s="37"/>
      <c r="G161" s="38"/>
      <c r="H161" s="38"/>
      <c r="I161" s="38"/>
      <c r="J161" s="38"/>
      <c r="K161" s="38"/>
      <c r="L161" s="38"/>
      <c r="M161" s="38"/>
      <c r="N161" s="39"/>
      <c r="O161" s="42"/>
      <c r="P161" s="42"/>
      <c r="Q161" s="42"/>
    </row>
    <row r="162" spans="1:24" ht="15.75" thickBot="1" x14ac:dyDescent="0.3"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spans="1:24" x14ac:dyDescent="0.25">
      <c r="A163" s="2">
        <f>+A147+1</f>
        <v>10</v>
      </c>
      <c r="B163" s="12"/>
      <c r="C163" s="5" t="s">
        <v>26</v>
      </c>
      <c r="D163" s="18"/>
      <c r="E163" s="19"/>
      <c r="F163" s="19"/>
      <c r="G163" s="6">
        <f>+$G$3</f>
        <v>2024</v>
      </c>
      <c r="H163" s="6">
        <f>+G163</f>
        <v>2024</v>
      </c>
      <c r="I163" s="6">
        <f t="shared" ref="I163:M164" si="42">+H163</f>
        <v>2024</v>
      </c>
      <c r="J163" s="6">
        <f t="shared" si="42"/>
        <v>2024</v>
      </c>
      <c r="K163" s="6">
        <f t="shared" si="42"/>
        <v>2024</v>
      </c>
      <c r="L163" s="6">
        <f t="shared" si="42"/>
        <v>2024</v>
      </c>
      <c r="M163" s="6">
        <f t="shared" si="42"/>
        <v>2024</v>
      </c>
      <c r="N163" s="20"/>
      <c r="O163" s="42"/>
      <c r="P163" s="42"/>
      <c r="Q163" s="42"/>
      <c r="S163" s="45" t="str">
        <f>+C163</f>
        <v>Mhlangatane</v>
      </c>
      <c r="T163" s="46">
        <f>+L167</f>
        <v>0</v>
      </c>
      <c r="U163" s="46">
        <f>+L168+L169</f>
        <v>0</v>
      </c>
      <c r="V163" s="46">
        <f>+L170+L171</f>
        <v>0</v>
      </c>
      <c r="W163" s="46">
        <f>+L174</f>
        <v>0</v>
      </c>
      <c r="X163" s="46">
        <f>+L172</f>
        <v>0</v>
      </c>
    </row>
    <row r="164" spans="1:24" x14ac:dyDescent="0.25">
      <c r="A164" s="21"/>
      <c r="B164" s="22"/>
      <c r="C164" s="8">
        <f>+$C148</f>
        <v>0</v>
      </c>
      <c r="D164" s="24"/>
      <c r="E164" s="24"/>
      <c r="F164" s="24"/>
      <c r="G164" s="10">
        <f>+$G$4</f>
        <v>0</v>
      </c>
      <c r="H164" s="10">
        <f>+G164</f>
        <v>0</v>
      </c>
      <c r="I164" s="10">
        <f t="shared" si="42"/>
        <v>0</v>
      </c>
      <c r="J164" s="10">
        <f t="shared" si="42"/>
        <v>0</v>
      </c>
      <c r="K164" s="10">
        <f t="shared" si="42"/>
        <v>0</v>
      </c>
      <c r="L164" s="10">
        <f t="shared" si="42"/>
        <v>0</v>
      </c>
      <c r="M164" s="10">
        <f t="shared" si="42"/>
        <v>0</v>
      </c>
      <c r="N164" s="25"/>
      <c r="O164" s="42"/>
      <c r="P164" s="42"/>
      <c r="Q164" s="42"/>
    </row>
    <row r="165" spans="1:24" ht="15.75" thickBot="1" x14ac:dyDescent="0.3">
      <c r="A165" s="21"/>
      <c r="B165" s="26"/>
      <c r="C165" s="27"/>
      <c r="D165" s="27"/>
      <c r="E165" s="27"/>
      <c r="F165" s="27"/>
      <c r="G165" s="7">
        <f>+$G$5</f>
        <v>0</v>
      </c>
      <c r="H165" s="7">
        <f>+$H$5</f>
        <v>0</v>
      </c>
      <c r="I165" s="7">
        <f>+$I$5</f>
        <v>0</v>
      </c>
      <c r="J165" s="7">
        <f>+$J$5</f>
        <v>0</v>
      </c>
      <c r="K165" s="7">
        <f>+$K$5</f>
        <v>0</v>
      </c>
      <c r="L165" s="7" t="s">
        <v>11</v>
      </c>
      <c r="M165" s="7" t="s">
        <v>12</v>
      </c>
      <c r="N165" s="28"/>
      <c r="O165" s="42"/>
      <c r="P165" s="42"/>
      <c r="Q165" s="42"/>
    </row>
    <row r="166" spans="1:24" x14ac:dyDescent="0.25">
      <c r="A166" s="21"/>
      <c r="B166" s="29"/>
      <c r="C166" s="30"/>
      <c r="D166" s="30"/>
      <c r="E166" s="30"/>
      <c r="F166" s="30"/>
      <c r="G166" s="11"/>
      <c r="H166" s="11"/>
      <c r="I166" s="11"/>
      <c r="J166" s="11"/>
      <c r="K166" s="30"/>
      <c r="L166" s="30"/>
      <c r="M166" s="30"/>
      <c r="N166" s="31"/>
      <c r="O166" s="42"/>
      <c r="P166" s="42"/>
      <c r="Q166" s="42"/>
    </row>
    <row r="167" spans="1:24" x14ac:dyDescent="0.25">
      <c r="A167" s="21"/>
      <c r="B167" s="29"/>
      <c r="C167" s="30" t="s">
        <v>0</v>
      </c>
      <c r="D167" s="30"/>
      <c r="E167" s="30"/>
      <c r="F167" s="30"/>
      <c r="G167" s="32">
        <f>SUM(G168:G171)</f>
        <v>0</v>
      </c>
      <c r="H167" s="32">
        <f t="shared" ref="H167:L167" si="43">SUM(H168:H171)</f>
        <v>0</v>
      </c>
      <c r="I167" s="32">
        <f t="shared" si="43"/>
        <v>0</v>
      </c>
      <c r="J167" s="32">
        <f t="shared" si="43"/>
        <v>0</v>
      </c>
      <c r="K167" s="32">
        <f t="shared" si="43"/>
        <v>0</v>
      </c>
      <c r="L167" s="32">
        <f t="shared" si="43"/>
        <v>0</v>
      </c>
      <c r="M167" s="32" t="e">
        <f>ROUND((L167/$E$1),0)</f>
        <v>#DIV/0!</v>
      </c>
      <c r="N167" s="33"/>
      <c r="O167" s="42"/>
      <c r="P167" s="42"/>
      <c r="Q167" s="42"/>
    </row>
    <row r="168" spans="1:24" x14ac:dyDescent="0.25">
      <c r="A168" s="21"/>
      <c r="B168" s="29"/>
      <c r="C168" s="30"/>
      <c r="D168" s="30" t="s">
        <v>1</v>
      </c>
      <c r="E168" s="30"/>
      <c r="F168" s="30"/>
      <c r="G168" s="40"/>
      <c r="H168" s="40"/>
      <c r="I168" s="40"/>
      <c r="J168" s="40"/>
      <c r="K168" s="40"/>
      <c r="L168" s="35">
        <f>SUM(G168:K168)</f>
        <v>0</v>
      </c>
      <c r="M168" s="35" t="e">
        <f t="shared" ref="M168:M176" si="44">ROUND((L168/$E$1),0)</f>
        <v>#DIV/0!</v>
      </c>
      <c r="N168" s="33"/>
      <c r="O168" s="42"/>
      <c r="P168" s="42"/>
      <c r="Q168" s="42"/>
    </row>
    <row r="169" spans="1:24" x14ac:dyDescent="0.25">
      <c r="A169" s="21"/>
      <c r="B169" s="29"/>
      <c r="C169" s="30"/>
      <c r="D169" s="30" t="s">
        <v>2</v>
      </c>
      <c r="E169" s="30"/>
      <c r="F169" s="30"/>
      <c r="G169" s="40"/>
      <c r="H169" s="40"/>
      <c r="I169" s="40"/>
      <c r="J169" s="40"/>
      <c r="K169" s="40"/>
      <c r="L169" s="35">
        <f t="shared" ref="L169:L176" si="45">SUM(G169:K169)</f>
        <v>0</v>
      </c>
      <c r="M169" s="35" t="e">
        <f t="shared" si="44"/>
        <v>#DIV/0!</v>
      </c>
      <c r="N169" s="33"/>
      <c r="O169" s="42"/>
      <c r="P169" s="42"/>
      <c r="Q169" s="42"/>
    </row>
    <row r="170" spans="1:24" x14ac:dyDescent="0.25">
      <c r="A170" s="21"/>
      <c r="B170" s="29"/>
      <c r="C170" s="30"/>
      <c r="D170" s="30" t="s">
        <v>3</v>
      </c>
      <c r="E170" s="30"/>
      <c r="F170" s="30"/>
      <c r="G170" s="40"/>
      <c r="H170" s="40"/>
      <c r="I170" s="40"/>
      <c r="J170" s="40"/>
      <c r="K170" s="40"/>
      <c r="L170" s="35">
        <f t="shared" si="45"/>
        <v>0</v>
      </c>
      <c r="M170" s="35" t="e">
        <f t="shared" si="44"/>
        <v>#DIV/0!</v>
      </c>
      <c r="N170" s="33"/>
      <c r="O170" s="42"/>
      <c r="P170" s="42"/>
      <c r="Q170" s="42"/>
    </row>
    <row r="171" spans="1:24" x14ac:dyDescent="0.25">
      <c r="A171" s="21"/>
      <c r="B171" s="29"/>
      <c r="C171" s="30"/>
      <c r="D171" s="30" t="s">
        <v>4</v>
      </c>
      <c r="E171" s="30"/>
      <c r="F171" s="30"/>
      <c r="G171" s="41"/>
      <c r="H171" s="41"/>
      <c r="I171" s="41"/>
      <c r="J171" s="41"/>
      <c r="K171" s="41"/>
      <c r="L171" s="32">
        <f t="shared" si="45"/>
        <v>0</v>
      </c>
      <c r="M171" s="32" t="e">
        <f t="shared" si="44"/>
        <v>#DIV/0!</v>
      </c>
      <c r="N171" s="33"/>
      <c r="O171" s="42"/>
      <c r="P171" s="42"/>
      <c r="Q171" s="42"/>
    </row>
    <row r="172" spans="1:24" x14ac:dyDescent="0.25">
      <c r="A172" s="21"/>
      <c r="B172" s="29"/>
      <c r="C172" s="30" t="s">
        <v>5</v>
      </c>
      <c r="D172" s="30"/>
      <c r="E172" s="30"/>
      <c r="F172" s="30"/>
      <c r="G172" s="40"/>
      <c r="H172" s="40"/>
      <c r="I172" s="40"/>
      <c r="J172" s="40"/>
      <c r="K172" s="40"/>
      <c r="L172" s="35">
        <f t="shared" si="45"/>
        <v>0</v>
      </c>
      <c r="M172" s="35" t="e">
        <f t="shared" si="44"/>
        <v>#DIV/0!</v>
      </c>
      <c r="N172" s="33"/>
      <c r="O172" s="42"/>
      <c r="P172" s="42"/>
      <c r="Q172" s="42"/>
    </row>
    <row r="173" spans="1:24" x14ac:dyDescent="0.25">
      <c r="A173" s="21"/>
      <c r="B173" s="29"/>
      <c r="C173" s="30" t="s">
        <v>6</v>
      </c>
      <c r="D173" s="30"/>
      <c r="E173" s="30"/>
      <c r="F173" s="30"/>
      <c r="G173" s="40"/>
      <c r="H173" s="40"/>
      <c r="I173" s="40"/>
      <c r="J173" s="40"/>
      <c r="K173" s="40"/>
      <c r="L173" s="35">
        <f t="shared" si="45"/>
        <v>0</v>
      </c>
      <c r="M173" s="35" t="e">
        <f t="shared" si="44"/>
        <v>#DIV/0!</v>
      </c>
      <c r="N173" s="33"/>
      <c r="O173" s="42"/>
      <c r="P173" s="42"/>
      <c r="Q173" s="42"/>
    </row>
    <row r="174" spans="1:24" x14ac:dyDescent="0.25">
      <c r="A174" s="21"/>
      <c r="B174" s="29"/>
      <c r="C174" s="30" t="s">
        <v>7</v>
      </c>
      <c r="D174" s="30"/>
      <c r="E174" s="30"/>
      <c r="F174" s="30"/>
      <c r="G174" s="40"/>
      <c r="H174" s="40"/>
      <c r="I174" s="40"/>
      <c r="J174" s="40"/>
      <c r="K174" s="40"/>
      <c r="L174" s="35">
        <f t="shared" si="45"/>
        <v>0</v>
      </c>
      <c r="M174" s="35" t="e">
        <f t="shared" si="44"/>
        <v>#DIV/0!</v>
      </c>
      <c r="N174" s="33"/>
      <c r="O174" s="42"/>
      <c r="P174" s="42"/>
      <c r="Q174" s="42"/>
    </row>
    <row r="175" spans="1:24" x14ac:dyDescent="0.25">
      <c r="A175" s="21"/>
      <c r="B175" s="29"/>
      <c r="C175" s="30" t="s">
        <v>9</v>
      </c>
      <c r="D175" s="30"/>
      <c r="E175" s="30"/>
      <c r="F175" s="30"/>
      <c r="G175" s="40"/>
      <c r="H175" s="40"/>
      <c r="I175" s="40"/>
      <c r="J175" s="40"/>
      <c r="K175" s="40"/>
      <c r="L175" s="35">
        <f t="shared" si="45"/>
        <v>0</v>
      </c>
      <c r="M175" s="35" t="e">
        <f t="shared" si="44"/>
        <v>#DIV/0!</v>
      </c>
      <c r="N175" s="33"/>
      <c r="O175" s="42"/>
      <c r="P175" s="42"/>
      <c r="Q175" s="42"/>
    </row>
    <row r="176" spans="1:24" x14ac:dyDescent="0.25">
      <c r="A176" s="21"/>
      <c r="B176" s="29"/>
      <c r="C176" s="30" t="s">
        <v>8</v>
      </c>
      <c r="D176" s="30"/>
      <c r="E176" s="30"/>
      <c r="F176" s="30"/>
      <c r="G176" s="40"/>
      <c r="H176" s="40"/>
      <c r="I176" s="40"/>
      <c r="J176" s="40"/>
      <c r="K176" s="40"/>
      <c r="L176" s="35">
        <f t="shared" si="45"/>
        <v>0</v>
      </c>
      <c r="M176" s="35" t="e">
        <f t="shared" si="44"/>
        <v>#DIV/0!</v>
      </c>
      <c r="N176" s="33"/>
      <c r="O176" s="42"/>
      <c r="P176" s="42"/>
      <c r="Q176" s="42"/>
    </row>
    <row r="177" spans="1:24" ht="15.75" thickBot="1" x14ac:dyDescent="0.3">
      <c r="A177" s="21"/>
      <c r="B177" s="36"/>
      <c r="C177" s="37"/>
      <c r="D177" s="37"/>
      <c r="E177" s="37"/>
      <c r="F177" s="37"/>
      <c r="G177" s="38"/>
      <c r="H177" s="38"/>
      <c r="I177" s="38"/>
      <c r="J177" s="38"/>
      <c r="K177" s="38"/>
      <c r="L177" s="38"/>
      <c r="M177" s="38"/>
      <c r="N177" s="39"/>
      <c r="O177" s="42"/>
      <c r="P177" s="42"/>
      <c r="Q177" s="42"/>
    </row>
    <row r="178" spans="1:24" ht="15.75" thickBot="1" x14ac:dyDescent="0.3">
      <c r="A178" s="21"/>
      <c r="G178" s="34"/>
      <c r="H178" s="34"/>
      <c r="I178" s="34"/>
      <c r="J178" s="34"/>
      <c r="K178" s="34"/>
      <c r="L178" s="34"/>
      <c r="M178" s="34"/>
      <c r="N178" s="34"/>
      <c r="O178" s="42"/>
      <c r="P178" s="42"/>
      <c r="Q178" s="42"/>
    </row>
    <row r="179" spans="1:24" x14ac:dyDescent="0.25">
      <c r="A179" s="2">
        <f>+A163+1</f>
        <v>11</v>
      </c>
      <c r="B179" s="17"/>
      <c r="C179" s="5" t="s">
        <v>28</v>
      </c>
      <c r="D179" s="18"/>
      <c r="E179" s="19"/>
      <c r="F179" s="19"/>
      <c r="G179" s="6">
        <f>+$G$3</f>
        <v>2024</v>
      </c>
      <c r="H179" s="6">
        <f>+G179</f>
        <v>2024</v>
      </c>
      <c r="I179" s="6">
        <f t="shared" ref="I179:M180" si="46">+H179</f>
        <v>2024</v>
      </c>
      <c r="J179" s="6">
        <f t="shared" si="46"/>
        <v>2024</v>
      </c>
      <c r="K179" s="6">
        <f t="shared" si="46"/>
        <v>2024</v>
      </c>
      <c r="L179" s="6">
        <f t="shared" si="46"/>
        <v>2024</v>
      </c>
      <c r="M179" s="6">
        <f t="shared" si="46"/>
        <v>2024</v>
      </c>
      <c r="N179" s="20"/>
      <c r="O179" s="42"/>
      <c r="P179" s="42"/>
      <c r="Q179" s="42"/>
      <c r="S179" s="45" t="str">
        <f>+C179</f>
        <v>Tibane</v>
      </c>
      <c r="T179" s="46">
        <f>+L183</f>
        <v>0</v>
      </c>
      <c r="U179" s="46">
        <f>+L184+L185</f>
        <v>0</v>
      </c>
      <c r="V179" s="46">
        <f>+L186+L187</f>
        <v>0</v>
      </c>
      <c r="W179" s="46">
        <f>+L190</f>
        <v>0</v>
      </c>
      <c r="X179" s="46">
        <f>+L188</f>
        <v>0</v>
      </c>
    </row>
    <row r="180" spans="1:24" x14ac:dyDescent="0.25">
      <c r="A180" s="21"/>
      <c r="B180" s="22"/>
      <c r="C180" s="8">
        <f>+$C164</f>
        <v>0</v>
      </c>
      <c r="D180" s="24"/>
      <c r="E180" s="24"/>
      <c r="F180" s="24"/>
      <c r="G180" s="10">
        <f>+$G$4</f>
        <v>0</v>
      </c>
      <c r="H180" s="10">
        <f>+G180</f>
        <v>0</v>
      </c>
      <c r="I180" s="10">
        <f t="shared" si="46"/>
        <v>0</v>
      </c>
      <c r="J180" s="10">
        <f t="shared" si="46"/>
        <v>0</v>
      </c>
      <c r="K180" s="10">
        <f t="shared" si="46"/>
        <v>0</v>
      </c>
      <c r="L180" s="10">
        <f t="shared" si="46"/>
        <v>0</v>
      </c>
      <c r="M180" s="10">
        <f t="shared" si="46"/>
        <v>0</v>
      </c>
      <c r="N180" s="25"/>
      <c r="O180" s="42"/>
      <c r="P180" s="42"/>
      <c r="Q180" s="42"/>
    </row>
    <row r="181" spans="1:24" ht="15.75" thickBot="1" x14ac:dyDescent="0.3">
      <c r="A181" s="21"/>
      <c r="B181" s="26"/>
      <c r="C181" s="27"/>
      <c r="D181" s="27"/>
      <c r="E181" s="27"/>
      <c r="F181" s="27"/>
      <c r="G181" s="7">
        <f>+$G$5</f>
        <v>0</v>
      </c>
      <c r="H181" s="7">
        <f>+$H$5</f>
        <v>0</v>
      </c>
      <c r="I181" s="7">
        <f>+$I$5</f>
        <v>0</v>
      </c>
      <c r="J181" s="7">
        <f>+$J$5</f>
        <v>0</v>
      </c>
      <c r="K181" s="7">
        <f>+$K$5</f>
        <v>0</v>
      </c>
      <c r="L181" s="7" t="s">
        <v>11</v>
      </c>
      <c r="M181" s="7" t="s">
        <v>12</v>
      </c>
      <c r="N181" s="28"/>
      <c r="O181" s="42"/>
      <c r="P181" s="42"/>
      <c r="Q181" s="42"/>
    </row>
    <row r="182" spans="1:24" x14ac:dyDescent="0.25">
      <c r="A182" s="21"/>
      <c r="B182" s="29"/>
      <c r="C182" s="30"/>
      <c r="D182" s="30"/>
      <c r="E182" s="30"/>
      <c r="F182" s="30"/>
      <c r="G182" s="11"/>
      <c r="H182" s="11"/>
      <c r="I182" s="11"/>
      <c r="J182" s="11"/>
      <c r="K182" s="30"/>
      <c r="L182" s="30"/>
      <c r="M182" s="30"/>
      <c r="N182" s="31"/>
      <c r="O182" s="42"/>
      <c r="P182" s="42"/>
      <c r="Q182" s="42"/>
    </row>
    <row r="183" spans="1:24" x14ac:dyDescent="0.25">
      <c r="A183" s="21"/>
      <c r="B183" s="29"/>
      <c r="C183" s="30" t="s">
        <v>0</v>
      </c>
      <c r="D183" s="30"/>
      <c r="E183" s="30"/>
      <c r="F183" s="30"/>
      <c r="G183" s="32">
        <f>SUM(G184:G187)</f>
        <v>0</v>
      </c>
      <c r="H183" s="32">
        <f t="shared" ref="H183:L183" si="47">SUM(H184:H187)</f>
        <v>0</v>
      </c>
      <c r="I183" s="32">
        <f t="shared" si="47"/>
        <v>0</v>
      </c>
      <c r="J183" s="32">
        <f t="shared" si="47"/>
        <v>0</v>
      </c>
      <c r="K183" s="32">
        <f t="shared" si="47"/>
        <v>0</v>
      </c>
      <c r="L183" s="32">
        <f t="shared" si="47"/>
        <v>0</v>
      </c>
      <c r="M183" s="32" t="e">
        <f>ROUND((L183/$E$1),0)</f>
        <v>#DIV/0!</v>
      </c>
      <c r="N183" s="33"/>
      <c r="O183" s="42"/>
      <c r="P183" s="42"/>
      <c r="Q183" s="42"/>
    </row>
    <row r="184" spans="1:24" x14ac:dyDescent="0.25">
      <c r="A184" s="21"/>
      <c r="B184" s="29"/>
      <c r="C184" s="30"/>
      <c r="D184" s="30" t="s">
        <v>1</v>
      </c>
      <c r="E184" s="30"/>
      <c r="F184" s="30"/>
      <c r="G184" s="40"/>
      <c r="H184" s="40"/>
      <c r="I184" s="40"/>
      <c r="J184" s="40"/>
      <c r="K184" s="40"/>
      <c r="L184" s="35">
        <f>SUM(G184:K184)</f>
        <v>0</v>
      </c>
      <c r="M184" s="35" t="e">
        <f t="shared" ref="M184:M192" si="48">ROUND((L184/$E$1),0)</f>
        <v>#DIV/0!</v>
      </c>
      <c r="N184" s="33"/>
      <c r="O184" s="42"/>
      <c r="P184" s="42"/>
      <c r="Q184" s="42"/>
    </row>
    <row r="185" spans="1:24" x14ac:dyDescent="0.25">
      <c r="A185" s="21"/>
      <c r="B185" s="29"/>
      <c r="C185" s="30"/>
      <c r="D185" s="30" t="s">
        <v>2</v>
      </c>
      <c r="E185" s="30"/>
      <c r="F185" s="30"/>
      <c r="G185" s="40"/>
      <c r="H185" s="40"/>
      <c r="I185" s="40"/>
      <c r="J185" s="40"/>
      <c r="K185" s="40"/>
      <c r="L185" s="35">
        <f t="shared" ref="L185:L192" si="49">SUM(G185:K185)</f>
        <v>0</v>
      </c>
      <c r="M185" s="35" t="e">
        <f t="shared" si="48"/>
        <v>#DIV/0!</v>
      </c>
      <c r="N185" s="33"/>
      <c r="O185" s="42"/>
      <c r="P185" s="42"/>
      <c r="Q185" s="42"/>
    </row>
    <row r="186" spans="1:24" x14ac:dyDescent="0.25">
      <c r="A186" s="21"/>
      <c r="B186" s="29"/>
      <c r="C186" s="30"/>
      <c r="D186" s="30" t="s">
        <v>3</v>
      </c>
      <c r="E186" s="30"/>
      <c r="F186" s="30"/>
      <c r="G186" s="40"/>
      <c r="H186" s="40"/>
      <c r="I186" s="40"/>
      <c r="J186" s="40"/>
      <c r="K186" s="40"/>
      <c r="L186" s="35">
        <f t="shared" si="49"/>
        <v>0</v>
      </c>
      <c r="M186" s="35" t="e">
        <f t="shared" si="48"/>
        <v>#DIV/0!</v>
      </c>
      <c r="N186" s="33"/>
      <c r="O186" s="42"/>
      <c r="P186" s="42"/>
      <c r="Q186" s="42"/>
    </row>
    <row r="187" spans="1:24" x14ac:dyDescent="0.25">
      <c r="A187" s="21"/>
      <c r="B187" s="29"/>
      <c r="C187" s="30"/>
      <c r="D187" s="30" t="s">
        <v>4</v>
      </c>
      <c r="E187" s="30"/>
      <c r="F187" s="30"/>
      <c r="G187" s="41"/>
      <c r="H187" s="41"/>
      <c r="I187" s="41"/>
      <c r="J187" s="41"/>
      <c r="K187" s="41"/>
      <c r="L187" s="32">
        <f t="shared" si="49"/>
        <v>0</v>
      </c>
      <c r="M187" s="32" t="e">
        <f t="shared" si="48"/>
        <v>#DIV/0!</v>
      </c>
      <c r="N187" s="33"/>
      <c r="O187" s="42"/>
      <c r="P187" s="42"/>
      <c r="Q187" s="42"/>
    </row>
    <row r="188" spans="1:24" x14ac:dyDescent="0.25">
      <c r="A188" s="21"/>
      <c r="B188" s="29"/>
      <c r="C188" s="30" t="s">
        <v>5</v>
      </c>
      <c r="D188" s="30"/>
      <c r="E188" s="30"/>
      <c r="F188" s="30"/>
      <c r="G188" s="40"/>
      <c r="H188" s="40"/>
      <c r="I188" s="40"/>
      <c r="J188" s="40"/>
      <c r="K188" s="40"/>
      <c r="L188" s="35">
        <f t="shared" si="49"/>
        <v>0</v>
      </c>
      <c r="M188" s="35" t="e">
        <f t="shared" si="48"/>
        <v>#DIV/0!</v>
      </c>
      <c r="N188" s="33"/>
      <c r="O188" s="42"/>
      <c r="P188" s="42"/>
      <c r="Q188" s="42"/>
    </row>
    <row r="189" spans="1:24" x14ac:dyDescent="0.25">
      <c r="A189" s="21"/>
      <c r="B189" s="29"/>
      <c r="C189" s="30" t="s">
        <v>6</v>
      </c>
      <c r="D189" s="30"/>
      <c r="E189" s="30"/>
      <c r="F189" s="30"/>
      <c r="G189" s="40"/>
      <c r="H189" s="40"/>
      <c r="I189" s="40"/>
      <c r="J189" s="40"/>
      <c r="K189" s="40"/>
      <c r="L189" s="35">
        <f t="shared" si="49"/>
        <v>0</v>
      </c>
      <c r="M189" s="35" t="e">
        <f t="shared" si="48"/>
        <v>#DIV/0!</v>
      </c>
      <c r="N189" s="33"/>
      <c r="O189" s="42"/>
      <c r="P189" s="42"/>
      <c r="Q189" s="42"/>
    </row>
    <row r="190" spans="1:24" x14ac:dyDescent="0.25">
      <c r="A190" s="21"/>
      <c r="B190" s="29"/>
      <c r="C190" s="30" t="s">
        <v>7</v>
      </c>
      <c r="D190" s="30"/>
      <c r="E190" s="30"/>
      <c r="F190" s="30"/>
      <c r="G190" s="40"/>
      <c r="H190" s="40"/>
      <c r="I190" s="40"/>
      <c r="J190" s="40"/>
      <c r="K190" s="40"/>
      <c r="L190" s="35">
        <f t="shared" si="49"/>
        <v>0</v>
      </c>
      <c r="M190" s="35" t="e">
        <f t="shared" si="48"/>
        <v>#DIV/0!</v>
      </c>
      <c r="N190" s="33"/>
      <c r="O190" s="42"/>
      <c r="P190" s="42"/>
      <c r="Q190" s="42"/>
    </row>
    <row r="191" spans="1:24" x14ac:dyDescent="0.25">
      <c r="A191" s="21"/>
      <c r="B191" s="29"/>
      <c r="C191" s="30" t="s">
        <v>9</v>
      </c>
      <c r="D191" s="30"/>
      <c r="E191" s="30"/>
      <c r="F191" s="30"/>
      <c r="G191" s="40"/>
      <c r="H191" s="40"/>
      <c r="I191" s="40"/>
      <c r="J191" s="40"/>
      <c r="K191" s="40"/>
      <c r="L191" s="35">
        <f t="shared" si="49"/>
        <v>0</v>
      </c>
      <c r="M191" s="35" t="e">
        <f t="shared" si="48"/>
        <v>#DIV/0!</v>
      </c>
      <c r="N191" s="33"/>
      <c r="O191" s="42"/>
      <c r="P191" s="42"/>
      <c r="Q191" s="42"/>
    </row>
    <row r="192" spans="1:24" x14ac:dyDescent="0.25">
      <c r="A192" s="21"/>
      <c r="B192" s="29"/>
      <c r="C192" s="30" t="s">
        <v>8</v>
      </c>
      <c r="D192" s="30"/>
      <c r="E192" s="30"/>
      <c r="F192" s="30"/>
      <c r="G192" s="40"/>
      <c r="H192" s="40"/>
      <c r="I192" s="40"/>
      <c r="J192" s="40"/>
      <c r="K192" s="40"/>
      <c r="L192" s="35">
        <f t="shared" si="49"/>
        <v>0</v>
      </c>
      <c r="M192" s="35" t="e">
        <f t="shared" si="48"/>
        <v>#DIV/0!</v>
      </c>
      <c r="N192" s="33"/>
      <c r="O192" s="42"/>
      <c r="P192" s="42"/>
      <c r="Q192" s="42"/>
    </row>
    <row r="193" spans="1:24" ht="15.75" thickBot="1" x14ac:dyDescent="0.3">
      <c r="A193" s="21"/>
      <c r="B193" s="36"/>
      <c r="C193" s="37"/>
      <c r="D193" s="37"/>
      <c r="E193" s="37"/>
      <c r="F193" s="37"/>
      <c r="G193" s="38"/>
      <c r="H193" s="38"/>
      <c r="I193" s="38"/>
      <c r="J193" s="38"/>
      <c r="K193" s="38"/>
      <c r="L193" s="38"/>
      <c r="M193" s="38"/>
      <c r="N193" s="39"/>
      <c r="O193" s="42"/>
      <c r="P193" s="42"/>
      <c r="Q193" s="42"/>
    </row>
    <row r="194" spans="1:24" ht="15.75" thickBot="1" x14ac:dyDescent="0.3">
      <c r="A194" s="21"/>
      <c r="G194" s="34"/>
      <c r="H194" s="34"/>
      <c r="I194" s="34"/>
      <c r="J194" s="34"/>
      <c r="K194" s="34"/>
      <c r="L194" s="34"/>
      <c r="M194" s="34"/>
      <c r="N194" s="34"/>
      <c r="O194" s="42"/>
      <c r="P194" s="42"/>
      <c r="Q194" s="42"/>
    </row>
    <row r="195" spans="1:24" x14ac:dyDescent="0.25">
      <c r="A195" s="2">
        <f>+A179+1</f>
        <v>12</v>
      </c>
      <c r="B195" s="12"/>
      <c r="C195" s="5" t="s">
        <v>27</v>
      </c>
      <c r="D195" s="18"/>
      <c r="E195" s="19"/>
      <c r="F195" s="19"/>
      <c r="G195" s="6">
        <f>+$G$3</f>
        <v>2024</v>
      </c>
      <c r="H195" s="6">
        <f>+G195</f>
        <v>2024</v>
      </c>
      <c r="I195" s="6">
        <f t="shared" ref="I195:M196" si="50">+H195</f>
        <v>2024</v>
      </c>
      <c r="J195" s="6">
        <f t="shared" si="50"/>
        <v>2024</v>
      </c>
      <c r="K195" s="6">
        <f t="shared" si="50"/>
        <v>2024</v>
      </c>
      <c r="L195" s="6">
        <f t="shared" si="50"/>
        <v>2024</v>
      </c>
      <c r="M195" s="6">
        <f t="shared" si="50"/>
        <v>2024</v>
      </c>
      <c r="N195" s="20"/>
      <c r="O195" s="42"/>
      <c r="P195" s="42"/>
      <c r="Q195" s="42"/>
      <c r="S195" s="45" t="str">
        <f>+C195</f>
        <v>Nyathela</v>
      </c>
      <c r="T195" s="46">
        <f>+L199</f>
        <v>0</v>
      </c>
      <c r="U195" s="46">
        <f>+L200+L201</f>
        <v>0</v>
      </c>
      <c r="V195" s="46">
        <f>+L202+L203</f>
        <v>0</v>
      </c>
      <c r="W195" s="46">
        <f>+L206</f>
        <v>0</v>
      </c>
      <c r="X195" s="46">
        <f>+L204</f>
        <v>0</v>
      </c>
    </row>
    <row r="196" spans="1:24" x14ac:dyDescent="0.25">
      <c r="A196" s="21"/>
      <c r="B196" s="22"/>
      <c r="C196" s="8">
        <f>+$C180</f>
        <v>0</v>
      </c>
      <c r="D196" s="24"/>
      <c r="E196" s="24"/>
      <c r="F196" s="24"/>
      <c r="G196" s="10">
        <f>+$G$4</f>
        <v>0</v>
      </c>
      <c r="H196" s="10">
        <f>+G196</f>
        <v>0</v>
      </c>
      <c r="I196" s="10">
        <f t="shared" si="50"/>
        <v>0</v>
      </c>
      <c r="J196" s="10">
        <f t="shared" si="50"/>
        <v>0</v>
      </c>
      <c r="K196" s="10">
        <f t="shared" si="50"/>
        <v>0</v>
      </c>
      <c r="L196" s="10">
        <f t="shared" si="50"/>
        <v>0</v>
      </c>
      <c r="M196" s="10">
        <f t="shared" si="50"/>
        <v>0</v>
      </c>
      <c r="N196" s="25"/>
      <c r="O196" s="42"/>
      <c r="P196" s="42"/>
      <c r="Q196" s="42"/>
    </row>
    <row r="197" spans="1:24" ht="15.75" thickBot="1" x14ac:dyDescent="0.3">
      <c r="A197" s="21"/>
      <c r="B197" s="26"/>
      <c r="C197" s="27"/>
      <c r="D197" s="27"/>
      <c r="E197" s="27"/>
      <c r="F197" s="27"/>
      <c r="G197" s="7">
        <f>+$G$5</f>
        <v>0</v>
      </c>
      <c r="H197" s="7">
        <f>+$H$5</f>
        <v>0</v>
      </c>
      <c r="I197" s="7">
        <f>+$I$5</f>
        <v>0</v>
      </c>
      <c r="J197" s="7">
        <f>+$J$5</f>
        <v>0</v>
      </c>
      <c r="K197" s="7">
        <f>+$K$5</f>
        <v>0</v>
      </c>
      <c r="L197" s="7" t="s">
        <v>11</v>
      </c>
      <c r="M197" s="7" t="s">
        <v>12</v>
      </c>
      <c r="N197" s="28"/>
      <c r="O197" s="42"/>
      <c r="P197" s="42"/>
      <c r="Q197" s="42"/>
    </row>
    <row r="198" spans="1:24" x14ac:dyDescent="0.25">
      <c r="A198" s="21"/>
      <c r="B198" s="29"/>
      <c r="C198" s="30"/>
      <c r="D198" s="30"/>
      <c r="E198" s="30"/>
      <c r="F198" s="30"/>
      <c r="G198" s="11"/>
      <c r="H198" s="11"/>
      <c r="I198" s="11"/>
      <c r="J198" s="11"/>
      <c r="K198" s="30"/>
      <c r="L198" s="30"/>
      <c r="M198" s="30"/>
      <c r="N198" s="31"/>
      <c r="O198" s="42"/>
      <c r="P198" s="42"/>
      <c r="Q198" s="42"/>
    </row>
    <row r="199" spans="1:24" x14ac:dyDescent="0.25">
      <c r="A199" s="21"/>
      <c r="B199" s="29"/>
      <c r="C199" s="30" t="s">
        <v>0</v>
      </c>
      <c r="D199" s="30"/>
      <c r="E199" s="30"/>
      <c r="F199" s="30"/>
      <c r="G199" s="32">
        <f>SUM(G200:G203)</f>
        <v>0</v>
      </c>
      <c r="H199" s="32">
        <f t="shared" ref="H199:L199" si="51">SUM(H200:H203)</f>
        <v>0</v>
      </c>
      <c r="I199" s="32">
        <f t="shared" si="51"/>
        <v>0</v>
      </c>
      <c r="J199" s="32">
        <f t="shared" si="51"/>
        <v>0</v>
      </c>
      <c r="K199" s="32">
        <f t="shared" si="51"/>
        <v>0</v>
      </c>
      <c r="L199" s="32">
        <f t="shared" si="51"/>
        <v>0</v>
      </c>
      <c r="M199" s="32" t="e">
        <f>ROUND((L199/$E$1),0)</f>
        <v>#DIV/0!</v>
      </c>
      <c r="N199" s="33"/>
      <c r="O199" s="42"/>
      <c r="P199" s="42"/>
      <c r="Q199" s="42"/>
    </row>
    <row r="200" spans="1:24" x14ac:dyDescent="0.25">
      <c r="A200" s="21"/>
      <c r="B200" s="29"/>
      <c r="C200" s="30"/>
      <c r="D200" s="30" t="s">
        <v>1</v>
      </c>
      <c r="E200" s="30"/>
      <c r="F200" s="30"/>
      <c r="G200" s="40"/>
      <c r="H200" s="40"/>
      <c r="I200" s="40"/>
      <c r="J200" s="40"/>
      <c r="K200" s="40"/>
      <c r="L200" s="35">
        <f>SUM(G200:K200)</f>
        <v>0</v>
      </c>
      <c r="M200" s="35" t="e">
        <f t="shared" ref="M200:M208" si="52">ROUND((L200/$E$1),0)</f>
        <v>#DIV/0!</v>
      </c>
      <c r="N200" s="33"/>
      <c r="O200" s="42"/>
      <c r="P200" s="42"/>
      <c r="Q200" s="42"/>
    </row>
    <row r="201" spans="1:24" x14ac:dyDescent="0.25">
      <c r="A201" s="21"/>
      <c r="B201" s="29"/>
      <c r="C201" s="30"/>
      <c r="D201" s="30" t="s">
        <v>2</v>
      </c>
      <c r="E201" s="30"/>
      <c r="F201" s="30"/>
      <c r="G201" s="40"/>
      <c r="H201" s="40"/>
      <c r="I201" s="40"/>
      <c r="J201" s="40"/>
      <c r="K201" s="40"/>
      <c r="L201" s="35">
        <f t="shared" ref="L201:L208" si="53">SUM(G201:K201)</f>
        <v>0</v>
      </c>
      <c r="M201" s="35" t="e">
        <f t="shared" si="52"/>
        <v>#DIV/0!</v>
      </c>
      <c r="N201" s="33"/>
      <c r="O201" s="42"/>
      <c r="P201" s="42"/>
      <c r="Q201" s="42"/>
    </row>
    <row r="202" spans="1:24" x14ac:dyDescent="0.25">
      <c r="A202" s="21"/>
      <c r="B202" s="29"/>
      <c r="C202" s="30"/>
      <c r="D202" s="30" t="s">
        <v>3</v>
      </c>
      <c r="E202" s="30"/>
      <c r="F202" s="30"/>
      <c r="G202" s="40"/>
      <c r="H202" s="40"/>
      <c r="I202" s="40"/>
      <c r="J202" s="40"/>
      <c r="K202" s="40"/>
      <c r="L202" s="35">
        <f t="shared" si="53"/>
        <v>0</v>
      </c>
      <c r="M202" s="35" t="e">
        <f t="shared" si="52"/>
        <v>#DIV/0!</v>
      </c>
      <c r="N202" s="33"/>
      <c r="O202" s="42"/>
      <c r="P202" s="42"/>
      <c r="Q202" s="42"/>
    </row>
    <row r="203" spans="1:24" x14ac:dyDescent="0.25">
      <c r="A203" s="21"/>
      <c r="B203" s="29"/>
      <c r="C203" s="30"/>
      <c r="D203" s="30" t="s">
        <v>4</v>
      </c>
      <c r="E203" s="30"/>
      <c r="F203" s="30"/>
      <c r="G203" s="41"/>
      <c r="H203" s="41"/>
      <c r="I203" s="41"/>
      <c r="J203" s="41"/>
      <c r="K203" s="41"/>
      <c r="L203" s="32">
        <f t="shared" si="53"/>
        <v>0</v>
      </c>
      <c r="M203" s="32" t="e">
        <f t="shared" si="52"/>
        <v>#DIV/0!</v>
      </c>
      <c r="N203" s="33"/>
      <c r="O203" s="42"/>
      <c r="P203" s="42"/>
      <c r="Q203" s="42"/>
    </row>
    <row r="204" spans="1:24" x14ac:dyDescent="0.25">
      <c r="A204" s="21"/>
      <c r="B204" s="29"/>
      <c r="C204" s="30" t="s">
        <v>5</v>
      </c>
      <c r="D204" s="30"/>
      <c r="E204" s="30"/>
      <c r="F204" s="30"/>
      <c r="G204" s="40"/>
      <c r="H204" s="40"/>
      <c r="I204" s="40"/>
      <c r="J204" s="40"/>
      <c r="K204" s="40"/>
      <c r="L204" s="35">
        <f t="shared" si="53"/>
        <v>0</v>
      </c>
      <c r="M204" s="35" t="e">
        <f t="shared" si="52"/>
        <v>#DIV/0!</v>
      </c>
      <c r="N204" s="33"/>
      <c r="O204" s="42"/>
      <c r="P204" s="42"/>
      <c r="Q204" s="42"/>
    </row>
    <row r="205" spans="1:24" x14ac:dyDescent="0.25">
      <c r="A205" s="21"/>
      <c r="B205" s="29"/>
      <c r="C205" s="30" t="s">
        <v>6</v>
      </c>
      <c r="D205" s="30"/>
      <c r="E205" s="30"/>
      <c r="F205" s="30"/>
      <c r="G205" s="40"/>
      <c r="H205" s="40"/>
      <c r="I205" s="40"/>
      <c r="J205" s="40"/>
      <c r="K205" s="40"/>
      <c r="L205" s="35">
        <f t="shared" si="53"/>
        <v>0</v>
      </c>
      <c r="M205" s="35" t="e">
        <f t="shared" si="52"/>
        <v>#DIV/0!</v>
      </c>
      <c r="N205" s="33"/>
      <c r="O205" s="42"/>
      <c r="P205" s="42"/>
      <c r="Q205" s="42"/>
    </row>
    <row r="206" spans="1:24" x14ac:dyDescent="0.25">
      <c r="A206" s="21"/>
      <c r="B206" s="29"/>
      <c r="C206" s="30" t="s">
        <v>7</v>
      </c>
      <c r="D206" s="30"/>
      <c r="E206" s="30"/>
      <c r="F206" s="30"/>
      <c r="G206" s="40"/>
      <c r="H206" s="40"/>
      <c r="I206" s="40"/>
      <c r="J206" s="40"/>
      <c r="K206" s="40"/>
      <c r="L206" s="35">
        <f t="shared" si="53"/>
        <v>0</v>
      </c>
      <c r="M206" s="35" t="e">
        <f t="shared" si="52"/>
        <v>#DIV/0!</v>
      </c>
      <c r="N206" s="33"/>
      <c r="O206" s="42"/>
      <c r="P206" s="42"/>
      <c r="Q206" s="42"/>
    </row>
    <row r="207" spans="1:24" x14ac:dyDescent="0.25">
      <c r="A207" s="21"/>
      <c r="B207" s="29"/>
      <c r="C207" s="30" t="s">
        <v>9</v>
      </c>
      <c r="D207" s="30"/>
      <c r="E207" s="30"/>
      <c r="F207" s="30"/>
      <c r="G207" s="40"/>
      <c r="H207" s="40"/>
      <c r="I207" s="40"/>
      <c r="J207" s="40"/>
      <c r="K207" s="40"/>
      <c r="L207" s="35">
        <f t="shared" si="53"/>
        <v>0</v>
      </c>
      <c r="M207" s="35" t="e">
        <f t="shared" si="52"/>
        <v>#DIV/0!</v>
      </c>
      <c r="N207" s="33"/>
      <c r="O207" s="42"/>
      <c r="P207" s="42"/>
      <c r="Q207" s="42"/>
    </row>
    <row r="208" spans="1:24" x14ac:dyDescent="0.25">
      <c r="A208" s="21"/>
      <c r="B208" s="29"/>
      <c r="C208" s="30" t="s">
        <v>8</v>
      </c>
      <c r="D208" s="30"/>
      <c r="E208" s="30"/>
      <c r="F208" s="30"/>
      <c r="G208" s="40"/>
      <c r="H208" s="40"/>
      <c r="I208" s="40"/>
      <c r="J208" s="40"/>
      <c r="K208" s="40"/>
      <c r="L208" s="35">
        <f t="shared" si="53"/>
        <v>0</v>
      </c>
      <c r="M208" s="35" t="e">
        <f t="shared" si="52"/>
        <v>#DIV/0!</v>
      </c>
      <c r="N208" s="33"/>
      <c r="O208" s="42"/>
      <c r="P208" s="42"/>
      <c r="Q208" s="42"/>
    </row>
    <row r="209" spans="1:24" ht="15.75" thickBot="1" x14ac:dyDescent="0.3">
      <c r="A209" s="21"/>
      <c r="B209" s="36"/>
      <c r="C209" s="37"/>
      <c r="D209" s="37"/>
      <c r="E209" s="37"/>
      <c r="F209" s="37"/>
      <c r="G209" s="38"/>
      <c r="H209" s="38"/>
      <c r="I209" s="38"/>
      <c r="J209" s="38"/>
      <c r="K209" s="38"/>
      <c r="L209" s="38"/>
      <c r="M209" s="38"/>
      <c r="N209" s="39"/>
      <c r="O209" s="42"/>
      <c r="P209" s="42"/>
      <c r="Q209" s="42"/>
    </row>
    <row r="210" spans="1:24" ht="15.75" thickBot="1" x14ac:dyDescent="0.3"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spans="1:24" x14ac:dyDescent="0.25">
      <c r="A211" s="2">
        <f>+A195+1</f>
        <v>13</v>
      </c>
      <c r="B211" s="12"/>
      <c r="C211" s="5" t="s">
        <v>29</v>
      </c>
      <c r="D211" s="18"/>
      <c r="E211" s="19"/>
      <c r="F211" s="19"/>
      <c r="G211" s="6">
        <f>+$G$3</f>
        <v>2024</v>
      </c>
      <c r="H211" s="6">
        <f>+G211</f>
        <v>2024</v>
      </c>
      <c r="I211" s="6">
        <f t="shared" ref="I211:M212" si="54">+H211</f>
        <v>2024</v>
      </c>
      <c r="J211" s="6">
        <f t="shared" si="54"/>
        <v>2024</v>
      </c>
      <c r="K211" s="6">
        <f t="shared" si="54"/>
        <v>2024</v>
      </c>
      <c r="L211" s="6">
        <f t="shared" si="54"/>
        <v>2024</v>
      </c>
      <c r="M211" s="6">
        <f t="shared" si="54"/>
        <v>2024</v>
      </c>
      <c r="N211" s="20"/>
      <c r="O211" s="42"/>
      <c r="P211" s="42"/>
      <c r="Q211" s="42"/>
      <c r="S211" s="45" t="str">
        <f>+C211</f>
        <v>Mlindazwe</v>
      </c>
      <c r="T211" s="46">
        <f>+L215</f>
        <v>0</v>
      </c>
      <c r="U211" s="46">
        <f>+L216+L217</f>
        <v>0</v>
      </c>
      <c r="V211" s="46">
        <f>+L218+L219</f>
        <v>0</v>
      </c>
      <c r="W211" s="46">
        <f>+L222</f>
        <v>0</v>
      </c>
      <c r="X211" s="46">
        <f>+L220</f>
        <v>0</v>
      </c>
    </row>
    <row r="212" spans="1:24" x14ac:dyDescent="0.25">
      <c r="A212" s="21"/>
      <c r="B212" s="22"/>
      <c r="C212" s="8">
        <f>+$C196</f>
        <v>0</v>
      </c>
      <c r="D212" s="24"/>
      <c r="E212" s="24"/>
      <c r="F212" s="24"/>
      <c r="G212" s="10">
        <f>+$G$4</f>
        <v>0</v>
      </c>
      <c r="H212" s="10">
        <f>+G212</f>
        <v>0</v>
      </c>
      <c r="I212" s="10">
        <f t="shared" si="54"/>
        <v>0</v>
      </c>
      <c r="J212" s="10">
        <f t="shared" si="54"/>
        <v>0</v>
      </c>
      <c r="K212" s="10">
        <f t="shared" si="54"/>
        <v>0</v>
      </c>
      <c r="L212" s="10">
        <f t="shared" si="54"/>
        <v>0</v>
      </c>
      <c r="M212" s="10">
        <f t="shared" si="54"/>
        <v>0</v>
      </c>
      <c r="N212" s="25"/>
      <c r="O212" s="42"/>
      <c r="P212" s="42"/>
    </row>
    <row r="213" spans="1:24" ht="15.75" thickBot="1" x14ac:dyDescent="0.3">
      <c r="A213" s="21"/>
      <c r="B213" s="26"/>
      <c r="C213" s="27"/>
      <c r="D213" s="27"/>
      <c r="E213" s="27"/>
      <c r="F213" s="27"/>
      <c r="G213" s="7">
        <f>+$G$5</f>
        <v>0</v>
      </c>
      <c r="H213" s="7">
        <f>+$H$5</f>
        <v>0</v>
      </c>
      <c r="I213" s="7">
        <f>+$I$5</f>
        <v>0</v>
      </c>
      <c r="J213" s="7">
        <f>+$J$5</f>
        <v>0</v>
      </c>
      <c r="K213" s="7">
        <f>+$K$5</f>
        <v>0</v>
      </c>
      <c r="L213" s="7" t="s">
        <v>11</v>
      </c>
      <c r="M213" s="7" t="s">
        <v>12</v>
      </c>
      <c r="N213" s="28"/>
      <c r="O213" s="42"/>
      <c r="P213" s="42"/>
      <c r="Q213" s="42"/>
    </row>
    <row r="214" spans="1:24" x14ac:dyDescent="0.25">
      <c r="A214" s="21"/>
      <c r="B214" s="29"/>
      <c r="C214" s="30"/>
      <c r="D214" s="30"/>
      <c r="E214" s="30"/>
      <c r="F214" s="30"/>
      <c r="G214" s="11"/>
      <c r="H214" s="11"/>
      <c r="I214" s="11"/>
      <c r="J214" s="11"/>
      <c r="K214" s="30"/>
      <c r="L214" s="30"/>
      <c r="M214" s="30"/>
      <c r="N214" s="31"/>
      <c r="O214" s="42"/>
      <c r="P214" s="42"/>
      <c r="Q214" s="42"/>
    </row>
    <row r="215" spans="1:24" x14ac:dyDescent="0.25">
      <c r="A215" s="21"/>
      <c r="B215" s="29"/>
      <c r="C215" s="30" t="s">
        <v>0</v>
      </c>
      <c r="D215" s="30"/>
      <c r="E215" s="30"/>
      <c r="F215" s="30"/>
      <c r="G215" s="32">
        <f>SUM(G216:G219)</f>
        <v>0</v>
      </c>
      <c r="H215" s="32">
        <f t="shared" ref="H215:L215" si="55">SUM(H216:H219)</f>
        <v>0</v>
      </c>
      <c r="I215" s="32">
        <f t="shared" si="55"/>
        <v>0</v>
      </c>
      <c r="J215" s="32">
        <f t="shared" si="55"/>
        <v>0</v>
      </c>
      <c r="K215" s="32">
        <f t="shared" si="55"/>
        <v>0</v>
      </c>
      <c r="L215" s="32">
        <f t="shared" si="55"/>
        <v>0</v>
      </c>
      <c r="M215" s="32" t="e">
        <f>ROUND((L215/$E$1),0)</f>
        <v>#DIV/0!</v>
      </c>
      <c r="N215" s="33"/>
      <c r="O215" s="42"/>
      <c r="P215" s="42"/>
      <c r="Q215" s="42"/>
    </row>
    <row r="216" spans="1:24" x14ac:dyDescent="0.25">
      <c r="A216" s="21"/>
      <c r="B216" s="29"/>
      <c r="C216" s="30"/>
      <c r="D216" s="30" t="s">
        <v>1</v>
      </c>
      <c r="E216" s="30"/>
      <c r="F216" s="30"/>
      <c r="G216" s="40"/>
      <c r="H216" s="40"/>
      <c r="I216" s="40"/>
      <c r="J216" s="40"/>
      <c r="K216" s="40"/>
      <c r="L216" s="35">
        <f>SUM(G216:K216)</f>
        <v>0</v>
      </c>
      <c r="M216" s="35" t="e">
        <f t="shared" ref="M216:M224" si="56">ROUND((L216/$E$1),0)</f>
        <v>#DIV/0!</v>
      </c>
      <c r="N216" s="33"/>
      <c r="O216" s="42"/>
      <c r="P216" s="42"/>
      <c r="Q216" s="42"/>
    </row>
    <row r="217" spans="1:24" x14ac:dyDescent="0.25">
      <c r="A217" s="21"/>
      <c r="B217" s="29"/>
      <c r="C217" s="30"/>
      <c r="D217" s="30" t="s">
        <v>2</v>
      </c>
      <c r="E217" s="30"/>
      <c r="F217" s="30"/>
      <c r="G217" s="40"/>
      <c r="H217" s="40"/>
      <c r="I217" s="40"/>
      <c r="J217" s="40"/>
      <c r="K217" s="40"/>
      <c r="L217" s="35">
        <f t="shared" ref="L217:L224" si="57">SUM(G217:K217)</f>
        <v>0</v>
      </c>
      <c r="M217" s="35" t="e">
        <f t="shared" si="56"/>
        <v>#DIV/0!</v>
      </c>
      <c r="N217" s="33"/>
      <c r="O217" s="42"/>
      <c r="P217" s="42"/>
      <c r="Q217" s="42"/>
    </row>
    <row r="218" spans="1:24" x14ac:dyDescent="0.25">
      <c r="A218" s="21"/>
      <c r="B218" s="29"/>
      <c r="C218" s="30"/>
      <c r="D218" s="30" t="s">
        <v>3</v>
      </c>
      <c r="E218" s="30"/>
      <c r="F218" s="30"/>
      <c r="G218" s="40"/>
      <c r="H218" s="40"/>
      <c r="I218" s="40"/>
      <c r="J218" s="40"/>
      <c r="K218" s="40"/>
      <c r="L218" s="35">
        <f t="shared" si="57"/>
        <v>0</v>
      </c>
      <c r="M218" s="35" t="e">
        <f t="shared" si="56"/>
        <v>#DIV/0!</v>
      </c>
      <c r="N218" s="33"/>
      <c r="O218" s="42"/>
      <c r="P218" s="42"/>
      <c r="Q218" s="42"/>
    </row>
    <row r="219" spans="1:24" x14ac:dyDescent="0.25">
      <c r="A219" s="21"/>
      <c r="B219" s="29"/>
      <c r="C219" s="30"/>
      <c r="D219" s="30" t="s">
        <v>4</v>
      </c>
      <c r="E219" s="30"/>
      <c r="F219" s="30"/>
      <c r="G219" s="41"/>
      <c r="H219" s="41"/>
      <c r="I219" s="41"/>
      <c r="J219" s="41"/>
      <c r="K219" s="41"/>
      <c r="L219" s="32">
        <f t="shared" si="57"/>
        <v>0</v>
      </c>
      <c r="M219" s="32" t="e">
        <f t="shared" si="56"/>
        <v>#DIV/0!</v>
      </c>
      <c r="N219" s="33"/>
      <c r="O219" s="42"/>
      <c r="P219" s="42"/>
      <c r="Q219" s="42"/>
    </row>
    <row r="220" spans="1:24" x14ac:dyDescent="0.25">
      <c r="A220" s="21"/>
      <c r="B220" s="29"/>
      <c r="C220" s="30" t="s">
        <v>5</v>
      </c>
      <c r="D220" s="30"/>
      <c r="E220" s="30"/>
      <c r="F220" s="30"/>
      <c r="G220" s="40"/>
      <c r="H220" s="40"/>
      <c r="I220" s="40"/>
      <c r="J220" s="40"/>
      <c r="K220" s="40"/>
      <c r="L220" s="35">
        <f t="shared" si="57"/>
        <v>0</v>
      </c>
      <c r="M220" s="35" t="e">
        <f t="shared" si="56"/>
        <v>#DIV/0!</v>
      </c>
      <c r="N220" s="33"/>
      <c r="O220" s="42"/>
      <c r="P220" s="42"/>
      <c r="Q220" s="42"/>
    </row>
    <row r="221" spans="1:24" x14ac:dyDescent="0.25">
      <c r="A221" s="21"/>
      <c r="B221" s="29"/>
      <c r="C221" s="30" t="s">
        <v>6</v>
      </c>
      <c r="D221" s="30"/>
      <c r="E221" s="30"/>
      <c r="F221" s="30"/>
      <c r="G221" s="40"/>
      <c r="H221" s="40"/>
      <c r="I221" s="40"/>
      <c r="J221" s="40"/>
      <c r="K221" s="40"/>
      <c r="L221" s="35">
        <f t="shared" si="57"/>
        <v>0</v>
      </c>
      <c r="M221" s="35" t="e">
        <f t="shared" si="56"/>
        <v>#DIV/0!</v>
      </c>
      <c r="N221" s="33"/>
      <c r="O221" s="42"/>
      <c r="P221" s="42"/>
      <c r="Q221" s="42"/>
    </row>
    <row r="222" spans="1:24" x14ac:dyDescent="0.25">
      <c r="A222" s="21"/>
      <c r="B222" s="29"/>
      <c r="C222" s="30" t="s">
        <v>7</v>
      </c>
      <c r="D222" s="30"/>
      <c r="E222" s="30"/>
      <c r="F222" s="30"/>
      <c r="G222" s="40"/>
      <c r="H222" s="40"/>
      <c r="I222" s="40"/>
      <c r="J222" s="40"/>
      <c r="K222" s="40"/>
      <c r="L222" s="35">
        <f t="shared" si="57"/>
        <v>0</v>
      </c>
      <c r="M222" s="35" t="e">
        <f t="shared" si="56"/>
        <v>#DIV/0!</v>
      </c>
      <c r="N222" s="33"/>
      <c r="O222" s="42"/>
      <c r="P222" s="42"/>
      <c r="Q222" s="42"/>
    </row>
    <row r="223" spans="1:24" x14ac:dyDescent="0.25">
      <c r="A223" s="21"/>
      <c r="B223" s="29"/>
      <c r="C223" s="30" t="s">
        <v>9</v>
      </c>
      <c r="D223" s="30"/>
      <c r="E223" s="30"/>
      <c r="F223" s="30"/>
      <c r="G223" s="40"/>
      <c r="H223" s="40"/>
      <c r="I223" s="40"/>
      <c r="J223" s="40"/>
      <c r="K223" s="40"/>
      <c r="L223" s="35">
        <f t="shared" si="57"/>
        <v>0</v>
      </c>
      <c r="M223" s="35" t="e">
        <f t="shared" si="56"/>
        <v>#DIV/0!</v>
      </c>
      <c r="N223" s="33"/>
      <c r="O223" s="42"/>
      <c r="P223" s="42"/>
      <c r="Q223" s="42"/>
    </row>
    <row r="224" spans="1:24" x14ac:dyDescent="0.25">
      <c r="A224" s="21"/>
      <c r="B224" s="29"/>
      <c r="C224" s="30" t="s">
        <v>8</v>
      </c>
      <c r="D224" s="30"/>
      <c r="E224" s="30"/>
      <c r="F224" s="30"/>
      <c r="G224" s="40"/>
      <c r="H224" s="40"/>
      <c r="I224" s="40"/>
      <c r="J224" s="40"/>
      <c r="K224" s="40"/>
      <c r="L224" s="35">
        <f t="shared" si="57"/>
        <v>0</v>
      </c>
      <c r="M224" s="35" t="e">
        <f t="shared" si="56"/>
        <v>#DIV/0!</v>
      </c>
      <c r="N224" s="33"/>
      <c r="O224" s="42"/>
      <c r="P224" s="42"/>
      <c r="Q224" s="42"/>
    </row>
    <row r="225" spans="1:24" ht="15.75" thickBot="1" x14ac:dyDescent="0.3">
      <c r="A225" s="21"/>
      <c r="B225" s="36"/>
      <c r="C225" s="37"/>
      <c r="D225" s="37"/>
      <c r="E225" s="37"/>
      <c r="F225" s="37"/>
      <c r="G225" s="38"/>
      <c r="H225" s="38"/>
      <c r="I225" s="38"/>
      <c r="J225" s="38"/>
      <c r="K225" s="38"/>
      <c r="L225" s="38"/>
      <c r="M225" s="38"/>
      <c r="N225" s="39"/>
      <c r="O225" s="42"/>
      <c r="P225" s="42"/>
      <c r="Q225" s="42"/>
    </row>
    <row r="226" spans="1:24" ht="15.75" thickBot="1" x14ac:dyDescent="0.3">
      <c r="A226" s="21"/>
      <c r="G226" s="34"/>
      <c r="H226" s="34"/>
      <c r="I226" s="34"/>
      <c r="J226" s="34"/>
      <c r="K226" s="34"/>
      <c r="L226" s="34"/>
      <c r="M226" s="34"/>
      <c r="N226" s="34"/>
      <c r="O226" s="42"/>
      <c r="P226" s="42"/>
      <c r="Q226" s="42"/>
    </row>
    <row r="227" spans="1:24" x14ac:dyDescent="0.25">
      <c r="A227" s="2">
        <f>+A211+1</f>
        <v>14</v>
      </c>
      <c r="B227" s="17"/>
      <c r="C227" s="5" t="s">
        <v>30</v>
      </c>
      <c r="D227" s="18"/>
      <c r="E227" s="19"/>
      <c r="F227" s="19"/>
      <c r="G227" s="6">
        <f>+$G$3</f>
        <v>2024</v>
      </c>
      <c r="H227" s="6">
        <f>+G227</f>
        <v>2024</v>
      </c>
      <c r="I227" s="6">
        <f t="shared" ref="I227:M228" si="58">+H227</f>
        <v>2024</v>
      </c>
      <c r="J227" s="6">
        <f t="shared" si="58"/>
        <v>2024</v>
      </c>
      <c r="K227" s="6">
        <f t="shared" si="58"/>
        <v>2024</v>
      </c>
      <c r="L227" s="6">
        <f t="shared" si="58"/>
        <v>2024</v>
      </c>
      <c r="M227" s="6">
        <f t="shared" si="58"/>
        <v>2024</v>
      </c>
      <c r="N227" s="20"/>
      <c r="O227" s="42"/>
      <c r="P227" s="42"/>
      <c r="Q227" s="42"/>
      <c r="S227" s="45" t="str">
        <f>+C227</f>
        <v>Lundzi</v>
      </c>
      <c r="T227" s="46">
        <f>+L231</f>
        <v>0</v>
      </c>
      <c r="U227" s="46">
        <f>+L232+L233</f>
        <v>0</v>
      </c>
      <c r="V227" s="46">
        <f>+L234+L235</f>
        <v>0</v>
      </c>
      <c r="W227" s="46">
        <f>+L238</f>
        <v>0</v>
      </c>
      <c r="X227" s="46">
        <f>+L236</f>
        <v>0</v>
      </c>
    </row>
    <row r="228" spans="1:24" x14ac:dyDescent="0.25">
      <c r="A228" s="21"/>
      <c r="B228" s="22"/>
      <c r="C228" s="8">
        <f>+$C212</f>
        <v>0</v>
      </c>
      <c r="D228" s="24"/>
      <c r="E228" s="24"/>
      <c r="F228" s="24"/>
      <c r="G228" s="10">
        <f>+$G$4</f>
        <v>0</v>
      </c>
      <c r="H228" s="10">
        <f>+G228</f>
        <v>0</v>
      </c>
      <c r="I228" s="10">
        <f t="shared" si="58"/>
        <v>0</v>
      </c>
      <c r="J228" s="10">
        <f t="shared" si="58"/>
        <v>0</v>
      </c>
      <c r="K228" s="10">
        <f t="shared" si="58"/>
        <v>0</v>
      </c>
      <c r="L228" s="10">
        <f t="shared" si="58"/>
        <v>0</v>
      </c>
      <c r="M228" s="10">
        <f t="shared" si="58"/>
        <v>0</v>
      </c>
      <c r="N228" s="25"/>
      <c r="O228" s="42"/>
      <c r="P228" s="42"/>
      <c r="Q228" s="42"/>
    </row>
    <row r="229" spans="1:24" ht="15.75" thickBot="1" x14ac:dyDescent="0.3">
      <c r="A229" s="21"/>
      <c r="B229" s="26"/>
      <c r="C229" s="27"/>
      <c r="D229" s="27"/>
      <c r="E229" s="27"/>
      <c r="F229" s="27"/>
      <c r="G229" s="7">
        <f>+$G$5</f>
        <v>0</v>
      </c>
      <c r="H229" s="7">
        <f>+$H$5</f>
        <v>0</v>
      </c>
      <c r="I229" s="7">
        <f>+$I$5</f>
        <v>0</v>
      </c>
      <c r="J229" s="7">
        <f>+$J$5</f>
        <v>0</v>
      </c>
      <c r="K229" s="7">
        <f>+$K$5</f>
        <v>0</v>
      </c>
      <c r="L229" s="7" t="s">
        <v>11</v>
      </c>
      <c r="M229" s="7" t="s">
        <v>12</v>
      </c>
      <c r="N229" s="28"/>
      <c r="O229" s="42"/>
      <c r="P229" s="42"/>
      <c r="Q229" s="42"/>
    </row>
    <row r="230" spans="1:24" x14ac:dyDescent="0.25">
      <c r="A230" s="21"/>
      <c r="B230" s="29"/>
      <c r="C230" s="30"/>
      <c r="D230" s="30"/>
      <c r="E230" s="30"/>
      <c r="F230" s="30"/>
      <c r="G230" s="11"/>
      <c r="H230" s="11"/>
      <c r="I230" s="11"/>
      <c r="J230" s="11"/>
      <c r="K230" s="30"/>
      <c r="L230" s="30"/>
      <c r="M230" s="30"/>
      <c r="N230" s="31"/>
      <c r="O230" s="42"/>
      <c r="P230" s="42"/>
      <c r="Q230" s="42"/>
    </row>
    <row r="231" spans="1:24" x14ac:dyDescent="0.25">
      <c r="A231" s="21"/>
      <c r="B231" s="29"/>
      <c r="C231" s="30" t="s">
        <v>0</v>
      </c>
      <c r="D231" s="30"/>
      <c r="E231" s="30"/>
      <c r="F231" s="30"/>
      <c r="G231" s="32">
        <f>SUM(G232:G235)</f>
        <v>0</v>
      </c>
      <c r="H231" s="32">
        <f t="shared" ref="H231:L231" si="59">SUM(H232:H235)</f>
        <v>0</v>
      </c>
      <c r="I231" s="32">
        <f t="shared" si="59"/>
        <v>0</v>
      </c>
      <c r="J231" s="32">
        <f t="shared" si="59"/>
        <v>0</v>
      </c>
      <c r="K231" s="32">
        <f t="shared" si="59"/>
        <v>0</v>
      </c>
      <c r="L231" s="32">
        <f t="shared" si="59"/>
        <v>0</v>
      </c>
      <c r="M231" s="32" t="e">
        <f>ROUND((L231/$E$1),0)</f>
        <v>#DIV/0!</v>
      </c>
      <c r="N231" s="33"/>
      <c r="O231" s="42"/>
      <c r="P231" s="42"/>
      <c r="Q231" s="42"/>
    </row>
    <row r="232" spans="1:24" x14ac:dyDescent="0.25">
      <c r="A232" s="21"/>
      <c r="B232" s="29"/>
      <c r="C232" s="30"/>
      <c r="D232" s="30" t="s">
        <v>1</v>
      </c>
      <c r="E232" s="30"/>
      <c r="F232" s="30"/>
      <c r="G232" s="40"/>
      <c r="H232" s="40"/>
      <c r="I232" s="40"/>
      <c r="J232" s="40"/>
      <c r="K232" s="40"/>
      <c r="L232" s="35">
        <f>SUM(G232:K232)</f>
        <v>0</v>
      </c>
      <c r="M232" s="35" t="e">
        <f t="shared" ref="M232:M240" si="60">ROUND((L232/$E$1),0)</f>
        <v>#DIV/0!</v>
      </c>
      <c r="N232" s="33"/>
      <c r="O232" s="42"/>
      <c r="P232" s="42"/>
      <c r="Q232" s="42"/>
    </row>
    <row r="233" spans="1:24" x14ac:dyDescent="0.25">
      <c r="A233" s="21"/>
      <c r="B233" s="29"/>
      <c r="C233" s="30"/>
      <c r="D233" s="30" t="s">
        <v>2</v>
      </c>
      <c r="E233" s="30"/>
      <c r="F233" s="30"/>
      <c r="G233" s="40"/>
      <c r="H233" s="40"/>
      <c r="I233" s="40"/>
      <c r="J233" s="40"/>
      <c r="K233" s="40"/>
      <c r="L233" s="35">
        <f t="shared" ref="L233:L240" si="61">SUM(G233:K233)</f>
        <v>0</v>
      </c>
      <c r="M233" s="35" t="e">
        <f t="shared" si="60"/>
        <v>#DIV/0!</v>
      </c>
      <c r="N233" s="33"/>
      <c r="O233" s="42"/>
      <c r="P233" s="42"/>
      <c r="Q233" s="42"/>
    </row>
    <row r="234" spans="1:24" x14ac:dyDescent="0.25">
      <c r="A234" s="21"/>
      <c r="B234" s="29"/>
      <c r="C234" s="30"/>
      <c r="D234" s="30" t="s">
        <v>3</v>
      </c>
      <c r="E234" s="30"/>
      <c r="F234" s="30"/>
      <c r="G234" s="40"/>
      <c r="H234" s="40"/>
      <c r="I234" s="40"/>
      <c r="J234" s="40"/>
      <c r="K234" s="40"/>
      <c r="L234" s="35">
        <f t="shared" si="61"/>
        <v>0</v>
      </c>
      <c r="M234" s="35" t="e">
        <f t="shared" si="60"/>
        <v>#DIV/0!</v>
      </c>
      <c r="N234" s="33"/>
      <c r="O234" s="42"/>
      <c r="P234" s="42"/>
      <c r="Q234" s="42"/>
    </row>
    <row r="235" spans="1:24" x14ac:dyDescent="0.25">
      <c r="A235" s="21"/>
      <c r="B235" s="29"/>
      <c r="C235" s="30"/>
      <c r="D235" s="30" t="s">
        <v>4</v>
      </c>
      <c r="E235" s="30"/>
      <c r="F235" s="30"/>
      <c r="G235" s="41"/>
      <c r="H235" s="41"/>
      <c r="I235" s="41"/>
      <c r="J235" s="41"/>
      <c r="K235" s="41"/>
      <c r="L235" s="32">
        <f t="shared" si="61"/>
        <v>0</v>
      </c>
      <c r="M235" s="32" t="e">
        <f t="shared" si="60"/>
        <v>#DIV/0!</v>
      </c>
      <c r="N235" s="33"/>
      <c r="O235" s="42"/>
      <c r="P235" s="42"/>
      <c r="Q235" s="42"/>
    </row>
    <row r="236" spans="1:24" x14ac:dyDescent="0.25">
      <c r="A236" s="21"/>
      <c r="B236" s="29"/>
      <c r="C236" s="30" t="s">
        <v>5</v>
      </c>
      <c r="D236" s="30"/>
      <c r="E236" s="30"/>
      <c r="F236" s="30"/>
      <c r="G236" s="40"/>
      <c r="H236" s="40"/>
      <c r="I236" s="40"/>
      <c r="J236" s="40"/>
      <c r="K236" s="40"/>
      <c r="L236" s="35">
        <f t="shared" si="61"/>
        <v>0</v>
      </c>
      <c r="M236" s="35" t="e">
        <f t="shared" si="60"/>
        <v>#DIV/0!</v>
      </c>
      <c r="N236" s="33"/>
      <c r="O236" s="42"/>
      <c r="P236" s="42"/>
      <c r="Q236" s="42"/>
    </row>
    <row r="237" spans="1:24" x14ac:dyDescent="0.25">
      <c r="A237" s="21"/>
      <c r="B237" s="29"/>
      <c r="C237" s="30" t="s">
        <v>6</v>
      </c>
      <c r="D237" s="30"/>
      <c r="E237" s="30"/>
      <c r="F237" s="30"/>
      <c r="G237" s="40"/>
      <c r="H237" s="40"/>
      <c r="I237" s="40"/>
      <c r="J237" s="40"/>
      <c r="K237" s="40"/>
      <c r="L237" s="35">
        <f t="shared" si="61"/>
        <v>0</v>
      </c>
      <c r="M237" s="35" t="e">
        <f t="shared" si="60"/>
        <v>#DIV/0!</v>
      </c>
      <c r="N237" s="33"/>
      <c r="O237" s="42"/>
      <c r="P237" s="42"/>
      <c r="Q237" s="42"/>
    </row>
    <row r="238" spans="1:24" x14ac:dyDescent="0.25">
      <c r="A238" s="21"/>
      <c r="B238" s="29"/>
      <c r="C238" s="30" t="s">
        <v>7</v>
      </c>
      <c r="D238" s="30"/>
      <c r="E238" s="30"/>
      <c r="F238" s="30"/>
      <c r="G238" s="40"/>
      <c r="H238" s="40"/>
      <c r="I238" s="40"/>
      <c r="J238" s="40"/>
      <c r="K238" s="40"/>
      <c r="L238" s="35">
        <f t="shared" si="61"/>
        <v>0</v>
      </c>
      <c r="M238" s="35" t="e">
        <f t="shared" si="60"/>
        <v>#DIV/0!</v>
      </c>
      <c r="N238" s="33"/>
      <c r="O238" s="42"/>
      <c r="P238" s="42"/>
      <c r="Q238" s="42"/>
    </row>
    <row r="239" spans="1:24" x14ac:dyDescent="0.25">
      <c r="A239" s="21"/>
      <c r="B239" s="29"/>
      <c r="C239" s="30" t="s">
        <v>9</v>
      </c>
      <c r="D239" s="30"/>
      <c r="E239" s="30"/>
      <c r="F239" s="30"/>
      <c r="G239" s="40"/>
      <c r="H239" s="40"/>
      <c r="I239" s="40"/>
      <c r="J239" s="40"/>
      <c r="K239" s="40"/>
      <c r="L239" s="35">
        <f t="shared" si="61"/>
        <v>0</v>
      </c>
      <c r="M239" s="35" t="e">
        <f t="shared" si="60"/>
        <v>#DIV/0!</v>
      </c>
      <c r="N239" s="33"/>
      <c r="O239" s="42"/>
      <c r="P239" s="42"/>
      <c r="Q239" s="42"/>
    </row>
    <row r="240" spans="1:24" x14ac:dyDescent="0.25">
      <c r="A240" s="21"/>
      <c r="B240" s="29"/>
      <c r="C240" s="30" t="s">
        <v>8</v>
      </c>
      <c r="D240" s="30"/>
      <c r="E240" s="30"/>
      <c r="F240" s="30"/>
      <c r="G240" s="40"/>
      <c r="H240" s="40"/>
      <c r="I240" s="40"/>
      <c r="J240" s="40"/>
      <c r="K240" s="40"/>
      <c r="L240" s="35">
        <f t="shared" si="61"/>
        <v>0</v>
      </c>
      <c r="M240" s="35" t="e">
        <f t="shared" si="60"/>
        <v>#DIV/0!</v>
      </c>
      <c r="N240" s="33"/>
      <c r="O240" s="42"/>
      <c r="P240" s="42"/>
      <c r="Q240" s="42"/>
    </row>
    <row r="241" spans="1:24" ht="15.75" thickBot="1" x14ac:dyDescent="0.3">
      <c r="A241" s="21"/>
      <c r="B241" s="36"/>
      <c r="C241" s="37"/>
      <c r="D241" s="37"/>
      <c r="E241" s="37"/>
      <c r="F241" s="37"/>
      <c r="G241" s="38"/>
      <c r="H241" s="38"/>
      <c r="I241" s="38"/>
      <c r="J241" s="38"/>
      <c r="K241" s="38"/>
      <c r="L241" s="38"/>
      <c r="M241" s="38"/>
      <c r="N241" s="39"/>
      <c r="O241" s="42"/>
      <c r="P241" s="42"/>
      <c r="Q241" s="42"/>
    </row>
    <row r="242" spans="1:24" ht="15.75" thickBot="1" x14ac:dyDescent="0.3">
      <c r="A242" s="21"/>
      <c r="G242" s="34"/>
      <c r="H242" s="34"/>
      <c r="I242" s="34"/>
      <c r="J242" s="34"/>
      <c r="K242" s="34"/>
      <c r="L242" s="34"/>
      <c r="M242" s="34"/>
      <c r="N242" s="34"/>
      <c r="O242" s="42"/>
      <c r="P242" s="42"/>
      <c r="Q242" s="42"/>
    </row>
    <row r="243" spans="1:24" x14ac:dyDescent="0.25">
      <c r="A243" s="2">
        <f>+A227+1</f>
        <v>15</v>
      </c>
      <c r="B243" s="12"/>
      <c r="C243" s="5" t="s">
        <v>31</v>
      </c>
      <c r="D243" s="18"/>
      <c r="E243" s="19"/>
      <c r="F243" s="19"/>
      <c r="G243" s="6">
        <f>+$G$3</f>
        <v>2024</v>
      </c>
      <c r="H243" s="6">
        <f>+G243</f>
        <v>2024</v>
      </c>
      <c r="I243" s="6">
        <f t="shared" ref="I243:M244" si="62">+H243</f>
        <v>2024</v>
      </c>
      <c r="J243" s="6">
        <f t="shared" si="62"/>
        <v>2024</v>
      </c>
      <c r="K243" s="6">
        <f t="shared" si="62"/>
        <v>2024</v>
      </c>
      <c r="L243" s="6">
        <f t="shared" si="62"/>
        <v>2024</v>
      </c>
      <c r="M243" s="6">
        <f t="shared" si="62"/>
        <v>2024</v>
      </c>
      <c r="N243" s="20"/>
      <c r="O243" s="42"/>
      <c r="P243" s="42"/>
      <c r="Q243" s="42"/>
      <c r="S243" s="45" t="str">
        <f>+C243</f>
        <v>Esigcaweni</v>
      </c>
      <c r="T243" s="46">
        <f>+L247</f>
        <v>0</v>
      </c>
      <c r="U243" s="46">
        <f>+L248+L249</f>
        <v>0</v>
      </c>
      <c r="V243" s="46">
        <f>+L250+L251</f>
        <v>0</v>
      </c>
      <c r="W243" s="46">
        <f>+L254</f>
        <v>0</v>
      </c>
      <c r="X243" s="46">
        <f>+L252</f>
        <v>0</v>
      </c>
    </row>
    <row r="244" spans="1:24" x14ac:dyDescent="0.25">
      <c r="A244" s="21"/>
      <c r="B244" s="22"/>
      <c r="C244" s="8">
        <f>+$C228</f>
        <v>0</v>
      </c>
      <c r="D244" s="24"/>
      <c r="E244" s="24"/>
      <c r="F244" s="24"/>
      <c r="G244" s="10">
        <f>+$G$4</f>
        <v>0</v>
      </c>
      <c r="H244" s="10">
        <f>+G244</f>
        <v>0</v>
      </c>
      <c r="I244" s="10">
        <f t="shared" si="62"/>
        <v>0</v>
      </c>
      <c r="J244" s="10">
        <f t="shared" si="62"/>
        <v>0</v>
      </c>
      <c r="K244" s="10">
        <f t="shared" si="62"/>
        <v>0</v>
      </c>
      <c r="L244" s="10">
        <f t="shared" si="62"/>
        <v>0</v>
      </c>
      <c r="M244" s="10">
        <f t="shared" si="62"/>
        <v>0</v>
      </c>
      <c r="N244" s="25"/>
      <c r="O244" s="42"/>
      <c r="P244" s="42"/>
      <c r="Q244" s="42"/>
    </row>
    <row r="245" spans="1:24" ht="15.75" thickBot="1" x14ac:dyDescent="0.3">
      <c r="A245" s="21"/>
      <c r="B245" s="26"/>
      <c r="C245" s="27"/>
      <c r="D245" s="27"/>
      <c r="E245" s="27"/>
      <c r="F245" s="27"/>
      <c r="G245" s="7">
        <f>+$G$5</f>
        <v>0</v>
      </c>
      <c r="H245" s="7">
        <f>+$H$5</f>
        <v>0</v>
      </c>
      <c r="I245" s="7">
        <f>+$I$5</f>
        <v>0</v>
      </c>
      <c r="J245" s="7">
        <f>+$J$5</f>
        <v>0</v>
      </c>
      <c r="K245" s="7">
        <f>+$K$5</f>
        <v>0</v>
      </c>
      <c r="L245" s="7" t="s">
        <v>11</v>
      </c>
      <c r="M245" s="7" t="s">
        <v>12</v>
      </c>
      <c r="N245" s="28"/>
      <c r="O245" s="42"/>
      <c r="P245" s="42"/>
      <c r="Q245" s="42"/>
    </row>
    <row r="246" spans="1:24" x14ac:dyDescent="0.25">
      <c r="A246" s="21"/>
      <c r="B246" s="29"/>
      <c r="C246" s="30"/>
      <c r="D246" s="30"/>
      <c r="E246" s="30"/>
      <c r="F246" s="30"/>
      <c r="G246" s="11"/>
      <c r="H246" s="11"/>
      <c r="I246" s="11"/>
      <c r="J246" s="11"/>
      <c r="K246" s="30"/>
      <c r="L246" s="30"/>
      <c r="M246" s="30"/>
      <c r="N246" s="31"/>
    </row>
    <row r="247" spans="1:24" x14ac:dyDescent="0.25">
      <c r="A247" s="21"/>
      <c r="B247" s="29"/>
      <c r="C247" s="30" t="s">
        <v>0</v>
      </c>
      <c r="D247" s="30"/>
      <c r="E247" s="30"/>
      <c r="F247" s="30"/>
      <c r="G247" s="32">
        <f>SUM(G248:G251)</f>
        <v>0</v>
      </c>
      <c r="H247" s="32">
        <f t="shared" ref="H247:L247" si="63">SUM(H248:H251)</f>
        <v>0</v>
      </c>
      <c r="I247" s="32">
        <f t="shared" si="63"/>
        <v>0</v>
      </c>
      <c r="J247" s="32">
        <f t="shared" si="63"/>
        <v>0</v>
      </c>
      <c r="K247" s="32">
        <f t="shared" si="63"/>
        <v>0</v>
      </c>
      <c r="L247" s="32">
        <f t="shared" si="63"/>
        <v>0</v>
      </c>
      <c r="M247" s="32" t="e">
        <f>ROUND((L247/$E$1),0)</f>
        <v>#DIV/0!</v>
      </c>
      <c r="N247" s="33"/>
    </row>
    <row r="248" spans="1:24" x14ac:dyDescent="0.25">
      <c r="A248" s="21"/>
      <c r="B248" s="29"/>
      <c r="C248" s="30"/>
      <c r="D248" s="30" t="s">
        <v>1</v>
      </c>
      <c r="E248" s="30"/>
      <c r="F248" s="30"/>
      <c r="G248" s="40"/>
      <c r="H248" s="40"/>
      <c r="I248" s="40"/>
      <c r="J248" s="40"/>
      <c r="K248" s="40"/>
      <c r="L248" s="35">
        <f>SUM(G248:K248)</f>
        <v>0</v>
      </c>
      <c r="M248" s="35" t="e">
        <f t="shared" ref="M248:M256" si="64">ROUND((L248/$E$1),0)</f>
        <v>#DIV/0!</v>
      </c>
      <c r="N248" s="33"/>
    </row>
    <row r="249" spans="1:24" x14ac:dyDescent="0.25">
      <c r="A249" s="21"/>
      <c r="B249" s="29"/>
      <c r="C249" s="30"/>
      <c r="D249" s="30" t="s">
        <v>2</v>
      </c>
      <c r="E249" s="30"/>
      <c r="F249" s="30"/>
      <c r="G249" s="40"/>
      <c r="H249" s="40"/>
      <c r="I249" s="40"/>
      <c r="J249" s="40"/>
      <c r="K249" s="40"/>
      <c r="L249" s="35">
        <f t="shared" ref="L249:L256" si="65">SUM(G249:K249)</f>
        <v>0</v>
      </c>
      <c r="M249" s="35" t="e">
        <f t="shared" si="64"/>
        <v>#DIV/0!</v>
      </c>
      <c r="N249" s="33"/>
    </row>
    <row r="250" spans="1:24" x14ac:dyDescent="0.25">
      <c r="A250" s="21"/>
      <c r="B250" s="29"/>
      <c r="C250" s="30"/>
      <c r="D250" s="30" t="s">
        <v>3</v>
      </c>
      <c r="E250" s="30"/>
      <c r="F250" s="30"/>
      <c r="G250" s="40"/>
      <c r="H250" s="40"/>
      <c r="I250" s="40"/>
      <c r="J250" s="40"/>
      <c r="K250" s="40"/>
      <c r="L250" s="35">
        <f t="shared" si="65"/>
        <v>0</v>
      </c>
      <c r="M250" s="35" t="e">
        <f t="shared" si="64"/>
        <v>#DIV/0!</v>
      </c>
      <c r="N250" s="33"/>
    </row>
    <row r="251" spans="1:24" x14ac:dyDescent="0.25">
      <c r="A251" s="21"/>
      <c r="B251" s="29"/>
      <c r="C251" s="30"/>
      <c r="D251" s="30" t="s">
        <v>4</v>
      </c>
      <c r="E251" s="30"/>
      <c r="F251" s="30"/>
      <c r="G251" s="41"/>
      <c r="H251" s="41"/>
      <c r="I251" s="41"/>
      <c r="J251" s="41"/>
      <c r="K251" s="41"/>
      <c r="L251" s="32">
        <f t="shared" si="65"/>
        <v>0</v>
      </c>
      <c r="M251" s="32" t="e">
        <f t="shared" si="64"/>
        <v>#DIV/0!</v>
      </c>
      <c r="N251" s="33"/>
    </row>
    <row r="252" spans="1:24" x14ac:dyDescent="0.25">
      <c r="A252" s="21"/>
      <c r="B252" s="29"/>
      <c r="C252" s="30" t="s">
        <v>5</v>
      </c>
      <c r="D252" s="30"/>
      <c r="E252" s="30"/>
      <c r="F252" s="30"/>
      <c r="G252" s="40"/>
      <c r="H252" s="40"/>
      <c r="I252" s="40"/>
      <c r="J252" s="40"/>
      <c r="K252" s="40"/>
      <c r="L252" s="35">
        <f t="shared" si="65"/>
        <v>0</v>
      </c>
      <c r="M252" s="35" t="e">
        <f t="shared" si="64"/>
        <v>#DIV/0!</v>
      </c>
      <c r="N252" s="33"/>
    </row>
    <row r="253" spans="1:24" x14ac:dyDescent="0.25">
      <c r="A253" s="21"/>
      <c r="B253" s="29"/>
      <c r="C253" s="30" t="s">
        <v>6</v>
      </c>
      <c r="D253" s="30"/>
      <c r="E253" s="30"/>
      <c r="F253" s="30"/>
      <c r="G253" s="40"/>
      <c r="H253" s="40"/>
      <c r="I253" s="40"/>
      <c r="J253" s="40"/>
      <c r="K253" s="40"/>
      <c r="L253" s="35">
        <f t="shared" si="65"/>
        <v>0</v>
      </c>
      <c r="M253" s="35" t="e">
        <f t="shared" si="64"/>
        <v>#DIV/0!</v>
      </c>
      <c r="N253" s="33"/>
    </row>
    <row r="254" spans="1:24" x14ac:dyDescent="0.25">
      <c r="A254" s="21"/>
      <c r="B254" s="29"/>
      <c r="C254" s="30" t="s">
        <v>7</v>
      </c>
      <c r="D254" s="30"/>
      <c r="E254" s="30"/>
      <c r="F254" s="30"/>
      <c r="G254" s="40"/>
      <c r="H254" s="40"/>
      <c r="I254" s="40"/>
      <c r="J254" s="40"/>
      <c r="K254" s="40"/>
      <c r="L254" s="35">
        <f t="shared" si="65"/>
        <v>0</v>
      </c>
      <c r="M254" s="35" t="e">
        <f t="shared" si="64"/>
        <v>#DIV/0!</v>
      </c>
      <c r="N254" s="33"/>
    </row>
    <row r="255" spans="1:24" x14ac:dyDescent="0.25">
      <c r="A255" s="21"/>
      <c r="B255" s="29"/>
      <c r="C255" s="30" t="s">
        <v>9</v>
      </c>
      <c r="D255" s="30"/>
      <c r="E255" s="30"/>
      <c r="F255" s="30"/>
      <c r="G255" s="40"/>
      <c r="H255" s="40"/>
      <c r="I255" s="40"/>
      <c r="J255" s="40"/>
      <c r="K255" s="40"/>
      <c r="L255" s="35">
        <f t="shared" si="65"/>
        <v>0</v>
      </c>
      <c r="M255" s="35" t="e">
        <f t="shared" si="64"/>
        <v>#DIV/0!</v>
      </c>
      <c r="N255" s="33"/>
    </row>
    <row r="256" spans="1:24" x14ac:dyDescent="0.25">
      <c r="A256" s="21"/>
      <c r="B256" s="29"/>
      <c r="C256" s="30" t="s">
        <v>8</v>
      </c>
      <c r="D256" s="30"/>
      <c r="E256" s="30"/>
      <c r="F256" s="30"/>
      <c r="G256" s="40"/>
      <c r="H256" s="40"/>
      <c r="I256" s="40"/>
      <c r="J256" s="40"/>
      <c r="K256" s="40"/>
      <c r="L256" s="35">
        <f t="shared" si="65"/>
        <v>0</v>
      </c>
      <c r="M256" s="35" t="e">
        <f t="shared" si="64"/>
        <v>#DIV/0!</v>
      </c>
      <c r="N256" s="33"/>
    </row>
    <row r="257" spans="1:24" ht="15.75" thickBot="1" x14ac:dyDescent="0.3">
      <c r="A257" s="21"/>
      <c r="B257" s="36"/>
      <c r="C257" s="37"/>
      <c r="D257" s="37"/>
      <c r="E257" s="37"/>
      <c r="F257" s="37"/>
      <c r="G257" s="38"/>
      <c r="H257" s="38"/>
      <c r="I257" s="38"/>
      <c r="J257" s="38"/>
      <c r="K257" s="38"/>
      <c r="L257" s="38"/>
      <c r="M257" s="38"/>
      <c r="N257" s="39"/>
    </row>
    <row r="258" spans="1:24" ht="15.75" thickBot="1" x14ac:dyDescent="0.3">
      <c r="G258" s="42"/>
      <c r="H258" s="42"/>
      <c r="I258" s="42"/>
      <c r="J258" s="42"/>
      <c r="K258" s="42"/>
      <c r="L258" s="42"/>
      <c r="M258" s="42"/>
      <c r="N258" s="42"/>
    </row>
    <row r="259" spans="1:24" x14ac:dyDescent="0.25">
      <c r="A259" s="2">
        <f>+A243+1</f>
        <v>16</v>
      </c>
      <c r="B259" s="12"/>
      <c r="C259" s="5" t="s">
        <v>32</v>
      </c>
      <c r="D259" s="18"/>
      <c r="E259" s="19"/>
      <c r="F259" s="19"/>
      <c r="G259" s="6">
        <f>+$G$3</f>
        <v>2024</v>
      </c>
      <c r="H259" s="6">
        <f>+G259</f>
        <v>2024</v>
      </c>
      <c r="I259" s="6">
        <f t="shared" ref="I259:M260" si="66">+H259</f>
        <v>2024</v>
      </c>
      <c r="J259" s="6">
        <f t="shared" si="66"/>
        <v>2024</v>
      </c>
      <c r="K259" s="6">
        <f t="shared" si="66"/>
        <v>2024</v>
      </c>
      <c r="L259" s="6">
        <f t="shared" si="66"/>
        <v>2024</v>
      </c>
      <c r="M259" s="6">
        <f t="shared" si="66"/>
        <v>2024</v>
      </c>
      <c r="N259" s="20"/>
      <c r="S259" s="45" t="str">
        <f>+C259</f>
        <v>Lonhlalane</v>
      </c>
      <c r="T259" s="46">
        <f>+L263</f>
        <v>0</v>
      </c>
      <c r="U259" s="46">
        <f>+L264+L265</f>
        <v>0</v>
      </c>
      <c r="V259" s="46">
        <f>+L266+L267</f>
        <v>0</v>
      </c>
      <c r="W259" s="46">
        <f>+L270</f>
        <v>0</v>
      </c>
      <c r="X259" s="46">
        <f>+L268</f>
        <v>0</v>
      </c>
    </row>
    <row r="260" spans="1:24" x14ac:dyDescent="0.25">
      <c r="A260" s="21"/>
      <c r="B260" s="22"/>
      <c r="C260" s="8">
        <f>+$C244</f>
        <v>0</v>
      </c>
      <c r="D260" s="24"/>
      <c r="E260" s="24"/>
      <c r="F260" s="24"/>
      <c r="G260" s="10">
        <f>+$G$4</f>
        <v>0</v>
      </c>
      <c r="H260" s="10">
        <f>+G260</f>
        <v>0</v>
      </c>
      <c r="I260" s="10">
        <f t="shared" si="66"/>
        <v>0</v>
      </c>
      <c r="J260" s="10">
        <f t="shared" si="66"/>
        <v>0</v>
      </c>
      <c r="K260" s="10">
        <f t="shared" si="66"/>
        <v>0</v>
      </c>
      <c r="L260" s="10">
        <f t="shared" si="66"/>
        <v>0</v>
      </c>
      <c r="M260" s="10">
        <f t="shared" si="66"/>
        <v>0</v>
      </c>
      <c r="N260" s="25"/>
    </row>
    <row r="261" spans="1:24" ht="15.75" thickBot="1" x14ac:dyDescent="0.3">
      <c r="A261" s="21"/>
      <c r="B261" s="26"/>
      <c r="C261" s="27"/>
      <c r="D261" s="27"/>
      <c r="E261" s="27"/>
      <c r="F261" s="27"/>
      <c r="G261" s="7">
        <f>+$G$5</f>
        <v>0</v>
      </c>
      <c r="H261" s="7">
        <f>+$H$5</f>
        <v>0</v>
      </c>
      <c r="I261" s="7">
        <f>+$I$5</f>
        <v>0</v>
      </c>
      <c r="J261" s="7">
        <f>+$J$5</f>
        <v>0</v>
      </c>
      <c r="K261" s="7">
        <f>+$K$5</f>
        <v>0</v>
      </c>
      <c r="L261" s="7" t="s">
        <v>11</v>
      </c>
      <c r="M261" s="7" t="s">
        <v>12</v>
      </c>
      <c r="N261" s="28"/>
    </row>
    <row r="262" spans="1:24" x14ac:dyDescent="0.25">
      <c r="A262" s="21"/>
      <c r="B262" s="29"/>
      <c r="C262" s="30"/>
      <c r="D262" s="30"/>
      <c r="E262" s="30"/>
      <c r="F262" s="30"/>
      <c r="G262" s="11"/>
      <c r="H262" s="11"/>
      <c r="I262" s="11"/>
      <c r="J262" s="11"/>
      <c r="K262" s="30"/>
      <c r="L262" s="30"/>
      <c r="M262" s="30"/>
      <c r="N262" s="31"/>
    </row>
    <row r="263" spans="1:24" x14ac:dyDescent="0.25">
      <c r="A263" s="21"/>
      <c r="B263" s="29"/>
      <c r="C263" s="30" t="s">
        <v>0</v>
      </c>
      <c r="D263" s="30"/>
      <c r="E263" s="30"/>
      <c r="F263" s="30"/>
      <c r="G263" s="32">
        <f>SUM(G264:G267)</f>
        <v>0</v>
      </c>
      <c r="H263" s="32">
        <f t="shared" ref="H263:L263" si="67">SUM(H264:H267)</f>
        <v>0</v>
      </c>
      <c r="I263" s="32">
        <f t="shared" si="67"/>
        <v>0</v>
      </c>
      <c r="J263" s="32">
        <f t="shared" si="67"/>
        <v>0</v>
      </c>
      <c r="K263" s="32">
        <f t="shared" si="67"/>
        <v>0</v>
      </c>
      <c r="L263" s="32">
        <f t="shared" si="67"/>
        <v>0</v>
      </c>
      <c r="M263" s="32" t="e">
        <f>ROUND((L263/$E$1),0)</f>
        <v>#DIV/0!</v>
      </c>
      <c r="N263" s="33"/>
    </row>
    <row r="264" spans="1:24" x14ac:dyDescent="0.25">
      <c r="A264" s="21"/>
      <c r="B264" s="29"/>
      <c r="C264" s="30"/>
      <c r="D264" s="30" t="s">
        <v>1</v>
      </c>
      <c r="E264" s="30"/>
      <c r="F264" s="30"/>
      <c r="G264" s="40"/>
      <c r="H264" s="40"/>
      <c r="I264" s="40"/>
      <c r="J264" s="40"/>
      <c r="K264" s="40"/>
      <c r="L264" s="35">
        <f>SUM(G264:K264)</f>
        <v>0</v>
      </c>
      <c r="M264" s="35" t="e">
        <f t="shared" ref="M264:M272" si="68">ROUND((L264/$E$1),0)</f>
        <v>#DIV/0!</v>
      </c>
      <c r="N264" s="33"/>
    </row>
    <row r="265" spans="1:24" x14ac:dyDescent="0.25">
      <c r="A265" s="21"/>
      <c r="B265" s="29"/>
      <c r="C265" s="30"/>
      <c r="D265" s="30" t="s">
        <v>2</v>
      </c>
      <c r="E265" s="30"/>
      <c r="F265" s="30"/>
      <c r="G265" s="40"/>
      <c r="H265" s="40"/>
      <c r="I265" s="40"/>
      <c r="J265" s="40"/>
      <c r="K265" s="40"/>
      <c r="L265" s="35">
        <f t="shared" ref="L265:L272" si="69">SUM(G265:K265)</f>
        <v>0</v>
      </c>
      <c r="M265" s="35" t="e">
        <f t="shared" si="68"/>
        <v>#DIV/0!</v>
      </c>
      <c r="N265" s="33"/>
    </row>
    <row r="266" spans="1:24" x14ac:dyDescent="0.25">
      <c r="A266" s="21"/>
      <c r="B266" s="29"/>
      <c r="C266" s="30"/>
      <c r="D266" s="30" t="s">
        <v>3</v>
      </c>
      <c r="E266" s="30"/>
      <c r="F266" s="30"/>
      <c r="G266" s="40"/>
      <c r="H266" s="40"/>
      <c r="I266" s="40"/>
      <c r="J266" s="40"/>
      <c r="K266" s="40"/>
      <c r="L266" s="35">
        <f t="shared" si="69"/>
        <v>0</v>
      </c>
      <c r="M266" s="35" t="e">
        <f t="shared" si="68"/>
        <v>#DIV/0!</v>
      </c>
      <c r="N266" s="33"/>
    </row>
    <row r="267" spans="1:24" x14ac:dyDescent="0.25">
      <c r="A267" s="21"/>
      <c r="B267" s="29"/>
      <c r="C267" s="30"/>
      <c r="D267" s="30" t="s">
        <v>4</v>
      </c>
      <c r="E267" s="30"/>
      <c r="F267" s="30"/>
      <c r="G267" s="41"/>
      <c r="H267" s="41"/>
      <c r="I267" s="41"/>
      <c r="J267" s="41"/>
      <c r="K267" s="41"/>
      <c r="L267" s="32">
        <f t="shared" si="69"/>
        <v>0</v>
      </c>
      <c r="M267" s="32" t="e">
        <f t="shared" si="68"/>
        <v>#DIV/0!</v>
      </c>
      <c r="N267" s="33"/>
    </row>
    <row r="268" spans="1:24" x14ac:dyDescent="0.25">
      <c r="A268" s="21"/>
      <c r="B268" s="29"/>
      <c r="C268" s="30" t="s">
        <v>5</v>
      </c>
      <c r="D268" s="30"/>
      <c r="E268" s="30"/>
      <c r="F268" s="30"/>
      <c r="G268" s="40"/>
      <c r="H268" s="40"/>
      <c r="I268" s="40"/>
      <c r="J268" s="40"/>
      <c r="K268" s="40"/>
      <c r="L268" s="35">
        <f t="shared" si="69"/>
        <v>0</v>
      </c>
      <c r="M268" s="35" t="e">
        <f t="shared" si="68"/>
        <v>#DIV/0!</v>
      </c>
      <c r="N268" s="33"/>
    </row>
    <row r="269" spans="1:24" x14ac:dyDescent="0.25">
      <c r="A269" s="21"/>
      <c r="B269" s="29"/>
      <c r="C269" s="30" t="s">
        <v>6</v>
      </c>
      <c r="D269" s="30"/>
      <c r="E269" s="30"/>
      <c r="F269" s="30"/>
      <c r="G269" s="40"/>
      <c r="H269" s="40"/>
      <c r="I269" s="40"/>
      <c r="J269" s="40"/>
      <c r="K269" s="40"/>
      <c r="L269" s="35">
        <f t="shared" si="69"/>
        <v>0</v>
      </c>
      <c r="M269" s="35" t="e">
        <f t="shared" si="68"/>
        <v>#DIV/0!</v>
      </c>
      <c r="N269" s="33"/>
    </row>
    <row r="270" spans="1:24" x14ac:dyDescent="0.25">
      <c r="A270" s="21"/>
      <c r="B270" s="29"/>
      <c r="C270" s="30" t="s">
        <v>7</v>
      </c>
      <c r="D270" s="30"/>
      <c r="E270" s="30"/>
      <c r="F270" s="30"/>
      <c r="G270" s="40"/>
      <c r="H270" s="40"/>
      <c r="I270" s="40"/>
      <c r="J270" s="40"/>
      <c r="K270" s="40"/>
      <c r="L270" s="35">
        <f t="shared" si="69"/>
        <v>0</v>
      </c>
      <c r="M270" s="35" t="e">
        <f t="shared" si="68"/>
        <v>#DIV/0!</v>
      </c>
      <c r="N270" s="33"/>
    </row>
    <row r="271" spans="1:24" x14ac:dyDescent="0.25">
      <c r="A271" s="21"/>
      <c r="B271" s="29"/>
      <c r="C271" s="30" t="s">
        <v>9</v>
      </c>
      <c r="D271" s="30"/>
      <c r="E271" s="30"/>
      <c r="F271" s="30"/>
      <c r="G271" s="40"/>
      <c r="H271" s="40"/>
      <c r="I271" s="40"/>
      <c r="J271" s="40"/>
      <c r="K271" s="40"/>
      <c r="L271" s="35">
        <f t="shared" si="69"/>
        <v>0</v>
      </c>
      <c r="M271" s="35" t="e">
        <f t="shared" si="68"/>
        <v>#DIV/0!</v>
      </c>
      <c r="N271" s="33"/>
    </row>
    <row r="272" spans="1:24" x14ac:dyDescent="0.25">
      <c r="A272" s="21"/>
      <c r="B272" s="29"/>
      <c r="C272" s="30" t="s">
        <v>8</v>
      </c>
      <c r="D272" s="30"/>
      <c r="E272" s="30"/>
      <c r="F272" s="30"/>
      <c r="G272" s="40"/>
      <c r="H272" s="40"/>
      <c r="I272" s="40"/>
      <c r="J272" s="40"/>
      <c r="K272" s="40"/>
      <c r="L272" s="35">
        <f t="shared" si="69"/>
        <v>0</v>
      </c>
      <c r="M272" s="35" t="e">
        <f t="shared" si="68"/>
        <v>#DIV/0!</v>
      </c>
      <c r="N272" s="33"/>
    </row>
    <row r="273" spans="1:24" ht="15.75" thickBot="1" x14ac:dyDescent="0.3">
      <c r="A273" s="21"/>
      <c r="B273" s="36"/>
      <c r="C273" s="37"/>
      <c r="D273" s="37"/>
      <c r="E273" s="37"/>
      <c r="F273" s="37"/>
      <c r="G273" s="38"/>
      <c r="H273" s="38"/>
      <c r="I273" s="38"/>
      <c r="J273" s="38"/>
      <c r="K273" s="38"/>
      <c r="L273" s="38"/>
      <c r="M273" s="38"/>
      <c r="N273" s="39"/>
    </row>
    <row r="274" spans="1:24" ht="15.75" thickBot="1" x14ac:dyDescent="0.3">
      <c r="A274" s="21"/>
      <c r="G274" s="34"/>
      <c r="H274" s="34"/>
      <c r="I274" s="34"/>
      <c r="J274" s="34"/>
      <c r="K274" s="34"/>
      <c r="L274" s="34"/>
      <c r="M274" s="34"/>
      <c r="N274" s="34"/>
    </row>
    <row r="275" spans="1:24" x14ac:dyDescent="0.25">
      <c r="A275" s="2">
        <f>+A259+1</f>
        <v>17</v>
      </c>
      <c r="B275" s="17"/>
      <c r="C275" s="5" t="s">
        <v>33</v>
      </c>
      <c r="D275" s="18"/>
      <c r="E275" s="19"/>
      <c r="F275" s="19"/>
      <c r="G275" s="6">
        <f>+$G$3</f>
        <v>2024</v>
      </c>
      <c r="H275" s="6">
        <f>+G275</f>
        <v>2024</v>
      </c>
      <c r="I275" s="6">
        <f t="shared" ref="I275:M276" si="70">+H275</f>
        <v>2024</v>
      </c>
      <c r="J275" s="6">
        <f t="shared" si="70"/>
        <v>2024</v>
      </c>
      <c r="K275" s="6">
        <f t="shared" si="70"/>
        <v>2024</v>
      </c>
      <c r="L275" s="6">
        <f t="shared" si="70"/>
        <v>2024</v>
      </c>
      <c r="M275" s="6">
        <f t="shared" si="70"/>
        <v>2024</v>
      </c>
      <c r="N275" s="20"/>
      <c r="S275" s="45" t="str">
        <f>+C275</f>
        <v>Zondwako</v>
      </c>
      <c r="T275" s="46">
        <f>+L279</f>
        <v>0</v>
      </c>
      <c r="U275" s="46">
        <f>+L280+L281</f>
        <v>0</v>
      </c>
      <c r="V275" s="46">
        <f>+L282+L283</f>
        <v>0</v>
      </c>
      <c r="W275" s="46">
        <f>+L286</f>
        <v>0</v>
      </c>
      <c r="X275" s="46">
        <f>+L284</f>
        <v>0</v>
      </c>
    </row>
    <row r="276" spans="1:24" x14ac:dyDescent="0.25">
      <c r="A276" s="21"/>
      <c r="B276" s="22"/>
      <c r="C276" s="8">
        <f>+$C260</f>
        <v>0</v>
      </c>
      <c r="D276" s="24"/>
      <c r="E276" s="24"/>
      <c r="F276" s="24"/>
      <c r="G276" s="10">
        <f>+$G$4</f>
        <v>0</v>
      </c>
      <c r="H276" s="10">
        <f>+G276</f>
        <v>0</v>
      </c>
      <c r="I276" s="10">
        <f t="shared" si="70"/>
        <v>0</v>
      </c>
      <c r="J276" s="10">
        <f t="shared" si="70"/>
        <v>0</v>
      </c>
      <c r="K276" s="10">
        <f t="shared" si="70"/>
        <v>0</v>
      </c>
      <c r="L276" s="10">
        <f t="shared" si="70"/>
        <v>0</v>
      </c>
      <c r="M276" s="10">
        <f t="shared" si="70"/>
        <v>0</v>
      </c>
      <c r="N276" s="25"/>
    </row>
    <row r="277" spans="1:24" ht="15.75" thickBot="1" x14ac:dyDescent="0.3">
      <c r="A277" s="21"/>
      <c r="B277" s="26"/>
      <c r="C277" s="27"/>
      <c r="D277" s="27"/>
      <c r="E277" s="27"/>
      <c r="F277" s="27"/>
      <c r="G277" s="7">
        <f>+$G$5</f>
        <v>0</v>
      </c>
      <c r="H277" s="7">
        <f>+$H$5</f>
        <v>0</v>
      </c>
      <c r="I277" s="7">
        <f>+$I$5</f>
        <v>0</v>
      </c>
      <c r="J277" s="7">
        <f>+$J$5</f>
        <v>0</v>
      </c>
      <c r="K277" s="7">
        <f>+$K$5</f>
        <v>0</v>
      </c>
      <c r="L277" s="7" t="s">
        <v>11</v>
      </c>
      <c r="M277" s="7" t="s">
        <v>12</v>
      </c>
      <c r="N277" s="28"/>
    </row>
    <row r="278" spans="1:24" x14ac:dyDescent="0.25">
      <c r="A278" s="21"/>
      <c r="B278" s="29"/>
      <c r="C278" s="30"/>
      <c r="D278" s="30"/>
      <c r="E278" s="30"/>
      <c r="F278" s="30"/>
      <c r="G278" s="11"/>
      <c r="H278" s="11"/>
      <c r="I278" s="11"/>
      <c r="J278" s="11"/>
      <c r="K278" s="30"/>
      <c r="L278" s="30"/>
      <c r="M278" s="30"/>
      <c r="N278" s="31"/>
    </row>
    <row r="279" spans="1:24" x14ac:dyDescent="0.25">
      <c r="A279" s="21"/>
      <c r="B279" s="29"/>
      <c r="C279" s="30" t="s">
        <v>0</v>
      </c>
      <c r="D279" s="30"/>
      <c r="E279" s="30"/>
      <c r="F279" s="30"/>
      <c r="G279" s="32">
        <f>SUM(G280:G283)</f>
        <v>0</v>
      </c>
      <c r="H279" s="32">
        <f t="shared" ref="H279:L279" si="71">SUM(H280:H283)</f>
        <v>0</v>
      </c>
      <c r="I279" s="32">
        <f t="shared" si="71"/>
        <v>0</v>
      </c>
      <c r="J279" s="32">
        <f t="shared" si="71"/>
        <v>0</v>
      </c>
      <c r="K279" s="32">
        <f t="shared" si="71"/>
        <v>0</v>
      </c>
      <c r="L279" s="32">
        <f t="shared" si="71"/>
        <v>0</v>
      </c>
      <c r="M279" s="32" t="e">
        <f>ROUND((L279/$E$1),0)</f>
        <v>#DIV/0!</v>
      </c>
      <c r="N279" s="33"/>
      <c r="P279" s="16" t="s">
        <v>140</v>
      </c>
    </row>
    <row r="280" spans="1:24" x14ac:dyDescent="0.25">
      <c r="A280" s="21"/>
      <c r="B280" s="29"/>
      <c r="C280" s="30"/>
      <c r="D280" s="30" t="s">
        <v>1</v>
      </c>
      <c r="E280" s="30"/>
      <c r="F280" s="30"/>
      <c r="G280" s="40"/>
      <c r="H280" s="40"/>
      <c r="I280" s="40"/>
      <c r="J280" s="40"/>
      <c r="K280" s="40"/>
      <c r="L280" s="35">
        <f>SUM(G280:K280)</f>
        <v>0</v>
      </c>
      <c r="M280" s="35" t="e">
        <f t="shared" ref="M280:M288" si="72">ROUND((L280/$E$1),0)</f>
        <v>#DIV/0!</v>
      </c>
      <c r="N280" s="33"/>
    </row>
    <row r="281" spans="1:24" x14ac:dyDescent="0.25">
      <c r="A281" s="21"/>
      <c r="B281" s="29"/>
      <c r="C281" s="30"/>
      <c r="D281" s="30" t="s">
        <v>2</v>
      </c>
      <c r="E281" s="30"/>
      <c r="F281" s="30"/>
      <c r="G281" s="40"/>
      <c r="H281" s="40"/>
      <c r="I281" s="40"/>
      <c r="J281" s="40"/>
      <c r="K281" s="40"/>
      <c r="L281" s="35">
        <f t="shared" ref="L281:L288" si="73">SUM(G281:K281)</f>
        <v>0</v>
      </c>
      <c r="M281" s="35" t="e">
        <f t="shared" si="72"/>
        <v>#DIV/0!</v>
      </c>
      <c r="N281" s="33"/>
    </row>
    <row r="282" spans="1:24" x14ac:dyDescent="0.25">
      <c r="A282" s="21"/>
      <c r="B282" s="29"/>
      <c r="C282" s="30"/>
      <c r="D282" s="30" t="s">
        <v>3</v>
      </c>
      <c r="E282" s="30"/>
      <c r="F282" s="30"/>
      <c r="G282" s="40"/>
      <c r="H282" s="40"/>
      <c r="I282" s="40"/>
      <c r="J282" s="40"/>
      <c r="K282" s="40"/>
      <c r="L282" s="35">
        <f t="shared" si="73"/>
        <v>0</v>
      </c>
      <c r="M282" s="35" t="e">
        <f t="shared" si="72"/>
        <v>#DIV/0!</v>
      </c>
      <c r="N282" s="33"/>
    </row>
    <row r="283" spans="1:24" x14ac:dyDescent="0.25">
      <c r="A283" s="21"/>
      <c r="B283" s="29"/>
      <c r="C283" s="30"/>
      <c r="D283" s="30" t="s">
        <v>4</v>
      </c>
      <c r="E283" s="30"/>
      <c r="F283" s="30"/>
      <c r="G283" s="41"/>
      <c r="H283" s="41"/>
      <c r="I283" s="41"/>
      <c r="J283" s="41"/>
      <c r="K283" s="41"/>
      <c r="L283" s="32">
        <f t="shared" si="73"/>
        <v>0</v>
      </c>
      <c r="M283" s="32" t="e">
        <f t="shared" si="72"/>
        <v>#DIV/0!</v>
      </c>
      <c r="N283" s="33"/>
    </row>
    <row r="284" spans="1:24" x14ac:dyDescent="0.25">
      <c r="A284" s="21"/>
      <c r="B284" s="29"/>
      <c r="C284" s="30" t="s">
        <v>5</v>
      </c>
      <c r="D284" s="30"/>
      <c r="E284" s="30"/>
      <c r="F284" s="30"/>
      <c r="G284" s="40"/>
      <c r="H284" s="40"/>
      <c r="I284" s="40"/>
      <c r="J284" s="40"/>
      <c r="K284" s="40"/>
      <c r="L284" s="35">
        <f t="shared" si="73"/>
        <v>0</v>
      </c>
      <c r="M284" s="35" t="e">
        <f t="shared" si="72"/>
        <v>#DIV/0!</v>
      </c>
      <c r="N284" s="33"/>
    </row>
    <row r="285" spans="1:24" x14ac:dyDescent="0.25">
      <c r="A285" s="21"/>
      <c r="B285" s="29"/>
      <c r="C285" s="30" t="s">
        <v>6</v>
      </c>
      <c r="D285" s="30"/>
      <c r="E285" s="30"/>
      <c r="F285" s="30"/>
      <c r="G285" s="40"/>
      <c r="H285" s="40"/>
      <c r="I285" s="40"/>
      <c r="J285" s="40"/>
      <c r="K285" s="40"/>
      <c r="L285" s="35">
        <f t="shared" si="73"/>
        <v>0</v>
      </c>
      <c r="M285" s="35" t="e">
        <f t="shared" si="72"/>
        <v>#DIV/0!</v>
      </c>
      <c r="N285" s="33"/>
    </row>
    <row r="286" spans="1:24" x14ac:dyDescent="0.25">
      <c r="A286" s="21"/>
      <c r="B286" s="29"/>
      <c r="C286" s="30" t="s">
        <v>7</v>
      </c>
      <c r="D286" s="30"/>
      <c r="E286" s="30"/>
      <c r="F286" s="30"/>
      <c r="G286" s="40"/>
      <c r="H286" s="40"/>
      <c r="I286" s="40"/>
      <c r="J286" s="40"/>
      <c r="K286" s="40"/>
      <c r="L286" s="35">
        <f t="shared" si="73"/>
        <v>0</v>
      </c>
      <c r="M286" s="35" t="e">
        <f t="shared" si="72"/>
        <v>#DIV/0!</v>
      </c>
      <c r="N286" s="33"/>
    </row>
    <row r="287" spans="1:24" x14ac:dyDescent="0.25">
      <c r="A287" s="21"/>
      <c r="B287" s="29"/>
      <c r="C287" s="30" t="s">
        <v>9</v>
      </c>
      <c r="D287" s="30"/>
      <c r="E287" s="30"/>
      <c r="F287" s="30"/>
      <c r="G287" s="40"/>
      <c r="H287" s="40"/>
      <c r="I287" s="40"/>
      <c r="J287" s="40"/>
      <c r="K287" s="40"/>
      <c r="L287" s="35">
        <f t="shared" si="73"/>
        <v>0</v>
      </c>
      <c r="M287" s="35" t="e">
        <f t="shared" si="72"/>
        <v>#DIV/0!</v>
      </c>
      <c r="N287" s="33"/>
    </row>
    <row r="288" spans="1:24" x14ac:dyDescent="0.25">
      <c r="A288" s="21"/>
      <c r="B288" s="29"/>
      <c r="C288" s="30" t="s">
        <v>8</v>
      </c>
      <c r="D288" s="30"/>
      <c r="E288" s="30"/>
      <c r="F288" s="30"/>
      <c r="G288" s="40"/>
      <c r="H288" s="40"/>
      <c r="I288" s="40"/>
      <c r="J288" s="40"/>
      <c r="K288" s="40"/>
      <c r="L288" s="35">
        <f t="shared" si="73"/>
        <v>0</v>
      </c>
      <c r="M288" s="35" t="e">
        <f t="shared" si="72"/>
        <v>#DIV/0!</v>
      </c>
      <c r="N288" s="33"/>
    </row>
    <row r="289" spans="1:24" ht="15.75" thickBot="1" x14ac:dyDescent="0.3">
      <c r="A289" s="21"/>
      <c r="B289" s="36"/>
      <c r="C289" s="37"/>
      <c r="D289" s="37"/>
      <c r="E289" s="37"/>
      <c r="F289" s="37"/>
      <c r="G289" s="38"/>
      <c r="H289" s="38"/>
      <c r="I289" s="38"/>
      <c r="J289" s="38"/>
      <c r="K289" s="38"/>
      <c r="L289" s="38"/>
      <c r="M289" s="38"/>
      <c r="N289" s="39"/>
    </row>
    <row r="290" spans="1:24" ht="15.75" thickBot="1" x14ac:dyDescent="0.3">
      <c r="A290" s="21"/>
      <c r="G290" s="34"/>
      <c r="H290" s="34"/>
      <c r="I290" s="34"/>
      <c r="J290" s="34"/>
      <c r="K290" s="34"/>
      <c r="L290" s="34"/>
      <c r="M290" s="34"/>
      <c r="N290" s="34"/>
    </row>
    <row r="291" spans="1:24" x14ac:dyDescent="0.25">
      <c r="A291" s="2">
        <f>+A275+1</f>
        <v>18</v>
      </c>
      <c r="B291" s="12"/>
      <c r="C291" s="5" t="s">
        <v>34</v>
      </c>
      <c r="D291" s="18"/>
      <c r="E291" s="19"/>
      <c r="F291" s="19"/>
      <c r="G291" s="6">
        <f>+$G$3</f>
        <v>2024</v>
      </c>
      <c r="H291" s="6">
        <f>+G291</f>
        <v>2024</v>
      </c>
      <c r="I291" s="6">
        <f t="shared" ref="I291:M292" si="74">+H291</f>
        <v>2024</v>
      </c>
      <c r="J291" s="6">
        <f t="shared" si="74"/>
        <v>2024</v>
      </c>
      <c r="K291" s="6">
        <f t="shared" si="74"/>
        <v>2024</v>
      </c>
      <c r="L291" s="6">
        <f t="shared" si="74"/>
        <v>2024</v>
      </c>
      <c r="M291" s="6">
        <f t="shared" si="74"/>
        <v>2024</v>
      </c>
      <c r="N291" s="20"/>
      <c r="S291" s="45" t="str">
        <f>+C291</f>
        <v>Mangcongco</v>
      </c>
      <c r="T291" s="46">
        <f>+L295</f>
        <v>0</v>
      </c>
      <c r="U291" s="46">
        <f>+L296+L297</f>
        <v>0</v>
      </c>
      <c r="V291" s="46">
        <f>+L298+L299</f>
        <v>0</v>
      </c>
      <c r="W291" s="46">
        <f>+L302</f>
        <v>0</v>
      </c>
      <c r="X291" s="46">
        <f>+L300</f>
        <v>0</v>
      </c>
    </row>
    <row r="292" spans="1:24" x14ac:dyDescent="0.25">
      <c r="A292" s="21"/>
      <c r="B292" s="22"/>
      <c r="C292" s="8">
        <f>+$C276</f>
        <v>0</v>
      </c>
      <c r="D292" s="24"/>
      <c r="E292" s="24"/>
      <c r="F292" s="24"/>
      <c r="G292" s="10">
        <f>+$G$4</f>
        <v>0</v>
      </c>
      <c r="H292" s="10">
        <f>+G292</f>
        <v>0</v>
      </c>
      <c r="I292" s="10">
        <f t="shared" si="74"/>
        <v>0</v>
      </c>
      <c r="J292" s="10">
        <f t="shared" si="74"/>
        <v>0</v>
      </c>
      <c r="K292" s="10">
        <f t="shared" si="74"/>
        <v>0</v>
      </c>
      <c r="L292" s="10">
        <f t="shared" si="74"/>
        <v>0</v>
      </c>
      <c r="M292" s="10">
        <f t="shared" si="74"/>
        <v>0</v>
      </c>
      <c r="N292" s="25"/>
    </row>
    <row r="293" spans="1:24" ht="15.75" thickBot="1" x14ac:dyDescent="0.3">
      <c r="A293" s="21"/>
      <c r="B293" s="26"/>
      <c r="C293" s="27"/>
      <c r="D293" s="27"/>
      <c r="E293" s="27"/>
      <c r="F293" s="27"/>
      <c r="G293" s="7">
        <f>+$G$5</f>
        <v>0</v>
      </c>
      <c r="H293" s="7">
        <f>+$H$5</f>
        <v>0</v>
      </c>
      <c r="I293" s="7">
        <f>+$I$5</f>
        <v>0</v>
      </c>
      <c r="J293" s="7">
        <f>+$J$5</f>
        <v>0</v>
      </c>
      <c r="K293" s="7">
        <f>+$K$5</f>
        <v>0</v>
      </c>
      <c r="L293" s="7" t="s">
        <v>11</v>
      </c>
      <c r="M293" s="7" t="s">
        <v>12</v>
      </c>
      <c r="N293" s="28"/>
    </row>
    <row r="294" spans="1:24" x14ac:dyDescent="0.25">
      <c r="A294" s="21"/>
      <c r="B294" s="29"/>
      <c r="C294" s="30"/>
      <c r="D294" s="30"/>
      <c r="E294" s="30"/>
      <c r="F294" s="30"/>
      <c r="G294" s="11"/>
      <c r="H294" s="11"/>
      <c r="I294" s="11"/>
      <c r="J294" s="11"/>
      <c r="K294" s="30"/>
      <c r="L294" s="30"/>
      <c r="M294" s="30"/>
      <c r="N294" s="31"/>
    </row>
    <row r="295" spans="1:24" x14ac:dyDescent="0.25">
      <c r="A295" s="21"/>
      <c r="B295" s="29"/>
      <c r="C295" s="30" t="s">
        <v>0</v>
      </c>
      <c r="D295" s="30"/>
      <c r="E295" s="30"/>
      <c r="F295" s="30"/>
      <c r="G295" s="32">
        <f>SUM(G296:G299)</f>
        <v>0</v>
      </c>
      <c r="H295" s="32">
        <f t="shared" ref="H295:L295" si="75">SUM(H296:H299)</f>
        <v>0</v>
      </c>
      <c r="I295" s="32">
        <f t="shared" si="75"/>
        <v>0</v>
      </c>
      <c r="J295" s="32">
        <f t="shared" si="75"/>
        <v>0</v>
      </c>
      <c r="K295" s="32">
        <f t="shared" si="75"/>
        <v>0</v>
      </c>
      <c r="L295" s="32">
        <f t="shared" si="75"/>
        <v>0</v>
      </c>
      <c r="M295" s="32" t="e">
        <f>ROUND((L295/$E$1),0)</f>
        <v>#DIV/0!</v>
      </c>
      <c r="N295" s="33"/>
    </row>
    <row r="296" spans="1:24" x14ac:dyDescent="0.25">
      <c r="A296" s="21"/>
      <c r="B296" s="29"/>
      <c r="C296" s="30"/>
      <c r="D296" s="30" t="s">
        <v>1</v>
      </c>
      <c r="E296" s="30"/>
      <c r="F296" s="30"/>
      <c r="G296" s="40"/>
      <c r="H296" s="40"/>
      <c r="I296" s="40"/>
      <c r="J296" s="40"/>
      <c r="K296" s="40"/>
      <c r="L296" s="35">
        <f>SUM(G296:K296)</f>
        <v>0</v>
      </c>
      <c r="M296" s="35" t="e">
        <f t="shared" ref="M296:M304" si="76">ROUND((L296/$E$1),0)</f>
        <v>#DIV/0!</v>
      </c>
      <c r="N296" s="33"/>
    </row>
    <row r="297" spans="1:24" x14ac:dyDescent="0.25">
      <c r="A297" s="21"/>
      <c r="B297" s="29"/>
      <c r="C297" s="30"/>
      <c r="D297" s="30" t="s">
        <v>2</v>
      </c>
      <c r="E297" s="30"/>
      <c r="F297" s="30"/>
      <c r="G297" s="40"/>
      <c r="H297" s="40"/>
      <c r="I297" s="40"/>
      <c r="J297" s="40"/>
      <c r="K297" s="40"/>
      <c r="L297" s="35">
        <f t="shared" ref="L297:L304" si="77">SUM(G297:K297)</f>
        <v>0</v>
      </c>
      <c r="M297" s="35" t="e">
        <f t="shared" si="76"/>
        <v>#DIV/0!</v>
      </c>
      <c r="N297" s="33"/>
    </row>
    <row r="298" spans="1:24" x14ac:dyDescent="0.25">
      <c r="A298" s="21"/>
      <c r="B298" s="29"/>
      <c r="C298" s="30"/>
      <c r="D298" s="30" t="s">
        <v>3</v>
      </c>
      <c r="E298" s="30"/>
      <c r="F298" s="30"/>
      <c r="G298" s="40"/>
      <c r="H298" s="40"/>
      <c r="I298" s="40"/>
      <c r="J298" s="40"/>
      <c r="K298" s="40"/>
      <c r="L298" s="35">
        <f t="shared" si="77"/>
        <v>0</v>
      </c>
      <c r="M298" s="35" t="e">
        <f t="shared" si="76"/>
        <v>#DIV/0!</v>
      </c>
      <c r="N298" s="33"/>
    </row>
    <row r="299" spans="1:24" x14ac:dyDescent="0.25">
      <c r="A299" s="21"/>
      <c r="B299" s="29"/>
      <c r="C299" s="30"/>
      <c r="D299" s="30" t="s">
        <v>4</v>
      </c>
      <c r="E299" s="30"/>
      <c r="F299" s="30"/>
      <c r="G299" s="41"/>
      <c r="H299" s="41"/>
      <c r="I299" s="41"/>
      <c r="J299" s="41"/>
      <c r="K299" s="41"/>
      <c r="L299" s="32">
        <f t="shared" si="77"/>
        <v>0</v>
      </c>
      <c r="M299" s="32" t="e">
        <f t="shared" si="76"/>
        <v>#DIV/0!</v>
      </c>
      <c r="N299" s="33"/>
    </row>
    <row r="300" spans="1:24" x14ac:dyDescent="0.25">
      <c r="A300" s="21"/>
      <c r="B300" s="29"/>
      <c r="C300" s="30" t="s">
        <v>5</v>
      </c>
      <c r="D300" s="30"/>
      <c r="E300" s="30"/>
      <c r="F300" s="30"/>
      <c r="G300" s="40"/>
      <c r="H300" s="40"/>
      <c r="I300" s="40"/>
      <c r="J300" s="40"/>
      <c r="K300" s="40"/>
      <c r="L300" s="35">
        <f t="shared" si="77"/>
        <v>0</v>
      </c>
      <c r="M300" s="35" t="e">
        <f t="shared" si="76"/>
        <v>#DIV/0!</v>
      </c>
      <c r="N300" s="33"/>
    </row>
    <row r="301" spans="1:24" x14ac:dyDescent="0.25">
      <c r="A301" s="21"/>
      <c r="B301" s="29"/>
      <c r="C301" s="30" t="s">
        <v>6</v>
      </c>
      <c r="D301" s="30"/>
      <c r="E301" s="30"/>
      <c r="F301" s="30"/>
      <c r="G301" s="40"/>
      <c r="H301" s="40"/>
      <c r="I301" s="40"/>
      <c r="J301" s="40"/>
      <c r="K301" s="40"/>
      <c r="L301" s="35">
        <f t="shared" si="77"/>
        <v>0</v>
      </c>
      <c r="M301" s="35" t="e">
        <f t="shared" si="76"/>
        <v>#DIV/0!</v>
      </c>
      <c r="N301" s="33"/>
    </row>
    <row r="302" spans="1:24" x14ac:dyDescent="0.25">
      <c r="A302" s="21"/>
      <c r="B302" s="29"/>
      <c r="C302" s="30" t="s">
        <v>7</v>
      </c>
      <c r="D302" s="30"/>
      <c r="E302" s="30"/>
      <c r="F302" s="30"/>
      <c r="G302" s="40"/>
      <c r="H302" s="40"/>
      <c r="I302" s="40"/>
      <c r="J302" s="40"/>
      <c r="K302" s="40"/>
      <c r="L302" s="35">
        <f t="shared" si="77"/>
        <v>0</v>
      </c>
      <c r="M302" s="35" t="e">
        <f t="shared" si="76"/>
        <v>#DIV/0!</v>
      </c>
      <c r="N302" s="33"/>
    </row>
    <row r="303" spans="1:24" x14ac:dyDescent="0.25">
      <c r="A303" s="21"/>
      <c r="B303" s="29"/>
      <c r="C303" s="30" t="s">
        <v>9</v>
      </c>
      <c r="D303" s="30"/>
      <c r="E303" s="30"/>
      <c r="F303" s="30"/>
      <c r="G303" s="40"/>
      <c r="H303" s="40"/>
      <c r="I303" s="40"/>
      <c r="J303" s="40"/>
      <c r="K303" s="40"/>
      <c r="L303" s="35">
        <f t="shared" si="77"/>
        <v>0</v>
      </c>
      <c r="M303" s="35" t="e">
        <f t="shared" si="76"/>
        <v>#DIV/0!</v>
      </c>
      <c r="N303" s="33"/>
    </row>
    <row r="304" spans="1:24" x14ac:dyDescent="0.25">
      <c r="A304" s="21"/>
      <c r="B304" s="29"/>
      <c r="C304" s="30" t="s">
        <v>8</v>
      </c>
      <c r="D304" s="30"/>
      <c r="E304" s="30"/>
      <c r="F304" s="30"/>
      <c r="G304" s="40"/>
      <c r="H304" s="40"/>
      <c r="I304" s="40"/>
      <c r="J304" s="40"/>
      <c r="K304" s="40"/>
      <c r="L304" s="35">
        <f t="shared" si="77"/>
        <v>0</v>
      </c>
      <c r="M304" s="35" t="e">
        <f t="shared" si="76"/>
        <v>#DIV/0!</v>
      </c>
      <c r="N304" s="33"/>
    </row>
    <row r="305" spans="1:24" ht="15.75" thickBot="1" x14ac:dyDescent="0.3">
      <c r="A305" s="21"/>
      <c r="B305" s="36"/>
      <c r="C305" s="37"/>
      <c r="D305" s="37"/>
      <c r="E305" s="37"/>
      <c r="F305" s="37"/>
      <c r="G305" s="38"/>
      <c r="H305" s="38"/>
      <c r="I305" s="38"/>
      <c r="J305" s="38"/>
      <c r="K305" s="38"/>
      <c r="L305" s="38"/>
      <c r="M305" s="38"/>
      <c r="N305" s="39"/>
    </row>
    <row r="306" spans="1:24" ht="15.75" thickBot="1" x14ac:dyDescent="0.3">
      <c r="G306" s="42"/>
      <c r="H306" s="42"/>
      <c r="I306" s="42"/>
      <c r="J306" s="42"/>
      <c r="K306" s="42"/>
      <c r="L306" s="42"/>
      <c r="M306" s="42"/>
      <c r="N306" s="42"/>
    </row>
    <row r="307" spans="1:24" x14ac:dyDescent="0.25">
      <c r="A307" s="2">
        <f>+A291+1</f>
        <v>19</v>
      </c>
      <c r="B307" s="12"/>
      <c r="C307" s="5" t="s">
        <v>35</v>
      </c>
      <c r="D307" s="18"/>
      <c r="E307" s="19"/>
      <c r="F307" s="19"/>
      <c r="G307" s="6">
        <f>+$G$3</f>
        <v>2024</v>
      </c>
      <c r="H307" s="6">
        <f>+G307</f>
        <v>2024</v>
      </c>
      <c r="I307" s="6">
        <f t="shared" ref="I307:M308" si="78">+H307</f>
        <v>2024</v>
      </c>
      <c r="J307" s="6">
        <f t="shared" si="78"/>
        <v>2024</v>
      </c>
      <c r="K307" s="6">
        <f t="shared" si="78"/>
        <v>2024</v>
      </c>
      <c r="L307" s="6">
        <f t="shared" si="78"/>
        <v>2024</v>
      </c>
      <c r="M307" s="6">
        <f t="shared" si="78"/>
        <v>2024</v>
      </c>
      <c r="N307" s="20"/>
      <c r="S307" s="45" t="str">
        <f>+C307</f>
        <v>Kaliba</v>
      </c>
      <c r="T307" s="46">
        <f>+L311</f>
        <v>0</v>
      </c>
      <c r="U307" s="46">
        <f>+L312+L313</f>
        <v>0</v>
      </c>
      <c r="V307" s="46">
        <f>+L314+L315</f>
        <v>0</v>
      </c>
      <c r="W307" s="46">
        <f>+L318</f>
        <v>0</v>
      </c>
      <c r="X307" s="46">
        <f>+L316</f>
        <v>0</v>
      </c>
    </row>
    <row r="308" spans="1:24" x14ac:dyDescent="0.25">
      <c r="A308" s="21"/>
      <c r="B308" s="22"/>
      <c r="C308" s="8">
        <f>+$C292</f>
        <v>0</v>
      </c>
      <c r="D308" s="24"/>
      <c r="E308" s="24"/>
      <c r="F308" s="24"/>
      <c r="G308" s="10">
        <f>+$G$4</f>
        <v>0</v>
      </c>
      <c r="H308" s="10">
        <f>+G308</f>
        <v>0</v>
      </c>
      <c r="I308" s="10">
        <f t="shared" si="78"/>
        <v>0</v>
      </c>
      <c r="J308" s="10">
        <f t="shared" si="78"/>
        <v>0</v>
      </c>
      <c r="K308" s="10">
        <f t="shared" si="78"/>
        <v>0</v>
      </c>
      <c r="L308" s="10">
        <f t="shared" si="78"/>
        <v>0</v>
      </c>
      <c r="M308" s="10">
        <f t="shared" si="78"/>
        <v>0</v>
      </c>
      <c r="N308" s="25"/>
    </row>
    <row r="309" spans="1:24" ht="15.75" thickBot="1" x14ac:dyDescent="0.3">
      <c r="A309" s="21"/>
      <c r="B309" s="26"/>
      <c r="C309" s="27"/>
      <c r="D309" s="27"/>
      <c r="E309" s="27"/>
      <c r="F309" s="27"/>
      <c r="G309" s="7">
        <f>+$G$5</f>
        <v>0</v>
      </c>
      <c r="H309" s="7">
        <f>+$H$5</f>
        <v>0</v>
      </c>
      <c r="I309" s="7">
        <f>+$I$5</f>
        <v>0</v>
      </c>
      <c r="J309" s="7">
        <f>+$J$5</f>
        <v>0</v>
      </c>
      <c r="K309" s="7">
        <f>+$K$5</f>
        <v>0</v>
      </c>
      <c r="L309" s="7" t="s">
        <v>11</v>
      </c>
      <c r="M309" s="7" t="s">
        <v>12</v>
      </c>
      <c r="N309" s="28"/>
    </row>
    <row r="310" spans="1:24" x14ac:dyDescent="0.25">
      <c r="A310" s="21"/>
      <c r="B310" s="29"/>
      <c r="C310" s="30"/>
      <c r="D310" s="30"/>
      <c r="E310" s="30"/>
      <c r="F310" s="30"/>
      <c r="G310" s="11"/>
      <c r="H310" s="11"/>
      <c r="I310" s="11"/>
      <c r="J310" s="11"/>
      <c r="K310" s="30"/>
      <c r="L310" s="30"/>
      <c r="M310" s="30"/>
      <c r="N310" s="31"/>
    </row>
    <row r="311" spans="1:24" x14ac:dyDescent="0.25">
      <c r="A311" s="21"/>
      <c r="B311" s="29"/>
      <c r="C311" s="30" t="s">
        <v>0</v>
      </c>
      <c r="D311" s="30"/>
      <c r="E311" s="30"/>
      <c r="F311" s="30"/>
      <c r="G311" s="32">
        <f>SUM(G312:G315)</f>
        <v>0</v>
      </c>
      <c r="H311" s="32">
        <f t="shared" ref="H311:L311" si="79">SUM(H312:H315)</f>
        <v>0</v>
      </c>
      <c r="I311" s="32">
        <f t="shared" si="79"/>
        <v>0</v>
      </c>
      <c r="J311" s="32">
        <f t="shared" si="79"/>
        <v>0</v>
      </c>
      <c r="K311" s="32">
        <f t="shared" si="79"/>
        <v>0</v>
      </c>
      <c r="L311" s="32">
        <f t="shared" si="79"/>
        <v>0</v>
      </c>
      <c r="M311" s="32" t="e">
        <f>ROUND((L311/$E$1),0)</f>
        <v>#DIV/0!</v>
      </c>
      <c r="N311" s="33"/>
    </row>
    <row r="312" spans="1:24" x14ac:dyDescent="0.25">
      <c r="A312" s="21"/>
      <c r="B312" s="29"/>
      <c r="C312" s="30"/>
      <c r="D312" s="30" t="s">
        <v>1</v>
      </c>
      <c r="E312" s="30"/>
      <c r="F312" s="30"/>
      <c r="G312" s="40"/>
      <c r="H312" s="40"/>
      <c r="I312" s="40"/>
      <c r="J312" s="40"/>
      <c r="K312" s="40"/>
      <c r="L312" s="35">
        <f>SUM(G312:K312)</f>
        <v>0</v>
      </c>
      <c r="M312" s="35" t="e">
        <f t="shared" ref="M312:M320" si="80">ROUND((L312/$E$1),0)</f>
        <v>#DIV/0!</v>
      </c>
      <c r="N312" s="33"/>
    </row>
    <row r="313" spans="1:24" x14ac:dyDescent="0.25">
      <c r="A313" s="21"/>
      <c r="B313" s="29"/>
      <c r="C313" s="30"/>
      <c r="D313" s="30" t="s">
        <v>2</v>
      </c>
      <c r="E313" s="30"/>
      <c r="F313" s="30"/>
      <c r="G313" s="40"/>
      <c r="H313" s="40"/>
      <c r="I313" s="40"/>
      <c r="J313" s="40"/>
      <c r="K313" s="40"/>
      <c r="L313" s="35">
        <f t="shared" ref="L313:L320" si="81">SUM(G313:K313)</f>
        <v>0</v>
      </c>
      <c r="M313" s="35" t="e">
        <f t="shared" si="80"/>
        <v>#DIV/0!</v>
      </c>
      <c r="N313" s="33"/>
    </row>
    <row r="314" spans="1:24" x14ac:dyDescent="0.25">
      <c r="A314" s="21"/>
      <c r="B314" s="29"/>
      <c r="C314" s="30"/>
      <c r="D314" s="30" t="s">
        <v>3</v>
      </c>
      <c r="E314" s="30"/>
      <c r="F314" s="30"/>
      <c r="G314" s="40"/>
      <c r="H314" s="40"/>
      <c r="I314" s="40"/>
      <c r="J314" s="40"/>
      <c r="K314" s="40"/>
      <c r="L314" s="35">
        <f t="shared" si="81"/>
        <v>0</v>
      </c>
      <c r="M314" s="35" t="e">
        <f t="shared" si="80"/>
        <v>#DIV/0!</v>
      </c>
      <c r="N314" s="33"/>
    </row>
    <row r="315" spans="1:24" x14ac:dyDescent="0.25">
      <c r="A315" s="21"/>
      <c r="B315" s="29"/>
      <c r="C315" s="30"/>
      <c r="D315" s="30" t="s">
        <v>4</v>
      </c>
      <c r="E315" s="30"/>
      <c r="F315" s="30"/>
      <c r="G315" s="41"/>
      <c r="H315" s="41"/>
      <c r="I315" s="41"/>
      <c r="J315" s="41"/>
      <c r="K315" s="41"/>
      <c r="L315" s="32">
        <f t="shared" si="81"/>
        <v>0</v>
      </c>
      <c r="M315" s="32" t="e">
        <f t="shared" si="80"/>
        <v>#DIV/0!</v>
      </c>
      <c r="N315" s="33"/>
    </row>
    <row r="316" spans="1:24" x14ac:dyDescent="0.25">
      <c r="A316" s="21"/>
      <c r="B316" s="29"/>
      <c r="C316" s="30" t="s">
        <v>5</v>
      </c>
      <c r="D316" s="30"/>
      <c r="E316" s="30"/>
      <c r="F316" s="30"/>
      <c r="G316" s="40"/>
      <c r="H316" s="40"/>
      <c r="I316" s="40"/>
      <c r="J316" s="40"/>
      <c r="K316" s="40"/>
      <c r="L316" s="35">
        <f t="shared" si="81"/>
        <v>0</v>
      </c>
      <c r="M316" s="35" t="e">
        <f t="shared" si="80"/>
        <v>#DIV/0!</v>
      </c>
      <c r="N316" s="33"/>
    </row>
    <row r="317" spans="1:24" x14ac:dyDescent="0.25">
      <c r="A317" s="21"/>
      <c r="B317" s="29"/>
      <c r="C317" s="30" t="s">
        <v>6</v>
      </c>
      <c r="D317" s="30"/>
      <c r="E317" s="30"/>
      <c r="F317" s="30"/>
      <c r="G317" s="40"/>
      <c r="H317" s="40"/>
      <c r="I317" s="40"/>
      <c r="J317" s="40"/>
      <c r="K317" s="40"/>
      <c r="L317" s="35">
        <f t="shared" si="81"/>
        <v>0</v>
      </c>
      <c r="M317" s="35" t="e">
        <f t="shared" si="80"/>
        <v>#DIV/0!</v>
      </c>
      <c r="N317" s="33"/>
    </row>
    <row r="318" spans="1:24" x14ac:dyDescent="0.25">
      <c r="A318" s="21"/>
      <c r="B318" s="29"/>
      <c r="C318" s="30" t="s">
        <v>7</v>
      </c>
      <c r="D318" s="30"/>
      <c r="E318" s="30"/>
      <c r="F318" s="30"/>
      <c r="G318" s="40"/>
      <c r="H318" s="40"/>
      <c r="I318" s="40"/>
      <c r="J318" s="40"/>
      <c r="K318" s="40"/>
      <c r="L318" s="35">
        <f t="shared" si="81"/>
        <v>0</v>
      </c>
      <c r="M318" s="35" t="e">
        <f t="shared" si="80"/>
        <v>#DIV/0!</v>
      </c>
      <c r="N318" s="33"/>
    </row>
    <row r="319" spans="1:24" x14ac:dyDescent="0.25">
      <c r="A319" s="21"/>
      <c r="B319" s="29"/>
      <c r="C319" s="30" t="s">
        <v>9</v>
      </c>
      <c r="D319" s="30"/>
      <c r="E319" s="30"/>
      <c r="F319" s="30"/>
      <c r="G319" s="40"/>
      <c r="H319" s="40"/>
      <c r="I319" s="40"/>
      <c r="J319" s="40"/>
      <c r="K319" s="40"/>
      <c r="L319" s="35">
        <f t="shared" si="81"/>
        <v>0</v>
      </c>
      <c r="M319" s="35" t="e">
        <f t="shared" si="80"/>
        <v>#DIV/0!</v>
      </c>
      <c r="N319" s="33"/>
    </row>
    <row r="320" spans="1:24" x14ac:dyDescent="0.25">
      <c r="A320" s="21"/>
      <c r="B320" s="29"/>
      <c r="C320" s="30" t="s">
        <v>8</v>
      </c>
      <c r="D320" s="30"/>
      <c r="E320" s="30"/>
      <c r="F320" s="30"/>
      <c r="G320" s="40"/>
      <c r="H320" s="40"/>
      <c r="I320" s="40"/>
      <c r="J320" s="40"/>
      <c r="K320" s="40"/>
      <c r="L320" s="35">
        <f t="shared" si="81"/>
        <v>0</v>
      </c>
      <c r="M320" s="35" t="e">
        <f t="shared" si="80"/>
        <v>#DIV/0!</v>
      </c>
      <c r="N320" s="33"/>
    </row>
    <row r="321" spans="1:24" ht="15.75" thickBot="1" x14ac:dyDescent="0.3">
      <c r="A321" s="21"/>
      <c r="B321" s="36"/>
      <c r="C321" s="37"/>
      <c r="D321" s="37"/>
      <c r="E321" s="37"/>
      <c r="F321" s="37"/>
      <c r="G321" s="38"/>
      <c r="H321" s="38"/>
      <c r="I321" s="38"/>
      <c r="J321" s="38"/>
      <c r="K321" s="38"/>
      <c r="L321" s="38"/>
      <c r="M321" s="38"/>
      <c r="N321" s="39"/>
    </row>
    <row r="322" spans="1:24" ht="15.75" thickBot="1" x14ac:dyDescent="0.3">
      <c r="A322" s="21"/>
      <c r="G322" s="34"/>
      <c r="H322" s="34"/>
      <c r="I322" s="34"/>
      <c r="J322" s="34"/>
      <c r="K322" s="34"/>
      <c r="L322" s="34"/>
      <c r="M322" s="34"/>
      <c r="N322" s="34"/>
    </row>
    <row r="323" spans="1:24" x14ac:dyDescent="0.25">
      <c r="A323" s="2">
        <f>+A307+1</f>
        <v>20</v>
      </c>
      <c r="B323" s="17"/>
      <c r="C323" s="5" t="s">
        <v>36</v>
      </c>
      <c r="D323" s="18"/>
      <c r="E323" s="19"/>
      <c r="F323" s="19"/>
      <c r="G323" s="6">
        <f>+$G$3</f>
        <v>2024</v>
      </c>
      <c r="H323" s="6">
        <f>+G323</f>
        <v>2024</v>
      </c>
      <c r="I323" s="6">
        <f t="shared" ref="I323:M324" si="82">+H323</f>
        <v>2024</v>
      </c>
      <c r="J323" s="6">
        <f t="shared" si="82"/>
        <v>2024</v>
      </c>
      <c r="K323" s="6">
        <f t="shared" si="82"/>
        <v>2024</v>
      </c>
      <c r="L323" s="6">
        <f t="shared" si="82"/>
        <v>2024</v>
      </c>
      <c r="M323" s="6">
        <f t="shared" si="82"/>
        <v>2024</v>
      </c>
      <c r="N323" s="20"/>
      <c r="S323" s="45" t="str">
        <f>+C323</f>
        <v>Kancesi</v>
      </c>
      <c r="T323" s="46">
        <f>+L327</f>
        <v>0</v>
      </c>
      <c r="U323" s="46">
        <f>+L328+L329</f>
        <v>0</v>
      </c>
      <c r="V323" s="46">
        <f>+L330+L331</f>
        <v>0</v>
      </c>
      <c r="W323" s="46">
        <f>+L334</f>
        <v>0</v>
      </c>
      <c r="X323" s="46">
        <f>+L332</f>
        <v>0</v>
      </c>
    </row>
    <row r="324" spans="1:24" x14ac:dyDescent="0.25">
      <c r="A324" s="21"/>
      <c r="B324" s="22"/>
      <c r="C324" s="8">
        <f>+$C308</f>
        <v>0</v>
      </c>
      <c r="D324" s="24"/>
      <c r="E324" s="24"/>
      <c r="F324" s="24"/>
      <c r="G324" s="10">
        <f>+$G$4</f>
        <v>0</v>
      </c>
      <c r="H324" s="10">
        <f>+G324</f>
        <v>0</v>
      </c>
      <c r="I324" s="10">
        <f t="shared" si="82"/>
        <v>0</v>
      </c>
      <c r="J324" s="10">
        <f t="shared" si="82"/>
        <v>0</v>
      </c>
      <c r="K324" s="10">
        <f t="shared" si="82"/>
        <v>0</v>
      </c>
      <c r="L324" s="10">
        <f t="shared" si="82"/>
        <v>0</v>
      </c>
      <c r="M324" s="10">
        <f t="shared" si="82"/>
        <v>0</v>
      </c>
      <c r="N324" s="25"/>
    </row>
    <row r="325" spans="1:24" ht="15.75" thickBot="1" x14ac:dyDescent="0.3">
      <c r="A325" s="21"/>
      <c r="B325" s="26"/>
      <c r="C325" s="27"/>
      <c r="D325" s="27"/>
      <c r="E325" s="27"/>
      <c r="F325" s="27"/>
      <c r="G325" s="7">
        <f>+$G$5</f>
        <v>0</v>
      </c>
      <c r="H325" s="7">
        <f>+$H$5</f>
        <v>0</v>
      </c>
      <c r="I325" s="7">
        <f>+$I$5</f>
        <v>0</v>
      </c>
      <c r="J325" s="7">
        <f>+$J$5</f>
        <v>0</v>
      </c>
      <c r="K325" s="7">
        <f>+$K$5</f>
        <v>0</v>
      </c>
      <c r="L325" s="7" t="s">
        <v>11</v>
      </c>
      <c r="M325" s="7" t="s">
        <v>12</v>
      </c>
      <c r="N325" s="28"/>
    </row>
    <row r="326" spans="1:24" x14ac:dyDescent="0.25">
      <c r="A326" s="21"/>
      <c r="B326" s="29"/>
      <c r="C326" s="30"/>
      <c r="D326" s="30"/>
      <c r="E326" s="30"/>
      <c r="F326" s="30"/>
      <c r="G326" s="11"/>
      <c r="H326" s="11"/>
      <c r="I326" s="11"/>
      <c r="J326" s="11"/>
      <c r="K326" s="30"/>
      <c r="L326" s="30"/>
      <c r="M326" s="30"/>
      <c r="N326" s="31"/>
    </row>
    <row r="327" spans="1:24" x14ac:dyDescent="0.25">
      <c r="A327" s="21"/>
      <c r="B327" s="29"/>
      <c r="C327" s="30" t="s">
        <v>0</v>
      </c>
      <c r="D327" s="30"/>
      <c r="E327" s="30"/>
      <c r="F327" s="30"/>
      <c r="G327" s="32">
        <f>SUM(G328:G331)</f>
        <v>0</v>
      </c>
      <c r="H327" s="32">
        <f t="shared" ref="H327:L327" si="83">SUM(H328:H331)</f>
        <v>0</v>
      </c>
      <c r="I327" s="32">
        <f t="shared" si="83"/>
        <v>0</v>
      </c>
      <c r="J327" s="32">
        <f t="shared" si="83"/>
        <v>0</v>
      </c>
      <c r="K327" s="32">
        <f t="shared" si="83"/>
        <v>0</v>
      </c>
      <c r="L327" s="32">
        <f t="shared" si="83"/>
        <v>0</v>
      </c>
      <c r="M327" s="32" t="e">
        <f>ROUND((L327/$E$1),0)</f>
        <v>#DIV/0!</v>
      </c>
      <c r="N327" s="33"/>
    </row>
    <row r="328" spans="1:24" x14ac:dyDescent="0.25">
      <c r="A328" s="21"/>
      <c r="B328" s="29"/>
      <c r="C328" s="30"/>
      <c r="D328" s="30" t="s">
        <v>1</v>
      </c>
      <c r="E328" s="30"/>
      <c r="F328" s="30"/>
      <c r="G328" s="40"/>
      <c r="H328" s="40"/>
      <c r="I328" s="40"/>
      <c r="J328" s="40"/>
      <c r="K328" s="40"/>
      <c r="L328" s="35">
        <f>SUM(G328:K328)</f>
        <v>0</v>
      </c>
      <c r="M328" s="35" t="e">
        <f t="shared" ref="M328:M336" si="84">ROUND((L328/$E$1),0)</f>
        <v>#DIV/0!</v>
      </c>
      <c r="N328" s="33"/>
    </row>
    <row r="329" spans="1:24" x14ac:dyDescent="0.25">
      <c r="A329" s="21"/>
      <c r="B329" s="29"/>
      <c r="C329" s="30"/>
      <c r="D329" s="30" t="s">
        <v>2</v>
      </c>
      <c r="E329" s="30"/>
      <c r="F329" s="30"/>
      <c r="G329" s="40"/>
      <c r="H329" s="40"/>
      <c r="I329" s="40"/>
      <c r="J329" s="40"/>
      <c r="K329" s="40"/>
      <c r="L329" s="35">
        <f t="shared" ref="L329:L336" si="85">SUM(G329:K329)</f>
        <v>0</v>
      </c>
      <c r="M329" s="35" t="e">
        <f t="shared" si="84"/>
        <v>#DIV/0!</v>
      </c>
      <c r="N329" s="33"/>
    </row>
    <row r="330" spans="1:24" x14ac:dyDescent="0.25">
      <c r="A330" s="21"/>
      <c r="B330" s="29"/>
      <c r="C330" s="30"/>
      <c r="D330" s="30" t="s">
        <v>3</v>
      </c>
      <c r="E330" s="30"/>
      <c r="F330" s="30"/>
      <c r="G330" s="40"/>
      <c r="H330" s="40"/>
      <c r="I330" s="40"/>
      <c r="J330" s="40"/>
      <c r="K330" s="40"/>
      <c r="L330" s="35">
        <f t="shared" si="85"/>
        <v>0</v>
      </c>
      <c r="M330" s="35" t="e">
        <f t="shared" si="84"/>
        <v>#DIV/0!</v>
      </c>
      <c r="N330" s="33"/>
    </row>
    <row r="331" spans="1:24" x14ac:dyDescent="0.25">
      <c r="A331" s="21"/>
      <c r="B331" s="29"/>
      <c r="C331" s="30"/>
      <c r="D331" s="30" t="s">
        <v>4</v>
      </c>
      <c r="E331" s="30"/>
      <c r="F331" s="30"/>
      <c r="G331" s="41"/>
      <c r="H331" s="41"/>
      <c r="I331" s="41"/>
      <c r="J331" s="41"/>
      <c r="K331" s="41"/>
      <c r="L331" s="32">
        <f t="shared" si="85"/>
        <v>0</v>
      </c>
      <c r="M331" s="32" t="e">
        <f t="shared" si="84"/>
        <v>#DIV/0!</v>
      </c>
      <c r="N331" s="33"/>
    </row>
    <row r="332" spans="1:24" x14ac:dyDescent="0.25">
      <c r="A332" s="21"/>
      <c r="B332" s="29"/>
      <c r="C332" s="30" t="s">
        <v>5</v>
      </c>
      <c r="D332" s="30"/>
      <c r="E332" s="30"/>
      <c r="F332" s="30"/>
      <c r="G332" s="40"/>
      <c r="H332" s="40"/>
      <c r="I332" s="40"/>
      <c r="J332" s="40"/>
      <c r="K332" s="40"/>
      <c r="L332" s="35">
        <f t="shared" si="85"/>
        <v>0</v>
      </c>
      <c r="M332" s="35" t="e">
        <f t="shared" si="84"/>
        <v>#DIV/0!</v>
      </c>
      <c r="N332" s="33"/>
    </row>
    <row r="333" spans="1:24" x14ac:dyDescent="0.25">
      <c r="A333" s="21"/>
      <c r="B333" s="29"/>
      <c r="C333" s="30" t="s">
        <v>6</v>
      </c>
      <c r="D333" s="30"/>
      <c r="E333" s="30"/>
      <c r="F333" s="30"/>
      <c r="G333" s="40"/>
      <c r="H333" s="40"/>
      <c r="I333" s="40"/>
      <c r="J333" s="40"/>
      <c r="K333" s="40"/>
      <c r="L333" s="35">
        <f t="shared" si="85"/>
        <v>0</v>
      </c>
      <c r="M333" s="35" t="e">
        <f t="shared" si="84"/>
        <v>#DIV/0!</v>
      </c>
      <c r="N333" s="33"/>
    </row>
    <row r="334" spans="1:24" x14ac:dyDescent="0.25">
      <c r="A334" s="21"/>
      <c r="B334" s="29"/>
      <c r="C334" s="30" t="s">
        <v>7</v>
      </c>
      <c r="D334" s="30"/>
      <c r="E334" s="30"/>
      <c r="F334" s="30"/>
      <c r="G334" s="40"/>
      <c r="H334" s="40"/>
      <c r="I334" s="40"/>
      <c r="J334" s="40"/>
      <c r="K334" s="40"/>
      <c r="L334" s="35">
        <f t="shared" si="85"/>
        <v>0</v>
      </c>
      <c r="M334" s="35" t="e">
        <f t="shared" si="84"/>
        <v>#DIV/0!</v>
      </c>
      <c r="N334" s="33"/>
    </row>
    <row r="335" spans="1:24" x14ac:dyDescent="0.25">
      <c r="A335" s="21"/>
      <c r="B335" s="29"/>
      <c r="C335" s="30" t="s">
        <v>9</v>
      </c>
      <c r="D335" s="30"/>
      <c r="E335" s="30"/>
      <c r="F335" s="30"/>
      <c r="G335" s="40"/>
      <c r="H335" s="40"/>
      <c r="I335" s="40"/>
      <c r="J335" s="40"/>
      <c r="K335" s="40"/>
      <c r="L335" s="35">
        <f t="shared" si="85"/>
        <v>0</v>
      </c>
      <c r="M335" s="35" t="e">
        <f t="shared" si="84"/>
        <v>#DIV/0!</v>
      </c>
      <c r="N335" s="33"/>
    </row>
    <row r="336" spans="1:24" x14ac:dyDescent="0.25">
      <c r="A336" s="21"/>
      <c r="B336" s="29"/>
      <c r="C336" s="30" t="s">
        <v>8</v>
      </c>
      <c r="D336" s="30"/>
      <c r="E336" s="30"/>
      <c r="F336" s="30"/>
      <c r="G336" s="40"/>
      <c r="H336" s="40"/>
      <c r="I336" s="40"/>
      <c r="J336" s="40"/>
      <c r="K336" s="40"/>
      <c r="L336" s="35">
        <f t="shared" si="85"/>
        <v>0</v>
      </c>
      <c r="M336" s="35" t="e">
        <f t="shared" si="84"/>
        <v>#DIV/0!</v>
      </c>
      <c r="N336" s="33"/>
    </row>
    <row r="337" spans="1:24" ht="15.75" thickBot="1" x14ac:dyDescent="0.3">
      <c r="A337" s="21"/>
      <c r="B337" s="36"/>
      <c r="C337" s="37"/>
      <c r="D337" s="37"/>
      <c r="E337" s="37"/>
      <c r="F337" s="37"/>
      <c r="G337" s="38"/>
      <c r="H337" s="38"/>
      <c r="I337" s="38"/>
      <c r="J337" s="38"/>
      <c r="K337" s="38"/>
      <c r="L337" s="38"/>
      <c r="M337" s="38"/>
      <c r="N337" s="39"/>
    </row>
    <row r="338" spans="1:24" ht="15.75" thickBot="1" x14ac:dyDescent="0.3">
      <c r="A338" s="21"/>
      <c r="G338" s="34"/>
      <c r="H338" s="34"/>
      <c r="I338" s="34"/>
      <c r="J338" s="34"/>
      <c r="K338" s="34"/>
      <c r="L338" s="34"/>
      <c r="M338" s="34"/>
      <c r="N338" s="34"/>
    </row>
    <row r="339" spans="1:24" x14ac:dyDescent="0.25">
      <c r="A339" s="2">
        <f>+A323+1</f>
        <v>21</v>
      </c>
      <c r="B339" s="12"/>
      <c r="C339" s="5" t="s">
        <v>37</v>
      </c>
      <c r="D339" s="18"/>
      <c r="E339" s="19"/>
      <c r="F339" s="19"/>
      <c r="G339" s="6">
        <f>+$G$3</f>
        <v>2024</v>
      </c>
      <c r="H339" s="6">
        <f>+G339</f>
        <v>2024</v>
      </c>
      <c r="I339" s="6">
        <f t="shared" ref="I339:M340" si="86">+H339</f>
        <v>2024</v>
      </c>
      <c r="J339" s="6">
        <f t="shared" si="86"/>
        <v>2024</v>
      </c>
      <c r="K339" s="6">
        <f t="shared" si="86"/>
        <v>2024</v>
      </c>
      <c r="L339" s="6">
        <f t="shared" si="86"/>
        <v>2024</v>
      </c>
      <c r="M339" s="6">
        <f t="shared" si="86"/>
        <v>2024</v>
      </c>
      <c r="N339" s="20"/>
      <c r="S339" s="45" t="str">
        <f>+C339</f>
        <v>Mpuluzi</v>
      </c>
      <c r="T339" s="46">
        <f>+L343</f>
        <v>0</v>
      </c>
      <c r="U339" s="46">
        <f>+L344+L345</f>
        <v>0</v>
      </c>
      <c r="V339" s="46">
        <f>+L346+L347</f>
        <v>0</v>
      </c>
      <c r="W339" s="46">
        <f>+L350</f>
        <v>0</v>
      </c>
      <c r="X339" s="46">
        <f>+L348</f>
        <v>0</v>
      </c>
    </row>
    <row r="340" spans="1:24" x14ac:dyDescent="0.25">
      <c r="A340" s="21"/>
      <c r="B340" s="22"/>
      <c r="C340" s="8">
        <f>+$C324</f>
        <v>0</v>
      </c>
      <c r="D340" s="24"/>
      <c r="E340" s="24"/>
      <c r="F340" s="24"/>
      <c r="G340" s="10">
        <f>+$G$4</f>
        <v>0</v>
      </c>
      <c r="H340" s="10">
        <f>+G340</f>
        <v>0</v>
      </c>
      <c r="I340" s="10">
        <f t="shared" si="86"/>
        <v>0</v>
      </c>
      <c r="J340" s="10">
        <f t="shared" si="86"/>
        <v>0</v>
      </c>
      <c r="K340" s="10">
        <f t="shared" si="86"/>
        <v>0</v>
      </c>
      <c r="L340" s="10">
        <f t="shared" si="86"/>
        <v>0</v>
      </c>
      <c r="M340" s="10">
        <f t="shared" si="86"/>
        <v>0</v>
      </c>
      <c r="N340" s="25"/>
    </row>
    <row r="341" spans="1:24" ht="15.75" thickBot="1" x14ac:dyDescent="0.3">
      <c r="A341" s="21"/>
      <c r="B341" s="26"/>
      <c r="C341" s="27"/>
      <c r="D341" s="27"/>
      <c r="E341" s="27"/>
      <c r="F341" s="27"/>
      <c r="G341" s="7">
        <f>+$G$5</f>
        <v>0</v>
      </c>
      <c r="H341" s="7">
        <f>+$H$5</f>
        <v>0</v>
      </c>
      <c r="I341" s="7">
        <f>+$I$5</f>
        <v>0</v>
      </c>
      <c r="J341" s="7">
        <f>+$J$5</f>
        <v>0</v>
      </c>
      <c r="K341" s="7">
        <f>+$K$5</f>
        <v>0</v>
      </c>
      <c r="L341" s="7" t="s">
        <v>11</v>
      </c>
      <c r="M341" s="7" t="s">
        <v>12</v>
      </c>
      <c r="N341" s="28"/>
    </row>
    <row r="342" spans="1:24" x14ac:dyDescent="0.25">
      <c r="A342" s="21"/>
      <c r="B342" s="29"/>
      <c r="C342" s="30"/>
      <c r="D342" s="30"/>
      <c r="E342" s="30"/>
      <c r="F342" s="30"/>
      <c r="G342" s="11"/>
      <c r="H342" s="11"/>
      <c r="I342" s="11"/>
      <c r="J342" s="11"/>
      <c r="K342" s="30"/>
      <c r="L342" s="30"/>
      <c r="M342" s="30"/>
      <c r="N342" s="31"/>
    </row>
    <row r="343" spans="1:24" x14ac:dyDescent="0.25">
      <c r="A343" s="21"/>
      <c r="B343" s="29"/>
      <c r="C343" s="30" t="s">
        <v>0</v>
      </c>
      <c r="D343" s="30"/>
      <c r="E343" s="30"/>
      <c r="F343" s="30"/>
      <c r="G343" s="32">
        <f>SUM(G344:G347)</f>
        <v>0</v>
      </c>
      <c r="H343" s="32">
        <f t="shared" ref="H343:L343" si="87">SUM(H344:H347)</f>
        <v>0</v>
      </c>
      <c r="I343" s="32">
        <f t="shared" si="87"/>
        <v>0</v>
      </c>
      <c r="J343" s="32">
        <f t="shared" si="87"/>
        <v>0</v>
      </c>
      <c r="K343" s="32">
        <f t="shared" si="87"/>
        <v>0</v>
      </c>
      <c r="L343" s="32">
        <f t="shared" si="87"/>
        <v>0</v>
      </c>
      <c r="M343" s="32" t="e">
        <f>ROUND((L343/$E$1),0)</f>
        <v>#DIV/0!</v>
      </c>
      <c r="N343" s="33"/>
    </row>
    <row r="344" spans="1:24" x14ac:dyDescent="0.25">
      <c r="A344" s="21"/>
      <c r="B344" s="29"/>
      <c r="C344" s="30"/>
      <c r="D344" s="30" t="s">
        <v>1</v>
      </c>
      <c r="E344" s="30"/>
      <c r="F344" s="30"/>
      <c r="G344" s="40"/>
      <c r="H344" s="40"/>
      <c r="I344" s="40"/>
      <c r="J344" s="40"/>
      <c r="K344" s="40"/>
      <c r="L344" s="35">
        <f>SUM(G344:K344)</f>
        <v>0</v>
      </c>
      <c r="M344" s="35" t="e">
        <f t="shared" ref="M344:M352" si="88">ROUND((L344/$E$1),0)</f>
        <v>#DIV/0!</v>
      </c>
      <c r="N344" s="33"/>
    </row>
    <row r="345" spans="1:24" x14ac:dyDescent="0.25">
      <c r="A345" s="21"/>
      <c r="B345" s="29"/>
      <c r="C345" s="30"/>
      <c r="D345" s="30" t="s">
        <v>2</v>
      </c>
      <c r="E345" s="30"/>
      <c r="F345" s="30"/>
      <c r="G345" s="40"/>
      <c r="H345" s="40"/>
      <c r="I345" s="40"/>
      <c r="J345" s="40"/>
      <c r="K345" s="40"/>
      <c r="L345" s="35">
        <f t="shared" ref="L345:L352" si="89">SUM(G345:K345)</f>
        <v>0</v>
      </c>
      <c r="M345" s="35" t="e">
        <f t="shared" si="88"/>
        <v>#DIV/0!</v>
      </c>
      <c r="N345" s="33"/>
    </row>
    <row r="346" spans="1:24" x14ac:dyDescent="0.25">
      <c r="A346" s="21"/>
      <c r="B346" s="29"/>
      <c r="C346" s="30"/>
      <c r="D346" s="30" t="s">
        <v>3</v>
      </c>
      <c r="E346" s="30"/>
      <c r="F346" s="30"/>
      <c r="G346" s="40"/>
      <c r="H346" s="40"/>
      <c r="I346" s="40"/>
      <c r="J346" s="40"/>
      <c r="K346" s="40"/>
      <c r="L346" s="35">
        <f t="shared" si="89"/>
        <v>0</v>
      </c>
      <c r="M346" s="35" t="e">
        <f t="shared" si="88"/>
        <v>#DIV/0!</v>
      </c>
      <c r="N346" s="33"/>
    </row>
    <row r="347" spans="1:24" x14ac:dyDescent="0.25">
      <c r="A347" s="21"/>
      <c r="B347" s="29"/>
      <c r="C347" s="30"/>
      <c r="D347" s="30" t="s">
        <v>4</v>
      </c>
      <c r="E347" s="30"/>
      <c r="F347" s="30"/>
      <c r="G347" s="41"/>
      <c r="H347" s="41"/>
      <c r="I347" s="41"/>
      <c r="J347" s="41"/>
      <c r="K347" s="41"/>
      <c r="L347" s="32">
        <f t="shared" si="89"/>
        <v>0</v>
      </c>
      <c r="M347" s="32" t="e">
        <f t="shared" si="88"/>
        <v>#DIV/0!</v>
      </c>
      <c r="N347" s="33"/>
    </row>
    <row r="348" spans="1:24" x14ac:dyDescent="0.25">
      <c r="A348" s="21"/>
      <c r="B348" s="29"/>
      <c r="C348" s="30" t="s">
        <v>5</v>
      </c>
      <c r="D348" s="30"/>
      <c r="E348" s="30"/>
      <c r="F348" s="30"/>
      <c r="G348" s="40"/>
      <c r="H348" s="40"/>
      <c r="I348" s="40"/>
      <c r="J348" s="40"/>
      <c r="K348" s="40"/>
      <c r="L348" s="35">
        <f t="shared" si="89"/>
        <v>0</v>
      </c>
      <c r="M348" s="35" t="e">
        <f t="shared" si="88"/>
        <v>#DIV/0!</v>
      </c>
      <c r="N348" s="33"/>
    </row>
    <row r="349" spans="1:24" x14ac:dyDescent="0.25">
      <c r="A349" s="21"/>
      <c r="B349" s="29"/>
      <c r="C349" s="30" t="s">
        <v>6</v>
      </c>
      <c r="D349" s="30"/>
      <c r="E349" s="30"/>
      <c r="F349" s="30"/>
      <c r="G349" s="40"/>
      <c r="H349" s="40"/>
      <c r="I349" s="40"/>
      <c r="J349" s="40"/>
      <c r="K349" s="40"/>
      <c r="L349" s="35">
        <f t="shared" si="89"/>
        <v>0</v>
      </c>
      <c r="M349" s="35" t="e">
        <f t="shared" si="88"/>
        <v>#DIV/0!</v>
      </c>
      <c r="N349" s="33"/>
    </row>
    <row r="350" spans="1:24" x14ac:dyDescent="0.25">
      <c r="A350" s="21"/>
      <c r="B350" s="29"/>
      <c r="C350" s="30" t="s">
        <v>7</v>
      </c>
      <c r="D350" s="30"/>
      <c r="E350" s="30"/>
      <c r="F350" s="30"/>
      <c r="G350" s="40"/>
      <c r="H350" s="40"/>
      <c r="I350" s="40"/>
      <c r="J350" s="40"/>
      <c r="K350" s="40"/>
      <c r="L350" s="35">
        <f t="shared" si="89"/>
        <v>0</v>
      </c>
      <c r="M350" s="35" t="e">
        <f t="shared" si="88"/>
        <v>#DIV/0!</v>
      </c>
      <c r="N350" s="33"/>
    </row>
    <row r="351" spans="1:24" x14ac:dyDescent="0.25">
      <c r="A351" s="21"/>
      <c r="B351" s="29"/>
      <c r="C351" s="30" t="s">
        <v>9</v>
      </c>
      <c r="D351" s="30"/>
      <c r="E351" s="30"/>
      <c r="F351" s="30"/>
      <c r="G351" s="40"/>
      <c r="H351" s="40"/>
      <c r="I351" s="40"/>
      <c r="J351" s="40"/>
      <c r="K351" s="40"/>
      <c r="L351" s="35">
        <f t="shared" si="89"/>
        <v>0</v>
      </c>
      <c r="M351" s="35" t="e">
        <f t="shared" si="88"/>
        <v>#DIV/0!</v>
      </c>
      <c r="N351" s="33"/>
    </row>
    <row r="352" spans="1:24" x14ac:dyDescent="0.25">
      <c r="A352" s="21"/>
      <c r="B352" s="29"/>
      <c r="C352" s="30" t="s">
        <v>8</v>
      </c>
      <c r="D352" s="30"/>
      <c r="E352" s="30"/>
      <c r="F352" s="30"/>
      <c r="G352" s="40"/>
      <c r="H352" s="40"/>
      <c r="I352" s="40"/>
      <c r="J352" s="40"/>
      <c r="K352" s="40"/>
      <c r="L352" s="35">
        <f t="shared" si="89"/>
        <v>0</v>
      </c>
      <c r="M352" s="35" t="e">
        <f t="shared" si="88"/>
        <v>#DIV/0!</v>
      </c>
      <c r="N352" s="33"/>
    </row>
    <row r="353" spans="1:24" ht="15.75" thickBot="1" x14ac:dyDescent="0.3">
      <c r="A353" s="21"/>
      <c r="B353" s="36"/>
      <c r="C353" s="37"/>
      <c r="D353" s="37"/>
      <c r="E353" s="37"/>
      <c r="F353" s="37"/>
      <c r="G353" s="38"/>
      <c r="H353" s="38"/>
      <c r="I353" s="38"/>
      <c r="J353" s="38"/>
      <c r="K353" s="38"/>
      <c r="L353" s="38"/>
      <c r="M353" s="38"/>
      <c r="N353" s="39"/>
    </row>
    <row r="354" spans="1:24" ht="15.75" thickBot="1" x14ac:dyDescent="0.3">
      <c r="G354" s="42"/>
      <c r="H354" s="42"/>
      <c r="I354" s="42"/>
      <c r="J354" s="42"/>
      <c r="K354" s="42"/>
      <c r="L354" s="42"/>
      <c r="M354" s="42"/>
      <c r="N354" s="42"/>
    </row>
    <row r="355" spans="1:24" x14ac:dyDescent="0.25">
      <c r="A355" s="2">
        <f>+A339+1</f>
        <v>22</v>
      </c>
      <c r="B355" s="12"/>
      <c r="C355" s="5" t="s">
        <v>38</v>
      </c>
      <c r="D355" s="18"/>
      <c r="E355" s="19"/>
      <c r="F355" s="19"/>
      <c r="G355" s="6">
        <f>+$G$3</f>
        <v>2024</v>
      </c>
      <c r="H355" s="6">
        <f>+G355</f>
        <v>2024</v>
      </c>
      <c r="I355" s="6">
        <f t="shared" ref="I355:M356" si="90">+H355</f>
        <v>2024</v>
      </c>
      <c r="J355" s="6">
        <f t="shared" si="90"/>
        <v>2024</v>
      </c>
      <c r="K355" s="6">
        <f t="shared" si="90"/>
        <v>2024</v>
      </c>
      <c r="L355" s="6">
        <f t="shared" si="90"/>
        <v>2024</v>
      </c>
      <c r="M355" s="6">
        <f t="shared" si="90"/>
        <v>2024</v>
      </c>
      <c r="N355" s="20"/>
      <c r="S355" s="45" t="str">
        <f>+C355</f>
        <v>Bulunga</v>
      </c>
      <c r="T355" s="46">
        <f>+L359</f>
        <v>0</v>
      </c>
      <c r="U355" s="46">
        <f>+L360+L361</f>
        <v>0</v>
      </c>
      <c r="V355" s="46">
        <f>+L362+L363</f>
        <v>0</v>
      </c>
      <c r="W355" s="46">
        <f>+L366</f>
        <v>0</v>
      </c>
      <c r="X355" s="46">
        <f>+L364</f>
        <v>0</v>
      </c>
    </row>
    <row r="356" spans="1:24" x14ac:dyDescent="0.25">
      <c r="A356" s="21"/>
      <c r="B356" s="22"/>
      <c r="C356" s="8">
        <f>+$C340</f>
        <v>0</v>
      </c>
      <c r="D356" s="24"/>
      <c r="E356" s="24"/>
      <c r="F356" s="24"/>
      <c r="G356" s="10">
        <f>+$G$4</f>
        <v>0</v>
      </c>
      <c r="H356" s="10">
        <f>+G356</f>
        <v>0</v>
      </c>
      <c r="I356" s="10">
        <f t="shared" si="90"/>
        <v>0</v>
      </c>
      <c r="J356" s="10">
        <f t="shared" si="90"/>
        <v>0</v>
      </c>
      <c r="K356" s="10">
        <f t="shared" si="90"/>
        <v>0</v>
      </c>
      <c r="L356" s="10">
        <f t="shared" si="90"/>
        <v>0</v>
      </c>
      <c r="M356" s="10">
        <f t="shared" si="90"/>
        <v>0</v>
      </c>
      <c r="N356" s="25"/>
    </row>
    <row r="357" spans="1:24" ht="15.75" thickBot="1" x14ac:dyDescent="0.3">
      <c r="A357" s="21"/>
      <c r="B357" s="26"/>
      <c r="C357" s="27"/>
      <c r="D357" s="27"/>
      <c r="E357" s="27"/>
      <c r="F357" s="27"/>
      <c r="G357" s="7">
        <f>+$G$5</f>
        <v>0</v>
      </c>
      <c r="H357" s="7">
        <f>+$H$5</f>
        <v>0</v>
      </c>
      <c r="I357" s="7">
        <f>+$I$5</f>
        <v>0</v>
      </c>
      <c r="J357" s="7">
        <f>+$J$5</f>
        <v>0</v>
      </c>
      <c r="K357" s="7">
        <f>+$K$5</f>
        <v>0</v>
      </c>
      <c r="L357" s="7" t="s">
        <v>11</v>
      </c>
      <c r="M357" s="7" t="s">
        <v>12</v>
      </c>
      <c r="N357" s="28"/>
    </row>
    <row r="358" spans="1:24" x14ac:dyDescent="0.25">
      <c r="A358" s="21"/>
      <c r="B358" s="29"/>
      <c r="C358" s="30"/>
      <c r="D358" s="30"/>
      <c r="E358" s="30"/>
      <c r="F358" s="30"/>
      <c r="G358" s="11"/>
      <c r="H358" s="11"/>
      <c r="I358" s="11"/>
      <c r="J358" s="11"/>
      <c r="K358" s="30"/>
      <c r="L358" s="30"/>
      <c r="M358" s="30"/>
      <c r="N358" s="31"/>
    </row>
    <row r="359" spans="1:24" x14ac:dyDescent="0.25">
      <c r="A359" s="21"/>
      <c r="B359" s="29"/>
      <c r="C359" s="30" t="s">
        <v>0</v>
      </c>
      <c r="D359" s="30"/>
      <c r="E359" s="30"/>
      <c r="F359" s="30"/>
      <c r="G359" s="32">
        <f>SUM(G360:G363)</f>
        <v>0</v>
      </c>
      <c r="H359" s="32">
        <f t="shared" ref="H359:L359" si="91">SUM(H360:H363)</f>
        <v>0</v>
      </c>
      <c r="I359" s="32">
        <f t="shared" si="91"/>
        <v>0</v>
      </c>
      <c r="J359" s="32">
        <f t="shared" si="91"/>
        <v>0</v>
      </c>
      <c r="K359" s="32">
        <f t="shared" si="91"/>
        <v>0</v>
      </c>
      <c r="L359" s="32">
        <f t="shared" si="91"/>
        <v>0</v>
      </c>
      <c r="M359" s="32" t="e">
        <f>ROUND((L359/$E$1),0)</f>
        <v>#DIV/0!</v>
      </c>
      <c r="N359" s="33"/>
    </row>
    <row r="360" spans="1:24" x14ac:dyDescent="0.25">
      <c r="A360" s="21"/>
      <c r="B360" s="29"/>
      <c r="C360" s="30"/>
      <c r="D360" s="30" t="s">
        <v>1</v>
      </c>
      <c r="E360" s="30"/>
      <c r="F360" s="30"/>
      <c r="G360" s="40"/>
      <c r="H360" s="40"/>
      <c r="I360" s="40"/>
      <c r="J360" s="40"/>
      <c r="K360" s="40"/>
      <c r="L360" s="35">
        <f>SUM(G360:K360)</f>
        <v>0</v>
      </c>
      <c r="M360" s="35" t="e">
        <f t="shared" ref="M360:M368" si="92">ROUND((L360/$E$1),0)</f>
        <v>#DIV/0!</v>
      </c>
      <c r="N360" s="33"/>
    </row>
    <row r="361" spans="1:24" x14ac:dyDescent="0.25">
      <c r="A361" s="21"/>
      <c r="B361" s="29"/>
      <c r="C361" s="30"/>
      <c r="D361" s="30" t="s">
        <v>2</v>
      </c>
      <c r="E361" s="30"/>
      <c r="F361" s="30"/>
      <c r="G361" s="40"/>
      <c r="H361" s="40"/>
      <c r="I361" s="40"/>
      <c r="J361" s="40"/>
      <c r="K361" s="40"/>
      <c r="L361" s="35">
        <f t="shared" ref="L361:L368" si="93">SUM(G361:K361)</f>
        <v>0</v>
      </c>
      <c r="M361" s="35" t="e">
        <f t="shared" si="92"/>
        <v>#DIV/0!</v>
      </c>
      <c r="N361" s="33"/>
    </row>
    <row r="362" spans="1:24" x14ac:dyDescent="0.25">
      <c r="A362" s="21"/>
      <c r="B362" s="29"/>
      <c r="C362" s="30"/>
      <c r="D362" s="30" t="s">
        <v>3</v>
      </c>
      <c r="E362" s="30"/>
      <c r="F362" s="30"/>
      <c r="G362" s="40"/>
      <c r="H362" s="40"/>
      <c r="I362" s="40"/>
      <c r="J362" s="40"/>
      <c r="K362" s="40"/>
      <c r="L362" s="35">
        <f t="shared" si="93"/>
        <v>0</v>
      </c>
      <c r="M362" s="35" t="e">
        <f t="shared" si="92"/>
        <v>#DIV/0!</v>
      </c>
      <c r="N362" s="33"/>
    </row>
    <row r="363" spans="1:24" x14ac:dyDescent="0.25">
      <c r="A363" s="21"/>
      <c r="B363" s="29"/>
      <c r="C363" s="30"/>
      <c r="D363" s="30" t="s">
        <v>4</v>
      </c>
      <c r="E363" s="30"/>
      <c r="F363" s="30"/>
      <c r="G363" s="41"/>
      <c r="H363" s="41"/>
      <c r="I363" s="41"/>
      <c r="J363" s="41"/>
      <c r="K363" s="41"/>
      <c r="L363" s="32">
        <f t="shared" si="93"/>
        <v>0</v>
      </c>
      <c r="M363" s="32" t="e">
        <f t="shared" si="92"/>
        <v>#DIV/0!</v>
      </c>
      <c r="N363" s="33"/>
    </row>
    <row r="364" spans="1:24" x14ac:dyDescent="0.25">
      <c r="A364" s="21"/>
      <c r="B364" s="29"/>
      <c r="C364" s="30" t="s">
        <v>5</v>
      </c>
      <c r="D364" s="30"/>
      <c r="E364" s="30"/>
      <c r="F364" s="30"/>
      <c r="G364" s="40"/>
      <c r="H364" s="40"/>
      <c r="I364" s="40"/>
      <c r="J364" s="40"/>
      <c r="K364" s="40"/>
      <c r="L364" s="35">
        <f t="shared" si="93"/>
        <v>0</v>
      </c>
      <c r="M364" s="35" t="e">
        <f t="shared" si="92"/>
        <v>#DIV/0!</v>
      </c>
      <c r="N364" s="33"/>
    </row>
    <row r="365" spans="1:24" x14ac:dyDescent="0.25">
      <c r="A365" s="21"/>
      <c r="B365" s="29"/>
      <c r="C365" s="30" t="s">
        <v>6</v>
      </c>
      <c r="D365" s="30"/>
      <c r="E365" s="30"/>
      <c r="F365" s="30"/>
      <c r="G365" s="40"/>
      <c r="H365" s="40"/>
      <c r="I365" s="40"/>
      <c r="J365" s="40"/>
      <c r="K365" s="40"/>
      <c r="L365" s="35">
        <f t="shared" si="93"/>
        <v>0</v>
      </c>
      <c r="M365" s="35" t="e">
        <f t="shared" si="92"/>
        <v>#DIV/0!</v>
      </c>
      <c r="N365" s="33"/>
    </row>
    <row r="366" spans="1:24" x14ac:dyDescent="0.25">
      <c r="A366" s="21"/>
      <c r="B366" s="29"/>
      <c r="C366" s="30" t="s">
        <v>7</v>
      </c>
      <c r="D366" s="30"/>
      <c r="E366" s="30"/>
      <c r="F366" s="30"/>
      <c r="G366" s="40"/>
      <c r="H366" s="40"/>
      <c r="I366" s="40"/>
      <c r="J366" s="40"/>
      <c r="K366" s="40"/>
      <c r="L366" s="35">
        <f t="shared" si="93"/>
        <v>0</v>
      </c>
      <c r="M366" s="35" t="e">
        <f t="shared" si="92"/>
        <v>#DIV/0!</v>
      </c>
      <c r="N366" s="33"/>
    </row>
    <row r="367" spans="1:24" x14ac:dyDescent="0.25">
      <c r="A367" s="21"/>
      <c r="B367" s="29"/>
      <c r="C367" s="30" t="s">
        <v>9</v>
      </c>
      <c r="D367" s="30"/>
      <c r="E367" s="30"/>
      <c r="F367" s="30"/>
      <c r="G367" s="40"/>
      <c r="H367" s="40"/>
      <c r="I367" s="40"/>
      <c r="J367" s="40"/>
      <c r="K367" s="40"/>
      <c r="L367" s="35">
        <f t="shared" si="93"/>
        <v>0</v>
      </c>
      <c r="M367" s="35" t="e">
        <f t="shared" si="92"/>
        <v>#DIV/0!</v>
      </c>
      <c r="N367" s="33"/>
    </row>
    <row r="368" spans="1:24" x14ac:dyDescent="0.25">
      <c r="A368" s="21"/>
      <c r="B368" s="29"/>
      <c r="C368" s="30" t="s">
        <v>8</v>
      </c>
      <c r="D368" s="30"/>
      <c r="E368" s="30"/>
      <c r="F368" s="30"/>
      <c r="G368" s="40"/>
      <c r="H368" s="40"/>
      <c r="I368" s="40"/>
      <c r="J368" s="40"/>
      <c r="K368" s="40"/>
      <c r="L368" s="35">
        <f t="shared" si="93"/>
        <v>0</v>
      </c>
      <c r="M368" s="35" t="e">
        <f t="shared" si="92"/>
        <v>#DIV/0!</v>
      </c>
      <c r="N368" s="33"/>
    </row>
    <row r="369" spans="1:24" ht="15.75" thickBot="1" x14ac:dyDescent="0.3">
      <c r="A369" s="21"/>
      <c r="B369" s="36"/>
      <c r="C369" s="37"/>
      <c r="D369" s="37"/>
      <c r="E369" s="37"/>
      <c r="F369" s="37"/>
      <c r="G369" s="38"/>
      <c r="H369" s="38"/>
      <c r="I369" s="38"/>
      <c r="J369" s="38"/>
      <c r="K369" s="38"/>
      <c r="L369" s="38"/>
      <c r="M369" s="38"/>
      <c r="N369" s="39"/>
    </row>
    <row r="370" spans="1:24" ht="15.75" thickBot="1" x14ac:dyDescent="0.3">
      <c r="A370" s="21"/>
      <c r="G370" s="34"/>
      <c r="H370" s="34"/>
      <c r="I370" s="34"/>
      <c r="J370" s="34"/>
      <c r="K370" s="34"/>
      <c r="L370" s="34"/>
      <c r="M370" s="34"/>
      <c r="N370" s="34"/>
    </row>
    <row r="371" spans="1:24" x14ac:dyDescent="0.25">
      <c r="A371" s="2">
        <f>+A355+1</f>
        <v>23</v>
      </c>
      <c r="B371" s="17"/>
      <c r="C371" s="5" t="s">
        <v>47</v>
      </c>
      <c r="D371" s="18"/>
      <c r="E371" s="19"/>
      <c r="F371" s="19"/>
      <c r="G371" s="6">
        <f>+$G$3</f>
        <v>2024</v>
      </c>
      <c r="H371" s="6">
        <f>+G371</f>
        <v>2024</v>
      </c>
      <c r="I371" s="6">
        <f t="shared" ref="I371:M372" si="94">+H371</f>
        <v>2024</v>
      </c>
      <c r="J371" s="6">
        <f t="shared" si="94"/>
        <v>2024</v>
      </c>
      <c r="K371" s="6">
        <f t="shared" si="94"/>
        <v>2024</v>
      </c>
      <c r="L371" s="6">
        <f t="shared" si="94"/>
        <v>2024</v>
      </c>
      <c r="M371" s="6">
        <f t="shared" si="94"/>
        <v>2024</v>
      </c>
      <c r="N371" s="20"/>
      <c r="P371" s="42"/>
      <c r="S371" s="45" t="str">
        <f>+C371</f>
        <v>Mbowane</v>
      </c>
      <c r="T371" s="46">
        <f>+L375</f>
        <v>0</v>
      </c>
      <c r="U371" s="46">
        <f>+L376+L377</f>
        <v>0</v>
      </c>
      <c r="V371" s="46">
        <f>+L378+L379</f>
        <v>0</v>
      </c>
      <c r="W371" s="46">
        <f>+L382</f>
        <v>0</v>
      </c>
      <c r="X371" s="46">
        <f>+L380</f>
        <v>0</v>
      </c>
    </row>
    <row r="372" spans="1:24" x14ac:dyDescent="0.25">
      <c r="A372" s="21"/>
      <c r="B372" s="22"/>
      <c r="C372" s="8">
        <f>+$C356</f>
        <v>0</v>
      </c>
      <c r="D372" s="24"/>
      <c r="E372" s="24"/>
      <c r="F372" s="24"/>
      <c r="G372" s="10">
        <f>+$G$4</f>
        <v>0</v>
      </c>
      <c r="H372" s="10">
        <f>+G372</f>
        <v>0</v>
      </c>
      <c r="I372" s="10">
        <f t="shared" si="94"/>
        <v>0</v>
      </c>
      <c r="J372" s="10">
        <f t="shared" si="94"/>
        <v>0</v>
      </c>
      <c r="K372" s="10">
        <f t="shared" si="94"/>
        <v>0</v>
      </c>
      <c r="L372" s="10">
        <f t="shared" si="94"/>
        <v>0</v>
      </c>
      <c r="M372" s="10">
        <f t="shared" si="94"/>
        <v>0</v>
      </c>
      <c r="N372" s="25"/>
    </row>
    <row r="373" spans="1:24" ht="15.75" thickBot="1" x14ac:dyDescent="0.3">
      <c r="A373" s="21"/>
      <c r="B373" s="26"/>
      <c r="C373" s="27"/>
      <c r="D373" s="27"/>
      <c r="E373" s="27"/>
      <c r="F373" s="27"/>
      <c r="G373" s="7">
        <f>+$G$5</f>
        <v>0</v>
      </c>
      <c r="H373" s="7">
        <f>+$H$5</f>
        <v>0</v>
      </c>
      <c r="I373" s="7">
        <f>+$I$5</f>
        <v>0</v>
      </c>
      <c r="J373" s="7">
        <f>+$J$5</f>
        <v>0</v>
      </c>
      <c r="K373" s="7">
        <f>+$K$5</f>
        <v>0</v>
      </c>
      <c r="L373" s="7" t="s">
        <v>11</v>
      </c>
      <c r="M373" s="7" t="s">
        <v>12</v>
      </c>
      <c r="N373" s="28"/>
    </row>
    <row r="374" spans="1:24" x14ac:dyDescent="0.25">
      <c r="A374" s="21"/>
      <c r="B374" s="29"/>
      <c r="C374" s="30"/>
      <c r="D374" s="30"/>
      <c r="E374" s="30"/>
      <c r="F374" s="30"/>
      <c r="G374" s="11"/>
      <c r="H374" s="11"/>
      <c r="I374" s="11"/>
      <c r="J374" s="11"/>
      <c r="K374" s="30"/>
      <c r="L374" s="30"/>
      <c r="M374" s="30"/>
      <c r="N374" s="31"/>
    </row>
    <row r="375" spans="1:24" x14ac:dyDescent="0.25">
      <c r="A375" s="21"/>
      <c r="B375" s="29"/>
      <c r="C375" s="30" t="s">
        <v>0</v>
      </c>
      <c r="D375" s="30"/>
      <c r="E375" s="30"/>
      <c r="F375" s="30"/>
      <c r="G375" s="32">
        <f>SUM(G376:G379)</f>
        <v>0</v>
      </c>
      <c r="H375" s="32">
        <f t="shared" ref="H375:L375" si="95">SUM(H376:H379)</f>
        <v>0</v>
      </c>
      <c r="I375" s="32">
        <f t="shared" si="95"/>
        <v>0</v>
      </c>
      <c r="J375" s="32">
        <f t="shared" si="95"/>
        <v>0</v>
      </c>
      <c r="K375" s="32">
        <f t="shared" si="95"/>
        <v>0</v>
      </c>
      <c r="L375" s="32">
        <f t="shared" si="95"/>
        <v>0</v>
      </c>
      <c r="M375" s="32" t="e">
        <f>ROUND((L375/$E$1),0)</f>
        <v>#DIV/0!</v>
      </c>
      <c r="N375" s="33"/>
    </row>
    <row r="376" spans="1:24" x14ac:dyDescent="0.25">
      <c r="A376" s="21"/>
      <c r="B376" s="29"/>
      <c r="C376" s="30"/>
      <c r="D376" s="30" t="s">
        <v>1</v>
      </c>
      <c r="E376" s="30"/>
      <c r="F376" s="30"/>
      <c r="G376" s="40"/>
      <c r="H376" s="40"/>
      <c r="I376" s="40"/>
      <c r="J376" s="40"/>
      <c r="K376" s="40"/>
      <c r="L376" s="35">
        <f>SUM(G376:K376)</f>
        <v>0</v>
      </c>
      <c r="M376" s="35" t="e">
        <f t="shared" ref="M376:M384" si="96">ROUND((L376/$E$1),0)</f>
        <v>#DIV/0!</v>
      </c>
      <c r="N376" s="33"/>
    </row>
    <row r="377" spans="1:24" x14ac:dyDescent="0.25">
      <c r="A377" s="21"/>
      <c r="B377" s="29"/>
      <c r="C377" s="30"/>
      <c r="D377" s="30" t="s">
        <v>2</v>
      </c>
      <c r="E377" s="30"/>
      <c r="F377" s="30"/>
      <c r="G377" s="40"/>
      <c r="H377" s="40"/>
      <c r="I377" s="40"/>
      <c r="J377" s="40"/>
      <c r="K377" s="40"/>
      <c r="L377" s="35">
        <f t="shared" ref="L377:L384" si="97">SUM(G377:K377)</f>
        <v>0</v>
      </c>
      <c r="M377" s="35" t="e">
        <f t="shared" si="96"/>
        <v>#DIV/0!</v>
      </c>
      <c r="N377" s="33"/>
    </row>
    <row r="378" spans="1:24" x14ac:dyDescent="0.25">
      <c r="A378" s="21"/>
      <c r="B378" s="29"/>
      <c r="C378" s="30"/>
      <c r="D378" s="30" t="s">
        <v>3</v>
      </c>
      <c r="E378" s="30"/>
      <c r="F378" s="30"/>
      <c r="G378" s="40"/>
      <c r="H378" s="40"/>
      <c r="I378" s="40"/>
      <c r="J378" s="40"/>
      <c r="K378" s="40"/>
      <c r="L378" s="35">
        <f t="shared" si="97"/>
        <v>0</v>
      </c>
      <c r="M378" s="35" t="e">
        <f t="shared" si="96"/>
        <v>#DIV/0!</v>
      </c>
      <c r="N378" s="33"/>
    </row>
    <row r="379" spans="1:24" x14ac:dyDescent="0.25">
      <c r="A379" s="21"/>
      <c r="B379" s="29"/>
      <c r="C379" s="30"/>
      <c r="D379" s="30" t="s">
        <v>4</v>
      </c>
      <c r="E379" s="30"/>
      <c r="F379" s="30"/>
      <c r="G379" s="41"/>
      <c r="H379" s="41"/>
      <c r="I379" s="41"/>
      <c r="J379" s="41"/>
      <c r="K379" s="41"/>
      <c r="L379" s="32">
        <f t="shared" si="97"/>
        <v>0</v>
      </c>
      <c r="M379" s="32" t="e">
        <f t="shared" si="96"/>
        <v>#DIV/0!</v>
      </c>
      <c r="N379" s="33"/>
    </row>
    <row r="380" spans="1:24" x14ac:dyDescent="0.25">
      <c r="A380" s="21"/>
      <c r="B380" s="29"/>
      <c r="C380" s="30" t="s">
        <v>5</v>
      </c>
      <c r="D380" s="30"/>
      <c r="E380" s="30"/>
      <c r="F380" s="30"/>
      <c r="G380" s="40"/>
      <c r="H380" s="40"/>
      <c r="I380" s="40"/>
      <c r="J380" s="40"/>
      <c r="K380" s="40"/>
      <c r="L380" s="35">
        <f t="shared" si="97"/>
        <v>0</v>
      </c>
      <c r="M380" s="35" t="e">
        <f t="shared" si="96"/>
        <v>#DIV/0!</v>
      </c>
      <c r="N380" s="33"/>
    </row>
    <row r="381" spans="1:24" x14ac:dyDescent="0.25">
      <c r="A381" s="21"/>
      <c r="B381" s="29"/>
      <c r="C381" s="30" t="s">
        <v>6</v>
      </c>
      <c r="D381" s="30"/>
      <c r="E381" s="30"/>
      <c r="F381" s="30"/>
      <c r="G381" s="40"/>
      <c r="H381" s="40"/>
      <c r="I381" s="40"/>
      <c r="J381" s="40"/>
      <c r="K381" s="40"/>
      <c r="L381" s="35">
        <f t="shared" si="97"/>
        <v>0</v>
      </c>
      <c r="M381" s="35" t="e">
        <f t="shared" si="96"/>
        <v>#DIV/0!</v>
      </c>
      <c r="N381" s="33"/>
    </row>
    <row r="382" spans="1:24" x14ac:dyDescent="0.25">
      <c r="A382" s="21"/>
      <c r="B382" s="29"/>
      <c r="C382" s="30" t="s">
        <v>7</v>
      </c>
      <c r="D382" s="30"/>
      <c r="E382" s="30"/>
      <c r="F382" s="30"/>
      <c r="G382" s="40"/>
      <c r="H382" s="40"/>
      <c r="I382" s="40"/>
      <c r="J382" s="40"/>
      <c r="K382" s="40"/>
      <c r="L382" s="35">
        <f t="shared" si="97"/>
        <v>0</v>
      </c>
      <c r="M382" s="35" t="e">
        <f t="shared" si="96"/>
        <v>#DIV/0!</v>
      </c>
      <c r="N382" s="33"/>
    </row>
    <row r="383" spans="1:24" x14ac:dyDescent="0.25">
      <c r="A383" s="21"/>
      <c r="B383" s="29"/>
      <c r="C383" s="30" t="s">
        <v>9</v>
      </c>
      <c r="D383" s="30"/>
      <c r="E383" s="30"/>
      <c r="F383" s="30"/>
      <c r="G383" s="40"/>
      <c r="H383" s="40"/>
      <c r="I383" s="40"/>
      <c r="J383" s="40"/>
      <c r="K383" s="40"/>
      <c r="L383" s="35">
        <f t="shared" si="97"/>
        <v>0</v>
      </c>
      <c r="M383" s="35" t="e">
        <f t="shared" si="96"/>
        <v>#DIV/0!</v>
      </c>
      <c r="N383" s="33"/>
    </row>
    <row r="384" spans="1:24" x14ac:dyDescent="0.25">
      <c r="A384" s="21"/>
      <c r="B384" s="29"/>
      <c r="C384" s="30" t="s">
        <v>8</v>
      </c>
      <c r="D384" s="30"/>
      <c r="E384" s="30"/>
      <c r="F384" s="30"/>
      <c r="G384" s="40"/>
      <c r="H384" s="40"/>
      <c r="I384" s="40"/>
      <c r="J384" s="40"/>
      <c r="K384" s="40"/>
      <c r="L384" s="35">
        <f t="shared" si="97"/>
        <v>0</v>
      </c>
      <c r="M384" s="35" t="e">
        <f t="shared" si="96"/>
        <v>#DIV/0!</v>
      </c>
      <c r="N384" s="33"/>
    </row>
    <row r="385" spans="1:24" ht="15.75" thickBot="1" x14ac:dyDescent="0.3">
      <c r="A385" s="21"/>
      <c r="B385" s="36"/>
      <c r="C385" s="37"/>
      <c r="D385" s="37"/>
      <c r="E385" s="37"/>
      <c r="F385" s="37"/>
      <c r="G385" s="38"/>
      <c r="H385" s="38"/>
      <c r="I385" s="38"/>
      <c r="J385" s="38"/>
      <c r="K385" s="38"/>
      <c r="L385" s="38"/>
      <c r="M385" s="38"/>
      <c r="N385" s="39"/>
    </row>
    <row r="386" spans="1:24" ht="15.75" thickBot="1" x14ac:dyDescent="0.3">
      <c r="A386" s="21"/>
      <c r="G386" s="34"/>
      <c r="H386" s="34"/>
      <c r="I386" s="34"/>
      <c r="J386" s="34"/>
      <c r="K386" s="34"/>
      <c r="L386" s="34"/>
      <c r="M386" s="34"/>
      <c r="N386" s="34"/>
    </row>
    <row r="387" spans="1:24" x14ac:dyDescent="0.25">
      <c r="A387" s="2">
        <f>+A371+1</f>
        <v>24</v>
      </c>
      <c r="B387" s="12"/>
      <c r="C387" s="5" t="s">
        <v>49</v>
      </c>
      <c r="D387" s="18"/>
      <c r="E387" s="19"/>
      <c r="F387" s="19"/>
      <c r="G387" s="6">
        <f>+$G$3</f>
        <v>2024</v>
      </c>
      <c r="H387" s="6">
        <f>+G387</f>
        <v>2024</v>
      </c>
      <c r="I387" s="6">
        <f t="shared" ref="I387:M388" si="98">+H387</f>
        <v>2024</v>
      </c>
      <c r="J387" s="6">
        <f t="shared" si="98"/>
        <v>2024</v>
      </c>
      <c r="K387" s="6">
        <f t="shared" si="98"/>
        <v>2024</v>
      </c>
      <c r="L387" s="6">
        <f t="shared" si="98"/>
        <v>2024</v>
      </c>
      <c r="M387" s="6">
        <f t="shared" si="98"/>
        <v>2024</v>
      </c>
      <c r="N387" s="20"/>
      <c r="P387" s="42"/>
      <c r="S387" s="45" t="str">
        <f>+C387</f>
        <v>Sibovini</v>
      </c>
      <c r="T387" s="46">
        <f>+L391</f>
        <v>0</v>
      </c>
      <c r="U387" s="46">
        <f>+L392+L393</f>
        <v>0</v>
      </c>
      <c r="V387" s="46">
        <f>+L394+L395</f>
        <v>0</v>
      </c>
      <c r="W387" s="46">
        <f>+L398</f>
        <v>0</v>
      </c>
      <c r="X387" s="46">
        <f>+L396</f>
        <v>0</v>
      </c>
    </row>
    <row r="388" spans="1:24" x14ac:dyDescent="0.25">
      <c r="A388" s="21"/>
      <c r="B388" s="22"/>
      <c r="C388" s="8">
        <f>+$C372</f>
        <v>0</v>
      </c>
      <c r="D388" s="24"/>
      <c r="E388" s="24"/>
      <c r="F388" s="24"/>
      <c r="G388" s="10">
        <f>+$G$4</f>
        <v>0</v>
      </c>
      <c r="H388" s="10">
        <f>+G388</f>
        <v>0</v>
      </c>
      <c r="I388" s="10">
        <f t="shared" si="98"/>
        <v>0</v>
      </c>
      <c r="J388" s="10">
        <f t="shared" si="98"/>
        <v>0</v>
      </c>
      <c r="K388" s="10">
        <f t="shared" si="98"/>
        <v>0</v>
      </c>
      <c r="L388" s="10">
        <f t="shared" si="98"/>
        <v>0</v>
      </c>
      <c r="M388" s="10">
        <f t="shared" si="98"/>
        <v>0</v>
      </c>
      <c r="N388" s="25"/>
    </row>
    <row r="389" spans="1:24" ht="15.75" thickBot="1" x14ac:dyDescent="0.3">
      <c r="A389" s="21"/>
      <c r="B389" s="26"/>
      <c r="C389" s="27"/>
      <c r="D389" s="27"/>
      <c r="E389" s="27"/>
      <c r="F389" s="27"/>
      <c r="G389" s="7">
        <f>+$G$5</f>
        <v>0</v>
      </c>
      <c r="H389" s="7">
        <f>+$H$5</f>
        <v>0</v>
      </c>
      <c r="I389" s="7">
        <f>+$I$5</f>
        <v>0</v>
      </c>
      <c r="J389" s="7">
        <f>+$J$5</f>
        <v>0</v>
      </c>
      <c r="K389" s="7">
        <f>+$K$5</f>
        <v>0</v>
      </c>
      <c r="L389" s="7" t="s">
        <v>11</v>
      </c>
      <c r="M389" s="7" t="s">
        <v>12</v>
      </c>
      <c r="N389" s="28"/>
    </row>
    <row r="390" spans="1:24" x14ac:dyDescent="0.25">
      <c r="A390" s="21"/>
      <c r="B390" s="29"/>
      <c r="C390" s="30"/>
      <c r="D390" s="30"/>
      <c r="E390" s="30"/>
      <c r="F390" s="30"/>
      <c r="G390" s="11"/>
      <c r="H390" s="11"/>
      <c r="I390" s="11"/>
      <c r="J390" s="11"/>
      <c r="K390" s="30"/>
      <c r="L390" s="30"/>
      <c r="M390" s="30"/>
      <c r="N390" s="31"/>
    </row>
    <row r="391" spans="1:24" x14ac:dyDescent="0.25">
      <c r="A391" s="21"/>
      <c r="B391" s="29"/>
      <c r="C391" s="30" t="s">
        <v>0</v>
      </c>
      <c r="D391" s="30"/>
      <c r="E391" s="30"/>
      <c r="F391" s="30"/>
      <c r="G391" s="32">
        <f>SUM(G392:G395)</f>
        <v>0</v>
      </c>
      <c r="H391" s="32">
        <f t="shared" ref="H391:L391" si="99">SUM(H392:H395)</f>
        <v>0</v>
      </c>
      <c r="I391" s="32">
        <f t="shared" si="99"/>
        <v>0</v>
      </c>
      <c r="J391" s="32">
        <f t="shared" si="99"/>
        <v>0</v>
      </c>
      <c r="K391" s="32">
        <f t="shared" si="99"/>
        <v>0</v>
      </c>
      <c r="L391" s="32">
        <f t="shared" si="99"/>
        <v>0</v>
      </c>
      <c r="M391" s="32" t="e">
        <f>ROUND((L391/$E$1),0)</f>
        <v>#DIV/0!</v>
      </c>
      <c r="N391" s="33"/>
    </row>
    <row r="392" spans="1:24" x14ac:dyDescent="0.25">
      <c r="A392" s="21"/>
      <c r="B392" s="29"/>
      <c r="C392" s="30"/>
      <c r="D392" s="30" t="s">
        <v>1</v>
      </c>
      <c r="E392" s="30"/>
      <c r="F392" s="30"/>
      <c r="G392" s="40"/>
      <c r="H392" s="40"/>
      <c r="I392" s="40"/>
      <c r="J392" s="40"/>
      <c r="K392" s="40"/>
      <c r="L392" s="35">
        <f>SUM(G392:K392)</f>
        <v>0</v>
      </c>
      <c r="M392" s="35" t="e">
        <f t="shared" ref="M392:M400" si="100">ROUND((L392/$E$1),0)</f>
        <v>#DIV/0!</v>
      </c>
      <c r="N392" s="33"/>
    </row>
    <row r="393" spans="1:24" x14ac:dyDescent="0.25">
      <c r="A393" s="21"/>
      <c r="B393" s="29"/>
      <c r="C393" s="30"/>
      <c r="D393" s="30" t="s">
        <v>2</v>
      </c>
      <c r="E393" s="30"/>
      <c r="F393" s="30"/>
      <c r="G393" s="40"/>
      <c r="H393" s="40"/>
      <c r="I393" s="40"/>
      <c r="J393" s="40"/>
      <c r="K393" s="40"/>
      <c r="L393" s="35">
        <f t="shared" ref="L393:L400" si="101">SUM(G393:K393)</f>
        <v>0</v>
      </c>
      <c r="M393" s="35" t="e">
        <f t="shared" si="100"/>
        <v>#DIV/0!</v>
      </c>
      <c r="N393" s="33"/>
    </row>
    <row r="394" spans="1:24" x14ac:dyDescent="0.25">
      <c r="A394" s="21"/>
      <c r="B394" s="29"/>
      <c r="C394" s="30"/>
      <c r="D394" s="30" t="s">
        <v>3</v>
      </c>
      <c r="E394" s="30"/>
      <c r="F394" s="30"/>
      <c r="G394" s="40"/>
      <c r="H394" s="40"/>
      <c r="I394" s="40"/>
      <c r="J394" s="40"/>
      <c r="K394" s="40"/>
      <c r="L394" s="35">
        <f t="shared" si="101"/>
        <v>0</v>
      </c>
      <c r="M394" s="35" t="e">
        <f t="shared" si="100"/>
        <v>#DIV/0!</v>
      </c>
      <c r="N394" s="33"/>
    </row>
    <row r="395" spans="1:24" x14ac:dyDescent="0.25">
      <c r="A395" s="21"/>
      <c r="B395" s="29"/>
      <c r="C395" s="30"/>
      <c r="D395" s="30" t="s">
        <v>4</v>
      </c>
      <c r="E395" s="30"/>
      <c r="F395" s="30"/>
      <c r="G395" s="41"/>
      <c r="H395" s="41"/>
      <c r="I395" s="41"/>
      <c r="J395" s="41"/>
      <c r="K395" s="41"/>
      <c r="L395" s="32">
        <f t="shared" si="101"/>
        <v>0</v>
      </c>
      <c r="M395" s="32" t="e">
        <f t="shared" si="100"/>
        <v>#DIV/0!</v>
      </c>
      <c r="N395" s="33"/>
    </row>
    <row r="396" spans="1:24" x14ac:dyDescent="0.25">
      <c r="A396" s="21"/>
      <c r="B396" s="29"/>
      <c r="C396" s="30" t="s">
        <v>5</v>
      </c>
      <c r="D396" s="30"/>
      <c r="E396" s="30"/>
      <c r="F396" s="30"/>
      <c r="G396" s="40"/>
      <c r="H396" s="40"/>
      <c r="I396" s="40"/>
      <c r="J396" s="40"/>
      <c r="K396" s="40"/>
      <c r="L396" s="35">
        <f t="shared" si="101"/>
        <v>0</v>
      </c>
      <c r="M396" s="35" t="e">
        <f t="shared" si="100"/>
        <v>#DIV/0!</v>
      </c>
      <c r="N396" s="33"/>
    </row>
    <row r="397" spans="1:24" x14ac:dyDescent="0.25">
      <c r="A397" s="21"/>
      <c r="B397" s="29"/>
      <c r="C397" s="30" t="s">
        <v>6</v>
      </c>
      <c r="D397" s="30"/>
      <c r="E397" s="30"/>
      <c r="F397" s="30"/>
      <c r="G397" s="40"/>
      <c r="H397" s="40"/>
      <c r="I397" s="40"/>
      <c r="J397" s="40"/>
      <c r="K397" s="40"/>
      <c r="L397" s="35">
        <f t="shared" si="101"/>
        <v>0</v>
      </c>
      <c r="M397" s="35" t="e">
        <f t="shared" si="100"/>
        <v>#DIV/0!</v>
      </c>
      <c r="N397" s="33"/>
    </row>
    <row r="398" spans="1:24" x14ac:dyDescent="0.25">
      <c r="A398" s="21"/>
      <c r="B398" s="29"/>
      <c r="C398" s="30" t="s">
        <v>7</v>
      </c>
      <c r="D398" s="30"/>
      <c r="E398" s="30"/>
      <c r="F398" s="30"/>
      <c r="G398" s="40"/>
      <c r="H398" s="40"/>
      <c r="I398" s="40"/>
      <c r="J398" s="40"/>
      <c r="K398" s="40"/>
      <c r="L398" s="35">
        <f t="shared" si="101"/>
        <v>0</v>
      </c>
      <c r="M398" s="35" t="e">
        <f t="shared" si="100"/>
        <v>#DIV/0!</v>
      </c>
      <c r="N398" s="33"/>
    </row>
    <row r="399" spans="1:24" x14ac:dyDescent="0.25">
      <c r="A399" s="21"/>
      <c r="B399" s="29"/>
      <c r="C399" s="30" t="s">
        <v>9</v>
      </c>
      <c r="D399" s="30"/>
      <c r="E399" s="30"/>
      <c r="F399" s="30"/>
      <c r="G399" s="40"/>
      <c r="H399" s="40"/>
      <c r="I399" s="40"/>
      <c r="J399" s="40"/>
      <c r="K399" s="40"/>
      <c r="L399" s="35">
        <f t="shared" si="101"/>
        <v>0</v>
      </c>
      <c r="M399" s="35" t="e">
        <f t="shared" si="100"/>
        <v>#DIV/0!</v>
      </c>
      <c r="N399" s="33"/>
    </row>
    <row r="400" spans="1:24" x14ac:dyDescent="0.25">
      <c r="A400" s="21"/>
      <c r="B400" s="29"/>
      <c r="C400" s="30" t="s">
        <v>8</v>
      </c>
      <c r="D400" s="30"/>
      <c r="E400" s="30"/>
      <c r="F400" s="30"/>
      <c r="G400" s="40"/>
      <c r="H400" s="40"/>
      <c r="I400" s="40"/>
      <c r="J400" s="40"/>
      <c r="K400" s="40"/>
      <c r="L400" s="35">
        <f t="shared" si="101"/>
        <v>0</v>
      </c>
      <c r="M400" s="35" t="e">
        <f t="shared" si="100"/>
        <v>#DIV/0!</v>
      </c>
      <c r="N400" s="33"/>
    </row>
    <row r="401" spans="1:24" ht="15.75" thickBot="1" x14ac:dyDescent="0.3">
      <c r="A401" s="21"/>
      <c r="B401" s="36"/>
      <c r="C401" s="37"/>
      <c r="D401" s="37"/>
      <c r="E401" s="37"/>
      <c r="F401" s="37"/>
      <c r="G401" s="38"/>
      <c r="H401" s="38"/>
      <c r="I401" s="38"/>
      <c r="J401" s="38"/>
      <c r="K401" s="38"/>
      <c r="L401" s="38"/>
      <c r="M401" s="38"/>
      <c r="N401" s="39"/>
    </row>
    <row r="402" spans="1:24" ht="15.75" thickBot="1" x14ac:dyDescent="0.3"/>
    <row r="403" spans="1:24" x14ac:dyDescent="0.25">
      <c r="A403" s="2">
        <f>+A387+1</f>
        <v>25</v>
      </c>
      <c r="B403" s="12"/>
      <c r="C403" s="5" t="s">
        <v>50</v>
      </c>
      <c r="D403" s="18"/>
      <c r="E403" s="19"/>
      <c r="F403" s="19"/>
      <c r="G403" s="6">
        <f>+$G$3</f>
        <v>2024</v>
      </c>
      <c r="H403" s="6">
        <f>+G403</f>
        <v>2024</v>
      </c>
      <c r="I403" s="6">
        <f t="shared" ref="I403:M404" si="102">+H403</f>
        <v>2024</v>
      </c>
      <c r="J403" s="6">
        <f t="shared" si="102"/>
        <v>2024</v>
      </c>
      <c r="K403" s="6">
        <f t="shared" si="102"/>
        <v>2024</v>
      </c>
      <c r="L403" s="6">
        <f t="shared" si="102"/>
        <v>2024</v>
      </c>
      <c r="M403" s="6">
        <f t="shared" si="102"/>
        <v>2024</v>
      </c>
      <c r="N403" s="20"/>
      <c r="P403" s="42"/>
      <c r="S403" s="45" t="str">
        <f>+C403</f>
        <v>Nsubani</v>
      </c>
      <c r="T403" s="46">
        <f>+L407</f>
        <v>0</v>
      </c>
      <c r="U403" s="46">
        <f>+L408+L409</f>
        <v>0</v>
      </c>
      <c r="V403" s="46">
        <f>+L410+L411</f>
        <v>0</v>
      </c>
      <c r="W403" s="46">
        <f>+L414</f>
        <v>0</v>
      </c>
      <c r="X403" s="46">
        <f>+L412</f>
        <v>0</v>
      </c>
    </row>
    <row r="404" spans="1:24" x14ac:dyDescent="0.25">
      <c r="A404" s="21"/>
      <c r="B404" s="22"/>
      <c r="C404" s="8">
        <f>+$C388</f>
        <v>0</v>
      </c>
      <c r="D404" s="24"/>
      <c r="E404" s="24"/>
      <c r="F404" s="24"/>
      <c r="G404" s="10">
        <f>+$G$4</f>
        <v>0</v>
      </c>
      <c r="H404" s="10">
        <f>+G404</f>
        <v>0</v>
      </c>
      <c r="I404" s="10">
        <f t="shared" si="102"/>
        <v>0</v>
      </c>
      <c r="J404" s="10">
        <f t="shared" si="102"/>
        <v>0</v>
      </c>
      <c r="K404" s="10">
        <f t="shared" si="102"/>
        <v>0</v>
      </c>
      <c r="L404" s="10">
        <f t="shared" si="102"/>
        <v>0</v>
      </c>
      <c r="M404" s="10">
        <f t="shared" si="102"/>
        <v>0</v>
      </c>
      <c r="N404" s="25"/>
    </row>
    <row r="405" spans="1:24" ht="15.75" thickBot="1" x14ac:dyDescent="0.3">
      <c r="A405" s="21"/>
      <c r="B405" s="26"/>
      <c r="C405" s="27"/>
      <c r="D405" s="27"/>
      <c r="E405" s="27"/>
      <c r="F405" s="27"/>
      <c r="G405" s="7">
        <f>+$G$5</f>
        <v>0</v>
      </c>
      <c r="H405" s="7">
        <f>+$H$5</f>
        <v>0</v>
      </c>
      <c r="I405" s="7">
        <f>+$I$5</f>
        <v>0</v>
      </c>
      <c r="J405" s="7">
        <f>+$J$5</f>
        <v>0</v>
      </c>
      <c r="K405" s="7">
        <f>+$K$5</f>
        <v>0</v>
      </c>
      <c r="L405" s="7" t="s">
        <v>11</v>
      </c>
      <c r="M405" s="7" t="s">
        <v>12</v>
      </c>
      <c r="N405" s="28"/>
    </row>
    <row r="406" spans="1:24" x14ac:dyDescent="0.25">
      <c r="A406" s="21"/>
      <c r="B406" s="29"/>
      <c r="C406" s="30"/>
      <c r="D406" s="30"/>
      <c r="E406" s="30"/>
      <c r="F406" s="30"/>
      <c r="G406" s="11"/>
      <c r="H406" s="11"/>
      <c r="I406" s="11"/>
      <c r="J406" s="11"/>
      <c r="K406" s="30"/>
      <c r="L406" s="30"/>
      <c r="M406" s="30"/>
      <c r="N406" s="31"/>
    </row>
    <row r="407" spans="1:24" x14ac:dyDescent="0.25">
      <c r="A407" s="21"/>
      <c r="B407" s="29"/>
      <c r="C407" s="30" t="s">
        <v>0</v>
      </c>
      <c r="D407" s="30"/>
      <c r="E407" s="30"/>
      <c r="F407" s="30"/>
      <c r="G407" s="32">
        <f>SUM(G408:G411)</f>
        <v>0</v>
      </c>
      <c r="H407" s="32">
        <f t="shared" ref="H407:L407" si="103">SUM(H408:H411)</f>
        <v>0</v>
      </c>
      <c r="I407" s="32">
        <f t="shared" si="103"/>
        <v>0</v>
      </c>
      <c r="J407" s="32">
        <f t="shared" si="103"/>
        <v>0</v>
      </c>
      <c r="K407" s="32">
        <f t="shared" si="103"/>
        <v>0</v>
      </c>
      <c r="L407" s="32">
        <f t="shared" si="103"/>
        <v>0</v>
      </c>
      <c r="M407" s="32" t="e">
        <f>ROUND((L407/$E$1),0)</f>
        <v>#DIV/0!</v>
      </c>
      <c r="N407" s="33"/>
    </row>
    <row r="408" spans="1:24" x14ac:dyDescent="0.25">
      <c r="A408" s="21"/>
      <c r="B408" s="29"/>
      <c r="C408" s="30"/>
      <c r="D408" s="30" t="s">
        <v>1</v>
      </c>
      <c r="E408" s="30"/>
      <c r="F408" s="30"/>
      <c r="G408" s="40"/>
      <c r="H408" s="40"/>
      <c r="I408" s="40"/>
      <c r="J408" s="40"/>
      <c r="K408" s="40"/>
      <c r="L408" s="35">
        <f>SUM(G408:K408)</f>
        <v>0</v>
      </c>
      <c r="M408" s="35" t="e">
        <f t="shared" ref="M408:M416" si="104">ROUND((L408/$E$1),0)</f>
        <v>#DIV/0!</v>
      </c>
      <c r="N408" s="33"/>
    </row>
    <row r="409" spans="1:24" x14ac:dyDescent="0.25">
      <c r="A409" s="21"/>
      <c r="B409" s="29"/>
      <c r="C409" s="30"/>
      <c r="D409" s="30" t="s">
        <v>2</v>
      </c>
      <c r="E409" s="30"/>
      <c r="F409" s="30"/>
      <c r="G409" s="40"/>
      <c r="H409" s="40"/>
      <c r="I409" s="40"/>
      <c r="J409" s="40"/>
      <c r="K409" s="40"/>
      <c r="L409" s="35">
        <f t="shared" ref="L409:L416" si="105">SUM(G409:K409)</f>
        <v>0</v>
      </c>
      <c r="M409" s="35" t="e">
        <f t="shared" si="104"/>
        <v>#DIV/0!</v>
      </c>
      <c r="N409" s="33"/>
    </row>
    <row r="410" spans="1:24" x14ac:dyDescent="0.25">
      <c r="A410" s="21"/>
      <c r="B410" s="29"/>
      <c r="C410" s="30"/>
      <c r="D410" s="30" t="s">
        <v>3</v>
      </c>
      <c r="E410" s="30"/>
      <c r="F410" s="30"/>
      <c r="G410" s="40"/>
      <c r="H410" s="40"/>
      <c r="I410" s="40"/>
      <c r="J410" s="40"/>
      <c r="K410" s="40"/>
      <c r="L410" s="35">
        <f t="shared" si="105"/>
        <v>0</v>
      </c>
      <c r="M410" s="35" t="e">
        <f t="shared" si="104"/>
        <v>#DIV/0!</v>
      </c>
      <c r="N410" s="33"/>
    </row>
    <row r="411" spans="1:24" x14ac:dyDescent="0.25">
      <c r="A411" s="21"/>
      <c r="B411" s="29"/>
      <c r="C411" s="30"/>
      <c r="D411" s="30" t="s">
        <v>4</v>
      </c>
      <c r="E411" s="30"/>
      <c r="F411" s="30"/>
      <c r="G411" s="41"/>
      <c r="H411" s="41"/>
      <c r="I411" s="41"/>
      <c r="J411" s="41"/>
      <c r="K411" s="41"/>
      <c r="L411" s="32">
        <f t="shared" si="105"/>
        <v>0</v>
      </c>
      <c r="M411" s="32" t="e">
        <f t="shared" si="104"/>
        <v>#DIV/0!</v>
      </c>
      <c r="N411" s="33"/>
    </row>
    <row r="412" spans="1:24" x14ac:dyDescent="0.25">
      <c r="A412" s="21"/>
      <c r="B412" s="29"/>
      <c r="C412" s="30" t="s">
        <v>5</v>
      </c>
      <c r="D412" s="30"/>
      <c r="E412" s="30"/>
      <c r="F412" s="30"/>
      <c r="G412" s="40"/>
      <c r="H412" s="40"/>
      <c r="I412" s="40"/>
      <c r="J412" s="40"/>
      <c r="K412" s="40"/>
      <c r="L412" s="35">
        <f t="shared" si="105"/>
        <v>0</v>
      </c>
      <c r="M412" s="35" t="e">
        <f t="shared" si="104"/>
        <v>#DIV/0!</v>
      </c>
      <c r="N412" s="33"/>
    </row>
    <row r="413" spans="1:24" x14ac:dyDescent="0.25">
      <c r="A413" s="21"/>
      <c r="B413" s="29"/>
      <c r="C413" s="30" t="s">
        <v>6</v>
      </c>
      <c r="D413" s="30"/>
      <c r="E413" s="30"/>
      <c r="F413" s="30"/>
      <c r="G413" s="40"/>
      <c r="H413" s="40"/>
      <c r="I413" s="40"/>
      <c r="J413" s="40"/>
      <c r="K413" s="40"/>
      <c r="L413" s="35">
        <f t="shared" si="105"/>
        <v>0</v>
      </c>
      <c r="M413" s="35" t="e">
        <f t="shared" si="104"/>
        <v>#DIV/0!</v>
      </c>
      <c r="N413" s="33"/>
    </row>
    <row r="414" spans="1:24" x14ac:dyDescent="0.25">
      <c r="A414" s="21"/>
      <c r="B414" s="29"/>
      <c r="C414" s="30" t="s">
        <v>7</v>
      </c>
      <c r="D414" s="30"/>
      <c r="E414" s="30"/>
      <c r="F414" s="30"/>
      <c r="G414" s="40"/>
      <c r="H414" s="40"/>
      <c r="I414" s="40"/>
      <c r="J414" s="40"/>
      <c r="K414" s="40"/>
      <c r="L414" s="35">
        <f t="shared" si="105"/>
        <v>0</v>
      </c>
      <c r="M414" s="35" t="e">
        <f t="shared" si="104"/>
        <v>#DIV/0!</v>
      </c>
      <c r="N414" s="33"/>
    </row>
    <row r="415" spans="1:24" x14ac:dyDescent="0.25">
      <c r="A415" s="21"/>
      <c r="B415" s="29"/>
      <c r="C415" s="30" t="s">
        <v>9</v>
      </c>
      <c r="D415" s="30"/>
      <c r="E415" s="30"/>
      <c r="F415" s="30"/>
      <c r="G415" s="40"/>
      <c r="H415" s="40"/>
      <c r="I415" s="40"/>
      <c r="J415" s="40"/>
      <c r="K415" s="40"/>
      <c r="L415" s="35">
        <f t="shared" si="105"/>
        <v>0</v>
      </c>
      <c r="M415" s="35" t="e">
        <f t="shared" si="104"/>
        <v>#DIV/0!</v>
      </c>
      <c r="N415" s="33"/>
    </row>
    <row r="416" spans="1:24" x14ac:dyDescent="0.25">
      <c r="A416" s="21"/>
      <c r="B416" s="29"/>
      <c r="C416" s="30" t="s">
        <v>8</v>
      </c>
      <c r="D416" s="30"/>
      <c r="E416" s="30"/>
      <c r="F416" s="30"/>
      <c r="G416" s="40"/>
      <c r="H416" s="40"/>
      <c r="I416" s="40"/>
      <c r="J416" s="40"/>
      <c r="K416" s="40"/>
      <c r="L416" s="35">
        <f t="shared" si="105"/>
        <v>0</v>
      </c>
      <c r="M416" s="35" t="e">
        <f t="shared" si="104"/>
        <v>#DIV/0!</v>
      </c>
      <c r="N416" s="33"/>
    </row>
    <row r="417" spans="1:33" ht="15.75" thickBot="1" x14ac:dyDescent="0.3">
      <c r="A417" s="21"/>
      <c r="B417" s="36"/>
      <c r="C417" s="37"/>
      <c r="D417" s="37"/>
      <c r="E417" s="37"/>
      <c r="F417" s="37"/>
      <c r="G417" s="38"/>
      <c r="H417" s="38"/>
      <c r="I417" s="38"/>
      <c r="J417" s="38"/>
      <c r="K417" s="38"/>
      <c r="L417" s="38"/>
      <c r="M417" s="38"/>
      <c r="N417" s="39"/>
    </row>
    <row r="418" spans="1:33" ht="15.75" thickBot="1" x14ac:dyDescent="0.3">
      <c r="A418" s="21"/>
      <c r="G418" s="34"/>
      <c r="H418" s="34"/>
      <c r="I418" s="34"/>
      <c r="J418" s="34"/>
      <c r="K418" s="34"/>
      <c r="L418" s="34"/>
      <c r="M418" s="34"/>
      <c r="N418" s="34"/>
    </row>
    <row r="419" spans="1:33" x14ac:dyDescent="0.25">
      <c r="A419" s="2">
        <f>+A403+1</f>
        <v>26</v>
      </c>
      <c r="B419" s="17"/>
      <c r="C419" s="47" t="s">
        <v>53</v>
      </c>
      <c r="D419" s="48"/>
      <c r="E419" s="19"/>
      <c r="F419" s="19"/>
      <c r="G419" s="6">
        <f>+$G$3</f>
        <v>2024</v>
      </c>
      <c r="H419" s="6">
        <f>+G419</f>
        <v>2024</v>
      </c>
      <c r="I419" s="6">
        <f t="shared" ref="I419:M420" si="106">+H419</f>
        <v>2024</v>
      </c>
      <c r="J419" s="6">
        <f t="shared" si="106"/>
        <v>2024</v>
      </c>
      <c r="K419" s="6">
        <f t="shared" si="106"/>
        <v>2024</v>
      </c>
      <c r="L419" s="6">
        <f t="shared" si="106"/>
        <v>2024</v>
      </c>
      <c r="M419" s="6">
        <f t="shared" si="106"/>
        <v>2024</v>
      </c>
      <c r="N419" s="20"/>
      <c r="P419" s="42"/>
      <c r="S419" s="45" t="str">
        <f>+C419</f>
        <v>Mhlabubovu</v>
      </c>
      <c r="T419" s="46">
        <f>+L423</f>
        <v>0</v>
      </c>
      <c r="U419" s="46">
        <f>+L424+L425</f>
        <v>0</v>
      </c>
      <c r="V419" s="46">
        <f>+L426+L427</f>
        <v>0</v>
      </c>
      <c r="W419" s="46">
        <f>+L430</f>
        <v>0</v>
      </c>
      <c r="X419" s="46">
        <f>+L428</f>
        <v>0</v>
      </c>
    </row>
    <row r="420" spans="1:33" x14ac:dyDescent="0.25">
      <c r="A420" s="21"/>
      <c r="B420" s="22"/>
      <c r="C420" s="8">
        <f>+$C404</f>
        <v>0</v>
      </c>
      <c r="D420" s="24"/>
      <c r="E420" s="24"/>
      <c r="F420" s="24"/>
      <c r="G420" s="10">
        <f>+$G$4</f>
        <v>0</v>
      </c>
      <c r="H420" s="10">
        <f>+G420</f>
        <v>0</v>
      </c>
      <c r="I420" s="10">
        <f t="shared" si="106"/>
        <v>0</v>
      </c>
      <c r="J420" s="10">
        <f t="shared" si="106"/>
        <v>0</v>
      </c>
      <c r="K420" s="10">
        <f t="shared" si="106"/>
        <v>0</v>
      </c>
      <c r="L420" s="10">
        <f t="shared" si="106"/>
        <v>0</v>
      </c>
      <c r="M420" s="10">
        <f t="shared" si="106"/>
        <v>0</v>
      </c>
      <c r="N420" s="25"/>
    </row>
    <row r="421" spans="1:33" ht="15.75" thickBot="1" x14ac:dyDescent="0.3">
      <c r="A421" s="21"/>
      <c r="B421" s="26"/>
      <c r="C421" s="27"/>
      <c r="D421" s="27"/>
      <c r="E421" s="27"/>
      <c r="F421" s="27"/>
      <c r="G421" s="7">
        <f>+$G$5</f>
        <v>0</v>
      </c>
      <c r="H421" s="7">
        <f>+$H$5</f>
        <v>0</v>
      </c>
      <c r="I421" s="7">
        <f>+$I$5</f>
        <v>0</v>
      </c>
      <c r="J421" s="7">
        <f>+$J$5</f>
        <v>0</v>
      </c>
      <c r="K421" s="7">
        <f>+$K$5</f>
        <v>0</v>
      </c>
      <c r="L421" s="7" t="s">
        <v>11</v>
      </c>
      <c r="M421" s="7" t="s">
        <v>12</v>
      </c>
      <c r="N421" s="28"/>
    </row>
    <row r="422" spans="1:33" x14ac:dyDescent="0.25">
      <c r="A422" s="21"/>
      <c r="B422" s="29"/>
      <c r="C422" s="30"/>
      <c r="D422" s="30"/>
      <c r="E422" s="30"/>
      <c r="F422" s="30"/>
      <c r="G422" s="11"/>
      <c r="H422" s="11"/>
      <c r="I422" s="11"/>
      <c r="J422" s="11"/>
      <c r="K422" s="30"/>
      <c r="L422" s="30"/>
      <c r="M422" s="30"/>
      <c r="N422" s="31"/>
    </row>
    <row r="423" spans="1:33" x14ac:dyDescent="0.25">
      <c r="A423" s="21"/>
      <c r="B423" s="29"/>
      <c r="C423" s="30" t="s">
        <v>0</v>
      </c>
      <c r="D423" s="30"/>
      <c r="E423" s="30"/>
      <c r="F423" s="30"/>
      <c r="G423" s="32">
        <f>SUM(G424:G427)</f>
        <v>0</v>
      </c>
      <c r="H423" s="32">
        <f t="shared" ref="H423:L423" si="107">SUM(H424:H427)</f>
        <v>0</v>
      </c>
      <c r="I423" s="32">
        <f t="shared" si="107"/>
        <v>0</v>
      </c>
      <c r="J423" s="32">
        <f t="shared" si="107"/>
        <v>0</v>
      </c>
      <c r="K423" s="32">
        <f t="shared" si="107"/>
        <v>0</v>
      </c>
      <c r="L423" s="32">
        <f t="shared" si="107"/>
        <v>0</v>
      </c>
      <c r="M423" s="32" t="e">
        <f>ROUND((L423/$E$1),0)</f>
        <v>#DIV/0!</v>
      </c>
      <c r="N423" s="33"/>
      <c r="AA423" s="50"/>
      <c r="AB423" s="50"/>
      <c r="AC423" s="50"/>
      <c r="AD423" s="50"/>
      <c r="AE423" s="50"/>
      <c r="AF423" s="50"/>
      <c r="AG423" s="50"/>
    </row>
    <row r="424" spans="1:33" x14ac:dyDescent="0.25">
      <c r="A424" s="21"/>
      <c r="B424" s="29"/>
      <c r="C424" s="30"/>
      <c r="D424" s="30" t="s">
        <v>1</v>
      </c>
      <c r="E424" s="30"/>
      <c r="F424" s="30"/>
      <c r="G424" s="40"/>
      <c r="H424" s="40"/>
      <c r="I424" s="40"/>
      <c r="J424" s="40"/>
      <c r="K424" s="40"/>
      <c r="L424" s="35">
        <f>SUM(G424:K424)</f>
        <v>0</v>
      </c>
      <c r="M424" s="35" t="e">
        <f t="shared" ref="M424:M432" si="108">ROUND((L424/$E$1),0)</f>
        <v>#DIV/0!</v>
      </c>
      <c r="N424" s="33"/>
      <c r="AA424" s="50"/>
      <c r="AB424" s="50"/>
      <c r="AC424" s="50"/>
      <c r="AD424" s="50"/>
      <c r="AE424" s="50"/>
      <c r="AF424" s="50"/>
      <c r="AG424" s="50"/>
    </row>
    <row r="425" spans="1:33" x14ac:dyDescent="0.25">
      <c r="A425" s="21"/>
      <c r="B425" s="29"/>
      <c r="C425" s="30"/>
      <c r="D425" s="30" t="s">
        <v>2</v>
      </c>
      <c r="E425" s="30"/>
      <c r="F425" s="30"/>
      <c r="G425" s="40"/>
      <c r="H425" s="40"/>
      <c r="I425" s="40"/>
      <c r="J425" s="40"/>
      <c r="K425" s="40"/>
      <c r="L425" s="35">
        <f t="shared" ref="L425:L432" si="109">SUM(G425:K425)</f>
        <v>0</v>
      </c>
      <c r="M425" s="35" t="e">
        <f t="shared" si="108"/>
        <v>#DIV/0!</v>
      </c>
      <c r="N425" s="33"/>
      <c r="AA425" s="50"/>
      <c r="AB425" s="50"/>
      <c r="AC425" s="50"/>
      <c r="AD425" s="50"/>
      <c r="AE425" s="50"/>
      <c r="AF425" s="50"/>
      <c r="AG425" s="50"/>
    </row>
    <row r="426" spans="1:33" x14ac:dyDescent="0.25">
      <c r="A426" s="21"/>
      <c r="B426" s="29"/>
      <c r="C426" s="30"/>
      <c r="D426" s="30" t="s">
        <v>3</v>
      </c>
      <c r="E426" s="30"/>
      <c r="F426" s="30"/>
      <c r="G426" s="40"/>
      <c r="H426" s="40"/>
      <c r="I426" s="40"/>
      <c r="J426" s="40"/>
      <c r="K426" s="40"/>
      <c r="L426" s="35">
        <f t="shared" si="109"/>
        <v>0</v>
      </c>
      <c r="M426" s="35" t="e">
        <f t="shared" si="108"/>
        <v>#DIV/0!</v>
      </c>
      <c r="N426" s="33"/>
      <c r="AA426" s="50"/>
      <c r="AB426" s="50"/>
      <c r="AC426" s="50"/>
      <c r="AD426" s="50"/>
      <c r="AE426" s="50"/>
      <c r="AF426" s="50"/>
      <c r="AG426" s="50"/>
    </row>
    <row r="427" spans="1:33" x14ac:dyDescent="0.25">
      <c r="A427" s="21"/>
      <c r="B427" s="29"/>
      <c r="C427" s="30"/>
      <c r="D427" s="30" t="s">
        <v>4</v>
      </c>
      <c r="E427" s="30"/>
      <c r="F427" s="30"/>
      <c r="G427" s="41"/>
      <c r="H427" s="41"/>
      <c r="I427" s="41"/>
      <c r="J427" s="41"/>
      <c r="K427" s="41"/>
      <c r="L427" s="32">
        <f t="shared" si="109"/>
        <v>0</v>
      </c>
      <c r="M427" s="32" t="e">
        <f t="shared" si="108"/>
        <v>#DIV/0!</v>
      </c>
      <c r="N427" s="33"/>
      <c r="AA427" s="50"/>
      <c r="AB427" s="50"/>
      <c r="AC427" s="50"/>
      <c r="AD427" s="50"/>
      <c r="AE427" s="50"/>
      <c r="AF427" s="50"/>
      <c r="AG427" s="50"/>
    </row>
    <row r="428" spans="1:33" x14ac:dyDescent="0.25">
      <c r="A428" s="21"/>
      <c r="B428" s="29"/>
      <c r="C428" s="30" t="s">
        <v>5</v>
      </c>
      <c r="D428" s="30"/>
      <c r="E428" s="30"/>
      <c r="F428" s="30"/>
      <c r="G428" s="40"/>
      <c r="H428" s="40"/>
      <c r="I428" s="40"/>
      <c r="J428" s="40"/>
      <c r="K428" s="40"/>
      <c r="L428" s="35">
        <f t="shared" si="109"/>
        <v>0</v>
      </c>
      <c r="M428" s="35" t="e">
        <f t="shared" si="108"/>
        <v>#DIV/0!</v>
      </c>
      <c r="N428" s="33"/>
      <c r="AA428" s="50"/>
      <c r="AB428" s="50"/>
      <c r="AC428" s="50"/>
      <c r="AD428" s="50"/>
      <c r="AE428" s="50"/>
      <c r="AF428" s="50"/>
      <c r="AG428" s="50"/>
    </row>
    <row r="429" spans="1:33" x14ac:dyDescent="0.25">
      <c r="A429" s="21"/>
      <c r="B429" s="29"/>
      <c r="C429" s="30" t="s">
        <v>6</v>
      </c>
      <c r="D429" s="30"/>
      <c r="E429" s="30"/>
      <c r="F429" s="30"/>
      <c r="G429" s="40"/>
      <c r="H429" s="40"/>
      <c r="I429" s="40"/>
      <c r="J429" s="40"/>
      <c r="K429" s="40"/>
      <c r="L429" s="35">
        <f t="shared" si="109"/>
        <v>0</v>
      </c>
      <c r="M429" s="35" t="e">
        <f t="shared" si="108"/>
        <v>#DIV/0!</v>
      </c>
      <c r="N429" s="33"/>
      <c r="AA429" s="50"/>
      <c r="AB429" s="50"/>
      <c r="AC429" s="50"/>
      <c r="AD429" s="50"/>
      <c r="AE429" s="50"/>
      <c r="AF429" s="50"/>
      <c r="AG429" s="50"/>
    </row>
    <row r="430" spans="1:33" x14ac:dyDescent="0.25">
      <c r="A430" s="21"/>
      <c r="B430" s="29"/>
      <c r="C430" s="30" t="s">
        <v>7</v>
      </c>
      <c r="D430" s="30"/>
      <c r="E430" s="30"/>
      <c r="F430" s="30"/>
      <c r="G430" s="40"/>
      <c r="H430" s="40"/>
      <c r="I430" s="40"/>
      <c r="J430" s="40"/>
      <c r="K430" s="40"/>
      <c r="L430" s="35">
        <f t="shared" si="109"/>
        <v>0</v>
      </c>
      <c r="M430" s="35" t="e">
        <f t="shared" si="108"/>
        <v>#DIV/0!</v>
      </c>
      <c r="N430" s="33"/>
      <c r="AA430" s="50"/>
      <c r="AB430" s="50"/>
      <c r="AC430" s="50"/>
      <c r="AD430" s="50"/>
      <c r="AE430" s="50"/>
      <c r="AF430" s="50"/>
      <c r="AG430" s="50"/>
    </row>
    <row r="431" spans="1:33" x14ac:dyDescent="0.25">
      <c r="A431" s="21"/>
      <c r="B431" s="29"/>
      <c r="C431" s="30" t="s">
        <v>9</v>
      </c>
      <c r="D431" s="30"/>
      <c r="E431" s="30"/>
      <c r="F431" s="30"/>
      <c r="G431" s="40"/>
      <c r="H431" s="40"/>
      <c r="I431" s="40"/>
      <c r="J431" s="40"/>
      <c r="K431" s="40"/>
      <c r="L431" s="35">
        <f t="shared" si="109"/>
        <v>0</v>
      </c>
      <c r="M431" s="35" t="e">
        <f t="shared" si="108"/>
        <v>#DIV/0!</v>
      </c>
      <c r="N431" s="33"/>
      <c r="AA431" s="50"/>
      <c r="AB431" s="50"/>
      <c r="AC431" s="50"/>
      <c r="AD431" s="50"/>
      <c r="AE431" s="50"/>
      <c r="AF431" s="50"/>
      <c r="AG431" s="50"/>
    </row>
    <row r="432" spans="1:33" x14ac:dyDescent="0.25">
      <c r="A432" s="21"/>
      <c r="B432" s="29"/>
      <c r="C432" s="30" t="s">
        <v>8</v>
      </c>
      <c r="D432" s="30"/>
      <c r="E432" s="30"/>
      <c r="F432" s="30"/>
      <c r="G432" s="40"/>
      <c r="H432" s="40"/>
      <c r="I432" s="40"/>
      <c r="J432" s="40"/>
      <c r="K432" s="40"/>
      <c r="L432" s="35">
        <f t="shared" si="109"/>
        <v>0</v>
      </c>
      <c r="M432" s="35" t="e">
        <f t="shared" si="108"/>
        <v>#DIV/0!</v>
      </c>
      <c r="N432" s="33"/>
      <c r="AA432" s="50"/>
      <c r="AB432" s="50"/>
      <c r="AC432" s="50"/>
      <c r="AD432" s="50"/>
      <c r="AE432" s="50"/>
      <c r="AF432" s="50"/>
      <c r="AG432" s="50"/>
    </row>
    <row r="433" spans="1:24" ht="15.75" thickBot="1" x14ac:dyDescent="0.3">
      <c r="A433" s="21"/>
      <c r="B433" s="36"/>
      <c r="C433" s="37"/>
      <c r="D433" s="37"/>
      <c r="E433" s="37"/>
      <c r="F433" s="37"/>
      <c r="G433" s="38"/>
      <c r="H433" s="38"/>
      <c r="I433" s="38"/>
      <c r="J433" s="38"/>
      <c r="K433" s="38"/>
      <c r="L433" s="38"/>
      <c r="M433" s="38"/>
      <c r="N433" s="39"/>
    </row>
    <row r="434" spans="1:24" ht="15.75" thickBot="1" x14ac:dyDescent="0.3">
      <c r="A434" s="21"/>
      <c r="G434" s="34"/>
      <c r="H434" s="34"/>
      <c r="I434" s="34"/>
      <c r="J434" s="34"/>
      <c r="K434" s="34"/>
      <c r="L434" s="34"/>
      <c r="M434" s="34"/>
      <c r="N434" s="34"/>
    </row>
    <row r="435" spans="1:24" x14ac:dyDescent="0.25">
      <c r="A435" s="2">
        <f>+A419+1</f>
        <v>27</v>
      </c>
      <c r="B435" s="12"/>
      <c r="C435" s="5" t="s">
        <v>74</v>
      </c>
      <c r="D435" s="18"/>
      <c r="E435" s="19"/>
      <c r="F435" s="19"/>
      <c r="G435" s="6">
        <f>+$G$3</f>
        <v>2024</v>
      </c>
      <c r="H435" s="6">
        <f>+G435</f>
        <v>2024</v>
      </c>
      <c r="I435" s="6">
        <f t="shared" ref="I435:M436" si="110">+H435</f>
        <v>2024</v>
      </c>
      <c r="J435" s="6">
        <f t="shared" si="110"/>
        <v>2024</v>
      </c>
      <c r="K435" s="6">
        <f t="shared" si="110"/>
        <v>2024</v>
      </c>
      <c r="L435" s="6">
        <f t="shared" si="110"/>
        <v>2024</v>
      </c>
      <c r="M435" s="6">
        <f t="shared" si="110"/>
        <v>2024</v>
      </c>
      <c r="N435" s="20"/>
      <c r="S435" s="45" t="str">
        <f>+C435</f>
        <v>Jubukweni</v>
      </c>
      <c r="T435" s="46">
        <f>+L439</f>
        <v>0</v>
      </c>
      <c r="U435" s="46">
        <f>+L440+L441</f>
        <v>0</v>
      </c>
      <c r="V435" s="46">
        <f>+L442+L443</f>
        <v>0</v>
      </c>
      <c r="W435" s="46">
        <f>+L446</f>
        <v>0</v>
      </c>
      <c r="X435" s="46">
        <f>+L444</f>
        <v>0</v>
      </c>
    </row>
    <row r="436" spans="1:24" x14ac:dyDescent="0.25">
      <c r="A436" s="21"/>
      <c r="B436" s="22"/>
      <c r="C436" s="8">
        <f>+$C420</f>
        <v>0</v>
      </c>
      <c r="D436" s="24"/>
      <c r="E436" s="24"/>
      <c r="F436" s="24"/>
      <c r="G436" s="10">
        <f>+$G$4</f>
        <v>0</v>
      </c>
      <c r="H436" s="10">
        <f>+G436</f>
        <v>0</v>
      </c>
      <c r="I436" s="10">
        <f t="shared" si="110"/>
        <v>0</v>
      </c>
      <c r="J436" s="10">
        <f t="shared" si="110"/>
        <v>0</v>
      </c>
      <c r="K436" s="10">
        <f t="shared" si="110"/>
        <v>0</v>
      </c>
      <c r="L436" s="10">
        <f t="shared" si="110"/>
        <v>0</v>
      </c>
      <c r="M436" s="10">
        <f t="shared" si="110"/>
        <v>0</v>
      </c>
      <c r="N436" s="25"/>
    </row>
    <row r="437" spans="1:24" ht="15.75" thickBot="1" x14ac:dyDescent="0.3">
      <c r="A437" s="21"/>
      <c r="B437" s="26"/>
      <c r="C437" s="27"/>
      <c r="D437" s="27"/>
      <c r="E437" s="27"/>
      <c r="F437" s="27"/>
      <c r="G437" s="7">
        <f>+$G$5</f>
        <v>0</v>
      </c>
      <c r="H437" s="7">
        <f>+$H$5</f>
        <v>0</v>
      </c>
      <c r="I437" s="7">
        <f>+$I$5</f>
        <v>0</v>
      </c>
      <c r="J437" s="7">
        <f>+$J$5</f>
        <v>0</v>
      </c>
      <c r="K437" s="7">
        <f>+$K$5</f>
        <v>0</v>
      </c>
      <c r="L437" s="7" t="s">
        <v>11</v>
      </c>
      <c r="M437" s="7" t="s">
        <v>12</v>
      </c>
      <c r="N437" s="28"/>
    </row>
    <row r="438" spans="1:24" x14ac:dyDescent="0.25">
      <c r="A438" s="21"/>
      <c r="B438" s="29"/>
      <c r="C438" s="30"/>
      <c r="D438" s="30"/>
      <c r="E438" s="30"/>
      <c r="F438" s="30"/>
      <c r="G438" s="11"/>
      <c r="H438" s="11"/>
      <c r="I438" s="11"/>
      <c r="J438" s="11"/>
      <c r="K438" s="30"/>
      <c r="L438" s="30"/>
      <c r="M438" s="30"/>
      <c r="N438" s="31"/>
    </row>
    <row r="439" spans="1:24" x14ac:dyDescent="0.25">
      <c r="A439" s="21"/>
      <c r="B439" s="29"/>
      <c r="C439" s="30" t="s">
        <v>0</v>
      </c>
      <c r="D439" s="30"/>
      <c r="E439" s="30"/>
      <c r="F439" s="30"/>
      <c r="G439" s="32">
        <f>SUM(G440:G443)</f>
        <v>0</v>
      </c>
      <c r="H439" s="32">
        <f t="shared" ref="H439:L439" si="111">SUM(H440:H443)</f>
        <v>0</v>
      </c>
      <c r="I439" s="32">
        <f t="shared" si="111"/>
        <v>0</v>
      </c>
      <c r="J439" s="32">
        <f t="shared" si="111"/>
        <v>0</v>
      </c>
      <c r="K439" s="32">
        <f t="shared" si="111"/>
        <v>0</v>
      </c>
      <c r="L439" s="32">
        <f t="shared" si="111"/>
        <v>0</v>
      </c>
      <c r="M439" s="32" t="e">
        <f>ROUND((L439/$E$1),0)</f>
        <v>#DIV/0!</v>
      </c>
      <c r="N439" s="33"/>
    </row>
    <row r="440" spans="1:24" x14ac:dyDescent="0.25">
      <c r="A440" s="21"/>
      <c r="B440" s="29"/>
      <c r="C440" s="30"/>
      <c r="D440" s="30" t="s">
        <v>1</v>
      </c>
      <c r="E440" s="30"/>
      <c r="F440" s="30"/>
      <c r="G440" s="40"/>
      <c r="H440" s="40"/>
      <c r="I440" s="40"/>
      <c r="J440" s="40"/>
      <c r="K440" s="40"/>
      <c r="L440" s="35">
        <f>SUM(G440:K440)</f>
        <v>0</v>
      </c>
      <c r="M440" s="35" t="e">
        <f t="shared" ref="M440:M448" si="112">ROUND((L440/$E$1),0)</f>
        <v>#DIV/0!</v>
      </c>
      <c r="N440" s="33"/>
    </row>
    <row r="441" spans="1:24" x14ac:dyDescent="0.25">
      <c r="A441" s="21"/>
      <c r="B441" s="29"/>
      <c r="C441" s="30"/>
      <c r="D441" s="30" t="s">
        <v>2</v>
      </c>
      <c r="E441" s="30"/>
      <c r="F441" s="30"/>
      <c r="G441" s="40"/>
      <c r="H441" s="40"/>
      <c r="I441" s="40"/>
      <c r="J441" s="40"/>
      <c r="K441" s="40"/>
      <c r="L441" s="35">
        <f t="shared" ref="L441:L448" si="113">SUM(G441:K441)</f>
        <v>0</v>
      </c>
      <c r="M441" s="35" t="e">
        <f t="shared" si="112"/>
        <v>#DIV/0!</v>
      </c>
      <c r="N441" s="33"/>
    </row>
    <row r="442" spans="1:24" x14ac:dyDescent="0.25">
      <c r="A442" s="21"/>
      <c r="B442" s="29"/>
      <c r="C442" s="30"/>
      <c r="D442" s="30" t="s">
        <v>3</v>
      </c>
      <c r="E442" s="30"/>
      <c r="F442" s="30"/>
      <c r="G442" s="40"/>
      <c r="H442" s="40"/>
      <c r="I442" s="40"/>
      <c r="J442" s="40"/>
      <c r="K442" s="40"/>
      <c r="L442" s="35">
        <f t="shared" si="113"/>
        <v>0</v>
      </c>
      <c r="M442" s="35" t="e">
        <f t="shared" si="112"/>
        <v>#DIV/0!</v>
      </c>
      <c r="N442" s="33"/>
    </row>
    <row r="443" spans="1:24" x14ac:dyDescent="0.25">
      <c r="A443" s="21"/>
      <c r="B443" s="29"/>
      <c r="C443" s="30"/>
      <c r="D443" s="30" t="s">
        <v>4</v>
      </c>
      <c r="E443" s="30"/>
      <c r="F443" s="30"/>
      <c r="G443" s="41"/>
      <c r="H443" s="41"/>
      <c r="I443" s="41"/>
      <c r="J443" s="41"/>
      <c r="K443" s="41"/>
      <c r="L443" s="32">
        <f t="shared" si="113"/>
        <v>0</v>
      </c>
      <c r="M443" s="32" t="e">
        <f t="shared" si="112"/>
        <v>#DIV/0!</v>
      </c>
      <c r="N443" s="33"/>
    </row>
    <row r="444" spans="1:24" x14ac:dyDescent="0.25">
      <c r="A444" s="21"/>
      <c r="B444" s="29"/>
      <c r="C444" s="30" t="s">
        <v>5</v>
      </c>
      <c r="D444" s="30"/>
      <c r="E444" s="30"/>
      <c r="F444" s="30"/>
      <c r="G444" s="40"/>
      <c r="H444" s="40"/>
      <c r="I444" s="40"/>
      <c r="J444" s="40"/>
      <c r="K444" s="40"/>
      <c r="L444" s="35">
        <f t="shared" si="113"/>
        <v>0</v>
      </c>
      <c r="M444" s="35" t="e">
        <f t="shared" si="112"/>
        <v>#DIV/0!</v>
      </c>
      <c r="N444" s="33"/>
    </row>
    <row r="445" spans="1:24" x14ac:dyDescent="0.25">
      <c r="A445" s="21"/>
      <c r="B445" s="29"/>
      <c r="C445" s="30" t="s">
        <v>6</v>
      </c>
      <c r="D445" s="30"/>
      <c r="E445" s="30"/>
      <c r="F445" s="30"/>
      <c r="G445" s="40"/>
      <c r="H445" s="40"/>
      <c r="I445" s="40"/>
      <c r="J445" s="40"/>
      <c r="K445" s="40"/>
      <c r="L445" s="35">
        <f t="shared" si="113"/>
        <v>0</v>
      </c>
      <c r="M445" s="35" t="e">
        <f t="shared" si="112"/>
        <v>#DIV/0!</v>
      </c>
      <c r="N445" s="33"/>
    </row>
    <row r="446" spans="1:24" x14ac:dyDescent="0.25">
      <c r="A446" s="21"/>
      <c r="B446" s="29"/>
      <c r="C446" s="30" t="s">
        <v>7</v>
      </c>
      <c r="D446" s="30"/>
      <c r="E446" s="30"/>
      <c r="F446" s="30"/>
      <c r="G446" s="40"/>
      <c r="H446" s="40"/>
      <c r="I446" s="40"/>
      <c r="J446" s="40"/>
      <c r="K446" s="40"/>
      <c r="L446" s="35">
        <f t="shared" si="113"/>
        <v>0</v>
      </c>
      <c r="M446" s="35" t="e">
        <f t="shared" si="112"/>
        <v>#DIV/0!</v>
      </c>
      <c r="N446" s="33"/>
    </row>
    <row r="447" spans="1:24" x14ac:dyDescent="0.25">
      <c r="A447" s="21"/>
      <c r="B447" s="29"/>
      <c r="C447" s="30" t="s">
        <v>9</v>
      </c>
      <c r="D447" s="30"/>
      <c r="E447" s="30"/>
      <c r="F447" s="30"/>
      <c r="G447" s="40"/>
      <c r="H447" s="40"/>
      <c r="I447" s="40"/>
      <c r="J447" s="40"/>
      <c r="K447" s="40"/>
      <c r="L447" s="35">
        <f t="shared" si="113"/>
        <v>0</v>
      </c>
      <c r="M447" s="35" t="e">
        <f t="shared" si="112"/>
        <v>#DIV/0!</v>
      </c>
      <c r="N447" s="33"/>
    </row>
    <row r="448" spans="1:24" x14ac:dyDescent="0.25">
      <c r="A448" s="21"/>
      <c r="B448" s="29"/>
      <c r="C448" s="30" t="s">
        <v>8</v>
      </c>
      <c r="D448" s="30"/>
      <c r="E448" s="30"/>
      <c r="F448" s="30"/>
      <c r="G448" s="40"/>
      <c r="H448" s="40"/>
      <c r="I448" s="40"/>
      <c r="J448" s="40"/>
      <c r="K448" s="40"/>
      <c r="L448" s="35">
        <f t="shared" si="113"/>
        <v>0</v>
      </c>
      <c r="M448" s="35" t="e">
        <f t="shared" si="112"/>
        <v>#DIV/0!</v>
      </c>
      <c r="N448" s="33"/>
    </row>
    <row r="449" spans="1:24" ht="15.75" thickBot="1" x14ac:dyDescent="0.3">
      <c r="A449" s="21"/>
      <c r="B449" s="36"/>
      <c r="C449" s="37"/>
      <c r="D449" s="37"/>
      <c r="E449" s="37"/>
      <c r="F449" s="37"/>
      <c r="G449" s="38"/>
      <c r="H449" s="38"/>
      <c r="I449" s="38"/>
      <c r="J449" s="38"/>
      <c r="K449" s="38"/>
      <c r="L449" s="38"/>
      <c r="M449" s="38"/>
      <c r="N449" s="39"/>
    </row>
    <row r="450" spans="1:24" ht="15.75" thickBot="1" x14ac:dyDescent="0.3"/>
    <row r="451" spans="1:24" x14ac:dyDescent="0.25">
      <c r="A451" s="2">
        <f>+A435+1</f>
        <v>28</v>
      </c>
      <c r="B451" s="17"/>
      <c r="C451" s="5" t="s">
        <v>75</v>
      </c>
      <c r="D451" s="18"/>
      <c r="E451" s="19"/>
      <c r="F451" s="19"/>
      <c r="G451" s="6">
        <f>+$G$3</f>
        <v>2024</v>
      </c>
      <c r="H451" s="6">
        <f>+G451</f>
        <v>2024</v>
      </c>
      <c r="I451" s="6">
        <f t="shared" ref="I451:M452" si="114">+H451</f>
        <v>2024</v>
      </c>
      <c r="J451" s="6">
        <f t="shared" si="114"/>
        <v>2024</v>
      </c>
      <c r="K451" s="6">
        <f t="shared" si="114"/>
        <v>2024</v>
      </c>
      <c r="L451" s="6">
        <f t="shared" si="114"/>
        <v>2024</v>
      </c>
      <c r="M451" s="6">
        <f t="shared" si="114"/>
        <v>2024</v>
      </c>
      <c r="N451" s="20"/>
      <c r="S451" s="45" t="str">
        <f>+C451</f>
        <v>Sigangeni</v>
      </c>
      <c r="T451" s="46">
        <f>+L455</f>
        <v>0</v>
      </c>
      <c r="U451" s="46">
        <f>+L456+L457</f>
        <v>0</v>
      </c>
      <c r="V451" s="46">
        <f>+L458+L459</f>
        <v>0</v>
      </c>
      <c r="W451" s="46">
        <f>+L462</f>
        <v>0</v>
      </c>
      <c r="X451" s="46">
        <f>+L460</f>
        <v>0</v>
      </c>
    </row>
    <row r="452" spans="1:24" x14ac:dyDescent="0.25">
      <c r="A452" s="21"/>
      <c r="B452" s="22"/>
      <c r="C452" s="8">
        <f>+$C436</f>
        <v>0</v>
      </c>
      <c r="D452" s="24"/>
      <c r="E452" s="24"/>
      <c r="F452" s="24"/>
      <c r="G452" s="10">
        <f>+$G$4</f>
        <v>0</v>
      </c>
      <c r="H452" s="10">
        <f>+G452</f>
        <v>0</v>
      </c>
      <c r="I452" s="10">
        <f t="shared" si="114"/>
        <v>0</v>
      </c>
      <c r="J452" s="10">
        <f t="shared" si="114"/>
        <v>0</v>
      </c>
      <c r="K452" s="10">
        <f t="shared" si="114"/>
        <v>0</v>
      </c>
      <c r="L452" s="10">
        <f t="shared" si="114"/>
        <v>0</v>
      </c>
      <c r="M452" s="10">
        <f t="shared" si="114"/>
        <v>0</v>
      </c>
      <c r="N452" s="25"/>
    </row>
    <row r="453" spans="1:24" ht="15.75" thickBot="1" x14ac:dyDescent="0.3">
      <c r="A453" s="21"/>
      <c r="B453" s="26"/>
      <c r="C453" s="27"/>
      <c r="D453" s="27"/>
      <c r="E453" s="27"/>
      <c r="F453" s="27"/>
      <c r="G453" s="7">
        <f>+$G$5</f>
        <v>0</v>
      </c>
      <c r="H453" s="7">
        <f>+$H$5</f>
        <v>0</v>
      </c>
      <c r="I453" s="7">
        <f>+$I$5</f>
        <v>0</v>
      </c>
      <c r="J453" s="7">
        <f>+$J$5</f>
        <v>0</v>
      </c>
      <c r="K453" s="7">
        <f>+$K$5</f>
        <v>0</v>
      </c>
      <c r="L453" s="7" t="s">
        <v>11</v>
      </c>
      <c r="M453" s="7" t="s">
        <v>12</v>
      </c>
      <c r="N453" s="28"/>
    </row>
    <row r="454" spans="1:24" x14ac:dyDescent="0.25">
      <c r="A454" s="21"/>
      <c r="B454" s="29"/>
      <c r="C454" s="30"/>
      <c r="D454" s="30"/>
      <c r="E454" s="30"/>
      <c r="F454" s="30"/>
      <c r="G454" s="11"/>
      <c r="H454" s="11"/>
      <c r="I454" s="11"/>
      <c r="J454" s="11"/>
      <c r="K454" s="30"/>
      <c r="L454" s="30"/>
      <c r="M454" s="30"/>
      <c r="N454" s="31"/>
    </row>
    <row r="455" spans="1:24" x14ac:dyDescent="0.25">
      <c r="A455" s="21"/>
      <c r="B455" s="29"/>
      <c r="C455" s="30" t="s">
        <v>0</v>
      </c>
      <c r="D455" s="30"/>
      <c r="E455" s="30"/>
      <c r="F455" s="30"/>
      <c r="G455" s="32">
        <f>SUM(G456:G459)</f>
        <v>0</v>
      </c>
      <c r="H455" s="32">
        <f t="shared" ref="H455:L455" si="115">SUM(H456:H459)</f>
        <v>0</v>
      </c>
      <c r="I455" s="32">
        <f t="shared" si="115"/>
        <v>0</v>
      </c>
      <c r="J455" s="32">
        <f t="shared" si="115"/>
        <v>0</v>
      </c>
      <c r="K455" s="32">
        <f t="shared" si="115"/>
        <v>0</v>
      </c>
      <c r="L455" s="32">
        <f t="shared" si="115"/>
        <v>0</v>
      </c>
      <c r="M455" s="32" t="e">
        <f>ROUND((L455/$E$1),0)</f>
        <v>#DIV/0!</v>
      </c>
      <c r="N455" s="33"/>
    </row>
    <row r="456" spans="1:24" x14ac:dyDescent="0.25">
      <c r="A456" s="21"/>
      <c r="B456" s="29"/>
      <c r="C456" s="30"/>
      <c r="D456" s="30" t="s">
        <v>1</v>
      </c>
      <c r="E456" s="30"/>
      <c r="F456" s="30"/>
      <c r="G456" s="40"/>
      <c r="H456" s="40"/>
      <c r="I456" s="40"/>
      <c r="J456" s="40"/>
      <c r="K456" s="40"/>
      <c r="L456" s="35">
        <f>SUM(G456:K456)</f>
        <v>0</v>
      </c>
      <c r="M456" s="35" t="e">
        <f t="shared" ref="M456:M464" si="116">ROUND((L456/$E$1),0)</f>
        <v>#DIV/0!</v>
      </c>
      <c r="N456" s="33"/>
      <c r="P456" s="30"/>
    </row>
    <row r="457" spans="1:24" x14ac:dyDescent="0.25">
      <c r="A457" s="21"/>
      <c r="B457" s="29"/>
      <c r="C457" s="30"/>
      <c r="D457" s="30" t="s">
        <v>2</v>
      </c>
      <c r="E457" s="30"/>
      <c r="F457" s="30"/>
      <c r="G457" s="40"/>
      <c r="H457" s="40"/>
      <c r="I457" s="40"/>
      <c r="J457" s="40"/>
      <c r="K457" s="40"/>
      <c r="L457" s="35">
        <f t="shared" ref="L457:L464" si="117">SUM(G457:K457)</f>
        <v>0</v>
      </c>
      <c r="M457" s="35" t="e">
        <f t="shared" si="116"/>
        <v>#DIV/0!</v>
      </c>
      <c r="N457" s="33"/>
    </row>
    <row r="458" spans="1:24" x14ac:dyDescent="0.25">
      <c r="A458" s="21"/>
      <c r="B458" s="29"/>
      <c r="C458" s="30"/>
      <c r="D458" s="30" t="s">
        <v>3</v>
      </c>
      <c r="E458" s="30"/>
      <c r="F458" s="30"/>
      <c r="G458" s="40"/>
      <c r="H458" s="40"/>
      <c r="I458" s="40"/>
      <c r="J458" s="40"/>
      <c r="K458" s="40"/>
      <c r="L458" s="35">
        <f t="shared" si="117"/>
        <v>0</v>
      </c>
      <c r="M458" s="35" t="e">
        <f t="shared" si="116"/>
        <v>#DIV/0!</v>
      </c>
      <c r="N458" s="33"/>
    </row>
    <row r="459" spans="1:24" x14ac:dyDescent="0.25">
      <c r="A459" s="21"/>
      <c r="B459" s="29"/>
      <c r="C459" s="30"/>
      <c r="D459" s="30" t="s">
        <v>4</v>
      </c>
      <c r="E459" s="30"/>
      <c r="F459" s="30"/>
      <c r="G459" s="41"/>
      <c r="H459" s="41"/>
      <c r="I459" s="41"/>
      <c r="J459" s="41"/>
      <c r="K459" s="41"/>
      <c r="L459" s="32">
        <f t="shared" si="117"/>
        <v>0</v>
      </c>
      <c r="M459" s="32" t="e">
        <f t="shared" si="116"/>
        <v>#DIV/0!</v>
      </c>
      <c r="N459" s="33"/>
    </row>
    <row r="460" spans="1:24" x14ac:dyDescent="0.25">
      <c r="A460" s="21"/>
      <c r="B460" s="29"/>
      <c r="C460" s="30" t="s">
        <v>5</v>
      </c>
      <c r="D460" s="30"/>
      <c r="E460" s="30"/>
      <c r="F460" s="30"/>
      <c r="G460" s="40"/>
      <c r="H460" s="40"/>
      <c r="I460" s="40"/>
      <c r="J460" s="40"/>
      <c r="K460" s="40"/>
      <c r="L460" s="35">
        <f t="shared" si="117"/>
        <v>0</v>
      </c>
      <c r="M460" s="35" t="e">
        <f t="shared" si="116"/>
        <v>#DIV/0!</v>
      </c>
      <c r="N460" s="33"/>
    </row>
    <row r="461" spans="1:24" x14ac:dyDescent="0.25">
      <c r="A461" s="21"/>
      <c r="B461" s="29"/>
      <c r="C461" s="30" t="s">
        <v>6</v>
      </c>
      <c r="D461" s="30"/>
      <c r="E461" s="30"/>
      <c r="F461" s="30"/>
      <c r="G461" s="40"/>
      <c r="H461" s="40"/>
      <c r="I461" s="40"/>
      <c r="J461" s="40"/>
      <c r="K461" s="40"/>
      <c r="L461" s="35">
        <f t="shared" si="117"/>
        <v>0</v>
      </c>
      <c r="M461" s="35" t="e">
        <f t="shared" si="116"/>
        <v>#DIV/0!</v>
      </c>
      <c r="N461" s="33"/>
    </row>
    <row r="462" spans="1:24" x14ac:dyDescent="0.25">
      <c r="A462" s="21"/>
      <c r="B462" s="29"/>
      <c r="C462" s="30" t="s">
        <v>7</v>
      </c>
      <c r="D462" s="30"/>
      <c r="E462" s="30"/>
      <c r="F462" s="30"/>
      <c r="G462" s="40"/>
      <c r="H462" s="40"/>
      <c r="I462" s="40"/>
      <c r="J462" s="40"/>
      <c r="K462" s="40"/>
      <c r="L462" s="35">
        <f t="shared" si="117"/>
        <v>0</v>
      </c>
      <c r="M462" s="35" t="e">
        <f t="shared" si="116"/>
        <v>#DIV/0!</v>
      </c>
      <c r="N462" s="33"/>
    </row>
    <row r="463" spans="1:24" x14ac:dyDescent="0.25">
      <c r="A463" s="21"/>
      <c r="B463" s="29"/>
      <c r="C463" s="30" t="s">
        <v>9</v>
      </c>
      <c r="D463" s="30"/>
      <c r="E463" s="30"/>
      <c r="F463" s="30"/>
      <c r="G463" s="40"/>
      <c r="H463" s="40"/>
      <c r="I463" s="40"/>
      <c r="J463" s="40"/>
      <c r="K463" s="40"/>
      <c r="L463" s="35">
        <f t="shared" si="117"/>
        <v>0</v>
      </c>
      <c r="M463" s="35" t="e">
        <f t="shared" si="116"/>
        <v>#DIV/0!</v>
      </c>
      <c r="N463" s="33"/>
    </row>
    <row r="464" spans="1:24" x14ac:dyDescent="0.25">
      <c r="A464" s="21"/>
      <c r="B464" s="29"/>
      <c r="C464" s="30" t="s">
        <v>8</v>
      </c>
      <c r="D464" s="30"/>
      <c r="E464" s="30"/>
      <c r="F464" s="30"/>
      <c r="G464" s="40"/>
      <c r="H464" s="40"/>
      <c r="I464" s="40"/>
      <c r="J464" s="40"/>
      <c r="K464" s="40"/>
      <c r="L464" s="35">
        <f t="shared" si="117"/>
        <v>0</v>
      </c>
      <c r="M464" s="35" t="e">
        <f t="shared" si="116"/>
        <v>#DIV/0!</v>
      </c>
      <c r="N464" s="33"/>
    </row>
    <row r="465" spans="1:24" ht="15.75" thickBot="1" x14ac:dyDescent="0.3">
      <c r="A465" s="21"/>
      <c r="B465" s="36"/>
      <c r="C465" s="37"/>
      <c r="D465" s="37"/>
      <c r="E465" s="37"/>
      <c r="F465" s="37"/>
      <c r="G465" s="38"/>
      <c r="H465" s="38"/>
      <c r="I465" s="38"/>
      <c r="J465" s="38"/>
      <c r="K465" s="38"/>
      <c r="L465" s="38"/>
      <c r="M465" s="38"/>
      <c r="N465" s="39"/>
    </row>
    <row r="466" spans="1:24" ht="15.75" thickBot="1" x14ac:dyDescent="0.3">
      <c r="A466" s="21"/>
      <c r="G466" s="34"/>
      <c r="H466" s="34"/>
      <c r="I466" s="34"/>
      <c r="J466" s="34"/>
      <c r="K466" s="34"/>
      <c r="L466" s="34"/>
      <c r="M466" s="34"/>
      <c r="N466" s="34"/>
    </row>
    <row r="467" spans="1:24" x14ac:dyDescent="0.25">
      <c r="A467" s="2">
        <f>+A451+1</f>
        <v>29</v>
      </c>
      <c r="B467" s="12"/>
      <c r="C467" s="5" t="s">
        <v>87</v>
      </c>
      <c r="D467" s="18"/>
      <c r="E467" s="19"/>
      <c r="F467" s="19"/>
      <c r="G467" s="6">
        <f>+$G$3</f>
        <v>2024</v>
      </c>
      <c r="H467" s="6">
        <f>+G467</f>
        <v>2024</v>
      </c>
      <c r="I467" s="6">
        <f t="shared" ref="I467:M468" si="118">+H467</f>
        <v>2024</v>
      </c>
      <c r="J467" s="6">
        <f t="shared" si="118"/>
        <v>2024</v>
      </c>
      <c r="K467" s="6">
        <f t="shared" si="118"/>
        <v>2024</v>
      </c>
      <c r="L467" s="6">
        <f t="shared" si="118"/>
        <v>2024</v>
      </c>
      <c r="M467" s="6">
        <f t="shared" si="118"/>
        <v>2024</v>
      </c>
      <c r="N467" s="20"/>
      <c r="S467" s="45" t="str">
        <f>+C467</f>
        <v>Sgombeni</v>
      </c>
      <c r="T467" s="46">
        <f>+L471</f>
        <v>0</v>
      </c>
      <c r="U467" s="46">
        <f>+L472+L473</f>
        <v>0</v>
      </c>
      <c r="V467" s="46">
        <f>+L474+L475</f>
        <v>0</v>
      </c>
      <c r="W467" s="46">
        <f>+L478</f>
        <v>0</v>
      </c>
      <c r="X467" s="46">
        <f>+L476</f>
        <v>0</v>
      </c>
    </row>
    <row r="468" spans="1:24" x14ac:dyDescent="0.25">
      <c r="A468" s="21"/>
      <c r="B468" s="22"/>
      <c r="C468" s="8">
        <f>+$C452</f>
        <v>0</v>
      </c>
      <c r="D468" s="24"/>
      <c r="E468" s="24"/>
      <c r="F468" s="24"/>
      <c r="G468" s="10">
        <f>+$G$4</f>
        <v>0</v>
      </c>
      <c r="H468" s="10">
        <f>+G468</f>
        <v>0</v>
      </c>
      <c r="I468" s="10">
        <f t="shared" si="118"/>
        <v>0</v>
      </c>
      <c r="J468" s="10">
        <f t="shared" si="118"/>
        <v>0</v>
      </c>
      <c r="K468" s="10">
        <f t="shared" si="118"/>
        <v>0</v>
      </c>
      <c r="L468" s="10">
        <f t="shared" si="118"/>
        <v>0</v>
      </c>
      <c r="M468" s="10">
        <f t="shared" si="118"/>
        <v>0</v>
      </c>
      <c r="N468" s="25"/>
    </row>
    <row r="469" spans="1:24" ht="15.75" thickBot="1" x14ac:dyDescent="0.3">
      <c r="A469" s="21"/>
      <c r="B469" s="26"/>
      <c r="C469" s="27"/>
      <c r="D469" s="27"/>
      <c r="E469" s="27"/>
      <c r="F469" s="27"/>
      <c r="G469" s="7">
        <f>+$G$5</f>
        <v>0</v>
      </c>
      <c r="H469" s="7">
        <f>+$H$5</f>
        <v>0</v>
      </c>
      <c r="I469" s="7">
        <f>+$I$5</f>
        <v>0</v>
      </c>
      <c r="J469" s="7">
        <f>+$J$5</f>
        <v>0</v>
      </c>
      <c r="K469" s="7">
        <f>+$K$5</f>
        <v>0</v>
      </c>
      <c r="L469" s="7" t="s">
        <v>11</v>
      </c>
      <c r="M469" s="7" t="s">
        <v>12</v>
      </c>
      <c r="N469" s="28"/>
    </row>
    <row r="470" spans="1:24" x14ac:dyDescent="0.25">
      <c r="A470" s="21"/>
      <c r="B470" s="29"/>
      <c r="C470" s="30"/>
      <c r="D470" s="30"/>
      <c r="E470" s="30"/>
      <c r="F470" s="30"/>
      <c r="G470" s="11"/>
      <c r="H470" s="11"/>
      <c r="I470" s="11"/>
      <c r="J470" s="11"/>
      <c r="K470" s="30"/>
      <c r="L470" s="30"/>
      <c r="M470" s="30"/>
      <c r="N470" s="31"/>
    </row>
    <row r="471" spans="1:24" x14ac:dyDescent="0.25">
      <c r="A471" s="21"/>
      <c r="B471" s="29"/>
      <c r="C471" s="30" t="s">
        <v>0</v>
      </c>
      <c r="D471" s="30"/>
      <c r="E471" s="30"/>
      <c r="F471" s="30"/>
      <c r="G471" s="32">
        <f>SUM(G472:G475)</f>
        <v>0</v>
      </c>
      <c r="H471" s="32">
        <f t="shared" ref="H471:L471" si="119">SUM(H472:H475)</f>
        <v>0</v>
      </c>
      <c r="I471" s="32">
        <f t="shared" si="119"/>
        <v>0</v>
      </c>
      <c r="J471" s="32">
        <f t="shared" si="119"/>
        <v>0</v>
      </c>
      <c r="K471" s="32">
        <f t="shared" si="119"/>
        <v>0</v>
      </c>
      <c r="L471" s="32">
        <f t="shared" si="119"/>
        <v>0</v>
      </c>
      <c r="M471" s="32" t="e">
        <f>ROUND((L471/$E$1),0)</f>
        <v>#DIV/0!</v>
      </c>
      <c r="N471" s="33"/>
    </row>
    <row r="472" spans="1:24" x14ac:dyDescent="0.25">
      <c r="A472" s="21"/>
      <c r="B472" s="29"/>
      <c r="C472" s="30"/>
      <c r="D472" s="30" t="s">
        <v>1</v>
      </c>
      <c r="E472" s="30"/>
      <c r="F472" s="30"/>
      <c r="G472" s="40"/>
      <c r="H472" s="40"/>
      <c r="I472" s="40"/>
      <c r="J472" s="40"/>
      <c r="K472" s="40"/>
      <c r="L472" s="35">
        <f>SUM(G472:K472)</f>
        <v>0</v>
      </c>
      <c r="M472" s="35" t="e">
        <f t="shared" ref="M472:M480" si="120">ROUND((L472/$E$1),0)</f>
        <v>#DIV/0!</v>
      </c>
      <c r="N472" s="33"/>
    </row>
    <row r="473" spans="1:24" x14ac:dyDescent="0.25">
      <c r="A473" s="21"/>
      <c r="B473" s="29"/>
      <c r="C473" s="30"/>
      <c r="D473" s="30" t="s">
        <v>2</v>
      </c>
      <c r="E473" s="30"/>
      <c r="F473" s="30"/>
      <c r="G473" s="40"/>
      <c r="H473" s="40"/>
      <c r="I473" s="40"/>
      <c r="J473" s="40"/>
      <c r="K473" s="40"/>
      <c r="L473" s="35">
        <f t="shared" ref="L473:L480" si="121">SUM(G473:K473)</f>
        <v>0</v>
      </c>
      <c r="M473" s="35" t="e">
        <f t="shared" si="120"/>
        <v>#DIV/0!</v>
      </c>
      <c r="N473" s="33"/>
    </row>
    <row r="474" spans="1:24" x14ac:dyDescent="0.25">
      <c r="A474" s="21"/>
      <c r="B474" s="29"/>
      <c r="C474" s="30"/>
      <c r="D474" s="30" t="s">
        <v>3</v>
      </c>
      <c r="E474" s="30"/>
      <c r="F474" s="30"/>
      <c r="G474" s="40"/>
      <c r="H474" s="40"/>
      <c r="I474" s="40"/>
      <c r="J474" s="40"/>
      <c r="K474" s="40"/>
      <c r="L474" s="35">
        <f t="shared" si="121"/>
        <v>0</v>
      </c>
      <c r="M474" s="35" t="e">
        <f t="shared" si="120"/>
        <v>#DIV/0!</v>
      </c>
      <c r="N474" s="33"/>
    </row>
    <row r="475" spans="1:24" x14ac:dyDescent="0.25">
      <c r="A475" s="21"/>
      <c r="B475" s="29"/>
      <c r="C475" s="30"/>
      <c r="D475" s="30" t="s">
        <v>4</v>
      </c>
      <c r="E475" s="30"/>
      <c r="F475" s="30"/>
      <c r="G475" s="41"/>
      <c r="H475" s="41"/>
      <c r="I475" s="41"/>
      <c r="J475" s="41"/>
      <c r="K475" s="41"/>
      <c r="L475" s="32">
        <f t="shared" si="121"/>
        <v>0</v>
      </c>
      <c r="M475" s="32" t="e">
        <f t="shared" si="120"/>
        <v>#DIV/0!</v>
      </c>
      <c r="N475" s="33"/>
    </row>
    <row r="476" spans="1:24" x14ac:dyDescent="0.25">
      <c r="A476" s="21"/>
      <c r="B476" s="29"/>
      <c r="C476" s="30" t="s">
        <v>5</v>
      </c>
      <c r="D476" s="30"/>
      <c r="E476" s="30"/>
      <c r="F476" s="30"/>
      <c r="G476" s="40"/>
      <c r="H476" s="40"/>
      <c r="I476" s="40"/>
      <c r="J476" s="40"/>
      <c r="K476" s="40"/>
      <c r="L476" s="35">
        <f t="shared" si="121"/>
        <v>0</v>
      </c>
      <c r="M476" s="35" t="e">
        <f t="shared" si="120"/>
        <v>#DIV/0!</v>
      </c>
      <c r="N476" s="33"/>
    </row>
    <row r="477" spans="1:24" x14ac:dyDescent="0.25">
      <c r="A477" s="21"/>
      <c r="B477" s="29"/>
      <c r="C477" s="30" t="s">
        <v>6</v>
      </c>
      <c r="D477" s="30"/>
      <c r="E477" s="30"/>
      <c r="F477" s="30"/>
      <c r="G477" s="40"/>
      <c r="H477" s="40"/>
      <c r="I477" s="40"/>
      <c r="J477" s="40"/>
      <c r="K477" s="40"/>
      <c r="L477" s="35">
        <f t="shared" si="121"/>
        <v>0</v>
      </c>
      <c r="M477" s="35" t="e">
        <f t="shared" si="120"/>
        <v>#DIV/0!</v>
      </c>
      <c r="N477" s="33"/>
    </row>
    <row r="478" spans="1:24" x14ac:dyDescent="0.25">
      <c r="A478" s="21"/>
      <c r="B478" s="29"/>
      <c r="C478" s="30" t="s">
        <v>7</v>
      </c>
      <c r="D478" s="30"/>
      <c r="E478" s="30"/>
      <c r="F478" s="30"/>
      <c r="G478" s="40"/>
      <c r="H478" s="40"/>
      <c r="I478" s="40"/>
      <c r="J478" s="40"/>
      <c r="K478" s="40"/>
      <c r="L478" s="35">
        <f t="shared" si="121"/>
        <v>0</v>
      </c>
      <c r="M478" s="35" t="e">
        <f t="shared" si="120"/>
        <v>#DIV/0!</v>
      </c>
      <c r="N478" s="33"/>
    </row>
    <row r="479" spans="1:24" x14ac:dyDescent="0.25">
      <c r="A479" s="21"/>
      <c r="B479" s="29"/>
      <c r="C479" s="30" t="s">
        <v>9</v>
      </c>
      <c r="D479" s="30"/>
      <c r="E479" s="30"/>
      <c r="F479" s="30"/>
      <c r="G479" s="40"/>
      <c r="H479" s="40"/>
      <c r="I479" s="40"/>
      <c r="J479" s="40"/>
      <c r="K479" s="40"/>
      <c r="L479" s="35">
        <f t="shared" si="121"/>
        <v>0</v>
      </c>
      <c r="M479" s="35" t="e">
        <f t="shared" si="120"/>
        <v>#DIV/0!</v>
      </c>
      <c r="N479" s="33"/>
    </row>
    <row r="480" spans="1:24" x14ac:dyDescent="0.25">
      <c r="A480" s="21"/>
      <c r="B480" s="29"/>
      <c r="C480" s="30" t="s">
        <v>8</v>
      </c>
      <c r="D480" s="30"/>
      <c r="E480" s="30"/>
      <c r="F480" s="30"/>
      <c r="G480" s="40"/>
      <c r="H480" s="40"/>
      <c r="I480" s="40"/>
      <c r="J480" s="40"/>
      <c r="K480" s="40"/>
      <c r="L480" s="35">
        <f t="shared" si="121"/>
        <v>0</v>
      </c>
      <c r="M480" s="35" t="e">
        <f t="shared" si="120"/>
        <v>#DIV/0!</v>
      </c>
      <c r="N480" s="33"/>
    </row>
    <row r="481" spans="1:24" ht="15.75" thickBot="1" x14ac:dyDescent="0.3">
      <c r="A481" s="21"/>
      <c r="B481" s="36"/>
      <c r="C481" s="37"/>
      <c r="D481" s="37"/>
      <c r="E481" s="37"/>
      <c r="F481" s="37"/>
      <c r="G481" s="38"/>
      <c r="H481" s="38"/>
      <c r="I481" s="38"/>
      <c r="J481" s="38"/>
      <c r="K481" s="38"/>
      <c r="L481" s="38"/>
      <c r="M481" s="38"/>
      <c r="N481" s="39"/>
    </row>
    <row r="482" spans="1:24" ht="15.75" thickBot="1" x14ac:dyDescent="0.3"/>
    <row r="483" spans="1:24" x14ac:dyDescent="0.25">
      <c r="A483" s="2">
        <f>+A467+1</f>
        <v>30</v>
      </c>
      <c r="B483" s="12"/>
      <c r="C483" s="5" t="s">
        <v>88</v>
      </c>
      <c r="D483" s="18"/>
      <c r="E483" s="19"/>
      <c r="F483" s="19"/>
      <c r="G483" s="6">
        <f>+$G$3</f>
        <v>2024</v>
      </c>
      <c r="H483" s="6">
        <f>+G483</f>
        <v>2024</v>
      </c>
      <c r="I483" s="6">
        <f t="shared" ref="I483:M484" si="122">+H483</f>
        <v>2024</v>
      </c>
      <c r="J483" s="6">
        <f t="shared" si="122"/>
        <v>2024</v>
      </c>
      <c r="K483" s="6">
        <f t="shared" si="122"/>
        <v>2024</v>
      </c>
      <c r="L483" s="6">
        <f t="shared" si="122"/>
        <v>2024</v>
      </c>
      <c r="M483" s="6">
        <f t="shared" si="122"/>
        <v>2024</v>
      </c>
      <c r="N483" s="20"/>
      <c r="S483" s="45" t="str">
        <f>+C483</f>
        <v>Lushikishini</v>
      </c>
      <c r="T483" s="46">
        <f>+L487</f>
        <v>0</v>
      </c>
      <c r="U483" s="46">
        <f>+L488+L489</f>
        <v>0</v>
      </c>
      <c r="V483" s="46">
        <f>+L490+L491</f>
        <v>0</v>
      </c>
      <c r="W483" s="46">
        <f>+L494</f>
        <v>0</v>
      </c>
      <c r="X483" s="46">
        <f>+L492</f>
        <v>0</v>
      </c>
    </row>
    <row r="484" spans="1:24" x14ac:dyDescent="0.25">
      <c r="A484" s="21"/>
      <c r="B484" s="22"/>
      <c r="C484" s="8">
        <f>+$C468</f>
        <v>0</v>
      </c>
      <c r="D484" s="24"/>
      <c r="E484" s="24"/>
      <c r="F484" s="24"/>
      <c r="G484" s="10">
        <f>+$G$4</f>
        <v>0</v>
      </c>
      <c r="H484" s="10">
        <f>+G484</f>
        <v>0</v>
      </c>
      <c r="I484" s="10">
        <f t="shared" si="122"/>
        <v>0</v>
      </c>
      <c r="J484" s="10">
        <f t="shared" si="122"/>
        <v>0</v>
      </c>
      <c r="K484" s="10">
        <f t="shared" si="122"/>
        <v>0</v>
      </c>
      <c r="L484" s="10">
        <f t="shared" si="122"/>
        <v>0</v>
      </c>
      <c r="M484" s="10">
        <f t="shared" si="122"/>
        <v>0</v>
      </c>
      <c r="N484" s="25"/>
    </row>
    <row r="485" spans="1:24" ht="15.75" thickBot="1" x14ac:dyDescent="0.3">
      <c r="A485" s="21"/>
      <c r="B485" s="26"/>
      <c r="C485" s="27"/>
      <c r="D485" s="27"/>
      <c r="E485" s="27"/>
      <c r="F485" s="27"/>
      <c r="G485" s="7">
        <f>+$G$5</f>
        <v>0</v>
      </c>
      <c r="H485" s="7">
        <f>+$H$5</f>
        <v>0</v>
      </c>
      <c r="I485" s="7">
        <f>+$I$5</f>
        <v>0</v>
      </c>
      <c r="J485" s="7">
        <f>+$J$5</f>
        <v>0</v>
      </c>
      <c r="K485" s="7">
        <f>+$K$5</f>
        <v>0</v>
      </c>
      <c r="L485" s="7" t="s">
        <v>11</v>
      </c>
      <c r="M485" s="7" t="s">
        <v>12</v>
      </c>
      <c r="N485" s="28"/>
    </row>
    <row r="486" spans="1:24" x14ac:dyDescent="0.25">
      <c r="A486" s="21"/>
      <c r="B486" s="29"/>
      <c r="C486" s="30"/>
      <c r="D486" s="30"/>
      <c r="E486" s="30"/>
      <c r="F486" s="30"/>
      <c r="G486" s="11"/>
      <c r="H486" s="11"/>
      <c r="I486" s="11"/>
      <c r="J486" s="11"/>
      <c r="K486" s="30"/>
      <c r="L486" s="30"/>
      <c r="M486" s="30"/>
      <c r="N486" s="31"/>
    </row>
    <row r="487" spans="1:24" x14ac:dyDescent="0.25">
      <c r="A487" s="21"/>
      <c r="B487" s="29"/>
      <c r="C487" s="30" t="s">
        <v>0</v>
      </c>
      <c r="D487" s="30"/>
      <c r="E487" s="30"/>
      <c r="F487" s="30"/>
      <c r="G487" s="32">
        <f>SUM(G488:G491)</f>
        <v>0</v>
      </c>
      <c r="H487" s="32">
        <f t="shared" ref="H487:L487" si="123">SUM(H488:H491)</f>
        <v>0</v>
      </c>
      <c r="I487" s="32">
        <f t="shared" si="123"/>
        <v>0</v>
      </c>
      <c r="J487" s="32">
        <f t="shared" si="123"/>
        <v>0</v>
      </c>
      <c r="K487" s="32">
        <f t="shared" si="123"/>
        <v>0</v>
      </c>
      <c r="L487" s="32">
        <f t="shared" si="123"/>
        <v>0</v>
      </c>
      <c r="M487" s="32" t="e">
        <f>ROUND((L487/$E$1),0)</f>
        <v>#DIV/0!</v>
      </c>
      <c r="N487" s="33"/>
    </row>
    <row r="488" spans="1:24" x14ac:dyDescent="0.25">
      <c r="A488" s="21"/>
      <c r="B488" s="29"/>
      <c r="C488" s="30"/>
      <c r="D488" s="30" t="s">
        <v>1</v>
      </c>
      <c r="E488" s="30"/>
      <c r="F488" s="30"/>
      <c r="G488" s="40"/>
      <c r="H488" s="40"/>
      <c r="I488" s="40"/>
      <c r="J488" s="40"/>
      <c r="K488" s="40"/>
      <c r="L488" s="35">
        <f>SUM(G488:K488)</f>
        <v>0</v>
      </c>
      <c r="M488" s="35" t="e">
        <f t="shared" ref="M488:M496" si="124">ROUND((L488/$E$1),0)</f>
        <v>#DIV/0!</v>
      </c>
      <c r="N488" s="33"/>
    </row>
    <row r="489" spans="1:24" x14ac:dyDescent="0.25">
      <c r="A489" s="21"/>
      <c r="B489" s="29"/>
      <c r="C489" s="30"/>
      <c r="D489" s="30" t="s">
        <v>2</v>
      </c>
      <c r="E489" s="30"/>
      <c r="F489" s="30"/>
      <c r="G489" s="40"/>
      <c r="H489" s="40"/>
      <c r="I489" s="40"/>
      <c r="J489" s="40"/>
      <c r="K489" s="40"/>
      <c r="L489" s="35">
        <f t="shared" ref="L489:L496" si="125">SUM(G489:K489)</f>
        <v>0</v>
      </c>
      <c r="M489" s="35" t="e">
        <f t="shared" si="124"/>
        <v>#DIV/0!</v>
      </c>
      <c r="N489" s="33"/>
    </row>
    <row r="490" spans="1:24" x14ac:dyDescent="0.25">
      <c r="A490" s="21"/>
      <c r="B490" s="29"/>
      <c r="C490" s="30"/>
      <c r="D490" s="30" t="s">
        <v>3</v>
      </c>
      <c r="E490" s="30"/>
      <c r="F490" s="30"/>
      <c r="G490" s="40"/>
      <c r="H490" s="40"/>
      <c r="I490" s="40"/>
      <c r="J490" s="40"/>
      <c r="K490" s="40"/>
      <c r="L490" s="35">
        <f t="shared" si="125"/>
        <v>0</v>
      </c>
      <c r="M490" s="35" t="e">
        <f t="shared" si="124"/>
        <v>#DIV/0!</v>
      </c>
      <c r="N490" s="33"/>
    </row>
    <row r="491" spans="1:24" x14ac:dyDescent="0.25">
      <c r="A491" s="21"/>
      <c r="B491" s="29"/>
      <c r="C491" s="30"/>
      <c r="D491" s="30" t="s">
        <v>4</v>
      </c>
      <c r="E491" s="30"/>
      <c r="F491" s="30"/>
      <c r="G491" s="41"/>
      <c r="H491" s="41"/>
      <c r="I491" s="41"/>
      <c r="J491" s="41"/>
      <c r="K491" s="41"/>
      <c r="L491" s="32">
        <f t="shared" si="125"/>
        <v>0</v>
      </c>
      <c r="M491" s="32" t="e">
        <f t="shared" si="124"/>
        <v>#DIV/0!</v>
      </c>
      <c r="N491" s="33"/>
    </row>
    <row r="492" spans="1:24" x14ac:dyDescent="0.25">
      <c r="A492" s="21"/>
      <c r="B492" s="29"/>
      <c r="C492" s="30" t="s">
        <v>5</v>
      </c>
      <c r="D492" s="30"/>
      <c r="E492" s="30"/>
      <c r="F492" s="30"/>
      <c r="G492" s="40"/>
      <c r="H492" s="40"/>
      <c r="I492" s="40"/>
      <c r="J492" s="40"/>
      <c r="K492" s="40"/>
      <c r="L492" s="35">
        <f t="shared" si="125"/>
        <v>0</v>
      </c>
      <c r="M492" s="35" t="e">
        <f t="shared" si="124"/>
        <v>#DIV/0!</v>
      </c>
      <c r="N492" s="33"/>
    </row>
    <row r="493" spans="1:24" x14ac:dyDescent="0.25">
      <c r="A493" s="21"/>
      <c r="B493" s="29"/>
      <c r="C493" s="30" t="s">
        <v>6</v>
      </c>
      <c r="D493" s="30"/>
      <c r="E493" s="30"/>
      <c r="F493" s="30"/>
      <c r="G493" s="40"/>
      <c r="H493" s="40"/>
      <c r="I493" s="40"/>
      <c r="J493" s="40"/>
      <c r="K493" s="40"/>
      <c r="L493" s="35">
        <f t="shared" si="125"/>
        <v>0</v>
      </c>
      <c r="M493" s="35" t="e">
        <f t="shared" si="124"/>
        <v>#DIV/0!</v>
      </c>
      <c r="N493" s="33"/>
    </row>
    <row r="494" spans="1:24" x14ac:dyDescent="0.25">
      <c r="A494" s="21"/>
      <c r="B494" s="29"/>
      <c r="C494" s="30" t="s">
        <v>7</v>
      </c>
      <c r="D494" s="30"/>
      <c r="E494" s="30"/>
      <c r="F494" s="30"/>
      <c r="G494" s="40"/>
      <c r="H494" s="40"/>
      <c r="I494" s="40"/>
      <c r="J494" s="40"/>
      <c r="K494" s="40"/>
      <c r="L494" s="35">
        <f t="shared" si="125"/>
        <v>0</v>
      </c>
      <c r="M494" s="35" t="e">
        <f t="shared" si="124"/>
        <v>#DIV/0!</v>
      </c>
      <c r="N494" s="33"/>
    </row>
    <row r="495" spans="1:24" x14ac:dyDescent="0.25">
      <c r="A495" s="21"/>
      <c r="B495" s="29"/>
      <c r="C495" s="30" t="s">
        <v>9</v>
      </c>
      <c r="D495" s="30"/>
      <c r="E495" s="30"/>
      <c r="F495" s="30"/>
      <c r="G495" s="40"/>
      <c r="H495" s="40"/>
      <c r="I495" s="40"/>
      <c r="J495" s="40"/>
      <c r="K495" s="40"/>
      <c r="L495" s="35">
        <f t="shared" si="125"/>
        <v>0</v>
      </c>
      <c r="M495" s="35" t="e">
        <f t="shared" si="124"/>
        <v>#DIV/0!</v>
      </c>
      <c r="N495" s="33"/>
    </row>
    <row r="496" spans="1:24" x14ac:dyDescent="0.25">
      <c r="A496" s="21"/>
      <c r="B496" s="29"/>
      <c r="C496" s="30" t="s">
        <v>8</v>
      </c>
      <c r="D496" s="30"/>
      <c r="E496" s="30"/>
      <c r="F496" s="30"/>
      <c r="G496" s="40"/>
      <c r="H496" s="40"/>
      <c r="I496" s="40"/>
      <c r="J496" s="40"/>
      <c r="K496" s="40"/>
      <c r="L496" s="35">
        <f t="shared" si="125"/>
        <v>0</v>
      </c>
      <c r="M496" s="35" t="e">
        <f t="shared" si="124"/>
        <v>#DIV/0!</v>
      </c>
      <c r="N496" s="33"/>
    </row>
    <row r="497" spans="1:24" ht="15.75" thickBot="1" x14ac:dyDescent="0.3">
      <c r="A497" s="21"/>
      <c r="B497" s="36"/>
      <c r="C497" s="37"/>
      <c r="D497" s="37"/>
      <c r="E497" s="37"/>
      <c r="F497" s="37"/>
      <c r="G497" s="38"/>
      <c r="H497" s="38"/>
      <c r="I497" s="38"/>
      <c r="J497" s="38"/>
      <c r="K497" s="38"/>
      <c r="L497" s="38"/>
      <c r="M497" s="38"/>
      <c r="N497" s="39"/>
    </row>
    <row r="498" spans="1:24" ht="15.75" thickBot="1" x14ac:dyDescent="0.3"/>
    <row r="499" spans="1:24" x14ac:dyDescent="0.25">
      <c r="A499" s="2">
        <f>+A483+1</f>
        <v>31</v>
      </c>
      <c r="B499" s="12"/>
      <c r="C499" s="5" t="s">
        <v>123</v>
      </c>
      <c r="D499" s="18"/>
      <c r="E499" s="19"/>
      <c r="F499" s="19"/>
      <c r="G499" s="6">
        <f>+$G$3</f>
        <v>2024</v>
      </c>
      <c r="H499" s="6">
        <f>+G499</f>
        <v>2024</v>
      </c>
      <c r="I499" s="6">
        <f t="shared" ref="I499:M500" si="126">+H499</f>
        <v>2024</v>
      </c>
      <c r="J499" s="6">
        <f t="shared" si="126"/>
        <v>2024</v>
      </c>
      <c r="K499" s="6">
        <f t="shared" si="126"/>
        <v>2024</v>
      </c>
      <c r="L499" s="6">
        <f t="shared" si="126"/>
        <v>2024</v>
      </c>
      <c r="M499" s="6">
        <f t="shared" si="126"/>
        <v>2024</v>
      </c>
      <c r="N499" s="20"/>
      <c r="S499" s="45" t="str">
        <f>+C499</f>
        <v>Sigengeni (Shiselweni)</v>
      </c>
      <c r="T499" s="46">
        <f>+L503</f>
        <v>0</v>
      </c>
      <c r="U499" s="46">
        <f>+L504+L505</f>
        <v>0</v>
      </c>
      <c r="V499" s="46">
        <f>+L506+L507</f>
        <v>0</v>
      </c>
      <c r="W499" s="46">
        <f>+L510</f>
        <v>0</v>
      </c>
      <c r="X499" s="46">
        <f>+L508</f>
        <v>0</v>
      </c>
    </row>
    <row r="500" spans="1:24" x14ac:dyDescent="0.25">
      <c r="A500" s="21"/>
      <c r="B500" s="22"/>
      <c r="C500" s="8">
        <f>+$C484</f>
        <v>0</v>
      </c>
      <c r="D500" s="24"/>
      <c r="E500" s="24"/>
      <c r="F500" s="24"/>
      <c r="G500" s="10">
        <f>+$G$4</f>
        <v>0</v>
      </c>
      <c r="H500" s="10">
        <f>+G500</f>
        <v>0</v>
      </c>
      <c r="I500" s="10">
        <f t="shared" si="126"/>
        <v>0</v>
      </c>
      <c r="J500" s="10">
        <f t="shared" si="126"/>
        <v>0</v>
      </c>
      <c r="K500" s="10">
        <f t="shared" si="126"/>
        <v>0</v>
      </c>
      <c r="L500" s="10">
        <f t="shared" si="126"/>
        <v>0</v>
      </c>
      <c r="M500" s="10">
        <f t="shared" si="126"/>
        <v>0</v>
      </c>
      <c r="N500" s="25"/>
    </row>
    <row r="501" spans="1:24" ht="15.75" thickBot="1" x14ac:dyDescent="0.3">
      <c r="A501" s="21"/>
      <c r="B501" s="26"/>
      <c r="C501" s="27"/>
      <c r="D501" s="27"/>
      <c r="E501" s="27"/>
      <c r="F501" s="27"/>
      <c r="G501" s="7">
        <f>+$G$5</f>
        <v>0</v>
      </c>
      <c r="H501" s="7">
        <f>+$H$5</f>
        <v>0</v>
      </c>
      <c r="I501" s="7">
        <f>+$I$5</f>
        <v>0</v>
      </c>
      <c r="J501" s="7">
        <f>+$J$5</f>
        <v>0</v>
      </c>
      <c r="K501" s="7">
        <f>+$K$5</f>
        <v>0</v>
      </c>
      <c r="L501" s="7" t="s">
        <v>11</v>
      </c>
      <c r="M501" s="7" t="s">
        <v>12</v>
      </c>
      <c r="N501" s="28"/>
    </row>
    <row r="502" spans="1:24" x14ac:dyDescent="0.25">
      <c r="A502" s="21"/>
      <c r="B502" s="29"/>
      <c r="C502" s="30"/>
      <c r="D502" s="30"/>
      <c r="E502" s="30"/>
      <c r="F502" s="30"/>
      <c r="G502" s="11"/>
      <c r="H502" s="11"/>
      <c r="I502" s="11"/>
      <c r="J502" s="11"/>
      <c r="K502" s="30"/>
      <c r="L502" s="30"/>
      <c r="M502" s="30"/>
      <c r="N502" s="31"/>
    </row>
    <row r="503" spans="1:24" x14ac:dyDescent="0.25">
      <c r="A503" s="21"/>
      <c r="B503" s="29"/>
      <c r="C503" s="30" t="s">
        <v>0</v>
      </c>
      <c r="D503" s="30"/>
      <c r="E503" s="30"/>
      <c r="F503" s="30"/>
      <c r="G503" s="32">
        <f>SUM(G504:G507)</f>
        <v>0</v>
      </c>
      <c r="H503" s="32">
        <f t="shared" ref="H503:L503" si="127">SUM(H504:H507)</f>
        <v>0</v>
      </c>
      <c r="I503" s="32">
        <f t="shared" si="127"/>
        <v>0</v>
      </c>
      <c r="J503" s="32">
        <f t="shared" si="127"/>
        <v>0</v>
      </c>
      <c r="K503" s="32">
        <f t="shared" si="127"/>
        <v>0</v>
      </c>
      <c r="L503" s="32">
        <f t="shared" si="127"/>
        <v>0</v>
      </c>
      <c r="M503" s="32" t="e">
        <f>ROUND((L503/$E$1),0)</f>
        <v>#DIV/0!</v>
      </c>
      <c r="N503" s="33"/>
      <c r="Q503" s="58"/>
    </row>
    <row r="504" spans="1:24" x14ac:dyDescent="0.25">
      <c r="A504" s="21"/>
      <c r="B504" s="29"/>
      <c r="C504" s="30"/>
      <c r="D504" s="30" t="s">
        <v>1</v>
      </c>
      <c r="E504" s="30"/>
      <c r="F504" s="30"/>
      <c r="G504" s="40"/>
      <c r="H504" s="40"/>
      <c r="I504" s="40"/>
      <c r="J504" s="40"/>
      <c r="K504" s="40"/>
      <c r="L504" s="35">
        <f>SUM(G504:K504)</f>
        <v>0</v>
      </c>
      <c r="M504" s="35" t="e">
        <f t="shared" ref="M504:M512" si="128">ROUND((L504/$E$1),0)</f>
        <v>#DIV/0!</v>
      </c>
      <c r="N504" s="33"/>
    </row>
    <row r="505" spans="1:24" x14ac:dyDescent="0.25">
      <c r="A505" s="21"/>
      <c r="B505" s="29"/>
      <c r="C505" s="30"/>
      <c r="D505" s="30" t="s">
        <v>2</v>
      </c>
      <c r="E505" s="30"/>
      <c r="F505" s="30"/>
      <c r="G505" s="40"/>
      <c r="H505" s="40"/>
      <c r="I505" s="40"/>
      <c r="J505" s="40"/>
      <c r="K505" s="40"/>
      <c r="L505" s="35">
        <f t="shared" ref="L505:L512" si="129">SUM(G505:K505)</f>
        <v>0</v>
      </c>
      <c r="M505" s="35" t="e">
        <f t="shared" si="128"/>
        <v>#DIV/0!</v>
      </c>
      <c r="N505" s="33"/>
    </row>
    <row r="506" spans="1:24" x14ac:dyDescent="0.25">
      <c r="A506" s="21"/>
      <c r="B506" s="29"/>
      <c r="C506" s="30"/>
      <c r="D506" s="30" t="s">
        <v>3</v>
      </c>
      <c r="E506" s="30"/>
      <c r="F506" s="30"/>
      <c r="G506" s="40"/>
      <c r="H506" s="40"/>
      <c r="I506" s="40"/>
      <c r="J506" s="40"/>
      <c r="K506" s="40"/>
      <c r="L506" s="35">
        <f t="shared" si="129"/>
        <v>0</v>
      </c>
      <c r="M506" s="35" t="e">
        <f t="shared" si="128"/>
        <v>#DIV/0!</v>
      </c>
      <c r="N506" s="33"/>
    </row>
    <row r="507" spans="1:24" x14ac:dyDescent="0.25">
      <c r="A507" s="21"/>
      <c r="B507" s="29"/>
      <c r="C507" s="30"/>
      <c r="D507" s="30" t="s">
        <v>4</v>
      </c>
      <c r="E507" s="30"/>
      <c r="F507" s="30"/>
      <c r="G507" s="41"/>
      <c r="H507" s="41"/>
      <c r="I507" s="41"/>
      <c r="J507" s="41"/>
      <c r="K507" s="41"/>
      <c r="L507" s="32">
        <f t="shared" si="129"/>
        <v>0</v>
      </c>
      <c r="M507" s="32" t="e">
        <f t="shared" si="128"/>
        <v>#DIV/0!</v>
      </c>
      <c r="N507" s="33"/>
    </row>
    <row r="508" spans="1:24" x14ac:dyDescent="0.25">
      <c r="A508" s="21"/>
      <c r="B508" s="29"/>
      <c r="C508" s="30" t="s">
        <v>5</v>
      </c>
      <c r="D508" s="30"/>
      <c r="E508" s="30"/>
      <c r="F508" s="30"/>
      <c r="G508" s="40"/>
      <c r="H508" s="40"/>
      <c r="I508" s="40"/>
      <c r="J508" s="40"/>
      <c r="K508" s="40"/>
      <c r="L508" s="35">
        <f t="shared" si="129"/>
        <v>0</v>
      </c>
      <c r="M508" s="35" t="e">
        <f t="shared" si="128"/>
        <v>#DIV/0!</v>
      </c>
      <c r="N508" s="33"/>
    </row>
    <row r="509" spans="1:24" x14ac:dyDescent="0.25">
      <c r="A509" s="21"/>
      <c r="B509" s="29"/>
      <c r="C509" s="30" t="s">
        <v>6</v>
      </c>
      <c r="D509" s="30"/>
      <c r="E509" s="30"/>
      <c r="F509" s="30"/>
      <c r="G509" s="40"/>
      <c r="H509" s="40"/>
      <c r="I509" s="40"/>
      <c r="J509" s="40"/>
      <c r="K509" s="40"/>
      <c r="L509" s="35">
        <f t="shared" si="129"/>
        <v>0</v>
      </c>
      <c r="M509" s="35" t="e">
        <f t="shared" si="128"/>
        <v>#DIV/0!</v>
      </c>
      <c r="N509" s="33"/>
    </row>
    <row r="510" spans="1:24" x14ac:dyDescent="0.25">
      <c r="A510" s="21"/>
      <c r="B510" s="29"/>
      <c r="C510" s="30" t="s">
        <v>7</v>
      </c>
      <c r="D510" s="30"/>
      <c r="E510" s="30"/>
      <c r="F510" s="30"/>
      <c r="G510" s="40"/>
      <c r="H510" s="40"/>
      <c r="I510" s="40"/>
      <c r="J510" s="40"/>
      <c r="K510" s="40"/>
      <c r="L510" s="35">
        <f t="shared" si="129"/>
        <v>0</v>
      </c>
      <c r="M510" s="35" t="e">
        <f t="shared" si="128"/>
        <v>#DIV/0!</v>
      </c>
      <c r="N510" s="33"/>
    </row>
    <row r="511" spans="1:24" x14ac:dyDescent="0.25">
      <c r="A511" s="21"/>
      <c r="B511" s="29"/>
      <c r="C511" s="30" t="s">
        <v>9</v>
      </c>
      <c r="D511" s="30"/>
      <c r="E511" s="30"/>
      <c r="F511" s="30"/>
      <c r="G511" s="40"/>
      <c r="H511" s="40"/>
      <c r="I511" s="40"/>
      <c r="J511" s="40"/>
      <c r="K511" s="40"/>
      <c r="L511" s="35">
        <f t="shared" si="129"/>
        <v>0</v>
      </c>
      <c r="M511" s="35" t="e">
        <f t="shared" si="128"/>
        <v>#DIV/0!</v>
      </c>
      <c r="N511" s="33"/>
    </row>
    <row r="512" spans="1:24" x14ac:dyDescent="0.25">
      <c r="A512" s="21"/>
      <c r="B512" s="29"/>
      <c r="C512" s="30" t="s">
        <v>8</v>
      </c>
      <c r="D512" s="30"/>
      <c r="E512" s="30"/>
      <c r="F512" s="30"/>
      <c r="G512" s="40"/>
      <c r="H512" s="40"/>
      <c r="I512" s="40"/>
      <c r="J512" s="40"/>
      <c r="K512" s="40"/>
      <c r="L512" s="35">
        <f t="shared" si="129"/>
        <v>0</v>
      </c>
      <c r="M512" s="35" t="e">
        <f t="shared" si="128"/>
        <v>#DIV/0!</v>
      </c>
      <c r="N512" s="33"/>
    </row>
    <row r="513" spans="1:24" ht="15.75" thickBot="1" x14ac:dyDescent="0.3">
      <c r="A513" s="21"/>
      <c r="B513" s="36"/>
      <c r="C513" s="37"/>
      <c r="D513" s="37"/>
      <c r="E513" s="37"/>
      <c r="F513" s="37"/>
      <c r="G513" s="38"/>
      <c r="H513" s="38"/>
      <c r="I513" s="38"/>
      <c r="J513" s="38"/>
      <c r="K513" s="38"/>
      <c r="L513" s="38"/>
      <c r="M513" s="38"/>
      <c r="N513" s="39"/>
    </row>
    <row r="514" spans="1:24" ht="15.75" thickBot="1" x14ac:dyDescent="0.3">
      <c r="G514" s="42"/>
      <c r="H514" s="42"/>
      <c r="I514" s="42"/>
      <c r="J514" s="42"/>
      <c r="K514" s="42"/>
      <c r="L514" s="42"/>
      <c r="M514" s="42"/>
      <c r="N514" s="42"/>
    </row>
    <row r="515" spans="1:24" x14ac:dyDescent="0.25">
      <c r="A515" s="2">
        <f>+A499+1</f>
        <v>32</v>
      </c>
      <c r="B515" s="12"/>
      <c r="C515" s="5" t="s">
        <v>109</v>
      </c>
      <c r="D515" s="18"/>
      <c r="E515" s="19"/>
      <c r="F515" s="19"/>
      <c r="G515" s="6">
        <f>+$G$3</f>
        <v>2024</v>
      </c>
      <c r="H515" s="6">
        <f>+G515</f>
        <v>2024</v>
      </c>
      <c r="I515" s="6">
        <f t="shared" ref="I515:M516" si="130">+H515</f>
        <v>2024</v>
      </c>
      <c r="J515" s="6">
        <f t="shared" si="130"/>
        <v>2024</v>
      </c>
      <c r="K515" s="6">
        <f t="shared" si="130"/>
        <v>2024</v>
      </c>
      <c r="L515" s="6">
        <f t="shared" si="130"/>
        <v>2024</v>
      </c>
      <c r="M515" s="6">
        <f t="shared" si="130"/>
        <v>2024</v>
      </c>
      <c r="N515" s="20"/>
      <c r="S515" s="45" t="str">
        <f>+C515</f>
        <v>ICBC Details</v>
      </c>
      <c r="T515" s="46">
        <f>+L519</f>
        <v>0</v>
      </c>
      <c r="U515" s="46">
        <f>+L520+L521</f>
        <v>0</v>
      </c>
      <c r="V515" s="46">
        <f>+L522+L523</f>
        <v>0</v>
      </c>
      <c r="W515" s="46">
        <f>+L526</f>
        <v>0</v>
      </c>
      <c r="X515" s="46">
        <f>+L524</f>
        <v>0</v>
      </c>
    </row>
    <row r="516" spans="1:24" x14ac:dyDescent="0.25">
      <c r="A516" s="21"/>
      <c r="B516" s="22"/>
      <c r="C516" s="8">
        <f>+$C500</f>
        <v>0</v>
      </c>
      <c r="D516" s="24"/>
      <c r="E516" s="24"/>
      <c r="F516" s="24"/>
      <c r="G516" s="10">
        <f>+$G$4</f>
        <v>0</v>
      </c>
      <c r="H516" s="10">
        <f>+G516</f>
        <v>0</v>
      </c>
      <c r="I516" s="10">
        <f t="shared" si="130"/>
        <v>0</v>
      </c>
      <c r="J516" s="10">
        <f t="shared" si="130"/>
        <v>0</v>
      </c>
      <c r="K516" s="10">
        <f t="shared" si="130"/>
        <v>0</v>
      </c>
      <c r="L516" s="10">
        <f t="shared" si="130"/>
        <v>0</v>
      </c>
      <c r="M516" s="10">
        <f t="shared" si="130"/>
        <v>0</v>
      </c>
      <c r="N516" s="25"/>
    </row>
    <row r="517" spans="1:24" ht="15.75" thickBot="1" x14ac:dyDescent="0.3">
      <c r="A517" s="21"/>
      <c r="B517" s="26"/>
      <c r="C517" s="27"/>
      <c r="D517" s="27"/>
      <c r="E517" s="27"/>
      <c r="F517" s="27"/>
      <c r="G517" s="7">
        <f>+$G$5</f>
        <v>0</v>
      </c>
      <c r="H517" s="7">
        <f>+$H$5</f>
        <v>0</v>
      </c>
      <c r="I517" s="7">
        <f>+$I$5</f>
        <v>0</v>
      </c>
      <c r="J517" s="7">
        <f>+$J$5</f>
        <v>0</v>
      </c>
      <c r="K517" s="7">
        <f>+$K$5</f>
        <v>0</v>
      </c>
      <c r="L517" s="7" t="s">
        <v>11</v>
      </c>
      <c r="M517" s="7" t="s">
        <v>12</v>
      </c>
      <c r="N517" s="28"/>
    </row>
    <row r="518" spans="1:24" x14ac:dyDescent="0.25">
      <c r="A518" s="21"/>
      <c r="B518" s="29"/>
      <c r="C518" s="30"/>
      <c r="D518" s="30"/>
      <c r="E518" s="30"/>
      <c r="F518" s="30"/>
      <c r="G518" s="11"/>
      <c r="H518" s="11"/>
      <c r="I518" s="11"/>
      <c r="J518" s="11"/>
      <c r="K518" s="30"/>
      <c r="L518" s="30"/>
      <c r="M518" s="30"/>
      <c r="N518" s="31"/>
    </row>
    <row r="519" spans="1:24" x14ac:dyDescent="0.25">
      <c r="A519" s="21"/>
      <c r="B519" s="29"/>
      <c r="C519" s="30" t="s">
        <v>0</v>
      </c>
      <c r="D519" s="30"/>
      <c r="E519" s="30"/>
      <c r="F519" s="30"/>
      <c r="G519" s="32">
        <f>SUM(G520:G523)</f>
        <v>0</v>
      </c>
      <c r="H519" s="32">
        <f t="shared" ref="H519:L519" si="131">SUM(H520:H523)</f>
        <v>0</v>
      </c>
      <c r="I519" s="32">
        <f t="shared" si="131"/>
        <v>0</v>
      </c>
      <c r="J519" s="32">
        <f t="shared" si="131"/>
        <v>0</v>
      </c>
      <c r="K519" s="32">
        <f t="shared" si="131"/>
        <v>0</v>
      </c>
      <c r="L519" s="32">
        <f t="shared" si="131"/>
        <v>0</v>
      </c>
      <c r="M519" s="32" t="e">
        <f>ROUND((L519/$E$1),0)</f>
        <v>#DIV/0!</v>
      </c>
      <c r="N519" s="33"/>
    </row>
    <row r="520" spans="1:24" x14ac:dyDescent="0.25">
      <c r="A520" s="21"/>
      <c r="B520" s="29"/>
      <c r="C520" s="30"/>
      <c r="D520" s="30" t="s">
        <v>1</v>
      </c>
      <c r="E520" s="30"/>
      <c r="F520" s="30"/>
      <c r="G520" s="40"/>
      <c r="H520" s="40"/>
      <c r="I520" s="40"/>
      <c r="J520" s="40"/>
      <c r="K520" s="40"/>
      <c r="L520" s="35">
        <f>SUM(G520:K520)</f>
        <v>0</v>
      </c>
      <c r="M520" s="35" t="e">
        <f t="shared" ref="M520:M528" si="132">ROUND((L520/$E$1),0)</f>
        <v>#DIV/0!</v>
      </c>
      <c r="N520" s="33"/>
    </row>
    <row r="521" spans="1:24" x14ac:dyDescent="0.25">
      <c r="A521" s="21"/>
      <c r="B521" s="29"/>
      <c r="C521" s="30"/>
      <c r="D521" s="30" t="s">
        <v>2</v>
      </c>
      <c r="E521" s="30"/>
      <c r="F521" s="30"/>
      <c r="G521" s="40"/>
      <c r="H521" s="40"/>
      <c r="I521" s="40"/>
      <c r="J521" s="40"/>
      <c r="K521" s="40"/>
      <c r="L521" s="35">
        <f t="shared" ref="L521:L528" si="133">SUM(G521:K521)</f>
        <v>0</v>
      </c>
      <c r="M521" s="35" t="e">
        <f t="shared" si="132"/>
        <v>#DIV/0!</v>
      </c>
      <c r="N521" s="33"/>
    </row>
    <row r="522" spans="1:24" x14ac:dyDescent="0.25">
      <c r="A522" s="21"/>
      <c r="B522" s="29"/>
      <c r="C522" s="30"/>
      <c r="D522" s="30" t="s">
        <v>3</v>
      </c>
      <c r="E522" s="30"/>
      <c r="F522" s="30"/>
      <c r="G522" s="40"/>
      <c r="H522" s="40"/>
      <c r="I522" s="40"/>
      <c r="J522" s="40"/>
      <c r="K522" s="40"/>
      <c r="L522" s="35">
        <f t="shared" si="133"/>
        <v>0</v>
      </c>
      <c r="M522" s="35" t="e">
        <f t="shared" si="132"/>
        <v>#DIV/0!</v>
      </c>
      <c r="N522" s="33"/>
    </row>
    <row r="523" spans="1:24" x14ac:dyDescent="0.25">
      <c r="A523" s="21"/>
      <c r="B523" s="29"/>
      <c r="C523" s="30"/>
      <c r="D523" s="30" t="s">
        <v>4</v>
      </c>
      <c r="E523" s="30"/>
      <c r="F523" s="30"/>
      <c r="G523" s="41"/>
      <c r="H523" s="41"/>
      <c r="I523" s="41"/>
      <c r="J523" s="41"/>
      <c r="K523" s="41"/>
      <c r="L523" s="32">
        <f t="shared" si="133"/>
        <v>0</v>
      </c>
      <c r="M523" s="32" t="e">
        <f t="shared" si="132"/>
        <v>#DIV/0!</v>
      </c>
      <c r="N523" s="33"/>
    </row>
    <row r="524" spans="1:24" x14ac:dyDescent="0.25">
      <c r="A524" s="21"/>
      <c r="B524" s="29"/>
      <c r="C524" s="30" t="s">
        <v>5</v>
      </c>
      <c r="D524" s="30"/>
      <c r="E524" s="30"/>
      <c r="F524" s="30"/>
      <c r="G524" s="40"/>
      <c r="H524" s="40"/>
      <c r="I524" s="40"/>
      <c r="J524" s="40"/>
      <c r="K524" s="40"/>
      <c r="L524" s="35">
        <f t="shared" si="133"/>
        <v>0</v>
      </c>
      <c r="M524" s="35" t="e">
        <f t="shared" si="132"/>
        <v>#DIV/0!</v>
      </c>
      <c r="N524" s="33"/>
    </row>
    <row r="525" spans="1:24" x14ac:dyDescent="0.25">
      <c r="A525" s="21"/>
      <c r="B525" s="29"/>
      <c r="C525" s="30" t="s">
        <v>6</v>
      </c>
      <c r="D525" s="30"/>
      <c r="E525" s="30"/>
      <c r="F525" s="30"/>
      <c r="G525" s="40"/>
      <c r="H525" s="40"/>
      <c r="I525" s="40"/>
      <c r="J525" s="40"/>
      <c r="K525" s="40"/>
      <c r="L525" s="35">
        <f t="shared" si="133"/>
        <v>0</v>
      </c>
      <c r="M525" s="35" t="e">
        <f t="shared" si="132"/>
        <v>#DIV/0!</v>
      </c>
      <c r="N525" s="33"/>
    </row>
    <row r="526" spans="1:24" x14ac:dyDescent="0.25">
      <c r="A526" s="21"/>
      <c r="B526" s="29"/>
      <c r="C526" s="30" t="s">
        <v>7</v>
      </c>
      <c r="D526" s="30"/>
      <c r="E526" s="30"/>
      <c r="F526" s="30"/>
      <c r="G526" s="40"/>
      <c r="H526" s="40"/>
      <c r="I526" s="40"/>
      <c r="J526" s="40"/>
      <c r="K526" s="40"/>
      <c r="L526" s="35">
        <f t="shared" si="133"/>
        <v>0</v>
      </c>
      <c r="M526" s="35" t="e">
        <f t="shared" si="132"/>
        <v>#DIV/0!</v>
      </c>
      <c r="N526" s="33"/>
    </row>
    <row r="527" spans="1:24" x14ac:dyDescent="0.25">
      <c r="A527" s="21"/>
      <c r="B527" s="29"/>
      <c r="C527" s="30" t="s">
        <v>9</v>
      </c>
      <c r="D527" s="30"/>
      <c r="E527" s="30"/>
      <c r="F527" s="30"/>
      <c r="G527" s="40"/>
      <c r="H527" s="40"/>
      <c r="I527" s="40"/>
      <c r="J527" s="40"/>
      <c r="K527" s="40"/>
      <c r="L527" s="35">
        <f t="shared" si="133"/>
        <v>0</v>
      </c>
      <c r="M527" s="35" t="e">
        <f t="shared" si="132"/>
        <v>#DIV/0!</v>
      </c>
      <c r="N527" s="33"/>
    </row>
    <row r="528" spans="1:24" x14ac:dyDescent="0.25">
      <c r="A528" s="21"/>
      <c r="B528" s="29"/>
      <c r="C528" s="30" t="s">
        <v>8</v>
      </c>
      <c r="D528" s="30"/>
      <c r="E528" s="30"/>
      <c r="F528" s="30"/>
      <c r="G528" s="40"/>
      <c r="H528" s="40"/>
      <c r="I528" s="40"/>
      <c r="J528" s="40"/>
      <c r="K528" s="40"/>
      <c r="L528" s="35">
        <f t="shared" si="133"/>
        <v>0</v>
      </c>
      <c r="M528" s="35" t="e">
        <f t="shared" si="132"/>
        <v>#DIV/0!</v>
      </c>
      <c r="N528" s="33"/>
    </row>
    <row r="529" spans="1:24" ht="15.75" thickBot="1" x14ac:dyDescent="0.3">
      <c r="A529" s="21"/>
      <c r="B529" s="36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39"/>
    </row>
    <row r="530" spans="1:24" ht="15.75" thickBot="1" x14ac:dyDescent="0.3">
      <c r="A530" s="21"/>
      <c r="G530" s="34"/>
      <c r="H530" s="34"/>
      <c r="I530" s="34"/>
      <c r="J530" s="34"/>
      <c r="K530" s="34"/>
      <c r="L530" s="34"/>
      <c r="M530" s="34"/>
      <c r="N530" s="34"/>
    </row>
    <row r="531" spans="1:24" x14ac:dyDescent="0.25">
      <c r="A531" s="2">
        <f>+A515+1</f>
        <v>33</v>
      </c>
      <c r="B531" s="17"/>
      <c r="C531" s="5" t="s">
        <v>109</v>
      </c>
      <c r="D531" s="18"/>
      <c r="E531" s="19"/>
      <c r="F531" s="19"/>
      <c r="G531" s="6">
        <f>+$G$3</f>
        <v>2024</v>
      </c>
      <c r="H531" s="6">
        <f>+G531</f>
        <v>2024</v>
      </c>
      <c r="I531" s="6">
        <f t="shared" ref="I531:M532" si="134">+H531</f>
        <v>2024</v>
      </c>
      <c r="J531" s="6">
        <f t="shared" si="134"/>
        <v>2024</v>
      </c>
      <c r="K531" s="6">
        <f t="shared" si="134"/>
        <v>2024</v>
      </c>
      <c r="L531" s="6">
        <f t="shared" si="134"/>
        <v>2024</v>
      </c>
      <c r="M531" s="6">
        <f t="shared" si="134"/>
        <v>2024</v>
      </c>
      <c r="N531" s="20"/>
      <c r="P531" s="42"/>
      <c r="S531" s="45" t="str">
        <f>+C531</f>
        <v>ICBC Details</v>
      </c>
      <c r="T531" s="46">
        <f>+L535</f>
        <v>0</v>
      </c>
      <c r="U531" s="46">
        <f>+L536+L537</f>
        <v>0</v>
      </c>
      <c r="V531" s="46">
        <f>+L538+L539</f>
        <v>0</v>
      </c>
      <c r="W531" s="46">
        <f>+L542</f>
        <v>0</v>
      </c>
      <c r="X531" s="46">
        <f>+L540</f>
        <v>0</v>
      </c>
    </row>
    <row r="532" spans="1:24" x14ac:dyDescent="0.25">
      <c r="A532" s="21"/>
      <c r="B532" s="22"/>
      <c r="C532" s="8">
        <f>+$C516</f>
        <v>0</v>
      </c>
      <c r="D532" s="24"/>
      <c r="E532" s="24"/>
      <c r="F532" s="24"/>
      <c r="G532" s="10">
        <f>+$G$4</f>
        <v>0</v>
      </c>
      <c r="H532" s="10">
        <f>+G532</f>
        <v>0</v>
      </c>
      <c r="I532" s="10">
        <f t="shared" si="134"/>
        <v>0</v>
      </c>
      <c r="J532" s="10">
        <f t="shared" si="134"/>
        <v>0</v>
      </c>
      <c r="K532" s="10">
        <f t="shared" si="134"/>
        <v>0</v>
      </c>
      <c r="L532" s="10">
        <f t="shared" si="134"/>
        <v>0</v>
      </c>
      <c r="M532" s="10">
        <f t="shared" si="134"/>
        <v>0</v>
      </c>
      <c r="N532" s="25"/>
    </row>
    <row r="533" spans="1:24" ht="15.75" thickBot="1" x14ac:dyDescent="0.3">
      <c r="A533" s="21"/>
      <c r="B533" s="26"/>
      <c r="C533" s="27"/>
      <c r="D533" s="27"/>
      <c r="E533" s="27"/>
      <c r="F533" s="27"/>
      <c r="G533" s="7">
        <f>+$G$5</f>
        <v>0</v>
      </c>
      <c r="H533" s="7">
        <f>+$H$5</f>
        <v>0</v>
      </c>
      <c r="I533" s="7">
        <f>+$I$5</f>
        <v>0</v>
      </c>
      <c r="J533" s="7">
        <f>+$J$5</f>
        <v>0</v>
      </c>
      <c r="K533" s="7">
        <f>+$K$5</f>
        <v>0</v>
      </c>
      <c r="L533" s="7" t="s">
        <v>11</v>
      </c>
      <c r="M533" s="7" t="s">
        <v>12</v>
      </c>
      <c r="N533" s="28"/>
    </row>
    <row r="534" spans="1:24" x14ac:dyDescent="0.25">
      <c r="A534" s="21"/>
      <c r="B534" s="29"/>
      <c r="C534" s="30"/>
      <c r="D534" s="30"/>
      <c r="E534" s="30"/>
      <c r="F534" s="30"/>
      <c r="G534" s="11"/>
      <c r="H534" s="11"/>
      <c r="I534" s="11"/>
      <c r="J534" s="11"/>
      <c r="K534" s="30"/>
      <c r="L534" s="30"/>
      <c r="M534" s="30"/>
      <c r="N534" s="31"/>
    </row>
    <row r="535" spans="1:24" x14ac:dyDescent="0.25">
      <c r="A535" s="21"/>
      <c r="B535" s="29"/>
      <c r="C535" s="30" t="s">
        <v>0</v>
      </c>
      <c r="D535" s="30"/>
      <c r="E535" s="30"/>
      <c r="F535" s="30"/>
      <c r="G535" s="32">
        <f>SUM(G536:G539)</f>
        <v>0</v>
      </c>
      <c r="H535" s="32">
        <f t="shared" ref="H535:L535" si="135">SUM(H536:H539)</f>
        <v>0</v>
      </c>
      <c r="I535" s="32">
        <f t="shared" si="135"/>
        <v>0</v>
      </c>
      <c r="J535" s="32">
        <f t="shared" si="135"/>
        <v>0</v>
      </c>
      <c r="K535" s="32">
        <f t="shared" si="135"/>
        <v>0</v>
      </c>
      <c r="L535" s="32">
        <f t="shared" si="135"/>
        <v>0</v>
      </c>
      <c r="M535" s="32" t="e">
        <f>ROUND((L535/$E$1),0)</f>
        <v>#DIV/0!</v>
      </c>
      <c r="N535" s="33"/>
    </row>
    <row r="536" spans="1:24" x14ac:dyDescent="0.25">
      <c r="A536" s="21"/>
      <c r="B536" s="29"/>
      <c r="C536" s="30"/>
      <c r="D536" s="30" t="s">
        <v>1</v>
      </c>
      <c r="E536" s="30"/>
      <c r="F536" s="30"/>
      <c r="G536" s="40"/>
      <c r="H536" s="40"/>
      <c r="I536" s="40"/>
      <c r="J536" s="40"/>
      <c r="K536" s="40"/>
      <c r="L536" s="35">
        <f>SUM(G536:K536)</f>
        <v>0</v>
      </c>
      <c r="M536" s="35" t="e">
        <f t="shared" ref="M536:M544" si="136">ROUND((L536/$E$1),0)</f>
        <v>#DIV/0!</v>
      </c>
      <c r="N536" s="33"/>
    </row>
    <row r="537" spans="1:24" x14ac:dyDescent="0.25">
      <c r="A537" s="21"/>
      <c r="B537" s="29"/>
      <c r="C537" s="30"/>
      <c r="D537" s="30" t="s">
        <v>2</v>
      </c>
      <c r="E537" s="30"/>
      <c r="F537" s="30"/>
      <c r="G537" s="40"/>
      <c r="H537" s="40"/>
      <c r="I537" s="40"/>
      <c r="J537" s="40"/>
      <c r="K537" s="40"/>
      <c r="L537" s="35">
        <f t="shared" ref="L537:L544" si="137">SUM(G537:K537)</f>
        <v>0</v>
      </c>
      <c r="M537" s="35" t="e">
        <f t="shared" si="136"/>
        <v>#DIV/0!</v>
      </c>
      <c r="N537" s="33"/>
    </row>
    <row r="538" spans="1:24" x14ac:dyDescent="0.25">
      <c r="A538" s="21"/>
      <c r="B538" s="29"/>
      <c r="C538" s="30"/>
      <c r="D538" s="30" t="s">
        <v>3</v>
      </c>
      <c r="E538" s="30"/>
      <c r="F538" s="30"/>
      <c r="G538" s="40"/>
      <c r="H538" s="40"/>
      <c r="I538" s="40"/>
      <c r="J538" s="40"/>
      <c r="K538" s="40"/>
      <c r="L538" s="35">
        <f t="shared" si="137"/>
        <v>0</v>
      </c>
      <c r="M538" s="35" t="e">
        <f t="shared" si="136"/>
        <v>#DIV/0!</v>
      </c>
      <c r="N538" s="33"/>
    </row>
    <row r="539" spans="1:24" x14ac:dyDescent="0.25">
      <c r="A539" s="21"/>
      <c r="B539" s="29"/>
      <c r="C539" s="30"/>
      <c r="D539" s="30" t="s">
        <v>4</v>
      </c>
      <c r="E539" s="30"/>
      <c r="F539" s="30"/>
      <c r="G539" s="41"/>
      <c r="H539" s="41"/>
      <c r="I539" s="41"/>
      <c r="J539" s="41"/>
      <c r="K539" s="41"/>
      <c r="L539" s="32">
        <f t="shared" si="137"/>
        <v>0</v>
      </c>
      <c r="M539" s="32" t="e">
        <f t="shared" si="136"/>
        <v>#DIV/0!</v>
      </c>
      <c r="N539" s="33"/>
    </row>
    <row r="540" spans="1:24" x14ac:dyDescent="0.25">
      <c r="A540" s="21"/>
      <c r="B540" s="29"/>
      <c r="C540" s="30" t="s">
        <v>5</v>
      </c>
      <c r="D540" s="30"/>
      <c r="E540" s="30"/>
      <c r="F540" s="30"/>
      <c r="G540" s="40"/>
      <c r="H540" s="40"/>
      <c r="I540" s="40"/>
      <c r="J540" s="40"/>
      <c r="K540" s="40"/>
      <c r="L540" s="35">
        <f t="shared" si="137"/>
        <v>0</v>
      </c>
      <c r="M540" s="35" t="e">
        <f t="shared" si="136"/>
        <v>#DIV/0!</v>
      </c>
      <c r="N540" s="33"/>
    </row>
    <row r="541" spans="1:24" x14ac:dyDescent="0.25">
      <c r="A541" s="21"/>
      <c r="B541" s="29"/>
      <c r="C541" s="30" t="s">
        <v>6</v>
      </c>
      <c r="D541" s="30"/>
      <c r="E541" s="30"/>
      <c r="F541" s="30"/>
      <c r="G541" s="40"/>
      <c r="H541" s="40"/>
      <c r="I541" s="40"/>
      <c r="J541" s="40"/>
      <c r="K541" s="40"/>
      <c r="L541" s="35">
        <f t="shared" si="137"/>
        <v>0</v>
      </c>
      <c r="M541" s="35" t="e">
        <f t="shared" si="136"/>
        <v>#DIV/0!</v>
      </c>
      <c r="N541" s="33"/>
    </row>
    <row r="542" spans="1:24" x14ac:dyDescent="0.25">
      <c r="A542" s="21"/>
      <c r="B542" s="29"/>
      <c r="C542" s="30" t="s">
        <v>7</v>
      </c>
      <c r="D542" s="30"/>
      <c r="E542" s="30"/>
      <c r="F542" s="30"/>
      <c r="G542" s="40"/>
      <c r="H542" s="40"/>
      <c r="I542" s="40"/>
      <c r="J542" s="40"/>
      <c r="K542" s="40"/>
      <c r="L542" s="35">
        <f t="shared" si="137"/>
        <v>0</v>
      </c>
      <c r="M542" s="35" t="e">
        <f t="shared" si="136"/>
        <v>#DIV/0!</v>
      </c>
      <c r="N542" s="33"/>
    </row>
    <row r="543" spans="1:24" x14ac:dyDescent="0.25">
      <c r="A543" s="21"/>
      <c r="B543" s="29"/>
      <c r="C543" s="30" t="s">
        <v>9</v>
      </c>
      <c r="D543" s="30"/>
      <c r="E543" s="30"/>
      <c r="F543" s="30"/>
      <c r="G543" s="40"/>
      <c r="H543" s="40"/>
      <c r="I543" s="40"/>
      <c r="J543" s="40"/>
      <c r="K543" s="40"/>
      <c r="L543" s="35">
        <f t="shared" si="137"/>
        <v>0</v>
      </c>
      <c r="M543" s="35" t="e">
        <f t="shared" si="136"/>
        <v>#DIV/0!</v>
      </c>
      <c r="N543" s="33"/>
    </row>
    <row r="544" spans="1:24" x14ac:dyDescent="0.25">
      <c r="A544" s="21"/>
      <c r="B544" s="29"/>
      <c r="C544" s="30" t="s">
        <v>8</v>
      </c>
      <c r="D544" s="30"/>
      <c r="E544" s="30"/>
      <c r="F544" s="30"/>
      <c r="G544" s="40"/>
      <c r="H544" s="40"/>
      <c r="I544" s="40"/>
      <c r="J544" s="40"/>
      <c r="K544" s="40"/>
      <c r="L544" s="35">
        <f t="shared" si="137"/>
        <v>0</v>
      </c>
      <c r="M544" s="35" t="e">
        <f t="shared" si="136"/>
        <v>#DIV/0!</v>
      </c>
      <c r="N544" s="33"/>
    </row>
    <row r="545" spans="1:24" ht="15.75" thickBot="1" x14ac:dyDescent="0.3">
      <c r="A545" s="21"/>
      <c r="B545" s="36"/>
      <c r="C545" s="37"/>
      <c r="D545" s="37"/>
      <c r="E545" s="37"/>
      <c r="F545" s="37"/>
      <c r="G545" s="38"/>
      <c r="H545" s="38"/>
      <c r="I545" s="38"/>
      <c r="J545" s="38"/>
      <c r="K545" s="38"/>
      <c r="L545" s="38"/>
      <c r="M545" s="38"/>
      <c r="N545" s="39"/>
    </row>
    <row r="546" spans="1:24" ht="15.75" thickBot="1" x14ac:dyDescent="0.3">
      <c r="A546" s="21"/>
      <c r="G546" s="34"/>
      <c r="H546" s="34"/>
      <c r="I546" s="34"/>
      <c r="J546" s="34"/>
      <c r="K546" s="34"/>
      <c r="L546" s="34"/>
      <c r="M546" s="34"/>
      <c r="N546" s="34"/>
    </row>
    <row r="547" spans="1:24" x14ac:dyDescent="0.25">
      <c r="A547" s="2">
        <f>+A531+1</f>
        <v>34</v>
      </c>
      <c r="B547" s="12"/>
      <c r="C547" s="5" t="s">
        <v>109</v>
      </c>
      <c r="D547" s="18"/>
      <c r="E547" s="19"/>
      <c r="F547" s="19"/>
      <c r="G547" s="6">
        <f>+$G$3</f>
        <v>2024</v>
      </c>
      <c r="H547" s="6">
        <f>+G547</f>
        <v>2024</v>
      </c>
      <c r="I547" s="6">
        <f t="shared" ref="I547:M548" si="138">+H547</f>
        <v>2024</v>
      </c>
      <c r="J547" s="6">
        <f t="shared" si="138"/>
        <v>2024</v>
      </c>
      <c r="K547" s="6">
        <f t="shared" si="138"/>
        <v>2024</v>
      </c>
      <c r="L547" s="6">
        <f t="shared" si="138"/>
        <v>2024</v>
      </c>
      <c r="M547" s="6">
        <f t="shared" si="138"/>
        <v>2024</v>
      </c>
      <c r="N547" s="20"/>
      <c r="P547" s="42"/>
      <c r="S547" s="45" t="str">
        <f>+C547</f>
        <v>ICBC Details</v>
      </c>
      <c r="T547" s="46">
        <f>+L551</f>
        <v>0</v>
      </c>
      <c r="U547" s="46">
        <f>+L552+L553</f>
        <v>0</v>
      </c>
      <c r="V547" s="46">
        <f>+L554+L555</f>
        <v>0</v>
      </c>
      <c r="W547" s="46">
        <f>+L558</f>
        <v>0</v>
      </c>
      <c r="X547" s="46">
        <f>+L556</f>
        <v>0</v>
      </c>
    </row>
    <row r="548" spans="1:24" x14ac:dyDescent="0.25">
      <c r="A548" s="21"/>
      <c r="B548" s="22"/>
      <c r="C548" s="8">
        <f>+$C532</f>
        <v>0</v>
      </c>
      <c r="D548" s="24"/>
      <c r="E548" s="24"/>
      <c r="F548" s="24"/>
      <c r="G548" s="10">
        <f>+$G$4</f>
        <v>0</v>
      </c>
      <c r="H548" s="10">
        <f>+G548</f>
        <v>0</v>
      </c>
      <c r="I548" s="10">
        <f t="shared" si="138"/>
        <v>0</v>
      </c>
      <c r="J548" s="10">
        <f t="shared" si="138"/>
        <v>0</v>
      </c>
      <c r="K548" s="10">
        <f t="shared" si="138"/>
        <v>0</v>
      </c>
      <c r="L548" s="10">
        <f t="shared" si="138"/>
        <v>0</v>
      </c>
      <c r="M548" s="10">
        <f t="shared" si="138"/>
        <v>0</v>
      </c>
      <c r="N548" s="25"/>
    </row>
    <row r="549" spans="1:24" ht="15.75" thickBot="1" x14ac:dyDescent="0.3">
      <c r="A549" s="21"/>
      <c r="B549" s="26"/>
      <c r="C549" s="27"/>
      <c r="D549" s="27"/>
      <c r="E549" s="27"/>
      <c r="F549" s="27"/>
      <c r="G549" s="7">
        <f>+$G$5</f>
        <v>0</v>
      </c>
      <c r="H549" s="7">
        <f>+$H$5</f>
        <v>0</v>
      </c>
      <c r="I549" s="7">
        <f>+$I$5</f>
        <v>0</v>
      </c>
      <c r="J549" s="7">
        <f>+$J$5</f>
        <v>0</v>
      </c>
      <c r="K549" s="7">
        <f>+$K$5</f>
        <v>0</v>
      </c>
      <c r="L549" s="7" t="s">
        <v>11</v>
      </c>
      <c r="M549" s="7" t="s">
        <v>12</v>
      </c>
      <c r="N549" s="28"/>
    </row>
    <row r="550" spans="1:24" x14ac:dyDescent="0.25">
      <c r="A550" s="21"/>
      <c r="B550" s="29"/>
      <c r="C550" s="30"/>
      <c r="D550" s="30"/>
      <c r="E550" s="30"/>
      <c r="F550" s="30"/>
      <c r="G550" s="11"/>
      <c r="H550" s="11"/>
      <c r="I550" s="11"/>
      <c r="J550" s="11"/>
      <c r="K550" s="30"/>
      <c r="L550" s="30"/>
      <c r="M550" s="30"/>
      <c r="N550" s="31"/>
    </row>
    <row r="551" spans="1:24" x14ac:dyDescent="0.25">
      <c r="A551" s="21"/>
      <c r="B551" s="29"/>
      <c r="C551" s="30" t="s">
        <v>0</v>
      </c>
      <c r="D551" s="30"/>
      <c r="E551" s="30"/>
      <c r="F551" s="30"/>
      <c r="G551" s="32">
        <f>SUM(G552:G555)</f>
        <v>0</v>
      </c>
      <c r="H551" s="32">
        <f t="shared" ref="H551:L551" si="139">SUM(H552:H555)</f>
        <v>0</v>
      </c>
      <c r="I551" s="32">
        <f t="shared" si="139"/>
        <v>0</v>
      </c>
      <c r="J551" s="32">
        <f t="shared" si="139"/>
        <v>0</v>
      </c>
      <c r="K551" s="32">
        <f t="shared" si="139"/>
        <v>0</v>
      </c>
      <c r="L551" s="32">
        <f t="shared" si="139"/>
        <v>0</v>
      </c>
      <c r="M551" s="32" t="e">
        <f>ROUND((L551/$E$1),0)</f>
        <v>#DIV/0!</v>
      </c>
      <c r="N551" s="33"/>
    </row>
    <row r="552" spans="1:24" x14ac:dyDescent="0.25">
      <c r="A552" s="21"/>
      <c r="B552" s="29"/>
      <c r="C552" s="30"/>
      <c r="D552" s="30" t="s">
        <v>1</v>
      </c>
      <c r="E552" s="30"/>
      <c r="F552" s="30"/>
      <c r="G552" s="40"/>
      <c r="H552" s="40"/>
      <c r="I552" s="40"/>
      <c r="J552" s="40"/>
      <c r="K552" s="40"/>
      <c r="L552" s="35">
        <f>SUM(G552:K552)</f>
        <v>0</v>
      </c>
      <c r="M552" s="35" t="e">
        <f t="shared" ref="M552:M560" si="140">ROUND((L552/$E$1),0)</f>
        <v>#DIV/0!</v>
      </c>
      <c r="N552" s="33"/>
    </row>
    <row r="553" spans="1:24" x14ac:dyDescent="0.25">
      <c r="A553" s="21"/>
      <c r="B553" s="29"/>
      <c r="C553" s="30"/>
      <c r="D553" s="30" t="s">
        <v>2</v>
      </c>
      <c r="E553" s="30"/>
      <c r="F553" s="30"/>
      <c r="G553" s="40"/>
      <c r="H553" s="40"/>
      <c r="I553" s="40"/>
      <c r="J553" s="40"/>
      <c r="K553" s="40"/>
      <c r="L553" s="35">
        <f t="shared" ref="L553:L560" si="141">SUM(G553:K553)</f>
        <v>0</v>
      </c>
      <c r="M553" s="35" t="e">
        <f t="shared" si="140"/>
        <v>#DIV/0!</v>
      </c>
      <c r="N553" s="33"/>
    </row>
    <row r="554" spans="1:24" x14ac:dyDescent="0.25">
      <c r="A554" s="21"/>
      <c r="B554" s="29"/>
      <c r="C554" s="30"/>
      <c r="D554" s="30" t="s">
        <v>3</v>
      </c>
      <c r="E554" s="30"/>
      <c r="F554" s="30"/>
      <c r="G554" s="40"/>
      <c r="H554" s="40"/>
      <c r="I554" s="40"/>
      <c r="J554" s="40"/>
      <c r="K554" s="40"/>
      <c r="L554" s="35">
        <f t="shared" si="141"/>
        <v>0</v>
      </c>
      <c r="M554" s="35" t="e">
        <f t="shared" si="140"/>
        <v>#DIV/0!</v>
      </c>
      <c r="N554" s="33"/>
    </row>
    <row r="555" spans="1:24" x14ac:dyDescent="0.25">
      <c r="A555" s="21"/>
      <c r="B555" s="29"/>
      <c r="C555" s="30"/>
      <c r="D555" s="30" t="s">
        <v>4</v>
      </c>
      <c r="E555" s="30"/>
      <c r="F555" s="30"/>
      <c r="G555" s="41"/>
      <c r="H555" s="41"/>
      <c r="I555" s="41"/>
      <c r="J555" s="41"/>
      <c r="K555" s="41"/>
      <c r="L555" s="32">
        <f t="shared" si="141"/>
        <v>0</v>
      </c>
      <c r="M555" s="32" t="e">
        <f t="shared" si="140"/>
        <v>#DIV/0!</v>
      </c>
      <c r="N555" s="33"/>
    </row>
    <row r="556" spans="1:24" x14ac:dyDescent="0.25">
      <c r="A556" s="21"/>
      <c r="B556" s="29"/>
      <c r="C556" s="30" t="s">
        <v>5</v>
      </c>
      <c r="D556" s="30"/>
      <c r="E556" s="30"/>
      <c r="F556" s="30"/>
      <c r="G556" s="40"/>
      <c r="H556" s="40"/>
      <c r="I556" s="40"/>
      <c r="J556" s="40"/>
      <c r="K556" s="40"/>
      <c r="L556" s="35">
        <f t="shared" si="141"/>
        <v>0</v>
      </c>
      <c r="M556" s="35" t="e">
        <f t="shared" si="140"/>
        <v>#DIV/0!</v>
      </c>
      <c r="N556" s="33"/>
    </row>
    <row r="557" spans="1:24" x14ac:dyDescent="0.25">
      <c r="A557" s="21"/>
      <c r="B557" s="29"/>
      <c r="C557" s="30" t="s">
        <v>6</v>
      </c>
      <c r="D557" s="30"/>
      <c r="E557" s="30"/>
      <c r="F557" s="30"/>
      <c r="G557" s="40"/>
      <c r="H557" s="40"/>
      <c r="I557" s="40"/>
      <c r="J557" s="40"/>
      <c r="K557" s="40"/>
      <c r="L557" s="35">
        <f t="shared" si="141"/>
        <v>0</v>
      </c>
      <c r="M557" s="35" t="e">
        <f t="shared" si="140"/>
        <v>#DIV/0!</v>
      </c>
      <c r="N557" s="33"/>
    </row>
    <row r="558" spans="1:24" x14ac:dyDescent="0.25">
      <c r="A558" s="21"/>
      <c r="B558" s="29"/>
      <c r="C558" s="30" t="s">
        <v>7</v>
      </c>
      <c r="D558" s="30"/>
      <c r="E558" s="30"/>
      <c r="F558" s="30"/>
      <c r="G558" s="40"/>
      <c r="H558" s="40"/>
      <c r="I558" s="40"/>
      <c r="J558" s="40"/>
      <c r="K558" s="40"/>
      <c r="L558" s="35">
        <f t="shared" si="141"/>
        <v>0</v>
      </c>
      <c r="M558" s="35" t="e">
        <f t="shared" si="140"/>
        <v>#DIV/0!</v>
      </c>
      <c r="N558" s="33"/>
    </row>
    <row r="559" spans="1:24" x14ac:dyDescent="0.25">
      <c r="A559" s="21"/>
      <c r="B559" s="29"/>
      <c r="C559" s="30" t="s">
        <v>9</v>
      </c>
      <c r="D559" s="30"/>
      <c r="E559" s="30"/>
      <c r="F559" s="30"/>
      <c r="G559" s="40"/>
      <c r="H559" s="40"/>
      <c r="I559" s="40"/>
      <c r="J559" s="40"/>
      <c r="K559" s="40"/>
      <c r="L559" s="35">
        <f t="shared" si="141"/>
        <v>0</v>
      </c>
      <c r="M559" s="35" t="e">
        <f t="shared" si="140"/>
        <v>#DIV/0!</v>
      </c>
      <c r="N559" s="33"/>
    </row>
    <row r="560" spans="1:24" x14ac:dyDescent="0.25">
      <c r="A560" s="21"/>
      <c r="B560" s="29"/>
      <c r="C560" s="30" t="s">
        <v>8</v>
      </c>
      <c r="D560" s="30"/>
      <c r="E560" s="30"/>
      <c r="F560" s="30"/>
      <c r="G560" s="40"/>
      <c r="H560" s="40"/>
      <c r="I560" s="40"/>
      <c r="J560" s="40"/>
      <c r="K560" s="40"/>
      <c r="L560" s="35">
        <f t="shared" si="141"/>
        <v>0</v>
      </c>
      <c r="M560" s="35" t="e">
        <f t="shared" si="140"/>
        <v>#DIV/0!</v>
      </c>
      <c r="N560" s="33"/>
    </row>
    <row r="561" spans="1:24" ht="15.75" thickBot="1" x14ac:dyDescent="0.3">
      <c r="A561" s="21"/>
      <c r="B561" s="36"/>
      <c r="C561" s="37"/>
      <c r="D561" s="37"/>
      <c r="E561" s="37"/>
      <c r="F561" s="37"/>
      <c r="G561" s="38"/>
      <c r="H561" s="38"/>
      <c r="I561" s="38"/>
      <c r="J561" s="38"/>
      <c r="K561" s="38"/>
      <c r="L561" s="38"/>
      <c r="M561" s="38"/>
      <c r="N561" s="39"/>
    </row>
    <row r="562" spans="1:24" ht="15.75" thickBot="1" x14ac:dyDescent="0.3"/>
    <row r="563" spans="1:24" x14ac:dyDescent="0.25">
      <c r="A563" s="2">
        <f>+A547+1</f>
        <v>35</v>
      </c>
      <c r="B563" s="12"/>
      <c r="C563" s="5" t="s">
        <v>109</v>
      </c>
      <c r="D563" s="18"/>
      <c r="E563" s="19"/>
      <c r="F563" s="19"/>
      <c r="G563" s="6">
        <f>+$G$3</f>
        <v>2024</v>
      </c>
      <c r="H563" s="6">
        <f>+G563</f>
        <v>2024</v>
      </c>
      <c r="I563" s="6">
        <f t="shared" ref="I563:M564" si="142">+H563</f>
        <v>2024</v>
      </c>
      <c r="J563" s="6">
        <f t="shared" si="142"/>
        <v>2024</v>
      </c>
      <c r="K563" s="6">
        <f t="shared" si="142"/>
        <v>2024</v>
      </c>
      <c r="L563" s="6">
        <f t="shared" si="142"/>
        <v>2024</v>
      </c>
      <c r="M563" s="6">
        <f t="shared" si="142"/>
        <v>2024</v>
      </c>
      <c r="N563" s="20"/>
      <c r="P563" s="42"/>
      <c r="S563" s="45" t="str">
        <f>+C563</f>
        <v>ICBC Details</v>
      </c>
      <c r="T563" s="46">
        <f>+L567</f>
        <v>0</v>
      </c>
      <c r="U563" s="46">
        <f>+L568+L569</f>
        <v>0</v>
      </c>
      <c r="V563" s="46">
        <f>+L570+L571</f>
        <v>0</v>
      </c>
      <c r="W563" s="46">
        <f>+L574</f>
        <v>0</v>
      </c>
      <c r="X563" s="46">
        <f>+L572</f>
        <v>0</v>
      </c>
    </row>
    <row r="564" spans="1:24" x14ac:dyDescent="0.25">
      <c r="A564" s="21"/>
      <c r="B564" s="22"/>
      <c r="C564" s="8">
        <f>+$C548</f>
        <v>0</v>
      </c>
      <c r="D564" s="24"/>
      <c r="E564" s="24"/>
      <c r="F564" s="24"/>
      <c r="G564" s="10">
        <f>+$G$4</f>
        <v>0</v>
      </c>
      <c r="H564" s="10">
        <f>+G564</f>
        <v>0</v>
      </c>
      <c r="I564" s="10">
        <f t="shared" si="142"/>
        <v>0</v>
      </c>
      <c r="J564" s="10">
        <f t="shared" si="142"/>
        <v>0</v>
      </c>
      <c r="K564" s="10">
        <f t="shared" si="142"/>
        <v>0</v>
      </c>
      <c r="L564" s="10">
        <f t="shared" si="142"/>
        <v>0</v>
      </c>
      <c r="M564" s="10">
        <f t="shared" si="142"/>
        <v>0</v>
      </c>
      <c r="N564" s="25"/>
    </row>
    <row r="565" spans="1:24" ht="15.75" thickBot="1" x14ac:dyDescent="0.3">
      <c r="A565" s="21"/>
      <c r="B565" s="26"/>
      <c r="C565" s="27"/>
      <c r="D565" s="27"/>
      <c r="E565" s="27"/>
      <c r="F565" s="27"/>
      <c r="G565" s="7">
        <f>+$G$5</f>
        <v>0</v>
      </c>
      <c r="H565" s="7">
        <f>+$H$5</f>
        <v>0</v>
      </c>
      <c r="I565" s="7">
        <f>+$I$5</f>
        <v>0</v>
      </c>
      <c r="J565" s="7">
        <f>+$J$5</f>
        <v>0</v>
      </c>
      <c r="K565" s="7">
        <f>+$K$5</f>
        <v>0</v>
      </c>
      <c r="L565" s="7" t="s">
        <v>11</v>
      </c>
      <c r="M565" s="7" t="s">
        <v>12</v>
      </c>
      <c r="N565" s="28"/>
    </row>
    <row r="566" spans="1:24" x14ac:dyDescent="0.25">
      <c r="A566" s="21"/>
      <c r="B566" s="29"/>
      <c r="C566" s="30"/>
      <c r="D566" s="30"/>
      <c r="E566" s="30"/>
      <c r="F566" s="30"/>
      <c r="G566" s="11"/>
      <c r="H566" s="11"/>
      <c r="I566" s="11"/>
      <c r="J566" s="11"/>
      <c r="K566" s="30"/>
      <c r="L566" s="30"/>
      <c r="M566" s="30"/>
      <c r="N566" s="31"/>
    </row>
    <row r="567" spans="1:24" x14ac:dyDescent="0.25">
      <c r="A567" s="21"/>
      <c r="B567" s="29"/>
      <c r="C567" s="30" t="s">
        <v>0</v>
      </c>
      <c r="D567" s="30"/>
      <c r="E567" s="30"/>
      <c r="F567" s="30"/>
      <c r="G567" s="32">
        <f>SUM(G568:G571)</f>
        <v>0</v>
      </c>
      <c r="H567" s="32">
        <f t="shared" ref="H567:L567" si="143">SUM(H568:H571)</f>
        <v>0</v>
      </c>
      <c r="I567" s="32">
        <f t="shared" si="143"/>
        <v>0</v>
      </c>
      <c r="J567" s="32">
        <f t="shared" si="143"/>
        <v>0</v>
      </c>
      <c r="K567" s="32">
        <f t="shared" si="143"/>
        <v>0</v>
      </c>
      <c r="L567" s="32">
        <f t="shared" si="143"/>
        <v>0</v>
      </c>
      <c r="M567" s="32" t="e">
        <f>ROUND((L567/$E$1),0)</f>
        <v>#DIV/0!</v>
      </c>
      <c r="N567" s="33"/>
    </row>
    <row r="568" spans="1:24" x14ac:dyDescent="0.25">
      <c r="A568" s="21"/>
      <c r="B568" s="29"/>
      <c r="C568" s="30"/>
      <c r="D568" s="30" t="s">
        <v>1</v>
      </c>
      <c r="E568" s="30"/>
      <c r="F568" s="30"/>
      <c r="G568" s="40"/>
      <c r="H568" s="40"/>
      <c r="I568" s="40"/>
      <c r="J568" s="40"/>
      <c r="K568" s="40"/>
      <c r="L568" s="35">
        <f>SUM(G568:K568)</f>
        <v>0</v>
      </c>
      <c r="M568" s="35" t="e">
        <f t="shared" ref="M568:M576" si="144">ROUND((L568/$E$1),0)</f>
        <v>#DIV/0!</v>
      </c>
      <c r="N568" s="33"/>
    </row>
    <row r="569" spans="1:24" x14ac:dyDescent="0.25">
      <c r="A569" s="21"/>
      <c r="B569" s="29"/>
      <c r="C569" s="30"/>
      <c r="D569" s="30" t="s">
        <v>2</v>
      </c>
      <c r="E569" s="30"/>
      <c r="F569" s="30"/>
      <c r="G569" s="40"/>
      <c r="H569" s="40"/>
      <c r="I569" s="40"/>
      <c r="J569" s="40"/>
      <c r="K569" s="40"/>
      <c r="L569" s="35">
        <f t="shared" ref="L569:L576" si="145">SUM(G569:K569)</f>
        <v>0</v>
      </c>
      <c r="M569" s="35" t="e">
        <f t="shared" si="144"/>
        <v>#DIV/0!</v>
      </c>
      <c r="N569" s="33"/>
    </row>
    <row r="570" spans="1:24" x14ac:dyDescent="0.25">
      <c r="A570" s="21"/>
      <c r="B570" s="29"/>
      <c r="C570" s="30"/>
      <c r="D570" s="30" t="s">
        <v>3</v>
      </c>
      <c r="E570" s="30"/>
      <c r="F570" s="30"/>
      <c r="G570" s="40"/>
      <c r="H570" s="40"/>
      <c r="I570" s="40"/>
      <c r="J570" s="40"/>
      <c r="K570" s="40"/>
      <c r="L570" s="35">
        <f t="shared" si="145"/>
        <v>0</v>
      </c>
      <c r="M570" s="35" t="e">
        <f t="shared" si="144"/>
        <v>#DIV/0!</v>
      </c>
      <c r="N570" s="33"/>
    </row>
    <row r="571" spans="1:24" x14ac:dyDescent="0.25">
      <c r="A571" s="21"/>
      <c r="B571" s="29"/>
      <c r="C571" s="30"/>
      <c r="D571" s="30" t="s">
        <v>4</v>
      </c>
      <c r="E571" s="30"/>
      <c r="F571" s="30"/>
      <c r="G571" s="41"/>
      <c r="H571" s="41"/>
      <c r="I571" s="41"/>
      <c r="J571" s="41"/>
      <c r="K571" s="41"/>
      <c r="L571" s="32">
        <f t="shared" si="145"/>
        <v>0</v>
      </c>
      <c r="M571" s="32" t="e">
        <f t="shared" si="144"/>
        <v>#DIV/0!</v>
      </c>
      <c r="N571" s="33"/>
    </row>
    <row r="572" spans="1:24" x14ac:dyDescent="0.25">
      <c r="A572" s="21"/>
      <c r="B572" s="29"/>
      <c r="C572" s="30" t="s">
        <v>5</v>
      </c>
      <c r="D572" s="30"/>
      <c r="E572" s="30"/>
      <c r="F572" s="30"/>
      <c r="G572" s="40"/>
      <c r="H572" s="40"/>
      <c r="I572" s="40"/>
      <c r="J572" s="40"/>
      <c r="K572" s="40"/>
      <c r="L572" s="35">
        <f t="shared" si="145"/>
        <v>0</v>
      </c>
      <c r="M572" s="35" t="e">
        <f t="shared" si="144"/>
        <v>#DIV/0!</v>
      </c>
      <c r="N572" s="33"/>
    </row>
    <row r="573" spans="1:24" x14ac:dyDescent="0.25">
      <c r="A573" s="21"/>
      <c r="B573" s="29"/>
      <c r="C573" s="30" t="s">
        <v>6</v>
      </c>
      <c r="D573" s="30"/>
      <c r="E573" s="30"/>
      <c r="F573" s="30"/>
      <c r="G573" s="40"/>
      <c r="H573" s="40"/>
      <c r="I573" s="40"/>
      <c r="J573" s="40"/>
      <c r="K573" s="40"/>
      <c r="L573" s="35">
        <f t="shared" si="145"/>
        <v>0</v>
      </c>
      <c r="M573" s="35" t="e">
        <f t="shared" si="144"/>
        <v>#DIV/0!</v>
      </c>
      <c r="N573" s="33"/>
    </row>
    <row r="574" spans="1:24" x14ac:dyDescent="0.25">
      <c r="A574" s="21"/>
      <c r="B574" s="29"/>
      <c r="C574" s="30" t="s">
        <v>7</v>
      </c>
      <c r="D574" s="30"/>
      <c r="E574" s="30"/>
      <c r="F574" s="30"/>
      <c r="G574" s="40"/>
      <c r="H574" s="40"/>
      <c r="I574" s="40"/>
      <c r="J574" s="40"/>
      <c r="K574" s="40"/>
      <c r="L574" s="35">
        <f t="shared" si="145"/>
        <v>0</v>
      </c>
      <c r="M574" s="35" t="e">
        <f t="shared" si="144"/>
        <v>#DIV/0!</v>
      </c>
      <c r="N574" s="33"/>
    </row>
    <row r="575" spans="1:24" x14ac:dyDescent="0.25">
      <c r="A575" s="21"/>
      <c r="B575" s="29"/>
      <c r="C575" s="30" t="s">
        <v>9</v>
      </c>
      <c r="D575" s="30"/>
      <c r="E575" s="30"/>
      <c r="F575" s="30"/>
      <c r="G575" s="40"/>
      <c r="H575" s="40"/>
      <c r="I575" s="40"/>
      <c r="J575" s="40"/>
      <c r="K575" s="40"/>
      <c r="L575" s="35">
        <f t="shared" si="145"/>
        <v>0</v>
      </c>
      <c r="M575" s="35" t="e">
        <f t="shared" si="144"/>
        <v>#DIV/0!</v>
      </c>
      <c r="N575" s="33"/>
    </row>
    <row r="576" spans="1:24" x14ac:dyDescent="0.25">
      <c r="A576" s="21"/>
      <c r="B576" s="29"/>
      <c r="C576" s="30" t="s">
        <v>8</v>
      </c>
      <c r="D576" s="30"/>
      <c r="E576" s="30"/>
      <c r="F576" s="30"/>
      <c r="G576" s="40"/>
      <c r="H576" s="40"/>
      <c r="I576" s="40"/>
      <c r="J576" s="40"/>
      <c r="K576" s="40"/>
      <c r="L576" s="35">
        <f t="shared" si="145"/>
        <v>0</v>
      </c>
      <c r="M576" s="35" t="e">
        <f t="shared" si="144"/>
        <v>#DIV/0!</v>
      </c>
      <c r="N576" s="33"/>
    </row>
    <row r="577" spans="1:24" ht="15.75" thickBot="1" x14ac:dyDescent="0.3">
      <c r="A577" s="21"/>
      <c r="B577" s="36"/>
      <c r="C577" s="37"/>
      <c r="D577" s="37"/>
      <c r="E577" s="37"/>
      <c r="F577" s="37"/>
      <c r="G577" s="38"/>
      <c r="H577" s="38"/>
      <c r="I577" s="38"/>
      <c r="J577" s="38"/>
      <c r="K577" s="38"/>
      <c r="L577" s="38"/>
      <c r="M577" s="38"/>
      <c r="N577" s="39"/>
    </row>
    <row r="578" spans="1:24" ht="15.75" thickBot="1" x14ac:dyDescent="0.3">
      <c r="A578" s="21"/>
      <c r="G578" s="34"/>
      <c r="H578" s="34"/>
      <c r="I578" s="34"/>
      <c r="J578" s="34"/>
      <c r="K578" s="34"/>
      <c r="L578" s="34"/>
      <c r="M578" s="34"/>
      <c r="N578" s="34"/>
    </row>
    <row r="579" spans="1:24" x14ac:dyDescent="0.25">
      <c r="A579" s="2">
        <f>+A563+1</f>
        <v>36</v>
      </c>
      <c r="B579" s="17"/>
      <c r="C579" s="5" t="s">
        <v>109</v>
      </c>
      <c r="D579" s="18"/>
      <c r="E579" s="19"/>
      <c r="F579" s="19"/>
      <c r="G579" s="6">
        <f>+$G$3</f>
        <v>2024</v>
      </c>
      <c r="H579" s="6">
        <f>+G579</f>
        <v>2024</v>
      </c>
      <c r="I579" s="6">
        <f t="shared" ref="I579:M580" si="146">+H579</f>
        <v>2024</v>
      </c>
      <c r="J579" s="6">
        <f t="shared" si="146"/>
        <v>2024</v>
      </c>
      <c r="K579" s="6">
        <f t="shared" si="146"/>
        <v>2024</v>
      </c>
      <c r="L579" s="6">
        <f t="shared" si="146"/>
        <v>2024</v>
      </c>
      <c r="M579" s="6">
        <f t="shared" si="146"/>
        <v>2024</v>
      </c>
      <c r="N579" s="20"/>
      <c r="P579" s="42"/>
      <c r="S579" s="45" t="str">
        <f>+C579</f>
        <v>ICBC Details</v>
      </c>
      <c r="T579" s="46">
        <f>+L583</f>
        <v>0</v>
      </c>
      <c r="U579" s="46">
        <f>+L584+L585</f>
        <v>0</v>
      </c>
      <c r="V579" s="46">
        <f>+L586+L587</f>
        <v>0</v>
      </c>
      <c r="W579" s="46">
        <f>+L590</f>
        <v>0</v>
      </c>
      <c r="X579" s="46">
        <f>+L588</f>
        <v>0</v>
      </c>
    </row>
    <row r="580" spans="1:24" x14ac:dyDescent="0.25">
      <c r="A580" s="21"/>
      <c r="B580" s="22"/>
      <c r="C580" s="8">
        <f>+$C564</f>
        <v>0</v>
      </c>
      <c r="D580" s="24"/>
      <c r="E580" s="24"/>
      <c r="F580" s="24"/>
      <c r="G580" s="10">
        <f>+$G$4</f>
        <v>0</v>
      </c>
      <c r="H580" s="10">
        <f>+G580</f>
        <v>0</v>
      </c>
      <c r="I580" s="10">
        <f t="shared" si="146"/>
        <v>0</v>
      </c>
      <c r="J580" s="10">
        <f t="shared" si="146"/>
        <v>0</v>
      </c>
      <c r="K580" s="10">
        <f t="shared" si="146"/>
        <v>0</v>
      </c>
      <c r="L580" s="10">
        <f t="shared" si="146"/>
        <v>0</v>
      </c>
      <c r="M580" s="10">
        <f t="shared" si="146"/>
        <v>0</v>
      </c>
      <c r="N580" s="25"/>
    </row>
    <row r="581" spans="1:24" ht="15.75" thickBot="1" x14ac:dyDescent="0.3">
      <c r="A581" s="21"/>
      <c r="B581" s="26"/>
      <c r="C581" s="27"/>
      <c r="D581" s="27"/>
      <c r="E581" s="27"/>
      <c r="F581" s="27"/>
      <c r="G581" s="7">
        <f>+$G$5</f>
        <v>0</v>
      </c>
      <c r="H581" s="7">
        <f>+$H$5</f>
        <v>0</v>
      </c>
      <c r="I581" s="7">
        <f>+$I$5</f>
        <v>0</v>
      </c>
      <c r="J581" s="7">
        <f>+$J$5</f>
        <v>0</v>
      </c>
      <c r="K581" s="7">
        <f>+$K$5</f>
        <v>0</v>
      </c>
      <c r="L581" s="7" t="s">
        <v>11</v>
      </c>
      <c r="M581" s="7" t="s">
        <v>12</v>
      </c>
      <c r="N581" s="28"/>
    </row>
    <row r="582" spans="1:24" x14ac:dyDescent="0.25">
      <c r="A582" s="21"/>
      <c r="B582" s="29"/>
      <c r="C582" s="30"/>
      <c r="D582" s="30"/>
      <c r="E582" s="30"/>
      <c r="F582" s="30"/>
      <c r="G582" s="11"/>
      <c r="H582" s="11"/>
      <c r="I582" s="11"/>
      <c r="J582" s="11"/>
      <c r="K582" s="30"/>
      <c r="L582" s="30"/>
      <c r="M582" s="30"/>
      <c r="N582" s="31"/>
    </row>
    <row r="583" spans="1:24" x14ac:dyDescent="0.25">
      <c r="A583" s="21"/>
      <c r="B583" s="29"/>
      <c r="C583" s="30" t="s">
        <v>0</v>
      </c>
      <c r="D583" s="30"/>
      <c r="E583" s="30"/>
      <c r="F583" s="30"/>
      <c r="G583" s="32">
        <f>SUM(G584:G587)</f>
        <v>0</v>
      </c>
      <c r="H583" s="32">
        <f t="shared" ref="H583:L583" si="147">SUM(H584:H587)</f>
        <v>0</v>
      </c>
      <c r="I583" s="32">
        <f t="shared" si="147"/>
        <v>0</v>
      </c>
      <c r="J583" s="32">
        <f t="shared" si="147"/>
        <v>0</v>
      </c>
      <c r="K583" s="32">
        <f t="shared" si="147"/>
        <v>0</v>
      </c>
      <c r="L583" s="32">
        <f t="shared" si="147"/>
        <v>0</v>
      </c>
      <c r="M583" s="32" t="e">
        <f>ROUND((L583/$E$1),0)</f>
        <v>#DIV/0!</v>
      </c>
      <c r="N583" s="33"/>
    </row>
    <row r="584" spans="1:24" x14ac:dyDescent="0.25">
      <c r="A584" s="21"/>
      <c r="B584" s="29"/>
      <c r="C584" s="30"/>
      <c r="D584" s="30" t="s">
        <v>1</v>
      </c>
      <c r="E584" s="30"/>
      <c r="F584" s="30"/>
      <c r="G584" s="40"/>
      <c r="H584" s="40"/>
      <c r="I584" s="40"/>
      <c r="J584" s="40"/>
      <c r="K584" s="40"/>
      <c r="L584" s="35">
        <f>SUM(G584:K584)</f>
        <v>0</v>
      </c>
      <c r="M584" s="35" t="e">
        <f t="shared" ref="M584:M592" si="148">ROUND((L584/$E$1),0)</f>
        <v>#DIV/0!</v>
      </c>
      <c r="N584" s="33"/>
    </row>
    <row r="585" spans="1:24" x14ac:dyDescent="0.25">
      <c r="A585" s="21"/>
      <c r="B585" s="29"/>
      <c r="C585" s="30"/>
      <c r="D585" s="30" t="s">
        <v>2</v>
      </c>
      <c r="E585" s="30"/>
      <c r="F585" s="30"/>
      <c r="G585" s="40"/>
      <c r="H585" s="40"/>
      <c r="I585" s="40"/>
      <c r="J585" s="40"/>
      <c r="K585" s="40"/>
      <c r="L585" s="35">
        <f t="shared" ref="L585:L592" si="149">SUM(G585:K585)</f>
        <v>0</v>
      </c>
      <c r="M585" s="35" t="e">
        <f t="shared" si="148"/>
        <v>#DIV/0!</v>
      </c>
      <c r="N585" s="33"/>
    </row>
    <row r="586" spans="1:24" x14ac:dyDescent="0.25">
      <c r="A586" s="21"/>
      <c r="B586" s="29"/>
      <c r="C586" s="30"/>
      <c r="D586" s="30" t="s">
        <v>3</v>
      </c>
      <c r="E586" s="30"/>
      <c r="F586" s="30"/>
      <c r="G586" s="40"/>
      <c r="H586" s="40"/>
      <c r="I586" s="40"/>
      <c r="J586" s="40"/>
      <c r="K586" s="40"/>
      <c r="L586" s="35">
        <f t="shared" si="149"/>
        <v>0</v>
      </c>
      <c r="M586" s="35" t="e">
        <f t="shared" si="148"/>
        <v>#DIV/0!</v>
      </c>
      <c r="N586" s="33"/>
    </row>
    <row r="587" spans="1:24" x14ac:dyDescent="0.25">
      <c r="A587" s="21"/>
      <c r="B587" s="29"/>
      <c r="C587" s="30"/>
      <c r="D587" s="30" t="s">
        <v>4</v>
      </c>
      <c r="E587" s="30"/>
      <c r="F587" s="30"/>
      <c r="G587" s="41"/>
      <c r="H587" s="41"/>
      <c r="I587" s="41"/>
      <c r="J587" s="41"/>
      <c r="K587" s="41"/>
      <c r="L587" s="32">
        <f t="shared" si="149"/>
        <v>0</v>
      </c>
      <c r="M587" s="32" t="e">
        <f t="shared" si="148"/>
        <v>#DIV/0!</v>
      </c>
      <c r="N587" s="33"/>
    </row>
    <row r="588" spans="1:24" x14ac:dyDescent="0.25">
      <c r="A588" s="21"/>
      <c r="B588" s="29"/>
      <c r="C588" s="30" t="s">
        <v>5</v>
      </c>
      <c r="D588" s="30"/>
      <c r="E588" s="30"/>
      <c r="F588" s="30"/>
      <c r="G588" s="40"/>
      <c r="H588" s="40"/>
      <c r="I588" s="40"/>
      <c r="J588" s="40"/>
      <c r="K588" s="40"/>
      <c r="L588" s="35">
        <f t="shared" si="149"/>
        <v>0</v>
      </c>
      <c r="M588" s="35" t="e">
        <f t="shared" si="148"/>
        <v>#DIV/0!</v>
      </c>
      <c r="N588" s="33"/>
    </row>
    <row r="589" spans="1:24" x14ac:dyDescent="0.25">
      <c r="A589" s="21"/>
      <c r="B589" s="29"/>
      <c r="C589" s="30" t="s">
        <v>6</v>
      </c>
      <c r="D589" s="30"/>
      <c r="E589" s="30"/>
      <c r="F589" s="30"/>
      <c r="G589" s="40"/>
      <c r="H589" s="40"/>
      <c r="I589" s="40"/>
      <c r="J589" s="40"/>
      <c r="K589" s="40"/>
      <c r="L589" s="35">
        <f t="shared" si="149"/>
        <v>0</v>
      </c>
      <c r="M589" s="35" t="e">
        <f t="shared" si="148"/>
        <v>#DIV/0!</v>
      </c>
      <c r="N589" s="33"/>
    </row>
    <row r="590" spans="1:24" x14ac:dyDescent="0.25">
      <c r="A590" s="21"/>
      <c r="B590" s="29"/>
      <c r="C590" s="30" t="s">
        <v>7</v>
      </c>
      <c r="D590" s="30"/>
      <c r="E590" s="30"/>
      <c r="F590" s="30"/>
      <c r="G590" s="40"/>
      <c r="H590" s="40"/>
      <c r="I590" s="40"/>
      <c r="J590" s="40"/>
      <c r="K590" s="40"/>
      <c r="L590" s="35">
        <f t="shared" si="149"/>
        <v>0</v>
      </c>
      <c r="M590" s="35" t="e">
        <f t="shared" si="148"/>
        <v>#DIV/0!</v>
      </c>
      <c r="N590" s="33"/>
    </row>
    <row r="591" spans="1:24" x14ac:dyDescent="0.25">
      <c r="A591" s="21"/>
      <c r="B591" s="29"/>
      <c r="C591" s="30" t="s">
        <v>9</v>
      </c>
      <c r="D591" s="30"/>
      <c r="E591" s="30"/>
      <c r="F591" s="30"/>
      <c r="G591" s="40"/>
      <c r="H591" s="40"/>
      <c r="I591" s="40"/>
      <c r="J591" s="40"/>
      <c r="K591" s="40"/>
      <c r="L591" s="35">
        <f t="shared" si="149"/>
        <v>0</v>
      </c>
      <c r="M591" s="35" t="e">
        <f t="shared" si="148"/>
        <v>#DIV/0!</v>
      </c>
      <c r="N591" s="33"/>
    </row>
    <row r="592" spans="1:24" x14ac:dyDescent="0.25">
      <c r="A592" s="21"/>
      <c r="B592" s="29"/>
      <c r="C592" s="30" t="s">
        <v>8</v>
      </c>
      <c r="D592" s="30"/>
      <c r="E592" s="30"/>
      <c r="F592" s="30"/>
      <c r="G592" s="40"/>
      <c r="H592" s="40"/>
      <c r="I592" s="40"/>
      <c r="J592" s="40"/>
      <c r="K592" s="40"/>
      <c r="L592" s="35">
        <f t="shared" si="149"/>
        <v>0</v>
      </c>
      <c r="M592" s="35" t="e">
        <f t="shared" si="148"/>
        <v>#DIV/0!</v>
      </c>
      <c r="N592" s="33"/>
    </row>
    <row r="593" spans="1:24" ht="15.75" thickBot="1" x14ac:dyDescent="0.3">
      <c r="A593" s="21"/>
      <c r="B593" s="36"/>
      <c r="C593" s="37"/>
      <c r="D593" s="37"/>
      <c r="E593" s="37"/>
      <c r="F593" s="37"/>
      <c r="G593" s="38"/>
      <c r="H593" s="38"/>
      <c r="I593" s="38"/>
      <c r="J593" s="38"/>
      <c r="K593" s="38"/>
      <c r="L593" s="38"/>
      <c r="M593" s="38"/>
      <c r="N593" s="39"/>
    </row>
    <row r="594" spans="1:24" ht="15.75" thickBot="1" x14ac:dyDescent="0.3">
      <c r="A594" s="21"/>
      <c r="G594" s="34"/>
      <c r="H594" s="34"/>
      <c r="I594" s="34"/>
      <c r="J594" s="34"/>
      <c r="K594" s="34"/>
      <c r="L594" s="34"/>
      <c r="M594" s="34"/>
      <c r="N594" s="34"/>
    </row>
    <row r="595" spans="1:24" x14ac:dyDescent="0.25">
      <c r="A595" s="2">
        <f>+A579+1</f>
        <v>37</v>
      </c>
      <c r="B595" s="12"/>
      <c r="C595" s="5" t="s">
        <v>109</v>
      </c>
      <c r="D595" s="18"/>
      <c r="E595" s="19"/>
      <c r="F595" s="19"/>
      <c r="G595" s="6">
        <f>+$G$3</f>
        <v>2024</v>
      </c>
      <c r="H595" s="6">
        <f>+G595</f>
        <v>2024</v>
      </c>
      <c r="I595" s="6">
        <f t="shared" ref="I595:M596" si="150">+H595</f>
        <v>2024</v>
      </c>
      <c r="J595" s="6">
        <f t="shared" si="150"/>
        <v>2024</v>
      </c>
      <c r="K595" s="6">
        <f t="shared" si="150"/>
        <v>2024</v>
      </c>
      <c r="L595" s="6">
        <f t="shared" si="150"/>
        <v>2024</v>
      </c>
      <c r="M595" s="6">
        <f t="shared" si="150"/>
        <v>2024</v>
      </c>
      <c r="N595" s="20"/>
      <c r="S595" s="45" t="str">
        <f>+C595</f>
        <v>ICBC Details</v>
      </c>
      <c r="T595" s="46">
        <f>+L599</f>
        <v>0</v>
      </c>
      <c r="U595" s="46">
        <f>+L600+L601</f>
        <v>0</v>
      </c>
      <c r="V595" s="46">
        <f>+L602+L603</f>
        <v>0</v>
      </c>
      <c r="W595" s="46">
        <f>+L606</f>
        <v>0</v>
      </c>
      <c r="X595" s="46">
        <f>+L604</f>
        <v>0</v>
      </c>
    </row>
    <row r="596" spans="1:24" x14ac:dyDescent="0.25">
      <c r="A596" s="21"/>
      <c r="B596" s="22"/>
      <c r="C596" s="8">
        <f>+$C580</f>
        <v>0</v>
      </c>
      <c r="D596" s="24"/>
      <c r="E596" s="24"/>
      <c r="F596" s="24"/>
      <c r="G596" s="10">
        <f>+$G$4</f>
        <v>0</v>
      </c>
      <c r="H596" s="10">
        <f>+G596</f>
        <v>0</v>
      </c>
      <c r="I596" s="10">
        <f t="shared" si="150"/>
        <v>0</v>
      </c>
      <c r="J596" s="10">
        <f t="shared" si="150"/>
        <v>0</v>
      </c>
      <c r="K596" s="10">
        <f t="shared" si="150"/>
        <v>0</v>
      </c>
      <c r="L596" s="10">
        <f t="shared" si="150"/>
        <v>0</v>
      </c>
      <c r="M596" s="10">
        <f t="shared" si="150"/>
        <v>0</v>
      </c>
      <c r="N596" s="25"/>
    </row>
    <row r="597" spans="1:24" ht="15.75" thickBot="1" x14ac:dyDescent="0.3">
      <c r="A597" s="21"/>
      <c r="B597" s="26"/>
      <c r="C597" s="27"/>
      <c r="D597" s="27"/>
      <c r="E597" s="27"/>
      <c r="F597" s="27"/>
      <c r="G597" s="7">
        <f>+$G$5</f>
        <v>0</v>
      </c>
      <c r="H597" s="7">
        <f>+$H$5</f>
        <v>0</v>
      </c>
      <c r="I597" s="7">
        <f>+$I$5</f>
        <v>0</v>
      </c>
      <c r="J597" s="7">
        <f>+$J$5</f>
        <v>0</v>
      </c>
      <c r="K597" s="7">
        <f>+$K$5</f>
        <v>0</v>
      </c>
      <c r="L597" s="7" t="s">
        <v>11</v>
      </c>
      <c r="M597" s="7" t="s">
        <v>12</v>
      </c>
      <c r="N597" s="28"/>
    </row>
    <row r="598" spans="1:24" x14ac:dyDescent="0.25">
      <c r="A598" s="21"/>
      <c r="B598" s="29"/>
      <c r="C598" s="30"/>
      <c r="D598" s="30"/>
      <c r="E598" s="30"/>
      <c r="F598" s="30"/>
      <c r="G598" s="11"/>
      <c r="H598" s="11"/>
      <c r="I598" s="11"/>
      <c r="J598" s="11"/>
      <c r="K598" s="30"/>
      <c r="L598" s="30"/>
      <c r="M598" s="30"/>
      <c r="N598" s="31"/>
    </row>
    <row r="599" spans="1:24" x14ac:dyDescent="0.25">
      <c r="A599" s="21"/>
      <c r="B599" s="29"/>
      <c r="C599" s="30" t="s">
        <v>0</v>
      </c>
      <c r="D599" s="30"/>
      <c r="E599" s="30"/>
      <c r="F599" s="30"/>
      <c r="G599" s="32">
        <f>SUM(G600:G603)</f>
        <v>0</v>
      </c>
      <c r="H599" s="32">
        <f t="shared" ref="H599:L599" si="151">SUM(H600:H603)</f>
        <v>0</v>
      </c>
      <c r="I599" s="32">
        <f t="shared" si="151"/>
        <v>0</v>
      </c>
      <c r="J599" s="32">
        <f t="shared" si="151"/>
        <v>0</v>
      </c>
      <c r="K599" s="32">
        <f t="shared" si="151"/>
        <v>0</v>
      </c>
      <c r="L599" s="32">
        <f t="shared" si="151"/>
        <v>0</v>
      </c>
      <c r="M599" s="32" t="e">
        <f>ROUND((L599/$E$1),0)</f>
        <v>#DIV/0!</v>
      </c>
      <c r="N599" s="33"/>
    </row>
    <row r="600" spans="1:24" x14ac:dyDescent="0.25">
      <c r="A600" s="21"/>
      <c r="B600" s="29"/>
      <c r="C600" s="30"/>
      <c r="D600" s="30" t="s">
        <v>1</v>
      </c>
      <c r="E600" s="30"/>
      <c r="F600" s="30"/>
      <c r="G600" s="40"/>
      <c r="H600" s="40"/>
      <c r="I600" s="40"/>
      <c r="J600" s="40"/>
      <c r="K600" s="40"/>
      <c r="L600" s="35">
        <f>SUM(G600:K600)</f>
        <v>0</v>
      </c>
      <c r="M600" s="35" t="e">
        <f t="shared" ref="M600:M608" si="152">ROUND((L600/$E$1),0)</f>
        <v>#DIV/0!</v>
      </c>
      <c r="N600" s="33"/>
    </row>
    <row r="601" spans="1:24" x14ac:dyDescent="0.25">
      <c r="A601" s="21"/>
      <c r="B601" s="29"/>
      <c r="C601" s="30"/>
      <c r="D601" s="30" t="s">
        <v>2</v>
      </c>
      <c r="E601" s="30"/>
      <c r="F601" s="30"/>
      <c r="G601" s="40"/>
      <c r="H601" s="40"/>
      <c r="I601" s="40"/>
      <c r="J601" s="40"/>
      <c r="K601" s="40"/>
      <c r="L601" s="35">
        <f t="shared" ref="L601:L608" si="153">SUM(G601:K601)</f>
        <v>0</v>
      </c>
      <c r="M601" s="35" t="e">
        <f t="shared" si="152"/>
        <v>#DIV/0!</v>
      </c>
      <c r="N601" s="33"/>
    </row>
    <row r="602" spans="1:24" x14ac:dyDescent="0.25">
      <c r="A602" s="21"/>
      <c r="B602" s="29"/>
      <c r="C602" s="30"/>
      <c r="D602" s="30" t="s">
        <v>3</v>
      </c>
      <c r="E602" s="30"/>
      <c r="F602" s="30"/>
      <c r="G602" s="40"/>
      <c r="H602" s="40"/>
      <c r="I602" s="40"/>
      <c r="J602" s="40"/>
      <c r="K602" s="40"/>
      <c r="L602" s="35">
        <f t="shared" si="153"/>
        <v>0</v>
      </c>
      <c r="M602" s="35" t="e">
        <f t="shared" si="152"/>
        <v>#DIV/0!</v>
      </c>
      <c r="N602" s="33"/>
    </row>
    <row r="603" spans="1:24" x14ac:dyDescent="0.25">
      <c r="A603" s="21"/>
      <c r="B603" s="29"/>
      <c r="C603" s="30"/>
      <c r="D603" s="30" t="s">
        <v>4</v>
      </c>
      <c r="E603" s="30"/>
      <c r="F603" s="30"/>
      <c r="G603" s="41"/>
      <c r="H603" s="41"/>
      <c r="I603" s="41"/>
      <c r="J603" s="41"/>
      <c r="K603" s="41"/>
      <c r="L603" s="32">
        <f t="shared" si="153"/>
        <v>0</v>
      </c>
      <c r="M603" s="32" t="e">
        <f t="shared" si="152"/>
        <v>#DIV/0!</v>
      </c>
      <c r="N603" s="33"/>
    </row>
    <row r="604" spans="1:24" x14ac:dyDescent="0.25">
      <c r="A604" s="21"/>
      <c r="B604" s="29"/>
      <c r="C604" s="30" t="s">
        <v>5</v>
      </c>
      <c r="D604" s="30"/>
      <c r="E604" s="30"/>
      <c r="F604" s="30"/>
      <c r="G604" s="40"/>
      <c r="H604" s="40"/>
      <c r="I604" s="40"/>
      <c r="J604" s="40"/>
      <c r="K604" s="40"/>
      <c r="L604" s="35">
        <f t="shared" si="153"/>
        <v>0</v>
      </c>
      <c r="M604" s="35" t="e">
        <f t="shared" si="152"/>
        <v>#DIV/0!</v>
      </c>
      <c r="N604" s="33"/>
    </row>
    <row r="605" spans="1:24" x14ac:dyDescent="0.25">
      <c r="A605" s="21"/>
      <c r="B605" s="29"/>
      <c r="C605" s="30" t="s">
        <v>6</v>
      </c>
      <c r="D605" s="30"/>
      <c r="E605" s="30"/>
      <c r="F605" s="30"/>
      <c r="G605" s="40"/>
      <c r="H605" s="40"/>
      <c r="I605" s="40"/>
      <c r="J605" s="40"/>
      <c r="K605" s="40"/>
      <c r="L605" s="35">
        <f t="shared" si="153"/>
        <v>0</v>
      </c>
      <c r="M605" s="35" t="e">
        <f t="shared" si="152"/>
        <v>#DIV/0!</v>
      </c>
      <c r="N605" s="33"/>
    </row>
    <row r="606" spans="1:24" x14ac:dyDescent="0.25">
      <c r="A606" s="21"/>
      <c r="B606" s="29"/>
      <c r="C606" s="30" t="s">
        <v>7</v>
      </c>
      <c r="D606" s="30"/>
      <c r="E606" s="30"/>
      <c r="F606" s="30"/>
      <c r="G606" s="40"/>
      <c r="H606" s="40"/>
      <c r="I606" s="40"/>
      <c r="J606" s="40"/>
      <c r="K606" s="40"/>
      <c r="L606" s="35">
        <f t="shared" si="153"/>
        <v>0</v>
      </c>
      <c r="M606" s="35" t="e">
        <f t="shared" si="152"/>
        <v>#DIV/0!</v>
      </c>
      <c r="N606" s="33"/>
    </row>
    <row r="607" spans="1:24" x14ac:dyDescent="0.25">
      <c r="A607" s="21"/>
      <c r="B607" s="29"/>
      <c r="C607" s="30" t="s">
        <v>9</v>
      </c>
      <c r="D607" s="30"/>
      <c r="E607" s="30"/>
      <c r="F607" s="30"/>
      <c r="G607" s="40"/>
      <c r="H607" s="40"/>
      <c r="I607" s="40"/>
      <c r="J607" s="40"/>
      <c r="K607" s="40"/>
      <c r="L607" s="35">
        <f t="shared" si="153"/>
        <v>0</v>
      </c>
      <c r="M607" s="35" t="e">
        <f t="shared" si="152"/>
        <v>#DIV/0!</v>
      </c>
      <c r="N607" s="33"/>
    </row>
    <row r="608" spans="1:24" x14ac:dyDescent="0.25">
      <c r="A608" s="21"/>
      <c r="B608" s="29"/>
      <c r="C608" s="30" t="s">
        <v>8</v>
      </c>
      <c r="D608" s="30"/>
      <c r="E608" s="30"/>
      <c r="F608" s="30"/>
      <c r="G608" s="40"/>
      <c r="H608" s="40"/>
      <c r="I608" s="40"/>
      <c r="J608" s="40"/>
      <c r="K608" s="40"/>
      <c r="L608" s="35">
        <f t="shared" si="153"/>
        <v>0</v>
      </c>
      <c r="M608" s="35" t="e">
        <f t="shared" si="152"/>
        <v>#DIV/0!</v>
      </c>
      <c r="N608" s="33"/>
    </row>
    <row r="609" spans="1:24" ht="15.75" thickBot="1" x14ac:dyDescent="0.3">
      <c r="A609" s="21"/>
      <c r="B609" s="36"/>
      <c r="C609" s="37"/>
      <c r="D609" s="37"/>
      <c r="E609" s="37"/>
      <c r="F609" s="37"/>
      <c r="G609" s="38"/>
      <c r="H609" s="38"/>
      <c r="I609" s="38"/>
      <c r="J609" s="38"/>
      <c r="K609" s="38"/>
      <c r="L609" s="38"/>
      <c r="M609" s="38"/>
      <c r="N609" s="39"/>
    </row>
    <row r="610" spans="1:24" ht="15.75" thickBot="1" x14ac:dyDescent="0.3"/>
    <row r="611" spans="1:24" x14ac:dyDescent="0.25">
      <c r="A611" s="2">
        <f>+A595+1</f>
        <v>38</v>
      </c>
      <c r="B611" s="17"/>
      <c r="C611" s="5" t="s">
        <v>109</v>
      </c>
      <c r="D611" s="18"/>
      <c r="E611" s="19"/>
      <c r="F611" s="19"/>
      <c r="G611" s="6">
        <f>+$G$3</f>
        <v>2024</v>
      </c>
      <c r="H611" s="6">
        <f>+G611</f>
        <v>2024</v>
      </c>
      <c r="I611" s="6">
        <f t="shared" ref="I611:M612" si="154">+H611</f>
        <v>2024</v>
      </c>
      <c r="J611" s="6">
        <f t="shared" si="154"/>
        <v>2024</v>
      </c>
      <c r="K611" s="6">
        <f t="shared" si="154"/>
        <v>2024</v>
      </c>
      <c r="L611" s="6">
        <f t="shared" si="154"/>
        <v>2024</v>
      </c>
      <c r="M611" s="6">
        <f t="shared" si="154"/>
        <v>2024</v>
      </c>
      <c r="N611" s="20"/>
      <c r="S611" s="45" t="str">
        <f>+C611</f>
        <v>ICBC Details</v>
      </c>
      <c r="T611" s="46">
        <f>+L615</f>
        <v>0</v>
      </c>
      <c r="U611" s="46">
        <f>+L616+L617</f>
        <v>0</v>
      </c>
      <c r="V611" s="46">
        <f>+L618+L619</f>
        <v>0</v>
      </c>
      <c r="W611" s="46">
        <f>+L622</f>
        <v>0</v>
      </c>
      <c r="X611" s="46">
        <f>+L620</f>
        <v>0</v>
      </c>
    </row>
    <row r="612" spans="1:24" x14ac:dyDescent="0.25">
      <c r="A612" s="21"/>
      <c r="B612" s="22"/>
      <c r="C612" s="8">
        <f>+$C596</f>
        <v>0</v>
      </c>
      <c r="D612" s="24"/>
      <c r="E612" s="24"/>
      <c r="F612" s="24"/>
      <c r="G612" s="10">
        <f>+$G$4</f>
        <v>0</v>
      </c>
      <c r="H612" s="10">
        <f>+G612</f>
        <v>0</v>
      </c>
      <c r="I612" s="10">
        <f t="shared" si="154"/>
        <v>0</v>
      </c>
      <c r="J612" s="10">
        <f t="shared" si="154"/>
        <v>0</v>
      </c>
      <c r="K612" s="10">
        <f t="shared" si="154"/>
        <v>0</v>
      </c>
      <c r="L612" s="10">
        <f t="shared" si="154"/>
        <v>0</v>
      </c>
      <c r="M612" s="10">
        <f t="shared" si="154"/>
        <v>0</v>
      </c>
      <c r="N612" s="25"/>
    </row>
    <row r="613" spans="1:24" ht="15.75" thickBot="1" x14ac:dyDescent="0.3">
      <c r="A613" s="21"/>
      <c r="B613" s="26"/>
      <c r="C613" s="27"/>
      <c r="D613" s="27"/>
      <c r="E613" s="27"/>
      <c r="F613" s="27"/>
      <c r="G613" s="7">
        <f>+$G$5</f>
        <v>0</v>
      </c>
      <c r="H613" s="7">
        <f>+$H$5</f>
        <v>0</v>
      </c>
      <c r="I613" s="7">
        <f>+$I$5</f>
        <v>0</v>
      </c>
      <c r="J613" s="7">
        <f>+$J$5</f>
        <v>0</v>
      </c>
      <c r="K613" s="7">
        <f>+$K$5</f>
        <v>0</v>
      </c>
      <c r="L613" s="7" t="s">
        <v>11</v>
      </c>
      <c r="M613" s="7" t="s">
        <v>12</v>
      </c>
      <c r="N613" s="28"/>
    </row>
    <row r="614" spans="1:24" x14ac:dyDescent="0.25">
      <c r="A614" s="21"/>
      <c r="B614" s="29"/>
      <c r="C614" s="30"/>
      <c r="D614" s="30"/>
      <c r="E614" s="30"/>
      <c r="F614" s="30"/>
      <c r="G614" s="11"/>
      <c r="H614" s="11"/>
      <c r="I614" s="11"/>
      <c r="J614" s="11"/>
      <c r="K614" s="30"/>
      <c r="L614" s="30"/>
      <c r="M614" s="30"/>
      <c r="N614" s="31"/>
    </row>
    <row r="615" spans="1:24" x14ac:dyDescent="0.25">
      <c r="A615" s="21"/>
      <c r="B615" s="29"/>
      <c r="C615" s="30" t="s">
        <v>0</v>
      </c>
      <c r="D615" s="30"/>
      <c r="E615" s="30"/>
      <c r="F615" s="30"/>
      <c r="G615" s="32">
        <f>SUM(G616:G619)</f>
        <v>0</v>
      </c>
      <c r="H615" s="32">
        <f t="shared" ref="H615:L615" si="155">SUM(H616:H619)</f>
        <v>0</v>
      </c>
      <c r="I615" s="32">
        <f t="shared" si="155"/>
        <v>0</v>
      </c>
      <c r="J615" s="32">
        <f t="shared" si="155"/>
        <v>0</v>
      </c>
      <c r="K615" s="32">
        <f t="shared" si="155"/>
        <v>0</v>
      </c>
      <c r="L615" s="32">
        <f t="shared" si="155"/>
        <v>0</v>
      </c>
      <c r="M615" s="32" t="e">
        <f>ROUND((L615/$E$1),0)</f>
        <v>#DIV/0!</v>
      </c>
      <c r="N615" s="33"/>
    </row>
    <row r="616" spans="1:24" x14ac:dyDescent="0.25">
      <c r="A616" s="21"/>
      <c r="B616" s="29"/>
      <c r="C616" s="30"/>
      <c r="D616" s="30" t="s">
        <v>1</v>
      </c>
      <c r="E616" s="30"/>
      <c r="F616" s="30"/>
      <c r="G616" s="40"/>
      <c r="H616" s="40"/>
      <c r="I616" s="40"/>
      <c r="J616" s="40"/>
      <c r="K616" s="40"/>
      <c r="L616" s="35">
        <f>SUM(G616:K616)</f>
        <v>0</v>
      </c>
      <c r="M616" s="35" t="e">
        <f t="shared" ref="M616:M624" si="156">ROUND((L616/$E$1),0)</f>
        <v>#DIV/0!</v>
      </c>
      <c r="N616" s="33"/>
      <c r="P616" s="30"/>
    </row>
    <row r="617" spans="1:24" x14ac:dyDescent="0.25">
      <c r="A617" s="21"/>
      <c r="B617" s="29"/>
      <c r="C617" s="30"/>
      <c r="D617" s="30" t="s">
        <v>2</v>
      </c>
      <c r="E617" s="30"/>
      <c r="F617" s="30"/>
      <c r="G617" s="40"/>
      <c r="H617" s="40"/>
      <c r="I617" s="40"/>
      <c r="J617" s="40"/>
      <c r="K617" s="40"/>
      <c r="L617" s="35">
        <f t="shared" ref="L617:L624" si="157">SUM(G617:K617)</f>
        <v>0</v>
      </c>
      <c r="M617" s="35" t="e">
        <f t="shared" si="156"/>
        <v>#DIV/0!</v>
      </c>
      <c r="N617" s="33"/>
    </row>
    <row r="618" spans="1:24" x14ac:dyDescent="0.25">
      <c r="A618" s="21"/>
      <c r="B618" s="29"/>
      <c r="C618" s="30"/>
      <c r="D618" s="30" t="s">
        <v>3</v>
      </c>
      <c r="E618" s="30"/>
      <c r="F618" s="30"/>
      <c r="G618" s="40"/>
      <c r="H618" s="40"/>
      <c r="I618" s="40"/>
      <c r="J618" s="40"/>
      <c r="K618" s="40"/>
      <c r="L618" s="35">
        <f t="shared" si="157"/>
        <v>0</v>
      </c>
      <c r="M618" s="35" t="e">
        <f t="shared" si="156"/>
        <v>#DIV/0!</v>
      </c>
      <c r="N618" s="33"/>
    </row>
    <row r="619" spans="1:24" x14ac:dyDescent="0.25">
      <c r="A619" s="21"/>
      <c r="B619" s="29"/>
      <c r="C619" s="30"/>
      <c r="D619" s="30" t="s">
        <v>4</v>
      </c>
      <c r="E619" s="30"/>
      <c r="F619" s="30"/>
      <c r="G619" s="41"/>
      <c r="H619" s="41"/>
      <c r="I619" s="41"/>
      <c r="J619" s="41"/>
      <c r="K619" s="41"/>
      <c r="L619" s="32">
        <f t="shared" si="157"/>
        <v>0</v>
      </c>
      <c r="M619" s="32" t="e">
        <f t="shared" si="156"/>
        <v>#DIV/0!</v>
      </c>
      <c r="N619" s="33"/>
    </row>
    <row r="620" spans="1:24" x14ac:dyDescent="0.25">
      <c r="A620" s="21"/>
      <c r="B620" s="29"/>
      <c r="C620" s="30" t="s">
        <v>5</v>
      </c>
      <c r="D620" s="30"/>
      <c r="E620" s="30"/>
      <c r="F620" s="30"/>
      <c r="G620" s="40"/>
      <c r="H620" s="40"/>
      <c r="I620" s="40"/>
      <c r="J620" s="40"/>
      <c r="K620" s="40"/>
      <c r="L620" s="35">
        <f t="shared" si="157"/>
        <v>0</v>
      </c>
      <c r="M620" s="35" t="e">
        <f t="shared" si="156"/>
        <v>#DIV/0!</v>
      </c>
      <c r="N620" s="33"/>
    </row>
    <row r="621" spans="1:24" x14ac:dyDescent="0.25">
      <c r="A621" s="21"/>
      <c r="B621" s="29"/>
      <c r="C621" s="30" t="s">
        <v>6</v>
      </c>
      <c r="D621" s="30"/>
      <c r="E621" s="30"/>
      <c r="F621" s="30"/>
      <c r="G621" s="40"/>
      <c r="H621" s="40"/>
      <c r="I621" s="40"/>
      <c r="J621" s="40"/>
      <c r="K621" s="40"/>
      <c r="L621" s="35">
        <f t="shared" si="157"/>
        <v>0</v>
      </c>
      <c r="M621" s="35" t="e">
        <f t="shared" si="156"/>
        <v>#DIV/0!</v>
      </c>
      <c r="N621" s="33"/>
    </row>
    <row r="622" spans="1:24" x14ac:dyDescent="0.25">
      <c r="A622" s="21"/>
      <c r="B622" s="29"/>
      <c r="C622" s="30" t="s">
        <v>7</v>
      </c>
      <c r="D622" s="30"/>
      <c r="E622" s="30"/>
      <c r="F622" s="30"/>
      <c r="G622" s="40"/>
      <c r="H622" s="40"/>
      <c r="I622" s="40"/>
      <c r="J622" s="40"/>
      <c r="K622" s="40"/>
      <c r="L622" s="35">
        <f t="shared" si="157"/>
        <v>0</v>
      </c>
      <c r="M622" s="35" t="e">
        <f t="shared" si="156"/>
        <v>#DIV/0!</v>
      </c>
      <c r="N622" s="33"/>
    </row>
    <row r="623" spans="1:24" x14ac:dyDescent="0.25">
      <c r="A623" s="21"/>
      <c r="B623" s="29"/>
      <c r="C623" s="30" t="s">
        <v>9</v>
      </c>
      <c r="D623" s="30"/>
      <c r="E623" s="30"/>
      <c r="F623" s="30"/>
      <c r="G623" s="40"/>
      <c r="H623" s="40"/>
      <c r="I623" s="40"/>
      <c r="J623" s="40"/>
      <c r="K623" s="40"/>
      <c r="L623" s="35">
        <f t="shared" si="157"/>
        <v>0</v>
      </c>
      <c r="M623" s="35" t="e">
        <f t="shared" si="156"/>
        <v>#DIV/0!</v>
      </c>
      <c r="N623" s="33"/>
    </row>
    <row r="624" spans="1:24" x14ac:dyDescent="0.25">
      <c r="A624" s="21"/>
      <c r="B624" s="29"/>
      <c r="C624" s="30" t="s">
        <v>8</v>
      </c>
      <c r="D624" s="30"/>
      <c r="E624" s="30"/>
      <c r="F624" s="30"/>
      <c r="G624" s="40"/>
      <c r="H624" s="40"/>
      <c r="I624" s="40"/>
      <c r="J624" s="40"/>
      <c r="K624" s="40"/>
      <c r="L624" s="35">
        <f t="shared" si="157"/>
        <v>0</v>
      </c>
      <c r="M624" s="35" t="e">
        <f t="shared" si="156"/>
        <v>#DIV/0!</v>
      </c>
      <c r="N624" s="33"/>
    </row>
    <row r="625" spans="1:24" ht="15.75" thickBot="1" x14ac:dyDescent="0.3">
      <c r="A625" s="21"/>
      <c r="B625" s="36"/>
      <c r="C625" s="37"/>
      <c r="D625" s="37"/>
      <c r="E625" s="37"/>
      <c r="F625" s="37"/>
      <c r="G625" s="38"/>
      <c r="H625" s="38"/>
      <c r="I625" s="38"/>
      <c r="J625" s="38"/>
      <c r="K625" s="38"/>
      <c r="L625" s="38"/>
      <c r="M625" s="38"/>
      <c r="N625" s="39"/>
    </row>
    <row r="626" spans="1:24" ht="15.75" thickBot="1" x14ac:dyDescent="0.3">
      <c r="A626" s="21"/>
      <c r="G626" s="34"/>
      <c r="H626" s="34"/>
      <c r="I626" s="34"/>
      <c r="J626" s="34"/>
      <c r="K626" s="34"/>
      <c r="L626" s="34"/>
      <c r="M626" s="34"/>
      <c r="N626" s="34"/>
    </row>
    <row r="627" spans="1:24" x14ac:dyDescent="0.25">
      <c r="A627" s="2">
        <f>+A611+1</f>
        <v>39</v>
      </c>
      <c r="B627" s="12"/>
      <c r="C627" s="5" t="s">
        <v>109</v>
      </c>
      <c r="D627" s="18"/>
      <c r="E627" s="19"/>
      <c r="F627" s="19"/>
      <c r="G627" s="6">
        <f>+$G$3</f>
        <v>2024</v>
      </c>
      <c r="H627" s="6">
        <f>+G627</f>
        <v>2024</v>
      </c>
      <c r="I627" s="6">
        <f t="shared" ref="I627:M628" si="158">+H627</f>
        <v>2024</v>
      </c>
      <c r="J627" s="6">
        <f t="shared" si="158"/>
        <v>2024</v>
      </c>
      <c r="K627" s="6">
        <f t="shared" si="158"/>
        <v>2024</v>
      </c>
      <c r="L627" s="6">
        <f t="shared" si="158"/>
        <v>2024</v>
      </c>
      <c r="M627" s="6">
        <f t="shared" si="158"/>
        <v>2024</v>
      </c>
      <c r="N627" s="20"/>
      <c r="S627" s="45" t="str">
        <f>+C627</f>
        <v>ICBC Details</v>
      </c>
      <c r="T627" s="46">
        <f>+L631</f>
        <v>0</v>
      </c>
      <c r="U627" s="46">
        <f>+L632+L633</f>
        <v>0</v>
      </c>
      <c r="V627" s="46">
        <f>+L634+L635</f>
        <v>0</v>
      </c>
      <c r="W627" s="46">
        <f>+L638</f>
        <v>0</v>
      </c>
      <c r="X627" s="46">
        <f>+L636</f>
        <v>0</v>
      </c>
    </row>
    <row r="628" spans="1:24" x14ac:dyDescent="0.25">
      <c r="A628" s="21"/>
      <c r="B628" s="22"/>
      <c r="C628" s="8">
        <f>+$C612</f>
        <v>0</v>
      </c>
      <c r="D628" s="24"/>
      <c r="E628" s="24"/>
      <c r="F628" s="24"/>
      <c r="G628" s="10">
        <f>+$G$4</f>
        <v>0</v>
      </c>
      <c r="H628" s="10">
        <f>+G628</f>
        <v>0</v>
      </c>
      <c r="I628" s="10">
        <f t="shared" si="158"/>
        <v>0</v>
      </c>
      <c r="J628" s="10">
        <f t="shared" si="158"/>
        <v>0</v>
      </c>
      <c r="K628" s="10">
        <f t="shared" si="158"/>
        <v>0</v>
      </c>
      <c r="L628" s="10">
        <f t="shared" si="158"/>
        <v>0</v>
      </c>
      <c r="M628" s="10">
        <f t="shared" si="158"/>
        <v>0</v>
      </c>
      <c r="N628" s="25"/>
    </row>
    <row r="629" spans="1:24" ht="15.75" thickBot="1" x14ac:dyDescent="0.3">
      <c r="A629" s="21"/>
      <c r="B629" s="26"/>
      <c r="C629" s="27"/>
      <c r="D629" s="27"/>
      <c r="E629" s="27"/>
      <c r="F629" s="27"/>
      <c r="G629" s="7">
        <f>+$G$5</f>
        <v>0</v>
      </c>
      <c r="H629" s="7">
        <f>+$H$5</f>
        <v>0</v>
      </c>
      <c r="I629" s="7">
        <f>+$I$5</f>
        <v>0</v>
      </c>
      <c r="J629" s="7">
        <f>+$J$5</f>
        <v>0</v>
      </c>
      <c r="K629" s="7">
        <f>+$K$5</f>
        <v>0</v>
      </c>
      <c r="L629" s="7" t="s">
        <v>11</v>
      </c>
      <c r="M629" s="7" t="s">
        <v>12</v>
      </c>
      <c r="N629" s="28"/>
    </row>
    <row r="630" spans="1:24" x14ac:dyDescent="0.25">
      <c r="A630" s="21"/>
      <c r="B630" s="29"/>
      <c r="C630" s="30"/>
      <c r="D630" s="30"/>
      <c r="E630" s="30"/>
      <c r="F630" s="30"/>
      <c r="G630" s="11"/>
      <c r="H630" s="11"/>
      <c r="I630" s="11"/>
      <c r="J630" s="11"/>
      <c r="K630" s="30"/>
      <c r="L630" s="30"/>
      <c r="M630" s="30"/>
      <c r="N630" s="31"/>
    </row>
    <row r="631" spans="1:24" x14ac:dyDescent="0.25">
      <c r="A631" s="21"/>
      <c r="B631" s="29"/>
      <c r="C631" s="30" t="s">
        <v>0</v>
      </c>
      <c r="D631" s="30"/>
      <c r="E631" s="30"/>
      <c r="F631" s="30"/>
      <c r="G631" s="32">
        <f>SUM(G632:G635)</f>
        <v>0</v>
      </c>
      <c r="H631" s="32">
        <f t="shared" ref="H631:L631" si="159">SUM(H632:H635)</f>
        <v>0</v>
      </c>
      <c r="I631" s="32">
        <f t="shared" si="159"/>
        <v>0</v>
      </c>
      <c r="J631" s="32">
        <f t="shared" si="159"/>
        <v>0</v>
      </c>
      <c r="K631" s="32">
        <f t="shared" si="159"/>
        <v>0</v>
      </c>
      <c r="L631" s="32">
        <f t="shared" si="159"/>
        <v>0</v>
      </c>
      <c r="M631" s="32" t="e">
        <f>ROUND((L631/$E$1),0)</f>
        <v>#DIV/0!</v>
      </c>
      <c r="N631" s="33"/>
    </row>
    <row r="632" spans="1:24" x14ac:dyDescent="0.25">
      <c r="A632" s="21"/>
      <c r="B632" s="29"/>
      <c r="C632" s="30"/>
      <c r="D632" s="30" t="s">
        <v>1</v>
      </c>
      <c r="E632" s="30"/>
      <c r="F632" s="30"/>
      <c r="G632" s="40"/>
      <c r="H632" s="40"/>
      <c r="I632" s="40"/>
      <c r="J632" s="40"/>
      <c r="K632" s="40"/>
      <c r="L632" s="35">
        <f>SUM(G632:K632)</f>
        <v>0</v>
      </c>
      <c r="M632" s="35" t="e">
        <f t="shared" ref="M632:M640" si="160">ROUND((L632/$E$1),0)</f>
        <v>#DIV/0!</v>
      </c>
      <c r="N632" s="33"/>
    </row>
    <row r="633" spans="1:24" x14ac:dyDescent="0.25">
      <c r="A633" s="21"/>
      <c r="B633" s="29"/>
      <c r="C633" s="30"/>
      <c r="D633" s="30" t="s">
        <v>2</v>
      </c>
      <c r="E633" s="30"/>
      <c r="F633" s="30"/>
      <c r="G633" s="40"/>
      <c r="H633" s="40"/>
      <c r="I633" s="40"/>
      <c r="J633" s="40"/>
      <c r="K633" s="40"/>
      <c r="L633" s="35">
        <f t="shared" ref="L633:L640" si="161">SUM(G633:K633)</f>
        <v>0</v>
      </c>
      <c r="M633" s="35" t="e">
        <f t="shared" si="160"/>
        <v>#DIV/0!</v>
      </c>
      <c r="N633" s="33"/>
    </row>
    <row r="634" spans="1:24" x14ac:dyDescent="0.25">
      <c r="A634" s="21"/>
      <c r="B634" s="29"/>
      <c r="C634" s="30"/>
      <c r="D634" s="30" t="s">
        <v>3</v>
      </c>
      <c r="E634" s="30"/>
      <c r="F634" s="30"/>
      <c r="G634" s="40"/>
      <c r="H634" s="40"/>
      <c r="I634" s="40"/>
      <c r="J634" s="40"/>
      <c r="K634" s="40"/>
      <c r="L634" s="35">
        <f t="shared" si="161"/>
        <v>0</v>
      </c>
      <c r="M634" s="35" t="e">
        <f t="shared" si="160"/>
        <v>#DIV/0!</v>
      </c>
      <c r="N634" s="33"/>
    </row>
    <row r="635" spans="1:24" x14ac:dyDescent="0.25">
      <c r="A635" s="21"/>
      <c r="B635" s="29"/>
      <c r="C635" s="30"/>
      <c r="D635" s="30" t="s">
        <v>4</v>
      </c>
      <c r="E635" s="30"/>
      <c r="F635" s="30"/>
      <c r="G635" s="41"/>
      <c r="H635" s="41"/>
      <c r="I635" s="41"/>
      <c r="J635" s="41"/>
      <c r="K635" s="41"/>
      <c r="L635" s="32">
        <f t="shared" si="161"/>
        <v>0</v>
      </c>
      <c r="M635" s="32" t="e">
        <f t="shared" si="160"/>
        <v>#DIV/0!</v>
      </c>
      <c r="N635" s="33"/>
    </row>
    <row r="636" spans="1:24" x14ac:dyDescent="0.25">
      <c r="A636" s="21"/>
      <c r="B636" s="29"/>
      <c r="C636" s="30" t="s">
        <v>5</v>
      </c>
      <c r="D636" s="30"/>
      <c r="E636" s="30"/>
      <c r="F636" s="30"/>
      <c r="G636" s="40"/>
      <c r="H636" s="40"/>
      <c r="I636" s="40"/>
      <c r="J636" s="40"/>
      <c r="K636" s="40"/>
      <c r="L636" s="35">
        <f t="shared" si="161"/>
        <v>0</v>
      </c>
      <c r="M636" s="35" t="e">
        <f t="shared" si="160"/>
        <v>#DIV/0!</v>
      </c>
      <c r="N636" s="33"/>
    </row>
    <row r="637" spans="1:24" x14ac:dyDescent="0.25">
      <c r="A637" s="21"/>
      <c r="B637" s="29"/>
      <c r="C637" s="30" t="s">
        <v>6</v>
      </c>
      <c r="D637" s="30"/>
      <c r="E637" s="30"/>
      <c r="F637" s="30"/>
      <c r="G637" s="40"/>
      <c r="H637" s="40"/>
      <c r="I637" s="40"/>
      <c r="J637" s="40"/>
      <c r="K637" s="40"/>
      <c r="L637" s="35">
        <f t="shared" si="161"/>
        <v>0</v>
      </c>
      <c r="M637" s="35" t="e">
        <f t="shared" si="160"/>
        <v>#DIV/0!</v>
      </c>
      <c r="N637" s="33"/>
    </row>
    <row r="638" spans="1:24" x14ac:dyDescent="0.25">
      <c r="A638" s="21"/>
      <c r="B638" s="29"/>
      <c r="C638" s="30" t="s">
        <v>7</v>
      </c>
      <c r="D638" s="30"/>
      <c r="E638" s="30"/>
      <c r="F638" s="30"/>
      <c r="G638" s="40"/>
      <c r="H638" s="40"/>
      <c r="I638" s="40"/>
      <c r="J638" s="40"/>
      <c r="K638" s="40"/>
      <c r="L638" s="35">
        <f t="shared" si="161"/>
        <v>0</v>
      </c>
      <c r="M638" s="35" t="e">
        <f t="shared" si="160"/>
        <v>#DIV/0!</v>
      </c>
      <c r="N638" s="33"/>
    </row>
    <row r="639" spans="1:24" x14ac:dyDescent="0.25">
      <c r="A639" s="21"/>
      <c r="B639" s="29"/>
      <c r="C639" s="30" t="s">
        <v>9</v>
      </c>
      <c r="D639" s="30"/>
      <c r="E639" s="30"/>
      <c r="F639" s="30"/>
      <c r="G639" s="40"/>
      <c r="H639" s="40"/>
      <c r="I639" s="40"/>
      <c r="J639" s="40"/>
      <c r="K639" s="40"/>
      <c r="L639" s="35">
        <f t="shared" si="161"/>
        <v>0</v>
      </c>
      <c r="M639" s="35" t="e">
        <f t="shared" si="160"/>
        <v>#DIV/0!</v>
      </c>
      <c r="N639" s="33"/>
    </row>
    <row r="640" spans="1:24" x14ac:dyDescent="0.25">
      <c r="A640" s="21"/>
      <c r="B640" s="29"/>
      <c r="C640" s="30" t="s">
        <v>8</v>
      </c>
      <c r="D640" s="30"/>
      <c r="E640" s="30"/>
      <c r="F640" s="30"/>
      <c r="G640" s="40"/>
      <c r="H640" s="40"/>
      <c r="I640" s="40"/>
      <c r="J640" s="40"/>
      <c r="K640" s="40"/>
      <c r="L640" s="35">
        <f t="shared" si="161"/>
        <v>0</v>
      </c>
      <c r="M640" s="35" t="e">
        <f t="shared" si="160"/>
        <v>#DIV/0!</v>
      </c>
      <c r="N640" s="33"/>
    </row>
    <row r="641" spans="1:24" ht="15.75" thickBot="1" x14ac:dyDescent="0.3">
      <c r="A641" s="21"/>
      <c r="B641" s="36"/>
      <c r="C641" s="37"/>
      <c r="D641" s="37"/>
      <c r="E641" s="37"/>
      <c r="F641" s="37"/>
      <c r="G641" s="38"/>
      <c r="H641" s="38"/>
      <c r="I641" s="38"/>
      <c r="J641" s="38"/>
      <c r="K641" s="38"/>
      <c r="L641" s="38"/>
      <c r="M641" s="38"/>
      <c r="N641" s="39"/>
    </row>
    <row r="642" spans="1:24" ht="15.75" thickBot="1" x14ac:dyDescent="0.3"/>
    <row r="643" spans="1:24" x14ac:dyDescent="0.25">
      <c r="A643" s="2">
        <f>+A627+1</f>
        <v>40</v>
      </c>
      <c r="B643" s="12"/>
      <c r="C643" s="5" t="s">
        <v>109</v>
      </c>
      <c r="D643" s="18"/>
      <c r="E643" s="19"/>
      <c r="F643" s="19"/>
      <c r="G643" s="6">
        <f>+$G$3</f>
        <v>2024</v>
      </c>
      <c r="H643" s="6">
        <f>+G643</f>
        <v>2024</v>
      </c>
      <c r="I643" s="6">
        <f t="shared" ref="I643:M644" si="162">+H643</f>
        <v>2024</v>
      </c>
      <c r="J643" s="6">
        <f t="shared" si="162"/>
        <v>2024</v>
      </c>
      <c r="K643" s="6">
        <f t="shared" si="162"/>
        <v>2024</v>
      </c>
      <c r="L643" s="6">
        <f t="shared" si="162"/>
        <v>2024</v>
      </c>
      <c r="M643" s="6">
        <f t="shared" si="162"/>
        <v>2024</v>
      </c>
      <c r="N643" s="20"/>
      <c r="S643" s="45" t="str">
        <f>+C643</f>
        <v>ICBC Details</v>
      </c>
      <c r="T643" s="46">
        <f>+L647</f>
        <v>0</v>
      </c>
      <c r="U643" s="46">
        <f>+L648+L649</f>
        <v>0</v>
      </c>
      <c r="V643" s="46">
        <f>+L650+L651</f>
        <v>0</v>
      </c>
      <c r="W643" s="46">
        <f>+L654</f>
        <v>0</v>
      </c>
      <c r="X643" s="46">
        <f>+L652</f>
        <v>0</v>
      </c>
    </row>
    <row r="644" spans="1:24" x14ac:dyDescent="0.25">
      <c r="A644" s="21"/>
      <c r="B644" s="22"/>
      <c r="C644" s="8">
        <f>+$C628</f>
        <v>0</v>
      </c>
      <c r="D644" s="24"/>
      <c r="E644" s="24"/>
      <c r="F644" s="24"/>
      <c r="G644" s="10">
        <f>+$G$4</f>
        <v>0</v>
      </c>
      <c r="H644" s="10">
        <f>+G644</f>
        <v>0</v>
      </c>
      <c r="I644" s="10">
        <f t="shared" si="162"/>
        <v>0</v>
      </c>
      <c r="J644" s="10">
        <f t="shared" si="162"/>
        <v>0</v>
      </c>
      <c r="K644" s="10">
        <f t="shared" si="162"/>
        <v>0</v>
      </c>
      <c r="L644" s="10">
        <f t="shared" si="162"/>
        <v>0</v>
      </c>
      <c r="M644" s="10">
        <f t="shared" si="162"/>
        <v>0</v>
      </c>
      <c r="N644" s="25"/>
    </row>
    <row r="645" spans="1:24" ht="15.75" thickBot="1" x14ac:dyDescent="0.3">
      <c r="A645" s="21"/>
      <c r="B645" s="26"/>
      <c r="C645" s="27"/>
      <c r="D645" s="27"/>
      <c r="E645" s="27"/>
      <c r="F645" s="27"/>
      <c r="G645" s="7">
        <f>+$G$5</f>
        <v>0</v>
      </c>
      <c r="H645" s="7">
        <f>+$H$5</f>
        <v>0</v>
      </c>
      <c r="I645" s="7">
        <f>+$I$5</f>
        <v>0</v>
      </c>
      <c r="J645" s="7">
        <f>+$J$5</f>
        <v>0</v>
      </c>
      <c r="K645" s="7">
        <f>+$K$5</f>
        <v>0</v>
      </c>
      <c r="L645" s="7" t="s">
        <v>11</v>
      </c>
      <c r="M645" s="7" t="s">
        <v>12</v>
      </c>
      <c r="N645" s="28"/>
    </row>
    <row r="646" spans="1:24" x14ac:dyDescent="0.25">
      <c r="A646" s="21"/>
      <c r="B646" s="29"/>
      <c r="C646" s="30"/>
      <c r="D646" s="30"/>
      <c r="E646" s="30"/>
      <c r="F646" s="30"/>
      <c r="G646" s="11"/>
      <c r="H646" s="11"/>
      <c r="I646" s="11"/>
      <c r="J646" s="11"/>
      <c r="K646" s="30"/>
      <c r="L646" s="30"/>
      <c r="M646" s="30"/>
      <c r="N646" s="31"/>
    </row>
    <row r="647" spans="1:24" x14ac:dyDescent="0.25">
      <c r="A647" s="21"/>
      <c r="B647" s="29"/>
      <c r="C647" s="30" t="s">
        <v>0</v>
      </c>
      <c r="D647" s="30"/>
      <c r="E647" s="30"/>
      <c r="F647" s="30"/>
      <c r="G647" s="32">
        <f>SUM(G648:G651)</f>
        <v>0</v>
      </c>
      <c r="H647" s="32">
        <f t="shared" ref="H647:L647" si="163">SUM(H648:H651)</f>
        <v>0</v>
      </c>
      <c r="I647" s="32">
        <f t="shared" si="163"/>
        <v>0</v>
      </c>
      <c r="J647" s="32">
        <f t="shared" si="163"/>
        <v>0</v>
      </c>
      <c r="K647" s="32">
        <f t="shared" si="163"/>
        <v>0</v>
      </c>
      <c r="L647" s="32">
        <f t="shared" si="163"/>
        <v>0</v>
      </c>
      <c r="M647" s="32" t="e">
        <f>ROUND((L647/$E$1),0)</f>
        <v>#DIV/0!</v>
      </c>
      <c r="N647" s="33"/>
    </row>
    <row r="648" spans="1:24" x14ac:dyDescent="0.25">
      <c r="A648" s="21"/>
      <c r="B648" s="29"/>
      <c r="C648" s="30"/>
      <c r="D648" s="30" t="s">
        <v>1</v>
      </c>
      <c r="E648" s="30"/>
      <c r="F648" s="30"/>
      <c r="G648" s="40"/>
      <c r="H648" s="40"/>
      <c r="I648" s="40"/>
      <c r="J648" s="40"/>
      <c r="K648" s="40"/>
      <c r="L648" s="35">
        <f>SUM(G648:K648)</f>
        <v>0</v>
      </c>
      <c r="M648" s="35" t="e">
        <f t="shared" ref="M648:M656" si="164">ROUND((L648/$E$1),0)</f>
        <v>#DIV/0!</v>
      </c>
      <c r="N648" s="33"/>
    </row>
    <row r="649" spans="1:24" x14ac:dyDescent="0.25">
      <c r="A649" s="21"/>
      <c r="B649" s="29"/>
      <c r="C649" s="30"/>
      <c r="D649" s="30" t="s">
        <v>2</v>
      </c>
      <c r="E649" s="30"/>
      <c r="F649" s="30"/>
      <c r="G649" s="40"/>
      <c r="H649" s="40"/>
      <c r="I649" s="40"/>
      <c r="J649" s="40"/>
      <c r="K649" s="40"/>
      <c r="L649" s="35">
        <f t="shared" ref="L649:L656" si="165">SUM(G649:K649)</f>
        <v>0</v>
      </c>
      <c r="M649" s="35" t="e">
        <f t="shared" si="164"/>
        <v>#DIV/0!</v>
      </c>
      <c r="N649" s="33"/>
    </row>
    <row r="650" spans="1:24" x14ac:dyDescent="0.25">
      <c r="A650" s="21"/>
      <c r="B650" s="29"/>
      <c r="C650" s="30"/>
      <c r="D650" s="30" t="s">
        <v>3</v>
      </c>
      <c r="E650" s="30"/>
      <c r="F650" s="30"/>
      <c r="G650" s="40"/>
      <c r="H650" s="40"/>
      <c r="I650" s="40"/>
      <c r="J650" s="40"/>
      <c r="K650" s="40"/>
      <c r="L650" s="35">
        <f t="shared" si="165"/>
        <v>0</v>
      </c>
      <c r="M650" s="35" t="e">
        <f t="shared" si="164"/>
        <v>#DIV/0!</v>
      </c>
      <c r="N650" s="33"/>
    </row>
    <row r="651" spans="1:24" x14ac:dyDescent="0.25">
      <c r="A651" s="21"/>
      <c r="B651" s="29"/>
      <c r="C651" s="30"/>
      <c r="D651" s="30" t="s">
        <v>4</v>
      </c>
      <c r="E651" s="30"/>
      <c r="F651" s="30"/>
      <c r="G651" s="41"/>
      <c r="H651" s="41"/>
      <c r="I651" s="41"/>
      <c r="J651" s="41"/>
      <c r="K651" s="41"/>
      <c r="L651" s="32">
        <f t="shared" si="165"/>
        <v>0</v>
      </c>
      <c r="M651" s="32" t="e">
        <f t="shared" si="164"/>
        <v>#DIV/0!</v>
      </c>
      <c r="N651" s="33"/>
    </row>
    <row r="652" spans="1:24" x14ac:dyDescent="0.25">
      <c r="A652" s="21"/>
      <c r="B652" s="29"/>
      <c r="C652" s="30" t="s">
        <v>5</v>
      </c>
      <c r="D652" s="30"/>
      <c r="E652" s="30"/>
      <c r="F652" s="30"/>
      <c r="G652" s="40"/>
      <c r="H652" s="40"/>
      <c r="I652" s="40"/>
      <c r="J652" s="40"/>
      <c r="K652" s="40"/>
      <c r="L652" s="35">
        <f t="shared" si="165"/>
        <v>0</v>
      </c>
      <c r="M652" s="35" t="e">
        <f t="shared" si="164"/>
        <v>#DIV/0!</v>
      </c>
      <c r="N652" s="33"/>
    </row>
    <row r="653" spans="1:24" x14ac:dyDescent="0.25">
      <c r="A653" s="21"/>
      <c r="B653" s="29"/>
      <c r="C653" s="30" t="s">
        <v>6</v>
      </c>
      <c r="D653" s="30"/>
      <c r="E653" s="30"/>
      <c r="F653" s="30"/>
      <c r="G653" s="40"/>
      <c r="H653" s="40"/>
      <c r="I653" s="40"/>
      <c r="J653" s="40"/>
      <c r="K653" s="40"/>
      <c r="L653" s="35">
        <f t="shared" si="165"/>
        <v>0</v>
      </c>
      <c r="M653" s="35" t="e">
        <f t="shared" si="164"/>
        <v>#DIV/0!</v>
      </c>
      <c r="N653" s="33"/>
    </row>
    <row r="654" spans="1:24" x14ac:dyDescent="0.25">
      <c r="A654" s="21"/>
      <c r="B654" s="29"/>
      <c r="C654" s="30" t="s">
        <v>7</v>
      </c>
      <c r="D654" s="30"/>
      <c r="E654" s="30"/>
      <c r="F654" s="30"/>
      <c r="G654" s="40"/>
      <c r="H654" s="40"/>
      <c r="I654" s="40"/>
      <c r="J654" s="40"/>
      <c r="K654" s="40"/>
      <c r="L654" s="35">
        <f t="shared" si="165"/>
        <v>0</v>
      </c>
      <c r="M654" s="35" t="e">
        <f t="shared" si="164"/>
        <v>#DIV/0!</v>
      </c>
      <c r="N654" s="33"/>
    </row>
    <row r="655" spans="1:24" x14ac:dyDescent="0.25">
      <c r="A655" s="21"/>
      <c r="B655" s="29"/>
      <c r="C655" s="30" t="s">
        <v>9</v>
      </c>
      <c r="D655" s="30"/>
      <c r="E655" s="30"/>
      <c r="F655" s="30"/>
      <c r="G655" s="40"/>
      <c r="H655" s="40"/>
      <c r="I655" s="40"/>
      <c r="J655" s="40"/>
      <c r="K655" s="40"/>
      <c r="L655" s="35">
        <f t="shared" si="165"/>
        <v>0</v>
      </c>
      <c r="M655" s="35" t="e">
        <f t="shared" si="164"/>
        <v>#DIV/0!</v>
      </c>
      <c r="N655" s="33"/>
    </row>
    <row r="656" spans="1:24" x14ac:dyDescent="0.25">
      <c r="A656" s="21"/>
      <c r="B656" s="29"/>
      <c r="C656" s="30" t="s">
        <v>8</v>
      </c>
      <c r="D656" s="30"/>
      <c r="E656" s="30"/>
      <c r="F656" s="30"/>
      <c r="G656" s="40"/>
      <c r="H656" s="40"/>
      <c r="I656" s="40"/>
      <c r="J656" s="40"/>
      <c r="K656" s="40"/>
      <c r="L656" s="35">
        <f t="shared" si="165"/>
        <v>0</v>
      </c>
      <c r="M656" s="35" t="e">
        <f t="shared" si="164"/>
        <v>#DIV/0!</v>
      </c>
      <c r="N656" s="33"/>
    </row>
    <row r="657" spans="1:14" ht="15.75" thickBot="1" x14ac:dyDescent="0.3">
      <c r="A657" s="21"/>
      <c r="B657" s="36"/>
      <c r="C657" s="37"/>
      <c r="D657" s="37"/>
      <c r="E657" s="37"/>
      <c r="F657" s="37"/>
      <c r="G657" s="38"/>
      <c r="H657" s="38"/>
      <c r="I657" s="38"/>
      <c r="J657" s="38"/>
      <c r="K657" s="38"/>
      <c r="L657" s="38"/>
      <c r="M657" s="38"/>
      <c r="N657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7"/>
  <sheetViews>
    <sheetView workbookViewId="0">
      <selection activeCell="D4" sqref="D4"/>
    </sheetView>
  </sheetViews>
  <sheetFormatPr defaultRowHeight="15" x14ac:dyDescent="0.25"/>
  <cols>
    <col min="1" max="1" width="1.140625" customWidth="1"/>
    <col min="2" max="2" width="0.85546875" customWidth="1"/>
    <col min="3" max="3" width="6.85546875" customWidth="1"/>
    <col min="4" max="4" width="16.7109375" customWidth="1"/>
    <col min="5" max="5" width="0.28515625" customWidth="1"/>
    <col min="6" max="6" width="1.42578125" customWidth="1"/>
    <col min="14" max="14" width="1.140625" customWidth="1"/>
  </cols>
  <sheetData>
    <row r="1" spans="1:19" ht="15.75" thickBot="1" x14ac:dyDescent="0.3">
      <c r="A1" s="16"/>
      <c r="B1" s="16"/>
      <c r="C1" s="16"/>
      <c r="D1" s="1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9" x14ac:dyDescent="0.25">
      <c r="A2" s="2"/>
      <c r="B2" s="17"/>
      <c r="C2" s="54" t="s">
        <v>15</v>
      </c>
      <c r="D2" s="19"/>
      <c r="E2" s="19"/>
      <c r="F2" s="19"/>
      <c r="G2" s="6" t="s">
        <v>156</v>
      </c>
      <c r="H2" s="6" t="str">
        <f>+G2</f>
        <v>2023/24</v>
      </c>
      <c r="I2" s="6" t="str">
        <f t="shared" ref="I2:M3" si="0">+H2</f>
        <v>2023/24</v>
      </c>
      <c r="J2" s="6" t="str">
        <f t="shared" si="0"/>
        <v>2023/24</v>
      </c>
      <c r="K2" s="6" t="str">
        <f t="shared" si="0"/>
        <v>2023/24</v>
      </c>
      <c r="L2" s="6" t="str">
        <f t="shared" si="0"/>
        <v>2023/24</v>
      </c>
      <c r="M2" s="6" t="str">
        <f t="shared" si="0"/>
        <v>2023/24</v>
      </c>
      <c r="N2" s="20"/>
      <c r="O2" s="16"/>
    </row>
    <row r="3" spans="1:19" x14ac:dyDescent="0.25">
      <c r="A3" s="21"/>
      <c r="B3" s="22"/>
      <c r="C3" s="8" t="s">
        <v>82</v>
      </c>
      <c r="D3" s="24"/>
      <c r="E3" s="24"/>
      <c r="F3" s="24"/>
      <c r="G3" s="55" t="s">
        <v>83</v>
      </c>
      <c r="H3" s="10" t="str">
        <f>+G3</f>
        <v>YTD</v>
      </c>
      <c r="I3" s="10" t="str">
        <f t="shared" si="0"/>
        <v>YTD</v>
      </c>
      <c r="J3" s="10" t="str">
        <f t="shared" si="0"/>
        <v>YTD</v>
      </c>
      <c r="K3" s="10" t="str">
        <f t="shared" si="0"/>
        <v>YTD</v>
      </c>
      <c r="L3" s="10" t="str">
        <f t="shared" si="0"/>
        <v>YTD</v>
      </c>
      <c r="M3" s="10" t="str">
        <f t="shared" si="0"/>
        <v>YTD</v>
      </c>
      <c r="N3" s="25"/>
      <c r="O3" s="16"/>
    </row>
    <row r="4" spans="1:19" ht="15.75" thickBot="1" x14ac:dyDescent="0.3">
      <c r="A4" s="21"/>
      <c r="B4" s="26"/>
      <c r="C4" s="27" t="s">
        <v>84</v>
      </c>
      <c r="D4" s="69">
        <f>+'Jul23'!E1+'Aug23'!E1+'Sep23'!E1+'Oct23'!E1+'Nov23'!E1+'Dec23'!E1+'Jan24'!E1+'Feb24'!E1+'Mar24'!E1+'Apr24'!E1+'May24'!E1+'Jun24'!E1</f>
        <v>40</v>
      </c>
      <c r="E4" s="27"/>
      <c r="F4" s="27"/>
      <c r="G4" s="7">
        <v>1</v>
      </c>
      <c r="H4" s="7">
        <v>2</v>
      </c>
      <c r="I4" s="7">
        <v>3</v>
      </c>
      <c r="J4" s="7">
        <v>4</v>
      </c>
      <c r="K4" s="7">
        <v>5</v>
      </c>
      <c r="L4" s="7" t="s">
        <v>11</v>
      </c>
      <c r="M4" s="7" t="s">
        <v>12</v>
      </c>
      <c r="N4" s="28"/>
      <c r="O4" s="16"/>
    </row>
    <row r="5" spans="1:19" x14ac:dyDescent="0.25">
      <c r="A5" s="21"/>
      <c r="B5" s="29"/>
      <c r="C5" s="30"/>
      <c r="D5" s="30"/>
      <c r="E5" s="30"/>
      <c r="F5" s="30"/>
      <c r="G5" s="11"/>
      <c r="H5" s="11"/>
      <c r="I5" s="11"/>
      <c r="J5" s="11"/>
      <c r="K5" s="30"/>
      <c r="L5" s="30"/>
      <c r="M5" s="30"/>
      <c r="N5" s="31"/>
      <c r="O5" s="16"/>
    </row>
    <row r="6" spans="1:19" x14ac:dyDescent="0.25">
      <c r="A6" s="21"/>
      <c r="B6" s="29"/>
      <c r="C6" s="52" t="s">
        <v>0</v>
      </c>
      <c r="D6" s="52"/>
      <c r="E6" s="52"/>
      <c r="F6" s="52"/>
      <c r="G6" s="53">
        <f>SUM(G7:G10)</f>
        <v>18018</v>
      </c>
      <c r="H6" s="53">
        <f t="shared" ref="H6:K6" si="1">SUM(H7:H10)</f>
        <v>18320</v>
      </c>
      <c r="I6" s="53">
        <f t="shared" si="1"/>
        <v>18423</v>
      </c>
      <c r="J6" s="53">
        <f t="shared" si="1"/>
        <v>16588</v>
      </c>
      <c r="K6" s="53">
        <f t="shared" si="1"/>
        <v>7347</v>
      </c>
      <c r="L6" s="53">
        <f t="shared" ref="L6" si="2">SUM(L7:L10)</f>
        <v>78696</v>
      </c>
      <c r="M6" s="53">
        <f t="shared" ref="M6:M14" si="3">ROUND((L6/$D$4),0)</f>
        <v>1967</v>
      </c>
      <c r="N6" s="33"/>
      <c r="O6" s="34"/>
      <c r="P6" s="53">
        <f t="shared" ref="P6" si="4">SUM(P7:P10)</f>
        <v>78696</v>
      </c>
      <c r="S6" s="67">
        <f>+L6-P6</f>
        <v>0</v>
      </c>
    </row>
    <row r="7" spans="1:19" x14ac:dyDescent="0.25">
      <c r="A7" s="21"/>
      <c r="B7" s="29"/>
      <c r="C7" s="30"/>
      <c r="D7" s="30" t="s">
        <v>1</v>
      </c>
      <c r="E7" s="30"/>
      <c r="F7" s="30"/>
      <c r="G7" s="35">
        <f>+'Jul23'!G8+'Aug23'!G8+'Sep23'!G8+'Oct23'!G8+'Nov23'!G8+'Dec23'!G8+'Jan24'!G8+'Feb24'!G8+'Mar24'!G8+'Apr24'!G8+'May24'!G8+'Jun24'!G8</f>
        <v>1188</v>
      </c>
      <c r="H7" s="35">
        <f>+'Jul23'!H8+'Aug23'!H8+'Sep23'!H8+'Oct23'!H8+'Nov23'!H8+'Dec23'!H8+'Jan24'!H8+'Feb24'!H8+'Mar24'!H8+'Apr24'!H8+'May24'!H8+'Jun24'!H8</f>
        <v>1229</v>
      </c>
      <c r="I7" s="35">
        <f>+'Jul23'!I8+'Aug23'!I8+'Sep23'!I8+'Oct23'!I8+'Nov23'!I8+'Dec23'!I8+'Jan24'!I8+'Feb24'!I8+'Mar24'!I8+'Apr24'!I8+'May24'!I8+'Jun24'!I8</f>
        <v>1265</v>
      </c>
      <c r="J7" s="35">
        <f>+'Jul23'!J8+'Aug23'!J8+'Sep23'!J8+'Oct23'!J8+'Nov23'!J8+'Dec23'!J8+'Jan24'!J8+'Feb24'!J8+'Mar24'!J8+'Apr24'!J8+'May24'!J8+'Jun24'!J8</f>
        <v>1053</v>
      </c>
      <c r="K7" s="35">
        <f>+'Jul23'!K8+'Aug23'!K8+'Sep23'!K8+'Oct23'!K8+'Nov23'!K8+'Dec23'!K8+'Jan24'!K8+'Feb24'!K8+'Mar24'!K8+'Apr24'!K8+'May24'!K8+'Jun24'!K8</f>
        <v>503</v>
      </c>
      <c r="L7" s="35">
        <f>SUM(G7:K7)</f>
        <v>5238</v>
      </c>
      <c r="M7" s="35">
        <f t="shared" si="3"/>
        <v>131</v>
      </c>
      <c r="N7" s="33"/>
      <c r="O7" s="34"/>
      <c r="P7" s="35">
        <f>+'Jul23'!L8+'Aug23'!L8+'Sep23'!L8+'Oct23'!L8+'Nov23'!L8+'Dec23'!L8+'Jan24'!L8+'Feb24'!L8+'Mar24'!L8+'Apr24'!L8+'May24'!L8+'Jun24'!L8</f>
        <v>5238</v>
      </c>
      <c r="Q7" s="35"/>
      <c r="S7" s="67">
        <f>+L7-P7</f>
        <v>0</v>
      </c>
    </row>
    <row r="8" spans="1:19" x14ac:dyDescent="0.25">
      <c r="A8" s="21"/>
      <c r="B8" s="29"/>
      <c r="C8" s="30"/>
      <c r="D8" s="30" t="s">
        <v>2</v>
      </c>
      <c r="E8" s="30"/>
      <c r="F8" s="30"/>
      <c r="G8" s="35">
        <f>+'Jul23'!G9+'Aug23'!G9+'Sep23'!G9+'Oct23'!G9+'Nov23'!G9+'Dec23'!G9+'Jan24'!G9+'Feb24'!G9+'Mar24'!G9+'Apr24'!G9+'May24'!G9+'Jun24'!G9</f>
        <v>3289</v>
      </c>
      <c r="H8" s="35">
        <f>+'Jul23'!H9+'Aug23'!H9+'Sep23'!H9+'Oct23'!H9+'Nov23'!H9+'Dec23'!H9+'Jan24'!H9+'Feb24'!H9+'Mar24'!H9+'Apr24'!H9+'May24'!H9+'Jun24'!H9</f>
        <v>3470</v>
      </c>
      <c r="I8" s="35">
        <f>+'Jul23'!I9+'Aug23'!I9+'Sep23'!I9+'Oct23'!I9+'Nov23'!I9+'Dec23'!I9+'Jan24'!I9+'Feb24'!I9+'Mar24'!I9+'Apr24'!I9+'May24'!I9+'Jun24'!I9</f>
        <v>3431</v>
      </c>
      <c r="J8" s="35">
        <f>+'Jul23'!J9+'Aug23'!J9+'Sep23'!J9+'Oct23'!J9+'Nov23'!J9+'Dec23'!J9+'Jan24'!J9+'Feb24'!J9+'Mar24'!J9+'Apr24'!J9+'May24'!J9+'Jun24'!J9</f>
        <v>3001</v>
      </c>
      <c r="K8" s="35">
        <f>+'Jul23'!K9+'Aug23'!K9+'Sep23'!K9+'Oct23'!K9+'Nov23'!K9+'Dec23'!K9+'Jan24'!K9+'Feb24'!K9+'Mar24'!K9+'Apr24'!K9+'May24'!K9+'Jun24'!K9</f>
        <v>1384</v>
      </c>
      <c r="L8" s="35">
        <f t="shared" ref="L8:L14" si="5">SUM(G8:K8)</f>
        <v>14575</v>
      </c>
      <c r="M8" s="35">
        <f t="shared" si="3"/>
        <v>364</v>
      </c>
      <c r="N8" s="33"/>
      <c r="O8" s="34"/>
      <c r="P8" s="35">
        <f>+'Jul23'!L9+'Aug23'!L9+'Sep23'!L9+'Oct23'!L9+'Nov23'!L9+'Dec23'!L9+'Jan24'!L9+'Feb24'!L9+'Mar24'!L9+'Apr24'!L9+'May24'!L9+'Jun24'!L9</f>
        <v>14575</v>
      </c>
      <c r="Q8" s="35"/>
      <c r="S8" s="67">
        <f t="shared" ref="S8:S14" si="6">+L8-P8</f>
        <v>0</v>
      </c>
    </row>
    <row r="9" spans="1:19" x14ac:dyDescent="0.25">
      <c r="A9" s="21"/>
      <c r="B9" s="29"/>
      <c r="C9" s="30"/>
      <c r="D9" s="30" t="s">
        <v>3</v>
      </c>
      <c r="E9" s="30"/>
      <c r="F9" s="30"/>
      <c r="G9" s="35">
        <f>+'Jul23'!G10+'Aug23'!G10+'Sep23'!G10+'Oct23'!G10+'Nov23'!G10+'Dec23'!G10+'Jan24'!G10+'Feb24'!G10+'Mar24'!G10+'Apr24'!G10+'May24'!G10+'Jun24'!G10</f>
        <v>4723</v>
      </c>
      <c r="H9" s="35">
        <f>+'Jul23'!H10+'Aug23'!H10+'Sep23'!H10+'Oct23'!H10+'Nov23'!H10+'Dec23'!H10+'Jan24'!H10+'Feb24'!H10+'Mar24'!H10+'Apr24'!H10+'May24'!H10+'Jun24'!H10</f>
        <v>4796</v>
      </c>
      <c r="I9" s="35">
        <f>+'Jul23'!I10+'Aug23'!I10+'Sep23'!I10+'Oct23'!I10+'Nov23'!I10+'Dec23'!I10+'Jan24'!I10+'Feb24'!I10+'Mar24'!I10+'Apr24'!I10+'May24'!I10+'Jun24'!I10</f>
        <v>4705</v>
      </c>
      <c r="J9" s="35">
        <f>+'Jul23'!J10+'Aug23'!J10+'Sep23'!J10+'Oct23'!J10+'Nov23'!J10+'Dec23'!J10+'Jan24'!J10+'Feb24'!J10+'Mar24'!J10+'Apr24'!J10+'May24'!J10+'Jun24'!J10</f>
        <v>4325</v>
      </c>
      <c r="K9" s="35">
        <f>+'Jul23'!K10+'Aug23'!K10+'Sep23'!K10+'Oct23'!K10+'Nov23'!K10+'Dec23'!K10+'Jan24'!K10+'Feb24'!K10+'Mar24'!K10+'Apr24'!K10+'May24'!K10+'Jun24'!K10</f>
        <v>2109</v>
      </c>
      <c r="L9" s="35">
        <f t="shared" si="5"/>
        <v>20658</v>
      </c>
      <c r="M9" s="35">
        <f t="shared" si="3"/>
        <v>516</v>
      </c>
      <c r="N9" s="33"/>
      <c r="O9" s="34"/>
      <c r="P9" s="35">
        <f>+'Jul23'!L10+'Aug23'!L10+'Sep23'!L10+'Oct23'!L10+'Nov23'!L10+'Dec23'!L10+'Jan24'!L10+'Feb24'!L10+'Mar24'!L10+'Apr24'!L10+'May24'!L10+'Jun24'!L10</f>
        <v>20658</v>
      </c>
      <c r="Q9" s="35"/>
      <c r="S9" s="67">
        <f t="shared" si="6"/>
        <v>0</v>
      </c>
    </row>
    <row r="10" spans="1:19" x14ac:dyDescent="0.25">
      <c r="A10" s="21"/>
      <c r="B10" s="29"/>
      <c r="C10" s="30"/>
      <c r="D10" s="30" t="s">
        <v>4</v>
      </c>
      <c r="E10" s="30"/>
      <c r="F10" s="30"/>
      <c r="G10" s="35">
        <f>+'Jul23'!G11+'Aug23'!G11+'Sep23'!G11+'Oct23'!G11+'Nov23'!G11+'Dec23'!G11+'Jan24'!G11+'Feb24'!G11+'Mar24'!G11+'Apr24'!G11+'May24'!G11+'Jun24'!G11</f>
        <v>8818</v>
      </c>
      <c r="H10" s="35">
        <f>+'Jul23'!H11+'Aug23'!H11+'Sep23'!H11+'Oct23'!H11+'Nov23'!H11+'Dec23'!H11+'Jan24'!H11+'Feb24'!H11+'Mar24'!H11+'Apr24'!H11+'May24'!H11+'Jun24'!H11</f>
        <v>8825</v>
      </c>
      <c r="I10" s="35">
        <f>+'Jul23'!I11+'Aug23'!I11+'Sep23'!I11+'Oct23'!I11+'Nov23'!I11+'Dec23'!I11+'Jan24'!I11+'Feb24'!I11+'Mar24'!I11+'Apr24'!I11+'May24'!I11+'Jun24'!I11</f>
        <v>9022</v>
      </c>
      <c r="J10" s="35">
        <f>+'Jul23'!J11+'Aug23'!J11+'Sep23'!J11+'Oct23'!J11+'Nov23'!J11+'Dec23'!J11+'Jan24'!J11+'Feb24'!J11+'Mar24'!J11+'Apr24'!J11+'May24'!J11+'Jun24'!J11</f>
        <v>8209</v>
      </c>
      <c r="K10" s="35">
        <f>+'Jul23'!K11+'Aug23'!K11+'Sep23'!K11+'Oct23'!K11+'Nov23'!K11+'Dec23'!K11+'Jan24'!K11+'Feb24'!K11+'Mar24'!K11+'Apr24'!K11+'May24'!K11+'Jun24'!K11</f>
        <v>3351</v>
      </c>
      <c r="L10" s="35">
        <f t="shared" si="5"/>
        <v>38225</v>
      </c>
      <c r="M10" s="35">
        <f t="shared" si="3"/>
        <v>956</v>
      </c>
      <c r="N10" s="33"/>
      <c r="O10" s="34"/>
      <c r="P10" s="35">
        <f>+'Jul23'!L11+'Aug23'!L11+'Sep23'!L11+'Oct23'!L11+'Nov23'!L11+'Dec23'!L11+'Jan24'!L11+'Feb24'!L11+'Mar24'!L11+'Apr24'!L11+'May24'!L11+'Jun24'!L11</f>
        <v>38225</v>
      </c>
      <c r="Q10" s="35"/>
      <c r="S10" s="67">
        <f t="shared" si="6"/>
        <v>0</v>
      </c>
    </row>
    <row r="11" spans="1:19" x14ac:dyDescent="0.25">
      <c r="A11" s="21"/>
      <c r="B11" s="29"/>
      <c r="C11" s="30" t="s">
        <v>5</v>
      </c>
      <c r="D11" s="30"/>
      <c r="E11" s="30"/>
      <c r="F11" s="30"/>
      <c r="G11" s="35">
        <f>+'Jul23'!G12+'Aug23'!G12+'Sep23'!G12+'Oct23'!G12+'Nov23'!G12+'Dec23'!G12+'Jan24'!G12+'Feb24'!G12+'Mar24'!G12+'Apr24'!G12+'May24'!G12+'Jun24'!G12</f>
        <v>241</v>
      </c>
      <c r="H11" s="35">
        <f>+'Jul23'!H12+'Aug23'!H12+'Sep23'!H12+'Oct23'!H12+'Nov23'!H12+'Dec23'!H12+'Jan24'!H12+'Feb24'!H12+'Mar24'!H12+'Apr24'!H12+'May24'!H12+'Jun24'!H12</f>
        <v>262</v>
      </c>
      <c r="I11" s="35">
        <f>+'Jul23'!I12+'Aug23'!I12+'Sep23'!I12+'Oct23'!I12+'Nov23'!I12+'Dec23'!I12+'Jan24'!I12+'Feb24'!I12+'Mar24'!I12+'Apr24'!I12+'May24'!I12+'Jun24'!I12</f>
        <v>219</v>
      </c>
      <c r="J11" s="35">
        <f>+'Jul23'!J12+'Aug23'!J12+'Sep23'!J12+'Oct23'!J12+'Nov23'!J12+'Dec23'!J12+'Jan24'!J12+'Feb24'!J12+'Mar24'!J12+'Apr24'!J12+'May24'!J12+'Jun24'!J12</f>
        <v>254</v>
      </c>
      <c r="K11" s="35">
        <f>+'Jul23'!K12+'Aug23'!K12+'Sep23'!K12+'Oct23'!K12+'Nov23'!K12+'Dec23'!K12+'Jan24'!K12+'Feb24'!K12+'Mar24'!K12+'Apr24'!K12+'May24'!K12+'Jun24'!K12</f>
        <v>165</v>
      </c>
      <c r="L11" s="35">
        <f t="shared" si="5"/>
        <v>1141</v>
      </c>
      <c r="M11" s="35">
        <f t="shared" si="3"/>
        <v>29</v>
      </c>
      <c r="N11" s="33"/>
      <c r="O11" s="34"/>
      <c r="P11" s="35">
        <f>+'Jul23'!L12+'Aug23'!L12+'Sep23'!L12+'Oct23'!L12+'Nov23'!L12+'Dec23'!L12+'Jan24'!L12+'Feb24'!L12+'Mar24'!L12+'Apr24'!L12+'May24'!L12+'Jun24'!L12</f>
        <v>1141</v>
      </c>
      <c r="Q11" s="35"/>
      <c r="S11" s="67">
        <f t="shared" si="6"/>
        <v>0</v>
      </c>
    </row>
    <row r="12" spans="1:19" x14ac:dyDescent="0.25">
      <c r="A12" s="21"/>
      <c r="B12" s="29"/>
      <c r="C12" s="30" t="s">
        <v>6</v>
      </c>
      <c r="D12" s="30"/>
      <c r="E12" s="30"/>
      <c r="F12" s="30"/>
      <c r="G12" s="35">
        <f>+'Jul23'!G13+'Aug23'!G13+'Sep23'!G13+'Oct23'!G13+'Nov23'!G13+'Dec23'!G13+'Jan24'!G13+'Feb24'!G13+'Mar24'!G13+'Apr24'!G13+'May24'!G13+'Jun24'!G13</f>
        <v>36</v>
      </c>
      <c r="H12" s="35">
        <f>+'Jul23'!H13+'Aug23'!H13+'Sep23'!H13+'Oct23'!H13+'Nov23'!H13+'Dec23'!H13+'Jan24'!H13+'Feb24'!H13+'Mar24'!H13+'Apr24'!H13+'May24'!H13+'Jun24'!H13</f>
        <v>16</v>
      </c>
      <c r="I12" s="35">
        <f>+'Jul23'!I13+'Aug23'!I13+'Sep23'!I13+'Oct23'!I13+'Nov23'!I13+'Dec23'!I13+'Jan24'!I13+'Feb24'!I13+'Mar24'!I13+'Apr24'!I13+'May24'!I13+'Jun24'!I13</f>
        <v>26</v>
      </c>
      <c r="J12" s="35">
        <f>+'Jul23'!J13+'Aug23'!J13+'Sep23'!J13+'Oct23'!J13+'Nov23'!J13+'Dec23'!J13+'Jan24'!J13+'Feb24'!J13+'Mar24'!J13+'Apr24'!J13+'May24'!J13+'Jun24'!J13</f>
        <v>13</v>
      </c>
      <c r="K12" s="35">
        <f>+'Jul23'!K13+'Aug23'!K13+'Sep23'!K13+'Oct23'!K13+'Nov23'!K13+'Dec23'!K13+'Jan24'!K13+'Feb24'!K13+'Mar24'!K13+'Apr24'!K13+'May24'!K13+'Jun24'!K13</f>
        <v>16</v>
      </c>
      <c r="L12" s="35">
        <f t="shared" si="5"/>
        <v>107</v>
      </c>
      <c r="M12" s="35">
        <f t="shared" si="3"/>
        <v>3</v>
      </c>
      <c r="N12" s="33"/>
      <c r="O12" s="34"/>
      <c r="P12" s="35">
        <f>+'Jul23'!L13+'Aug23'!L13+'Sep23'!L13+'Oct23'!L13+'Nov23'!L13+'Dec23'!L13+'Jan24'!L13+'Feb24'!L13+'Mar24'!L13+'Apr24'!L13+'May24'!L13+'Jun24'!L13</f>
        <v>107</v>
      </c>
      <c r="Q12" s="35"/>
      <c r="S12" s="67">
        <f t="shared" si="6"/>
        <v>0</v>
      </c>
    </row>
    <row r="13" spans="1:19" x14ac:dyDescent="0.25">
      <c r="A13" s="21"/>
      <c r="B13" s="29"/>
      <c r="C13" s="30" t="s">
        <v>7</v>
      </c>
      <c r="D13" s="30"/>
      <c r="E13" s="30"/>
      <c r="F13" s="30"/>
      <c r="G13" s="35">
        <f>+'Jul23'!G14+'Aug23'!G14+'Sep23'!G14+'Oct23'!G14+'Nov23'!G14+'Dec23'!G14+'Jan24'!G14+'Feb24'!G14+'Mar24'!G14+'Apr24'!G14+'May24'!G14+'Jun24'!G14</f>
        <v>958</v>
      </c>
      <c r="H13" s="35">
        <f>+'Jul23'!H14+'Aug23'!H14+'Sep23'!H14+'Oct23'!H14+'Nov23'!H14+'Dec23'!H14+'Jan24'!H14+'Feb24'!H14+'Mar24'!H14+'Apr24'!H14+'May24'!H14+'Jun24'!H14</f>
        <v>1070</v>
      </c>
      <c r="I13" s="35">
        <f>+'Jul23'!I14+'Aug23'!I14+'Sep23'!I14+'Oct23'!I14+'Nov23'!I14+'Dec23'!I14+'Jan24'!I14+'Feb24'!I14+'Mar24'!I14+'Apr24'!I14+'May24'!I14+'Jun24'!I14</f>
        <v>1088</v>
      </c>
      <c r="J13" s="35">
        <f>+'Jul23'!J14+'Aug23'!J14+'Sep23'!J14+'Oct23'!J14+'Nov23'!J14+'Dec23'!J14+'Jan24'!J14+'Feb24'!J14+'Mar24'!J14+'Apr24'!J14+'May24'!J14+'Jun24'!J14</f>
        <v>983</v>
      </c>
      <c r="K13" s="35">
        <f>+'Jul23'!K14+'Aug23'!K14+'Sep23'!K14+'Oct23'!K14+'Nov23'!K14+'Dec23'!K14+'Jan24'!K14+'Feb24'!K14+'Mar24'!K14+'Apr24'!K14+'May24'!K14+'Jun24'!K14</f>
        <v>354</v>
      </c>
      <c r="L13" s="35">
        <f t="shared" si="5"/>
        <v>4453</v>
      </c>
      <c r="M13" s="35">
        <f t="shared" si="3"/>
        <v>111</v>
      </c>
      <c r="N13" s="33"/>
      <c r="O13" s="34"/>
      <c r="P13" s="35">
        <f>+'Jul23'!L14+'Aug23'!L14+'Sep23'!L14+'Oct23'!L14+'Nov23'!L14+'Dec23'!L14+'Jan24'!L14+'Feb24'!L14+'Mar24'!L14+'Apr24'!L14+'May24'!L14+'Jun24'!L14</f>
        <v>4453</v>
      </c>
      <c r="Q13" s="35"/>
      <c r="S13" s="67">
        <f t="shared" si="6"/>
        <v>0</v>
      </c>
    </row>
    <row r="14" spans="1:19" x14ac:dyDescent="0.25">
      <c r="A14" s="21"/>
      <c r="B14" s="29"/>
      <c r="C14" s="30" t="s">
        <v>9</v>
      </c>
      <c r="D14" s="30"/>
      <c r="E14" s="30"/>
      <c r="F14" s="30"/>
      <c r="G14" s="35">
        <f>+'Jul23'!G15+'Aug23'!G15+'Sep23'!G15+'Oct23'!G15+'Nov23'!G15+'Dec23'!G15+'Jan24'!G15+'Feb24'!G15+'Mar24'!G15+'Apr24'!G15+'May24'!G15+'Jun24'!G15</f>
        <v>13892</v>
      </c>
      <c r="H14" s="35">
        <f>+'Jul23'!H15+'Aug23'!H15+'Sep23'!H15+'Oct23'!H15+'Nov23'!H15+'Dec23'!H15+'Jan24'!H15+'Feb24'!H15+'Mar24'!H15+'Apr24'!H15+'May24'!H15+'Jun24'!H15</f>
        <v>15774</v>
      </c>
      <c r="I14" s="35">
        <f>+'Jul23'!I15+'Aug23'!I15+'Sep23'!I15+'Oct23'!I15+'Nov23'!I15+'Dec23'!I15+'Jan24'!I15+'Feb24'!I15+'Mar24'!I15+'Apr24'!I15+'May24'!I15+'Jun24'!I15</f>
        <v>15890</v>
      </c>
      <c r="J14" s="35">
        <f>+'Jul23'!J15+'Aug23'!J15+'Sep23'!J15+'Oct23'!J15+'Nov23'!J15+'Dec23'!J15+'Jan24'!J15+'Feb24'!J15+'Mar24'!J15+'Apr24'!J15+'May24'!J15+'Jun24'!J15</f>
        <v>14702</v>
      </c>
      <c r="K14" s="35">
        <f>+'Jul23'!K15+'Aug23'!K15+'Sep23'!K15+'Oct23'!K15+'Nov23'!K15+'Dec23'!K15+'Jan24'!K15+'Feb24'!K15+'Mar24'!K15+'Apr24'!K15+'May24'!K15+'Jun24'!K15</f>
        <v>4903</v>
      </c>
      <c r="L14" s="35">
        <f t="shared" si="5"/>
        <v>65161</v>
      </c>
      <c r="M14" s="35">
        <f t="shared" si="3"/>
        <v>1629</v>
      </c>
      <c r="N14" s="33"/>
      <c r="O14" s="34"/>
      <c r="P14" s="35">
        <f>+'Jul23'!L15+'Aug23'!L15+'Sep23'!L15+'Oct23'!L15+'Nov23'!L15+'Dec23'!L15+'Jan24'!L15+'Feb24'!L15+'Mar24'!L15+'Apr24'!L15+'May24'!L15+'Jun24'!L15</f>
        <v>65161</v>
      </c>
      <c r="Q14" s="35"/>
      <c r="S14" s="67">
        <f t="shared" si="6"/>
        <v>0</v>
      </c>
    </row>
    <row r="15" spans="1:19" ht="4.5" customHeight="1" x14ac:dyDescent="0.25">
      <c r="A15" s="21"/>
      <c r="B15" s="29"/>
      <c r="C15" s="30"/>
      <c r="D15" s="30"/>
      <c r="E15" s="30"/>
      <c r="F15" s="30"/>
      <c r="G15" s="35"/>
      <c r="H15" s="35"/>
      <c r="I15" s="35"/>
      <c r="J15" s="35"/>
      <c r="K15" s="35"/>
      <c r="L15" s="35"/>
      <c r="M15" s="35"/>
      <c r="N15" s="33"/>
      <c r="O15" s="34"/>
    </row>
    <row r="16" spans="1:19" ht="15.75" thickBot="1" x14ac:dyDescent="0.3">
      <c r="A16" s="21"/>
      <c r="B16" s="36"/>
      <c r="C16" s="37"/>
      <c r="D16" s="37"/>
      <c r="E16" s="37"/>
      <c r="F16" s="37"/>
      <c r="G16" s="38"/>
      <c r="H16" s="38"/>
      <c r="I16" s="38"/>
      <c r="J16" s="38"/>
      <c r="K16" s="38"/>
      <c r="L16" s="38"/>
      <c r="M16" s="38"/>
      <c r="N16" s="39"/>
      <c r="O16" s="34"/>
    </row>
    <row r="17" spans="1:15" x14ac:dyDescent="0.25">
      <c r="A17" s="21"/>
      <c r="B17" s="16"/>
      <c r="C17" s="16"/>
      <c r="D17" s="16"/>
      <c r="E17" s="16"/>
      <c r="F17" s="16"/>
      <c r="G17" s="34"/>
      <c r="H17" s="34"/>
      <c r="I17" s="34"/>
      <c r="J17" s="34"/>
      <c r="K17" s="34"/>
      <c r="L17" s="34"/>
      <c r="M17" s="34"/>
      <c r="N17" s="34"/>
      <c r="O17" s="34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M13"/>
  <sheetViews>
    <sheetView workbookViewId="0">
      <selection activeCell="D4" sqref="D4"/>
    </sheetView>
  </sheetViews>
  <sheetFormatPr defaultRowHeight="15" x14ac:dyDescent="0.25"/>
  <cols>
    <col min="1" max="1" width="1.42578125" customWidth="1"/>
    <col min="2" max="2" width="22.28515625" bestFit="1" customWidth="1"/>
    <col min="3" max="4" width="10.42578125" bestFit="1" customWidth="1"/>
    <col min="5" max="5" width="11.42578125" bestFit="1" customWidth="1"/>
    <col min="6" max="8" width="10.42578125" bestFit="1" customWidth="1"/>
  </cols>
  <sheetData>
    <row r="1" spans="2:13" ht="15.75" thickBot="1" x14ac:dyDescent="0.3"/>
    <row r="2" spans="2:13" ht="15.75" x14ac:dyDescent="0.25">
      <c r="B2" s="89"/>
      <c r="C2" s="90" t="s">
        <v>102</v>
      </c>
      <c r="D2" s="90" t="s">
        <v>102</v>
      </c>
      <c r="E2" s="90" t="s">
        <v>102</v>
      </c>
      <c r="F2" s="90" t="s">
        <v>12</v>
      </c>
      <c r="G2" s="90" t="s">
        <v>12</v>
      </c>
      <c r="H2" s="91" t="s">
        <v>12</v>
      </c>
      <c r="I2" s="1"/>
    </row>
    <row r="3" spans="2:13" ht="31.5" x14ac:dyDescent="0.25">
      <c r="B3" s="104" t="s">
        <v>101</v>
      </c>
      <c r="C3" s="92" t="s">
        <v>98</v>
      </c>
      <c r="D3" s="92" t="s">
        <v>99</v>
      </c>
      <c r="E3" s="92" t="s">
        <v>100</v>
      </c>
      <c r="F3" s="92" t="s">
        <v>98</v>
      </c>
      <c r="G3" s="92" t="s">
        <v>99</v>
      </c>
      <c r="H3" s="93" t="s">
        <v>100</v>
      </c>
      <c r="I3" s="1"/>
    </row>
    <row r="4" spans="2:13" ht="15.75" x14ac:dyDescent="0.25">
      <c r="B4" s="94" t="s">
        <v>91</v>
      </c>
      <c r="C4" s="95">
        <f>+'Jan24'!L7</f>
        <v>8097</v>
      </c>
      <c r="D4" s="95">
        <f>+'Feb24'!L7</f>
        <v>7714</v>
      </c>
      <c r="E4" s="95">
        <f>+YTD!L6</f>
        <v>78696</v>
      </c>
      <c r="F4" s="95">
        <f>+'Jan24'!M7</f>
        <v>2024</v>
      </c>
      <c r="G4" s="95">
        <f>+'Feb24'!M7</f>
        <v>1929</v>
      </c>
      <c r="H4" s="96">
        <f>+YTD!M6</f>
        <v>1967</v>
      </c>
      <c r="J4" s="68">
        <f>+YTD!P6-E4</f>
        <v>0</v>
      </c>
      <c r="K4" s="68">
        <f>+C4-'Jan24'!L7</f>
        <v>0</v>
      </c>
      <c r="L4" s="68">
        <f>+D4-'Feb24'!L7</f>
        <v>0</v>
      </c>
      <c r="M4" s="57"/>
    </row>
    <row r="5" spans="2:13" ht="15.75" x14ac:dyDescent="0.25">
      <c r="B5" s="94" t="s">
        <v>92</v>
      </c>
      <c r="C5" s="95">
        <f>+'Jan24'!L8</f>
        <v>518</v>
      </c>
      <c r="D5" s="95">
        <f>+'Feb24'!L8</f>
        <v>548</v>
      </c>
      <c r="E5" s="95">
        <f>+YTD!L7</f>
        <v>5238</v>
      </c>
      <c r="F5" s="95">
        <f>+'Jan24'!M8</f>
        <v>130</v>
      </c>
      <c r="G5" s="95">
        <f>+'Feb24'!M8</f>
        <v>137</v>
      </c>
      <c r="H5" s="96">
        <f>+YTD!M7</f>
        <v>131</v>
      </c>
      <c r="J5" s="68">
        <f>+YTD!P7-E5</f>
        <v>0</v>
      </c>
      <c r="K5" s="68">
        <f>+C5-'Jan24'!L8</f>
        <v>0</v>
      </c>
      <c r="L5" s="68">
        <f>+D5-'Feb24'!L8</f>
        <v>0</v>
      </c>
      <c r="M5" s="57"/>
    </row>
    <row r="6" spans="2:13" ht="15.75" x14ac:dyDescent="0.25">
      <c r="B6" s="94" t="s">
        <v>93</v>
      </c>
      <c r="C6" s="95">
        <f>+'Jan24'!L9</f>
        <v>1530</v>
      </c>
      <c r="D6" s="95">
        <f>+'Feb24'!L9</f>
        <v>1423</v>
      </c>
      <c r="E6" s="95">
        <f>+YTD!L8</f>
        <v>14575</v>
      </c>
      <c r="F6" s="95">
        <f>+'Jan24'!M9</f>
        <v>383</v>
      </c>
      <c r="G6" s="95">
        <f>+'Feb24'!M9</f>
        <v>356</v>
      </c>
      <c r="H6" s="96">
        <f>+YTD!M8</f>
        <v>364</v>
      </c>
      <c r="J6" s="68">
        <f>+YTD!P8-E6</f>
        <v>0</v>
      </c>
      <c r="K6" s="68">
        <f>+C6-'Jan24'!L9</f>
        <v>0</v>
      </c>
      <c r="L6" s="68">
        <f>+D6-'Feb24'!L9</f>
        <v>0</v>
      </c>
      <c r="M6" s="57"/>
    </row>
    <row r="7" spans="2:13" ht="15.75" x14ac:dyDescent="0.25">
      <c r="B7" s="94" t="s">
        <v>94</v>
      </c>
      <c r="C7" s="95">
        <f>+'Jan24'!L10</f>
        <v>2109</v>
      </c>
      <c r="D7" s="95">
        <f>+'Feb24'!L10</f>
        <v>2051</v>
      </c>
      <c r="E7" s="95">
        <f>+YTD!L9</f>
        <v>20658</v>
      </c>
      <c r="F7" s="95">
        <f>+'Jan24'!M10</f>
        <v>527</v>
      </c>
      <c r="G7" s="95">
        <f>+'Feb24'!M10</f>
        <v>513</v>
      </c>
      <c r="H7" s="96">
        <f>+YTD!M9</f>
        <v>516</v>
      </c>
      <c r="J7" s="68">
        <f>+YTD!P9-E7</f>
        <v>0</v>
      </c>
      <c r="K7" s="68">
        <f>+C7-'Jan24'!L10</f>
        <v>0</v>
      </c>
      <c r="L7" s="68">
        <f>+D7-'Feb24'!L10</f>
        <v>0</v>
      </c>
      <c r="M7" s="57"/>
    </row>
    <row r="8" spans="2:13" ht="15.75" x14ac:dyDescent="0.25">
      <c r="B8" s="94" t="s">
        <v>95</v>
      </c>
      <c r="C8" s="95">
        <f>+'Jan24'!L11</f>
        <v>3940</v>
      </c>
      <c r="D8" s="95">
        <f>+'Feb24'!L11</f>
        <v>3692</v>
      </c>
      <c r="E8" s="95">
        <f>+YTD!L10</f>
        <v>38225</v>
      </c>
      <c r="F8" s="95">
        <f>+'Jan24'!M11</f>
        <v>985</v>
      </c>
      <c r="G8" s="95">
        <f>+'Feb24'!M11</f>
        <v>923</v>
      </c>
      <c r="H8" s="96">
        <f>+YTD!M10</f>
        <v>956</v>
      </c>
      <c r="J8" s="68">
        <f>+YTD!P10-E8</f>
        <v>0</v>
      </c>
      <c r="K8" s="68">
        <f>+C8-'Jan24'!L11</f>
        <v>0</v>
      </c>
      <c r="L8" s="68">
        <f>+D8-'Feb24'!L11</f>
        <v>0</v>
      </c>
      <c r="M8" s="57"/>
    </row>
    <row r="9" spans="2:13" ht="15.75" x14ac:dyDescent="0.25">
      <c r="B9" s="94" t="s">
        <v>5</v>
      </c>
      <c r="C9" s="95">
        <f>+'Jan24'!L12</f>
        <v>69</v>
      </c>
      <c r="D9" s="95">
        <f>+'Feb24'!L12</f>
        <v>92</v>
      </c>
      <c r="E9" s="95">
        <f>+YTD!L11</f>
        <v>1141</v>
      </c>
      <c r="F9" s="95">
        <f>+'Jan24'!M12</f>
        <v>17</v>
      </c>
      <c r="G9" s="95">
        <f>+'Feb24'!M12</f>
        <v>23</v>
      </c>
      <c r="H9" s="96">
        <f>+YTD!M11</f>
        <v>29</v>
      </c>
      <c r="J9" s="68">
        <f>+YTD!P11-E9</f>
        <v>0</v>
      </c>
      <c r="K9" s="68">
        <f>+C9-'Jan24'!L12</f>
        <v>0</v>
      </c>
      <c r="L9" s="68">
        <f>+D9-'Feb24'!L12</f>
        <v>0</v>
      </c>
      <c r="M9" s="57"/>
    </row>
    <row r="10" spans="2:13" ht="15.75" x14ac:dyDescent="0.25">
      <c r="B10" s="94" t="s">
        <v>96</v>
      </c>
      <c r="C10" s="95">
        <f>+'Jan24'!L13</f>
        <v>4</v>
      </c>
      <c r="D10" s="95">
        <f>+'Feb24'!L13</f>
        <v>0</v>
      </c>
      <c r="E10" s="97">
        <f>+YTD!L12</f>
        <v>107</v>
      </c>
      <c r="F10" s="95">
        <f>+'Jan24'!M13</f>
        <v>1</v>
      </c>
      <c r="G10" s="95">
        <f>+'Feb24'!M13</f>
        <v>0</v>
      </c>
      <c r="H10" s="98">
        <f>+YTD!M12</f>
        <v>3</v>
      </c>
      <c r="J10" s="68">
        <f>+YTD!P12-E10</f>
        <v>0</v>
      </c>
      <c r="K10" s="68">
        <f>+C10-'Jan24'!L13</f>
        <v>0</v>
      </c>
      <c r="L10" s="68">
        <f>+D10-'Feb24'!L13</f>
        <v>0</v>
      </c>
      <c r="M10" s="57"/>
    </row>
    <row r="11" spans="2:13" ht="15.75" x14ac:dyDescent="0.25">
      <c r="B11" s="94" t="s">
        <v>7</v>
      </c>
      <c r="C11" s="95">
        <f>+'Jan24'!L14</f>
        <v>524</v>
      </c>
      <c r="D11" s="95">
        <f>+'Feb24'!L14</f>
        <v>509</v>
      </c>
      <c r="E11" s="95">
        <f>+YTD!L13</f>
        <v>4453</v>
      </c>
      <c r="F11" s="95">
        <f>+'Jan24'!M14</f>
        <v>131</v>
      </c>
      <c r="G11" s="95">
        <f>+'Feb24'!M14</f>
        <v>127</v>
      </c>
      <c r="H11" s="96">
        <f>+YTD!M13</f>
        <v>111</v>
      </c>
      <c r="J11" s="68">
        <f>+YTD!P13-E11</f>
        <v>0</v>
      </c>
      <c r="K11" s="68">
        <f>+C11-'Jan24'!L14</f>
        <v>0</v>
      </c>
      <c r="L11" s="68">
        <f>+D11-'Feb24'!L14</f>
        <v>0</v>
      </c>
      <c r="M11" s="57"/>
    </row>
    <row r="12" spans="2:13" ht="16.5" thickBot="1" x14ac:dyDescent="0.3">
      <c r="B12" s="99" t="s">
        <v>97</v>
      </c>
      <c r="C12" s="100">
        <f>+'Jan24'!E1</f>
        <v>4</v>
      </c>
      <c r="D12" s="100">
        <f>+'Feb24'!E1</f>
        <v>4</v>
      </c>
      <c r="E12" s="100">
        <f>+YTD!D4</f>
        <v>40</v>
      </c>
      <c r="F12" s="101">
        <f>+C12</f>
        <v>4</v>
      </c>
      <c r="G12" s="101">
        <f>+D12</f>
        <v>4</v>
      </c>
      <c r="H12" s="102">
        <f>E12/8</f>
        <v>5</v>
      </c>
      <c r="J12" s="57"/>
      <c r="L12" s="57"/>
      <c r="M12" s="57"/>
    </row>
    <row r="13" spans="2:13" x14ac:dyDescent="0.25">
      <c r="L13" s="57"/>
      <c r="M13" s="57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E35"/>
  <sheetViews>
    <sheetView topLeftCell="A19" workbookViewId="0">
      <selection activeCell="B34" sqref="B34"/>
    </sheetView>
  </sheetViews>
  <sheetFormatPr defaultRowHeight="15" x14ac:dyDescent="0.25"/>
  <sheetData>
    <row r="2" spans="1:4" x14ac:dyDescent="0.25">
      <c r="A2" s="60"/>
      <c r="B2" s="60" t="s">
        <v>38</v>
      </c>
    </row>
    <row r="3" spans="1:4" x14ac:dyDescent="0.25">
      <c r="A3" s="60"/>
      <c r="B3" s="60" t="s">
        <v>20</v>
      </c>
    </row>
    <row r="4" spans="1:4" x14ac:dyDescent="0.25">
      <c r="A4" s="60"/>
      <c r="B4" s="60" t="s">
        <v>31</v>
      </c>
    </row>
    <row r="5" spans="1:4" x14ac:dyDescent="0.25">
      <c r="A5" s="60"/>
      <c r="B5" s="60" t="s">
        <v>23</v>
      </c>
    </row>
    <row r="6" spans="1:4" ht="15.75" x14ac:dyDescent="0.25">
      <c r="A6" s="60"/>
      <c r="B6" s="51" t="s">
        <v>17</v>
      </c>
      <c r="D6" s="51"/>
    </row>
    <row r="7" spans="1:4" x14ac:dyDescent="0.25">
      <c r="A7" s="61">
        <v>44774</v>
      </c>
      <c r="B7" s="60" t="s">
        <v>74</v>
      </c>
    </row>
    <row r="8" spans="1:4" x14ac:dyDescent="0.25">
      <c r="A8" s="60"/>
      <c r="B8" s="60" t="s">
        <v>35</v>
      </c>
    </row>
    <row r="9" spans="1:4" x14ac:dyDescent="0.25">
      <c r="A9" s="60"/>
      <c r="B9" s="60" t="s">
        <v>36</v>
      </c>
    </row>
    <row r="10" spans="1:4" x14ac:dyDescent="0.25">
      <c r="A10" s="60"/>
      <c r="B10" s="60" t="s">
        <v>19</v>
      </c>
    </row>
    <row r="11" spans="1:4" x14ac:dyDescent="0.25">
      <c r="A11" s="60"/>
      <c r="B11" s="60" t="s">
        <v>32</v>
      </c>
    </row>
    <row r="12" spans="1:4" x14ac:dyDescent="0.25">
      <c r="A12" s="60"/>
      <c r="B12" s="60" t="s">
        <v>30</v>
      </c>
    </row>
    <row r="13" spans="1:4" x14ac:dyDescent="0.25">
      <c r="A13" s="61">
        <v>44805</v>
      </c>
      <c r="B13" s="60" t="s">
        <v>88</v>
      </c>
    </row>
    <row r="14" spans="1:4" x14ac:dyDescent="0.25">
      <c r="A14" s="60"/>
      <c r="B14" s="60" t="s">
        <v>34</v>
      </c>
    </row>
    <row r="15" spans="1:4" x14ac:dyDescent="0.25">
      <c r="A15" s="60"/>
      <c r="B15" s="60" t="s">
        <v>47</v>
      </c>
    </row>
    <row r="16" spans="1:4" x14ac:dyDescent="0.25">
      <c r="A16" s="60"/>
      <c r="B16" s="60" t="s">
        <v>26</v>
      </c>
    </row>
    <row r="17" spans="1:2" x14ac:dyDescent="0.25">
      <c r="A17" s="60"/>
      <c r="B17" s="60" t="s">
        <v>29</v>
      </c>
    </row>
    <row r="18" spans="1:2" x14ac:dyDescent="0.25">
      <c r="A18" s="60"/>
      <c r="B18" s="60" t="s">
        <v>24</v>
      </c>
    </row>
    <row r="19" spans="1:2" x14ac:dyDescent="0.25">
      <c r="A19" s="60"/>
      <c r="B19" s="60" t="s">
        <v>37</v>
      </c>
    </row>
    <row r="20" spans="1:2" x14ac:dyDescent="0.25">
      <c r="A20" s="60"/>
      <c r="B20" s="60" t="s">
        <v>25</v>
      </c>
    </row>
    <row r="21" spans="1:2" x14ac:dyDescent="0.25">
      <c r="A21" s="60"/>
      <c r="B21" s="60" t="s">
        <v>22</v>
      </c>
    </row>
    <row r="22" spans="1:2" x14ac:dyDescent="0.25">
      <c r="A22" s="60"/>
      <c r="B22" s="60" t="s">
        <v>18</v>
      </c>
    </row>
    <row r="23" spans="1:2" x14ac:dyDescent="0.25">
      <c r="A23" s="60"/>
      <c r="B23" s="60" t="s">
        <v>50</v>
      </c>
    </row>
    <row r="24" spans="1:2" x14ac:dyDescent="0.25">
      <c r="A24" s="60"/>
      <c r="B24" s="60" t="s">
        <v>27</v>
      </c>
    </row>
    <row r="25" spans="1:2" x14ac:dyDescent="0.25">
      <c r="A25" s="61">
        <v>44805</v>
      </c>
      <c r="B25" s="60" t="s">
        <v>87</v>
      </c>
    </row>
    <row r="26" spans="1:2" x14ac:dyDescent="0.25">
      <c r="A26" s="60"/>
      <c r="B26" s="60" t="s">
        <v>49</v>
      </c>
    </row>
    <row r="27" spans="1:2" x14ac:dyDescent="0.25">
      <c r="A27" s="61">
        <v>44774</v>
      </c>
      <c r="B27" s="60" t="s">
        <v>75</v>
      </c>
    </row>
    <row r="28" spans="1:2" x14ac:dyDescent="0.25">
      <c r="A28" s="60"/>
      <c r="B28" s="60" t="s">
        <v>28</v>
      </c>
    </row>
    <row r="29" spans="1:2" x14ac:dyDescent="0.25">
      <c r="A29" s="60"/>
      <c r="B29" s="60" t="s">
        <v>33</v>
      </c>
    </row>
    <row r="30" spans="1:2" x14ac:dyDescent="0.25">
      <c r="A30" s="61">
        <v>44958</v>
      </c>
      <c r="B30" s="60" t="s">
        <v>123</v>
      </c>
    </row>
    <row r="34" spans="2:5" x14ac:dyDescent="0.25">
      <c r="B34" s="56" t="s">
        <v>76</v>
      </c>
      <c r="C34" s="56"/>
      <c r="D34" s="56" t="s">
        <v>110</v>
      </c>
      <c r="E34" s="56"/>
    </row>
    <row r="35" spans="2:5" x14ac:dyDescent="0.25">
      <c r="B35" s="56" t="s">
        <v>21</v>
      </c>
      <c r="D35" s="56" t="s">
        <v>127</v>
      </c>
    </row>
  </sheetData>
  <sortState ref="A2:B30">
    <sortCondition ref="B2:B30"/>
  </sortState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362"/>
  <sheetViews>
    <sheetView workbookViewId="0">
      <selection activeCell="D4" sqref="D4"/>
    </sheetView>
  </sheetViews>
  <sheetFormatPr defaultRowHeight="15" x14ac:dyDescent="0.25"/>
  <cols>
    <col min="1" max="1" width="23.7109375" style="70" bestFit="1" customWidth="1"/>
    <col min="2" max="2" width="12.140625" style="70" customWidth="1"/>
    <col min="3" max="3" width="7.7109375" style="70" customWidth="1"/>
    <col min="4" max="4" width="10" style="70" customWidth="1"/>
    <col min="5" max="5" width="7.7109375" style="70" customWidth="1"/>
    <col min="6" max="6" width="8.85546875" style="70" customWidth="1"/>
    <col min="7" max="7" width="10.42578125" style="70" customWidth="1"/>
    <col min="8" max="8" width="9.28515625" style="70" customWidth="1"/>
    <col min="9" max="9" width="12.5703125" style="70" bestFit="1" customWidth="1"/>
    <col min="10" max="10" width="9.140625" style="70"/>
    <col min="11" max="11" width="20" style="70" bestFit="1" customWidth="1"/>
    <col min="12" max="13" width="9.28515625" style="70" bestFit="1" customWidth="1"/>
    <col min="14" max="14" width="12.7109375" style="70" bestFit="1" customWidth="1"/>
    <col min="15" max="16384" width="9.140625" style="70"/>
  </cols>
  <sheetData>
    <row r="1" spans="1:18" ht="45" customHeight="1" x14ac:dyDescent="0.25">
      <c r="A1" s="75"/>
      <c r="B1" s="76" t="s">
        <v>90</v>
      </c>
      <c r="C1" s="76" t="s">
        <v>77</v>
      </c>
      <c r="D1" s="76" t="s">
        <v>78</v>
      </c>
      <c r="E1" s="76" t="s">
        <v>7</v>
      </c>
      <c r="F1" s="76" t="s">
        <v>5</v>
      </c>
      <c r="G1" s="76" t="s">
        <v>177</v>
      </c>
      <c r="H1" s="76" t="s">
        <v>178</v>
      </c>
      <c r="K1" s="77"/>
      <c r="L1" s="78"/>
      <c r="M1" s="78"/>
      <c r="N1" s="78"/>
      <c r="O1" s="78"/>
      <c r="P1" s="78"/>
      <c r="Q1" s="78"/>
      <c r="R1" s="78"/>
    </row>
    <row r="2" spans="1:18" x14ac:dyDescent="0.25">
      <c r="K2" s="77"/>
      <c r="L2" s="78"/>
      <c r="M2" s="78"/>
      <c r="N2" s="78"/>
      <c r="O2" s="78"/>
      <c r="P2" s="78"/>
      <c r="Q2" s="78"/>
      <c r="R2" s="78"/>
    </row>
    <row r="3" spans="1:18" x14ac:dyDescent="0.25">
      <c r="A3" s="77" t="s">
        <v>15</v>
      </c>
      <c r="B3" s="78" t="e">
        <f>SUM(#REF!)</f>
        <v>#REF!</v>
      </c>
      <c r="C3" s="78" t="e">
        <f t="shared" ref="C3" si="0">SUM(#REF!)</f>
        <v>#REF!</v>
      </c>
      <c r="D3" s="78" t="e">
        <f t="shared" ref="D3" si="1">SUM(#REF!)</f>
        <v>#REF!</v>
      </c>
      <c r="E3" s="78" t="e">
        <f t="shared" ref="E3" si="2">SUM(#REF!)</f>
        <v>#REF!</v>
      </c>
      <c r="F3" s="78" t="e">
        <f t="shared" ref="F3" si="3">SUM(#REF!)</f>
        <v>#REF!</v>
      </c>
      <c r="G3" s="78" t="e">
        <f t="shared" ref="G3" si="4">SUM(#REF!)</f>
        <v>#REF!</v>
      </c>
      <c r="H3" s="78" t="e">
        <f t="shared" ref="H3" si="5">SUM(#REF!)</f>
        <v>#REF!</v>
      </c>
      <c r="I3" s="79"/>
      <c r="K3" s="77"/>
      <c r="L3" s="77"/>
      <c r="M3" s="77"/>
      <c r="N3" s="77"/>
      <c r="O3" s="77"/>
      <c r="P3" s="77"/>
      <c r="Q3" s="77"/>
      <c r="R3" s="77"/>
    </row>
    <row r="4" spans="1:18" x14ac:dyDescent="0.25">
      <c r="A4" s="77" t="s">
        <v>97</v>
      </c>
      <c r="B4" s="78">
        <v>5</v>
      </c>
      <c r="C4" s="78">
        <v>5</v>
      </c>
      <c r="D4" s="78">
        <v>5</v>
      </c>
      <c r="E4" s="78">
        <v>5</v>
      </c>
      <c r="F4" s="78">
        <v>5</v>
      </c>
      <c r="G4" s="78">
        <v>5</v>
      </c>
      <c r="H4" s="78">
        <v>5</v>
      </c>
      <c r="I4" s="79"/>
    </row>
    <row r="5" spans="1:18" x14ac:dyDescent="0.25">
      <c r="A5" s="77" t="s">
        <v>107</v>
      </c>
      <c r="B5" s="77" t="e">
        <f>ROUND((B3/B4),0)</f>
        <v>#REF!</v>
      </c>
      <c r="C5" s="77" t="e">
        <f t="shared" ref="C5:F5" si="6">ROUND((C3/C4),0)</f>
        <v>#REF!</v>
      </c>
      <c r="D5" s="77" t="e">
        <f t="shared" si="6"/>
        <v>#REF!</v>
      </c>
      <c r="E5" s="77" t="e">
        <f t="shared" si="6"/>
        <v>#REF!</v>
      </c>
      <c r="F5" s="77" t="e">
        <f t="shared" si="6"/>
        <v>#REF!</v>
      </c>
      <c r="G5" s="77">
        <v>0</v>
      </c>
      <c r="H5" s="77">
        <v>0</v>
      </c>
      <c r="I5" s="79"/>
    </row>
    <row r="6" spans="1:18" x14ac:dyDescent="0.25">
      <c r="B6" s="103"/>
      <c r="C6" s="103"/>
      <c r="D6" s="103"/>
      <c r="E6" s="103"/>
      <c r="F6" s="103"/>
      <c r="G6" s="73"/>
      <c r="H6" s="73"/>
      <c r="K6" s="72"/>
      <c r="L6" s="72"/>
      <c r="M6" s="72"/>
    </row>
    <row r="7" spans="1:18" x14ac:dyDescent="0.25">
      <c r="B7" s="103"/>
      <c r="C7" s="103"/>
      <c r="D7" s="103"/>
      <c r="E7" s="103"/>
      <c r="F7" s="103"/>
      <c r="G7" s="73"/>
      <c r="H7" s="73"/>
      <c r="K7" s="72"/>
      <c r="L7" s="72"/>
      <c r="M7" s="72"/>
      <c r="N7" s="72"/>
    </row>
    <row r="8" spans="1:18" x14ac:dyDescent="0.25">
      <c r="A8" s="70" t="s">
        <v>38</v>
      </c>
      <c r="B8" s="70">
        <v>129</v>
      </c>
      <c r="C8" s="70">
        <v>22</v>
      </c>
      <c r="D8" s="70">
        <v>107</v>
      </c>
      <c r="E8" s="70">
        <v>24</v>
      </c>
      <c r="F8" s="70">
        <v>3</v>
      </c>
      <c r="G8" s="73">
        <v>21</v>
      </c>
      <c r="H8" s="73">
        <v>1</v>
      </c>
      <c r="J8" s="70" t="str">
        <f t="shared" ref="J8:J40" si="7">IF(A8=K8,"","NONO")</f>
        <v/>
      </c>
      <c r="K8" s="72" t="s">
        <v>38</v>
      </c>
      <c r="L8" s="72">
        <v>21</v>
      </c>
      <c r="M8" s="72">
        <v>1</v>
      </c>
      <c r="N8" s="72"/>
    </row>
    <row r="9" spans="1:18" x14ac:dyDescent="0.25">
      <c r="A9" s="70" t="s">
        <v>20</v>
      </c>
      <c r="B9" s="71">
        <v>0</v>
      </c>
      <c r="C9" s="71">
        <v>0</v>
      </c>
      <c r="D9" s="71">
        <v>0</v>
      </c>
      <c r="E9" s="71">
        <v>0</v>
      </c>
      <c r="F9" s="71">
        <v>0</v>
      </c>
      <c r="G9" s="73">
        <v>0</v>
      </c>
      <c r="H9" s="73">
        <v>0</v>
      </c>
      <c r="J9" s="70" t="str">
        <f t="shared" si="7"/>
        <v/>
      </c>
      <c r="K9" s="72" t="s">
        <v>20</v>
      </c>
      <c r="L9" s="72">
        <v>0</v>
      </c>
      <c r="M9" s="72">
        <v>0</v>
      </c>
      <c r="N9" s="72"/>
    </row>
    <row r="10" spans="1:18" x14ac:dyDescent="0.25">
      <c r="A10" s="70" t="s">
        <v>31</v>
      </c>
      <c r="B10" s="71">
        <v>429</v>
      </c>
      <c r="C10" s="71">
        <v>56</v>
      </c>
      <c r="D10" s="71">
        <v>373</v>
      </c>
      <c r="E10" s="71">
        <v>23</v>
      </c>
      <c r="F10" s="71">
        <v>0</v>
      </c>
      <c r="G10" s="73">
        <v>40</v>
      </c>
      <c r="H10" s="73">
        <v>2</v>
      </c>
      <c r="J10" s="70" t="str">
        <f t="shared" si="7"/>
        <v/>
      </c>
      <c r="K10" s="72" t="s">
        <v>31</v>
      </c>
      <c r="L10" s="72">
        <v>40</v>
      </c>
      <c r="M10" s="72">
        <v>2</v>
      </c>
      <c r="N10" s="72"/>
    </row>
    <row r="11" spans="1:18" x14ac:dyDescent="0.25">
      <c r="A11" s="70" t="s">
        <v>23</v>
      </c>
      <c r="B11" s="70">
        <v>211</v>
      </c>
      <c r="C11" s="70">
        <v>49</v>
      </c>
      <c r="D11" s="70">
        <v>162</v>
      </c>
      <c r="E11" s="70">
        <v>16</v>
      </c>
      <c r="F11" s="70">
        <v>5</v>
      </c>
      <c r="G11" s="73">
        <v>40</v>
      </c>
      <c r="H11" s="73">
        <v>2</v>
      </c>
      <c r="J11" s="70" t="str">
        <f t="shared" si="7"/>
        <v/>
      </c>
      <c r="K11" s="72" t="s">
        <v>23</v>
      </c>
      <c r="L11" s="72">
        <v>40</v>
      </c>
      <c r="M11" s="72">
        <v>2</v>
      </c>
      <c r="N11" s="72"/>
    </row>
    <row r="12" spans="1:18" x14ac:dyDescent="0.25">
      <c r="A12" s="70" t="s">
        <v>163</v>
      </c>
      <c r="B12" s="70">
        <v>162</v>
      </c>
      <c r="C12" s="70">
        <v>50</v>
      </c>
      <c r="D12" s="70">
        <v>112</v>
      </c>
      <c r="E12" s="70">
        <v>0</v>
      </c>
      <c r="F12" s="70">
        <v>14</v>
      </c>
      <c r="G12" s="73">
        <v>18</v>
      </c>
      <c r="H12" s="73">
        <v>1</v>
      </c>
      <c r="J12" s="70" t="str">
        <f t="shared" si="7"/>
        <v/>
      </c>
      <c r="K12" s="72" t="s">
        <v>163</v>
      </c>
      <c r="L12" s="72">
        <v>18</v>
      </c>
      <c r="M12" s="72">
        <v>1</v>
      </c>
      <c r="N12" s="72"/>
    </row>
    <row r="13" spans="1:18" x14ac:dyDescent="0.25">
      <c r="A13" s="70" t="s">
        <v>187</v>
      </c>
      <c r="B13" s="103">
        <v>766</v>
      </c>
      <c r="C13" s="103">
        <v>255</v>
      </c>
      <c r="D13" s="103">
        <v>511</v>
      </c>
      <c r="E13" s="103">
        <v>34</v>
      </c>
      <c r="F13" s="103">
        <v>0</v>
      </c>
      <c r="G13" s="73">
        <v>40</v>
      </c>
      <c r="H13" s="73">
        <v>2</v>
      </c>
      <c r="J13" s="70" t="str">
        <f t="shared" si="7"/>
        <v/>
      </c>
      <c r="K13" s="72" t="s">
        <v>187</v>
      </c>
      <c r="L13" s="72">
        <v>40</v>
      </c>
      <c r="M13" s="72">
        <v>2</v>
      </c>
      <c r="N13" s="72"/>
    </row>
    <row r="14" spans="1:18" x14ac:dyDescent="0.25">
      <c r="A14" s="70" t="s">
        <v>74</v>
      </c>
      <c r="B14" s="70">
        <v>60</v>
      </c>
      <c r="C14" s="70">
        <v>15</v>
      </c>
      <c r="D14" s="70">
        <v>45</v>
      </c>
      <c r="E14" s="70">
        <v>10</v>
      </c>
      <c r="F14" s="70">
        <v>0</v>
      </c>
      <c r="G14" s="73">
        <v>16</v>
      </c>
      <c r="H14" s="73">
        <v>2</v>
      </c>
      <c r="J14" s="70" t="str">
        <f t="shared" si="7"/>
        <v/>
      </c>
      <c r="K14" s="72" t="s">
        <v>74</v>
      </c>
      <c r="L14" s="72">
        <v>16</v>
      </c>
      <c r="M14" s="72">
        <v>2</v>
      </c>
      <c r="N14" s="72"/>
    </row>
    <row r="15" spans="1:18" x14ac:dyDescent="0.25">
      <c r="A15" s="70" t="s">
        <v>35</v>
      </c>
      <c r="B15" s="70">
        <v>259</v>
      </c>
      <c r="C15" s="70">
        <v>51</v>
      </c>
      <c r="D15" s="70">
        <v>208</v>
      </c>
      <c r="E15" s="70">
        <v>1</v>
      </c>
      <c r="F15" s="70">
        <v>2</v>
      </c>
      <c r="G15" s="73">
        <v>36</v>
      </c>
      <c r="H15" s="73">
        <v>1</v>
      </c>
      <c r="J15" s="70" t="str">
        <f t="shared" si="7"/>
        <v/>
      </c>
      <c r="K15" s="72" t="s">
        <v>35</v>
      </c>
      <c r="L15" s="72">
        <v>36</v>
      </c>
      <c r="M15" s="72">
        <v>1</v>
      </c>
      <c r="N15" s="72"/>
    </row>
    <row r="16" spans="1:18" x14ac:dyDescent="0.25">
      <c r="A16" s="70" t="s">
        <v>36</v>
      </c>
      <c r="B16" s="73">
        <v>284</v>
      </c>
      <c r="C16" s="73">
        <v>78</v>
      </c>
      <c r="D16" s="73">
        <v>206</v>
      </c>
      <c r="E16" s="73">
        <v>53</v>
      </c>
      <c r="F16" s="73">
        <v>17</v>
      </c>
      <c r="G16" s="73">
        <v>24</v>
      </c>
      <c r="H16" s="73">
        <v>2</v>
      </c>
      <c r="J16" s="70" t="str">
        <f t="shared" si="7"/>
        <v/>
      </c>
      <c r="K16" s="72" t="s">
        <v>36</v>
      </c>
      <c r="L16" s="72">
        <v>24</v>
      </c>
      <c r="M16" s="72">
        <v>2</v>
      </c>
      <c r="N16" s="72"/>
    </row>
    <row r="17" spans="1:14" x14ac:dyDescent="0.25">
      <c r="A17" s="70" t="s">
        <v>19</v>
      </c>
      <c r="B17" s="103">
        <v>381</v>
      </c>
      <c r="C17" s="103">
        <v>84</v>
      </c>
      <c r="D17" s="103">
        <v>297</v>
      </c>
      <c r="E17" s="103">
        <v>23</v>
      </c>
      <c r="F17" s="103">
        <v>0</v>
      </c>
      <c r="G17" s="73">
        <v>33</v>
      </c>
      <c r="H17" s="73">
        <v>2</v>
      </c>
      <c r="J17" s="70" t="str">
        <f t="shared" si="7"/>
        <v/>
      </c>
      <c r="K17" s="72" t="s">
        <v>19</v>
      </c>
      <c r="L17" s="72">
        <v>33</v>
      </c>
      <c r="M17" s="72">
        <v>2</v>
      </c>
      <c r="N17" s="72"/>
    </row>
    <row r="18" spans="1:14" x14ac:dyDescent="0.25">
      <c r="A18" s="70" t="s">
        <v>32</v>
      </c>
      <c r="B18" s="81">
        <v>110</v>
      </c>
      <c r="C18" s="81">
        <v>15</v>
      </c>
      <c r="D18" s="81">
        <v>95</v>
      </c>
      <c r="E18" s="81">
        <v>4</v>
      </c>
      <c r="F18" s="81">
        <v>0</v>
      </c>
      <c r="G18" s="73">
        <v>24</v>
      </c>
      <c r="H18" s="73">
        <v>2</v>
      </c>
      <c r="J18" s="70" t="str">
        <f t="shared" si="7"/>
        <v/>
      </c>
      <c r="K18" s="72" t="s">
        <v>32</v>
      </c>
      <c r="L18" s="72">
        <v>24</v>
      </c>
      <c r="M18" s="72">
        <v>2</v>
      </c>
      <c r="N18" s="72"/>
    </row>
    <row r="19" spans="1:14" x14ac:dyDescent="0.25">
      <c r="A19" s="70" t="s">
        <v>30</v>
      </c>
      <c r="B19" s="70">
        <v>234</v>
      </c>
      <c r="C19" s="70">
        <v>94</v>
      </c>
      <c r="D19" s="70">
        <v>140</v>
      </c>
      <c r="E19" s="70">
        <v>0</v>
      </c>
      <c r="F19" s="70">
        <v>1</v>
      </c>
      <c r="G19" s="73">
        <v>18</v>
      </c>
      <c r="H19" s="73">
        <v>2</v>
      </c>
      <c r="J19" s="70" t="str">
        <f t="shared" si="7"/>
        <v/>
      </c>
      <c r="K19" s="72" t="s">
        <v>30</v>
      </c>
      <c r="L19" s="72">
        <v>18</v>
      </c>
      <c r="M19" s="72">
        <v>2</v>
      </c>
      <c r="N19" s="72"/>
    </row>
    <row r="20" spans="1:14" x14ac:dyDescent="0.25">
      <c r="A20" s="70" t="s">
        <v>88</v>
      </c>
      <c r="B20" s="70">
        <v>199</v>
      </c>
      <c r="C20" s="70">
        <v>70</v>
      </c>
      <c r="D20" s="70">
        <v>129</v>
      </c>
      <c r="E20" s="70">
        <v>0</v>
      </c>
      <c r="F20" s="70">
        <v>0</v>
      </c>
      <c r="G20" s="73">
        <v>16</v>
      </c>
      <c r="H20" s="73">
        <v>1</v>
      </c>
      <c r="J20" s="70" t="str">
        <f t="shared" si="7"/>
        <v/>
      </c>
      <c r="K20" s="72" t="s">
        <v>88</v>
      </c>
      <c r="L20" s="72">
        <v>16</v>
      </c>
      <c r="M20" s="72">
        <v>1</v>
      </c>
      <c r="N20" s="72"/>
    </row>
    <row r="21" spans="1:14" x14ac:dyDescent="0.25">
      <c r="A21" s="70" t="s">
        <v>34</v>
      </c>
      <c r="B21" s="71">
        <v>216</v>
      </c>
      <c r="C21" s="71">
        <v>38</v>
      </c>
      <c r="D21" s="71">
        <v>178</v>
      </c>
      <c r="E21" s="71">
        <v>4</v>
      </c>
      <c r="F21" s="71">
        <v>0</v>
      </c>
      <c r="G21" s="73">
        <v>36</v>
      </c>
      <c r="H21" s="73">
        <v>2</v>
      </c>
      <c r="J21" s="70" t="str">
        <f t="shared" si="7"/>
        <v/>
      </c>
      <c r="K21" s="72" t="s">
        <v>34</v>
      </c>
      <c r="L21" s="72">
        <v>36</v>
      </c>
      <c r="M21" s="72">
        <v>2</v>
      </c>
      <c r="N21" s="72"/>
    </row>
    <row r="22" spans="1:14" x14ac:dyDescent="0.25">
      <c r="A22" s="70" t="s">
        <v>47</v>
      </c>
      <c r="B22" s="70">
        <v>113</v>
      </c>
      <c r="C22" s="70">
        <v>25</v>
      </c>
      <c r="D22" s="70">
        <v>88</v>
      </c>
      <c r="E22" s="70">
        <v>20</v>
      </c>
      <c r="F22" s="70">
        <v>1</v>
      </c>
      <c r="G22" s="73">
        <v>40</v>
      </c>
      <c r="H22" s="73">
        <v>2</v>
      </c>
      <c r="J22" s="70" t="str">
        <f t="shared" si="7"/>
        <v/>
      </c>
      <c r="K22" s="72" t="s">
        <v>47</v>
      </c>
      <c r="L22" s="72">
        <v>40</v>
      </c>
      <c r="M22" s="72">
        <v>2</v>
      </c>
      <c r="N22" s="72"/>
    </row>
    <row r="23" spans="1:14" x14ac:dyDescent="0.25">
      <c r="A23" s="70" t="s">
        <v>164</v>
      </c>
      <c r="B23" s="70">
        <v>302</v>
      </c>
      <c r="C23" s="70">
        <v>81</v>
      </c>
      <c r="D23" s="70">
        <v>221</v>
      </c>
      <c r="E23" s="70">
        <v>15</v>
      </c>
      <c r="F23" s="70">
        <v>2</v>
      </c>
      <c r="G23" s="73">
        <v>19</v>
      </c>
      <c r="H23" s="73">
        <v>2</v>
      </c>
      <c r="J23" s="70" t="str">
        <f t="shared" si="7"/>
        <v/>
      </c>
      <c r="K23" s="72" t="s">
        <v>164</v>
      </c>
      <c r="L23" s="72">
        <v>19</v>
      </c>
      <c r="M23" s="72">
        <v>2</v>
      </c>
      <c r="N23" s="72"/>
    </row>
    <row r="24" spans="1:14" x14ac:dyDescent="0.25">
      <c r="A24" s="70" t="s">
        <v>53</v>
      </c>
      <c r="B24" s="70">
        <v>0</v>
      </c>
      <c r="C24" s="70">
        <v>0</v>
      </c>
      <c r="D24" s="70">
        <v>0</v>
      </c>
      <c r="E24" s="70">
        <v>0</v>
      </c>
      <c r="F24" s="70">
        <v>0</v>
      </c>
      <c r="G24" s="73"/>
      <c r="H24" s="73"/>
      <c r="J24" s="70" t="str">
        <f t="shared" si="7"/>
        <v>NONO</v>
      </c>
      <c r="K24" s="72"/>
      <c r="L24" s="72"/>
      <c r="M24" s="72"/>
      <c r="N24" s="72"/>
    </row>
    <row r="25" spans="1:14" x14ac:dyDescent="0.25">
      <c r="A25" s="70" t="s">
        <v>26</v>
      </c>
      <c r="B25" s="73">
        <v>163</v>
      </c>
      <c r="C25" s="73">
        <v>34</v>
      </c>
      <c r="D25" s="73">
        <v>129</v>
      </c>
      <c r="E25" s="73">
        <v>9</v>
      </c>
      <c r="F25" s="73">
        <v>0</v>
      </c>
      <c r="G25" s="73">
        <v>33</v>
      </c>
      <c r="H25" s="73">
        <v>2</v>
      </c>
      <c r="J25" s="70" t="str">
        <f t="shared" si="7"/>
        <v/>
      </c>
      <c r="K25" s="72" t="s">
        <v>26</v>
      </c>
      <c r="L25" s="72">
        <v>33</v>
      </c>
      <c r="M25" s="72">
        <v>2</v>
      </c>
      <c r="N25" s="72"/>
    </row>
    <row r="26" spans="1:14" x14ac:dyDescent="0.25">
      <c r="A26" s="70" t="s">
        <v>29</v>
      </c>
      <c r="B26" s="73">
        <v>281</v>
      </c>
      <c r="C26" s="73">
        <v>42</v>
      </c>
      <c r="D26" s="73">
        <v>239</v>
      </c>
      <c r="E26" s="73">
        <v>20</v>
      </c>
      <c r="F26" s="73">
        <v>0</v>
      </c>
      <c r="G26" s="73">
        <v>40</v>
      </c>
      <c r="H26" s="73">
        <v>2</v>
      </c>
      <c r="J26" s="70" t="str">
        <f t="shared" si="7"/>
        <v/>
      </c>
      <c r="K26" s="72" t="s">
        <v>29</v>
      </c>
      <c r="L26" s="72">
        <v>40</v>
      </c>
      <c r="M26" s="72">
        <v>2</v>
      </c>
      <c r="N26" s="72"/>
    </row>
    <row r="27" spans="1:14" x14ac:dyDescent="0.25">
      <c r="A27" s="70" t="s">
        <v>168</v>
      </c>
      <c r="B27" s="81">
        <v>215</v>
      </c>
      <c r="C27" s="81">
        <v>77</v>
      </c>
      <c r="D27" s="81">
        <v>138</v>
      </c>
      <c r="E27" s="81">
        <v>4</v>
      </c>
      <c r="F27" s="81">
        <v>0</v>
      </c>
      <c r="G27" s="73">
        <v>34</v>
      </c>
      <c r="H27" s="73">
        <v>2</v>
      </c>
      <c r="J27" s="70" t="str">
        <f t="shared" si="7"/>
        <v/>
      </c>
      <c r="K27" s="72" t="s">
        <v>168</v>
      </c>
      <c r="L27" s="72">
        <v>34</v>
      </c>
      <c r="M27" s="72">
        <v>2</v>
      </c>
      <c r="N27" s="72"/>
    </row>
    <row r="28" spans="1:14" x14ac:dyDescent="0.25">
      <c r="A28" s="70" t="s">
        <v>37</v>
      </c>
      <c r="B28" s="70">
        <v>380</v>
      </c>
      <c r="C28" s="70">
        <v>118</v>
      </c>
      <c r="D28" s="70">
        <v>262</v>
      </c>
      <c r="E28" s="70">
        <v>23</v>
      </c>
      <c r="F28" s="70">
        <v>14</v>
      </c>
      <c r="G28" s="73">
        <v>40</v>
      </c>
      <c r="H28" s="73">
        <v>2</v>
      </c>
      <c r="J28" s="70" t="str">
        <f t="shared" si="7"/>
        <v/>
      </c>
      <c r="K28" s="72" t="s">
        <v>37</v>
      </c>
      <c r="L28" s="72">
        <v>40</v>
      </c>
      <c r="M28" s="72">
        <v>2</v>
      </c>
      <c r="N28" s="72"/>
    </row>
    <row r="29" spans="1:14" x14ac:dyDescent="0.25">
      <c r="A29" s="70" t="s">
        <v>176</v>
      </c>
      <c r="B29" s="73">
        <v>379</v>
      </c>
      <c r="C29" s="73">
        <v>103</v>
      </c>
      <c r="D29" s="73">
        <v>276</v>
      </c>
      <c r="E29" s="73">
        <v>7</v>
      </c>
      <c r="F29" s="73">
        <v>0</v>
      </c>
      <c r="G29" s="73">
        <v>20</v>
      </c>
      <c r="H29" s="73">
        <v>2</v>
      </c>
      <c r="J29" s="70" t="str">
        <f t="shared" si="7"/>
        <v/>
      </c>
      <c r="K29" s="72" t="s">
        <v>176</v>
      </c>
      <c r="L29" s="72">
        <v>20</v>
      </c>
      <c r="M29" s="72">
        <v>2</v>
      </c>
      <c r="N29" s="72"/>
    </row>
    <row r="30" spans="1:14" x14ac:dyDescent="0.25">
      <c r="A30" s="70" t="s">
        <v>22</v>
      </c>
      <c r="B30" s="70">
        <v>269</v>
      </c>
      <c r="C30" s="70">
        <v>95</v>
      </c>
      <c r="D30" s="70">
        <v>174</v>
      </c>
      <c r="E30" s="70">
        <v>8</v>
      </c>
      <c r="F30" s="70">
        <v>0</v>
      </c>
      <c r="G30" s="73">
        <v>40</v>
      </c>
      <c r="H30" s="73">
        <v>2</v>
      </c>
      <c r="J30" s="70" t="str">
        <f t="shared" si="7"/>
        <v/>
      </c>
      <c r="K30" s="72" t="s">
        <v>22</v>
      </c>
      <c r="L30" s="72">
        <v>40</v>
      </c>
      <c r="M30" s="72">
        <v>2</v>
      </c>
      <c r="N30" s="72"/>
    </row>
    <row r="31" spans="1:14" x14ac:dyDescent="0.25">
      <c r="A31" s="70" t="s">
        <v>18</v>
      </c>
      <c r="B31" s="103">
        <v>351</v>
      </c>
      <c r="C31" s="103">
        <v>82</v>
      </c>
      <c r="D31" s="103">
        <v>269</v>
      </c>
      <c r="E31" s="103">
        <v>36</v>
      </c>
      <c r="F31" s="103">
        <v>6</v>
      </c>
      <c r="G31" s="73">
        <v>28</v>
      </c>
      <c r="H31" s="73">
        <v>1</v>
      </c>
      <c r="J31" s="70" t="str">
        <f t="shared" si="7"/>
        <v/>
      </c>
      <c r="K31" s="72" t="s">
        <v>18</v>
      </c>
      <c r="L31" s="72">
        <v>28</v>
      </c>
      <c r="M31" s="72">
        <v>1</v>
      </c>
      <c r="N31" s="72"/>
    </row>
    <row r="32" spans="1:14" x14ac:dyDescent="0.25">
      <c r="A32" s="70" t="s">
        <v>50</v>
      </c>
      <c r="B32" s="70">
        <v>315</v>
      </c>
      <c r="C32" s="70">
        <v>82</v>
      </c>
      <c r="D32" s="70">
        <v>233</v>
      </c>
      <c r="E32" s="70">
        <v>31</v>
      </c>
      <c r="F32" s="70">
        <v>0</v>
      </c>
      <c r="G32" s="73">
        <v>33</v>
      </c>
      <c r="H32" s="73">
        <v>2</v>
      </c>
      <c r="J32" s="70" t="str">
        <f t="shared" si="7"/>
        <v/>
      </c>
      <c r="K32" s="72" t="s">
        <v>50</v>
      </c>
      <c r="L32" s="72">
        <v>33</v>
      </c>
      <c r="M32" s="72">
        <v>2</v>
      </c>
      <c r="N32" s="72"/>
    </row>
    <row r="33" spans="1:14" x14ac:dyDescent="0.25">
      <c r="A33" s="70" t="s">
        <v>27</v>
      </c>
      <c r="B33" s="73">
        <v>205</v>
      </c>
      <c r="C33" s="73">
        <v>49</v>
      </c>
      <c r="D33" s="73">
        <v>156</v>
      </c>
      <c r="E33" s="73">
        <v>14</v>
      </c>
      <c r="F33" s="73">
        <v>0</v>
      </c>
      <c r="G33" s="73">
        <v>40</v>
      </c>
      <c r="H33" s="73">
        <v>2</v>
      </c>
      <c r="J33" s="70" t="str">
        <f t="shared" si="7"/>
        <v/>
      </c>
      <c r="K33" s="72" t="s">
        <v>27</v>
      </c>
      <c r="L33" s="72">
        <v>40</v>
      </c>
      <c r="M33" s="72">
        <v>2</v>
      </c>
      <c r="N33" s="72"/>
    </row>
    <row r="34" spans="1:14" x14ac:dyDescent="0.25">
      <c r="A34" s="70" t="s">
        <v>21</v>
      </c>
      <c r="B34" s="71">
        <v>0</v>
      </c>
      <c r="C34" s="71">
        <v>0</v>
      </c>
      <c r="D34" s="71">
        <v>0</v>
      </c>
      <c r="E34" s="71">
        <v>0</v>
      </c>
      <c r="F34" s="71">
        <v>0</v>
      </c>
      <c r="G34" s="73"/>
      <c r="H34" s="73"/>
      <c r="J34" s="70" t="str">
        <f t="shared" si="7"/>
        <v>NONO</v>
      </c>
      <c r="K34" s="72"/>
      <c r="L34" s="72"/>
      <c r="M34" s="72"/>
      <c r="N34" s="72"/>
    </row>
    <row r="35" spans="1:14" x14ac:dyDescent="0.25">
      <c r="A35" s="70" t="s">
        <v>191</v>
      </c>
      <c r="B35" s="70">
        <v>287</v>
      </c>
      <c r="C35" s="70">
        <v>93</v>
      </c>
      <c r="D35" s="70">
        <v>194</v>
      </c>
      <c r="E35" s="70">
        <v>80</v>
      </c>
      <c r="F35" s="70">
        <v>0</v>
      </c>
      <c r="G35" s="73">
        <v>40</v>
      </c>
      <c r="H35" s="73">
        <v>2</v>
      </c>
      <c r="J35" s="70" t="str">
        <f t="shared" si="7"/>
        <v/>
      </c>
      <c r="K35" s="72" t="s">
        <v>191</v>
      </c>
      <c r="L35" s="72">
        <v>40</v>
      </c>
      <c r="M35" s="72">
        <v>2</v>
      </c>
      <c r="N35" s="72"/>
    </row>
    <row r="36" spans="1:14" x14ac:dyDescent="0.25">
      <c r="A36" s="70" t="s">
        <v>49</v>
      </c>
      <c r="B36" s="70">
        <v>313</v>
      </c>
      <c r="C36" s="70">
        <v>73</v>
      </c>
      <c r="D36" s="70">
        <v>240</v>
      </c>
      <c r="E36" s="70">
        <v>0</v>
      </c>
      <c r="F36" s="70">
        <v>0</v>
      </c>
      <c r="G36" s="73">
        <v>30</v>
      </c>
      <c r="H36" s="73">
        <v>2</v>
      </c>
      <c r="J36" s="70" t="str">
        <f t="shared" si="7"/>
        <v/>
      </c>
      <c r="K36" s="72" t="s">
        <v>49</v>
      </c>
      <c r="L36" s="72">
        <v>30</v>
      </c>
      <c r="M36" s="72">
        <v>2</v>
      </c>
      <c r="N36" s="72"/>
    </row>
    <row r="37" spans="1:14" x14ac:dyDescent="0.25">
      <c r="A37" s="70" t="s">
        <v>75</v>
      </c>
      <c r="B37" s="70">
        <v>183</v>
      </c>
      <c r="C37" s="70">
        <v>54</v>
      </c>
      <c r="D37" s="70">
        <v>129</v>
      </c>
      <c r="E37" s="70">
        <v>17</v>
      </c>
      <c r="F37" s="70">
        <v>0</v>
      </c>
      <c r="G37" s="73">
        <v>28</v>
      </c>
      <c r="H37" s="73">
        <v>1</v>
      </c>
      <c r="J37" s="70" t="str">
        <f t="shared" si="7"/>
        <v/>
      </c>
      <c r="K37" s="72" t="s">
        <v>75</v>
      </c>
      <c r="L37" s="72">
        <v>28</v>
      </c>
      <c r="M37" s="72">
        <v>1</v>
      </c>
      <c r="N37" s="72"/>
    </row>
    <row r="38" spans="1:14" x14ac:dyDescent="0.25">
      <c r="A38" s="70" t="s">
        <v>123</v>
      </c>
      <c r="B38" s="70">
        <v>359</v>
      </c>
      <c r="C38" s="70">
        <v>64</v>
      </c>
      <c r="D38" s="70">
        <v>295</v>
      </c>
      <c r="E38" s="70">
        <v>6</v>
      </c>
      <c r="F38" s="70">
        <v>0</v>
      </c>
      <c r="G38" s="73">
        <v>40</v>
      </c>
      <c r="H38" s="73">
        <v>2</v>
      </c>
      <c r="J38" s="70" t="str">
        <f t="shared" si="7"/>
        <v>NONO</v>
      </c>
      <c r="K38" s="72" t="s">
        <v>190</v>
      </c>
      <c r="L38" s="72">
        <v>40</v>
      </c>
      <c r="M38" s="72">
        <v>2</v>
      </c>
      <c r="N38" s="72"/>
    </row>
    <row r="39" spans="1:14" x14ac:dyDescent="0.25">
      <c r="A39" s="70" t="s">
        <v>28</v>
      </c>
      <c r="B39" s="73">
        <v>292</v>
      </c>
      <c r="C39" s="73">
        <v>55</v>
      </c>
      <c r="D39" s="73">
        <v>237</v>
      </c>
      <c r="E39" s="73">
        <v>41</v>
      </c>
      <c r="F39" s="73">
        <v>4</v>
      </c>
      <c r="G39" s="73">
        <v>38</v>
      </c>
      <c r="H39" s="73">
        <v>1</v>
      </c>
      <c r="J39" s="70" t="str">
        <f t="shared" si="7"/>
        <v/>
      </c>
      <c r="K39" s="72" t="s">
        <v>28</v>
      </c>
      <c r="L39" s="72">
        <v>38</v>
      </c>
      <c r="M39" s="72">
        <v>1</v>
      </c>
    </row>
    <row r="40" spans="1:14" x14ac:dyDescent="0.25">
      <c r="A40" s="70" t="s">
        <v>33</v>
      </c>
      <c r="B40" s="70">
        <v>250</v>
      </c>
      <c r="C40" s="70">
        <v>44</v>
      </c>
      <c r="D40" s="70">
        <v>206</v>
      </c>
      <c r="E40" s="70">
        <v>1</v>
      </c>
      <c r="F40" s="70">
        <v>0</v>
      </c>
      <c r="G40" s="73">
        <v>40</v>
      </c>
      <c r="H40" s="73">
        <v>2</v>
      </c>
      <c r="J40" s="70" t="str">
        <f t="shared" si="7"/>
        <v/>
      </c>
      <c r="K40" s="72" t="s">
        <v>33</v>
      </c>
      <c r="L40" s="72">
        <v>40</v>
      </c>
      <c r="M40" s="72">
        <v>2</v>
      </c>
    </row>
    <row r="41" spans="1:14" x14ac:dyDescent="0.25">
      <c r="B41" s="103"/>
      <c r="C41" s="103"/>
      <c r="D41" s="103"/>
      <c r="E41" s="103"/>
      <c r="F41" s="103"/>
      <c r="G41" s="73"/>
      <c r="H41" s="73"/>
      <c r="K41" s="72"/>
      <c r="L41" s="72"/>
      <c r="M41" s="72"/>
    </row>
    <row r="42" spans="1:14" x14ac:dyDescent="0.25">
      <c r="A42" s="77" t="s">
        <v>15</v>
      </c>
      <c r="B42" s="78">
        <f>SUM(B7:B41)</f>
        <v>8097</v>
      </c>
      <c r="C42" s="78">
        <f t="shared" ref="C42:H42" si="8">SUM(C7:C41)</f>
        <v>2048</v>
      </c>
      <c r="D42" s="78">
        <f t="shared" si="8"/>
        <v>6049</v>
      </c>
      <c r="E42" s="78">
        <f t="shared" si="8"/>
        <v>524</v>
      </c>
      <c r="F42" s="78">
        <f t="shared" si="8"/>
        <v>69</v>
      </c>
      <c r="G42" s="78">
        <f t="shared" si="8"/>
        <v>945</v>
      </c>
      <c r="H42" s="78">
        <f t="shared" si="8"/>
        <v>53</v>
      </c>
      <c r="K42" s="72"/>
      <c r="L42" s="72"/>
      <c r="M42" s="72"/>
    </row>
    <row r="43" spans="1:14" x14ac:dyDescent="0.25">
      <c r="A43" s="77" t="s">
        <v>97</v>
      </c>
      <c r="B43" s="78">
        <v>4</v>
      </c>
      <c r="C43" s="78">
        <v>4</v>
      </c>
      <c r="D43" s="78">
        <v>4</v>
      </c>
      <c r="E43" s="78">
        <v>4</v>
      </c>
      <c r="F43" s="78">
        <v>4</v>
      </c>
      <c r="G43" s="78">
        <v>4</v>
      </c>
      <c r="H43" s="78">
        <v>4</v>
      </c>
      <c r="K43" s="72"/>
      <c r="L43" s="72">
        <v>945</v>
      </c>
      <c r="M43" s="72">
        <v>53</v>
      </c>
    </row>
    <row r="44" spans="1:14" x14ac:dyDescent="0.25">
      <c r="A44" s="77" t="s">
        <v>107</v>
      </c>
      <c r="B44" s="77">
        <f>ROUND((B42/B43),0)</f>
        <v>2024</v>
      </c>
      <c r="C44" s="77">
        <f t="shared" ref="C44:F44" si="9">ROUND((C42/C43),0)</f>
        <v>512</v>
      </c>
      <c r="D44" s="77">
        <f t="shared" si="9"/>
        <v>1512</v>
      </c>
      <c r="E44" s="77">
        <f t="shared" si="9"/>
        <v>131</v>
      </c>
      <c r="F44" s="77">
        <f t="shared" si="9"/>
        <v>17</v>
      </c>
      <c r="G44" s="77">
        <v>0</v>
      </c>
      <c r="H44" s="77">
        <v>0</v>
      </c>
      <c r="K44" s="72"/>
      <c r="L44" s="72"/>
      <c r="M44" s="72"/>
    </row>
    <row r="45" spans="1:14" x14ac:dyDescent="0.25">
      <c r="B45" s="103"/>
      <c r="C45" s="103"/>
      <c r="D45" s="103"/>
      <c r="E45" s="103"/>
      <c r="F45" s="103"/>
      <c r="G45" s="73"/>
      <c r="H45" s="73"/>
      <c r="K45" s="72"/>
      <c r="L45" s="72"/>
      <c r="M45" s="72"/>
      <c r="N45" s="72"/>
    </row>
    <row r="46" spans="1:14" x14ac:dyDescent="0.25">
      <c r="B46" s="103"/>
      <c r="C46" s="103"/>
      <c r="D46" s="103"/>
      <c r="E46" s="103"/>
      <c r="F46" s="103"/>
      <c r="G46" s="73"/>
      <c r="H46" s="73"/>
      <c r="K46" s="72"/>
      <c r="L46" s="72"/>
      <c r="M46" s="72"/>
    </row>
    <row r="47" spans="1:14" x14ac:dyDescent="0.25">
      <c r="B47" s="103"/>
      <c r="C47" s="103"/>
      <c r="D47" s="103"/>
      <c r="E47" s="103"/>
      <c r="F47" s="103"/>
      <c r="G47" s="73"/>
      <c r="H47" s="73"/>
      <c r="K47" s="72"/>
      <c r="L47" s="72"/>
      <c r="M47" s="72"/>
    </row>
    <row r="48" spans="1:14" x14ac:dyDescent="0.25">
      <c r="B48" s="103"/>
      <c r="C48" s="103"/>
      <c r="D48" s="103"/>
      <c r="E48" s="103"/>
      <c r="F48" s="103"/>
      <c r="G48" s="73"/>
      <c r="H48" s="73"/>
      <c r="K48" s="72"/>
      <c r="L48" s="72"/>
      <c r="M48" s="72"/>
    </row>
    <row r="49" spans="2:13" x14ac:dyDescent="0.25">
      <c r="B49" s="103"/>
      <c r="C49" s="103"/>
      <c r="D49" s="103"/>
      <c r="E49" s="103"/>
      <c r="F49" s="103"/>
      <c r="G49" s="73"/>
      <c r="H49" s="73"/>
      <c r="K49" s="72"/>
      <c r="L49" s="72"/>
      <c r="M49" s="72"/>
    </row>
    <row r="50" spans="2:13" x14ac:dyDescent="0.25">
      <c r="B50" s="103"/>
      <c r="C50" s="103"/>
      <c r="D50" s="103"/>
      <c r="E50" s="103"/>
      <c r="F50" s="103"/>
      <c r="G50" s="73"/>
      <c r="H50" s="73"/>
      <c r="K50" s="72"/>
      <c r="L50" s="72"/>
      <c r="M50" s="72"/>
    </row>
    <row r="51" spans="2:13" x14ac:dyDescent="0.25">
      <c r="B51" s="103"/>
      <c r="C51" s="103"/>
      <c r="D51" s="103"/>
      <c r="E51" s="103"/>
      <c r="F51" s="103"/>
      <c r="G51" s="73"/>
      <c r="H51" s="73"/>
      <c r="K51" s="72"/>
      <c r="L51" s="72"/>
      <c r="M51" s="72"/>
    </row>
    <row r="52" spans="2:13" x14ac:dyDescent="0.25">
      <c r="B52" s="103"/>
      <c r="C52" s="103"/>
      <c r="D52" s="103"/>
      <c r="E52" s="103"/>
      <c r="F52" s="103"/>
      <c r="G52" s="73"/>
      <c r="H52" s="73"/>
      <c r="K52" s="72"/>
      <c r="L52" s="72"/>
      <c r="M52" s="72"/>
    </row>
    <row r="53" spans="2:13" x14ac:dyDescent="0.25">
      <c r="B53" s="103"/>
      <c r="C53" s="103"/>
      <c r="D53" s="103"/>
      <c r="E53" s="103"/>
      <c r="F53" s="103"/>
      <c r="G53" s="73"/>
      <c r="H53" s="73"/>
      <c r="K53" s="72"/>
      <c r="L53" s="72"/>
      <c r="M53" s="72"/>
    </row>
    <row r="54" spans="2:13" x14ac:dyDescent="0.25">
      <c r="B54" s="103"/>
      <c r="C54" s="103"/>
      <c r="D54" s="103"/>
      <c r="E54" s="103"/>
      <c r="F54" s="103"/>
      <c r="G54" s="73"/>
      <c r="H54" s="73"/>
      <c r="K54" s="72"/>
      <c r="L54" s="72"/>
      <c r="M54" s="72"/>
    </row>
    <row r="55" spans="2:13" x14ac:dyDescent="0.25">
      <c r="B55" s="103"/>
      <c r="C55" s="103"/>
      <c r="D55" s="103"/>
      <c r="E55" s="103"/>
      <c r="F55" s="103"/>
      <c r="G55" s="73"/>
      <c r="H55" s="73"/>
      <c r="K55" s="72"/>
      <c r="L55" s="72"/>
      <c r="M55" s="72"/>
    </row>
    <row r="56" spans="2:13" x14ac:dyDescent="0.25">
      <c r="B56" s="103"/>
      <c r="C56" s="103"/>
      <c r="D56" s="103"/>
      <c r="E56" s="103"/>
      <c r="F56" s="103"/>
      <c r="G56" s="73"/>
      <c r="H56" s="73"/>
      <c r="K56" s="72"/>
      <c r="L56" s="72"/>
      <c r="M56" s="72"/>
    </row>
    <row r="57" spans="2:13" x14ac:dyDescent="0.25">
      <c r="B57" s="103"/>
      <c r="C57" s="103"/>
      <c r="D57" s="103"/>
      <c r="E57" s="103"/>
      <c r="F57" s="103"/>
      <c r="G57" s="73"/>
      <c r="H57" s="73"/>
      <c r="K57" s="72"/>
      <c r="L57" s="72"/>
      <c r="M57" s="72"/>
    </row>
    <row r="58" spans="2:13" x14ac:dyDescent="0.25">
      <c r="B58" s="103"/>
      <c r="C58" s="103"/>
      <c r="D58" s="103"/>
      <c r="E58" s="103"/>
      <c r="F58" s="103"/>
      <c r="G58" s="73"/>
      <c r="H58" s="73"/>
      <c r="K58" s="72"/>
      <c r="L58" s="72"/>
      <c r="M58" s="72"/>
    </row>
    <row r="59" spans="2:13" x14ac:dyDescent="0.25">
      <c r="B59" s="103"/>
      <c r="C59" s="103"/>
      <c r="D59" s="103"/>
      <c r="E59" s="103"/>
      <c r="F59" s="103"/>
      <c r="G59" s="73"/>
      <c r="H59" s="73"/>
      <c r="K59" s="72"/>
      <c r="L59" s="72"/>
      <c r="M59" s="72"/>
    </row>
    <row r="60" spans="2:13" x14ac:dyDescent="0.25">
      <c r="B60" s="103"/>
      <c r="C60" s="103"/>
      <c r="D60" s="103"/>
      <c r="E60" s="103"/>
      <c r="F60" s="103"/>
    </row>
    <row r="61" spans="2:13" x14ac:dyDescent="0.25">
      <c r="B61" s="103"/>
      <c r="C61" s="103"/>
      <c r="D61" s="103"/>
      <c r="E61" s="103"/>
      <c r="F61" s="103"/>
    </row>
    <row r="62" spans="2:13" x14ac:dyDescent="0.25">
      <c r="B62" s="103"/>
      <c r="C62" s="103"/>
      <c r="D62" s="103"/>
      <c r="E62" s="103"/>
      <c r="F62" s="103"/>
    </row>
    <row r="63" spans="2:13" x14ac:dyDescent="0.25">
      <c r="B63" s="103"/>
      <c r="C63" s="103"/>
      <c r="D63" s="103"/>
      <c r="E63" s="103"/>
      <c r="F63" s="103"/>
    </row>
    <row r="64" spans="2:13" x14ac:dyDescent="0.25">
      <c r="B64" s="103"/>
      <c r="C64" s="103"/>
      <c r="D64" s="103"/>
      <c r="E64" s="103"/>
      <c r="F64" s="103"/>
    </row>
    <row r="65" spans="2:6" x14ac:dyDescent="0.25">
      <c r="B65" s="103"/>
      <c r="C65" s="103"/>
      <c r="D65" s="103"/>
      <c r="E65" s="103"/>
      <c r="F65" s="103"/>
    </row>
    <row r="66" spans="2:6" x14ac:dyDescent="0.25">
      <c r="B66" s="103"/>
      <c r="C66" s="103"/>
      <c r="D66" s="103"/>
      <c r="E66" s="103"/>
      <c r="F66" s="103"/>
    </row>
    <row r="67" spans="2:6" x14ac:dyDescent="0.25">
      <c r="B67" s="103"/>
      <c r="C67" s="103"/>
      <c r="D67" s="103"/>
      <c r="E67" s="103"/>
      <c r="F67" s="103"/>
    </row>
    <row r="68" spans="2:6" x14ac:dyDescent="0.25">
      <c r="B68" s="103"/>
      <c r="C68" s="103"/>
      <c r="D68" s="103"/>
      <c r="E68" s="103"/>
      <c r="F68" s="103"/>
    </row>
    <row r="69" spans="2:6" x14ac:dyDescent="0.25">
      <c r="B69" s="103"/>
      <c r="C69" s="103"/>
      <c r="D69" s="103"/>
      <c r="E69" s="103"/>
      <c r="F69" s="103"/>
    </row>
    <row r="70" spans="2:6" x14ac:dyDescent="0.25">
      <c r="B70" s="103"/>
      <c r="C70" s="103"/>
      <c r="D70" s="103"/>
      <c r="E70" s="103"/>
      <c r="F70" s="103"/>
    </row>
    <row r="71" spans="2:6" x14ac:dyDescent="0.25">
      <c r="B71" s="103"/>
      <c r="C71" s="103"/>
      <c r="D71" s="103"/>
      <c r="E71" s="103"/>
      <c r="F71" s="103"/>
    </row>
    <row r="72" spans="2:6" x14ac:dyDescent="0.25">
      <c r="B72" s="103"/>
      <c r="C72" s="103"/>
      <c r="D72" s="103"/>
      <c r="E72" s="103"/>
      <c r="F72" s="103"/>
    </row>
    <row r="73" spans="2:6" x14ac:dyDescent="0.25">
      <c r="B73" s="103"/>
      <c r="C73" s="103"/>
      <c r="D73" s="103"/>
      <c r="E73" s="103"/>
      <c r="F73" s="103"/>
    </row>
    <row r="74" spans="2:6" x14ac:dyDescent="0.25">
      <c r="B74" s="103"/>
      <c r="C74" s="103"/>
      <c r="D74" s="103"/>
      <c r="E74" s="103"/>
      <c r="F74" s="103"/>
    </row>
    <row r="75" spans="2:6" x14ac:dyDescent="0.25">
      <c r="B75" s="103"/>
      <c r="C75" s="103"/>
      <c r="D75" s="103"/>
      <c r="E75" s="103"/>
      <c r="F75" s="103"/>
    </row>
    <row r="76" spans="2:6" x14ac:dyDescent="0.25">
      <c r="B76" s="103"/>
      <c r="C76" s="103"/>
      <c r="D76" s="103"/>
      <c r="E76" s="103"/>
      <c r="F76" s="103"/>
    </row>
    <row r="77" spans="2:6" x14ac:dyDescent="0.25">
      <c r="B77" s="103"/>
      <c r="C77" s="103"/>
      <c r="D77" s="103"/>
      <c r="E77" s="103"/>
      <c r="F77" s="103"/>
    </row>
    <row r="78" spans="2:6" x14ac:dyDescent="0.25">
      <c r="B78" s="103"/>
      <c r="C78" s="103"/>
      <c r="D78" s="103"/>
      <c r="E78" s="103"/>
      <c r="F78" s="103"/>
    </row>
    <row r="79" spans="2:6" x14ac:dyDescent="0.25">
      <c r="B79" s="103"/>
      <c r="C79" s="103"/>
      <c r="D79" s="103"/>
      <c r="E79" s="103"/>
      <c r="F79" s="103"/>
    </row>
    <row r="80" spans="2:6" x14ac:dyDescent="0.25">
      <c r="B80" s="103"/>
      <c r="C80" s="103"/>
      <c r="D80" s="103"/>
      <c r="E80" s="103"/>
      <c r="F80" s="103"/>
    </row>
    <row r="81" spans="2:6" x14ac:dyDescent="0.25">
      <c r="B81" s="103"/>
      <c r="C81" s="103"/>
      <c r="D81" s="103"/>
      <c r="E81" s="103"/>
      <c r="F81" s="103"/>
    </row>
    <row r="82" spans="2:6" x14ac:dyDescent="0.25">
      <c r="B82" s="103"/>
      <c r="C82" s="103"/>
      <c r="D82" s="103"/>
      <c r="E82" s="103"/>
      <c r="F82" s="103"/>
    </row>
    <row r="83" spans="2:6" x14ac:dyDescent="0.25">
      <c r="B83" s="103"/>
      <c r="C83" s="103"/>
      <c r="D83" s="103"/>
      <c r="E83" s="103"/>
      <c r="F83" s="103"/>
    </row>
    <row r="84" spans="2:6" x14ac:dyDescent="0.25">
      <c r="B84" s="103"/>
      <c r="C84" s="103"/>
      <c r="D84" s="103"/>
      <c r="E84" s="103"/>
      <c r="F84" s="103"/>
    </row>
    <row r="85" spans="2:6" x14ac:dyDescent="0.25">
      <c r="B85" s="103"/>
      <c r="C85" s="103"/>
      <c r="D85" s="103"/>
      <c r="E85" s="103"/>
      <c r="F85" s="103"/>
    </row>
    <row r="86" spans="2:6" x14ac:dyDescent="0.25">
      <c r="B86" s="103"/>
      <c r="C86" s="103"/>
      <c r="D86" s="103"/>
      <c r="E86" s="103"/>
      <c r="F86" s="103"/>
    </row>
    <row r="87" spans="2:6" x14ac:dyDescent="0.25">
      <c r="B87" s="103"/>
      <c r="C87" s="103"/>
      <c r="D87" s="103"/>
      <c r="E87" s="103"/>
      <c r="F87" s="103"/>
    </row>
    <row r="88" spans="2:6" x14ac:dyDescent="0.25">
      <c r="B88" s="103"/>
      <c r="C88" s="103"/>
      <c r="D88" s="103"/>
      <c r="E88" s="103"/>
      <c r="F88" s="103"/>
    </row>
    <row r="89" spans="2:6" x14ac:dyDescent="0.25">
      <c r="B89" s="103"/>
      <c r="C89" s="103"/>
      <c r="D89" s="103"/>
      <c r="E89" s="103"/>
      <c r="F89" s="103"/>
    </row>
    <row r="91" spans="2:6" x14ac:dyDescent="0.25">
      <c r="B91" s="81"/>
      <c r="C91" s="81"/>
      <c r="D91" s="81"/>
      <c r="E91" s="81"/>
      <c r="F91" s="81"/>
    </row>
    <row r="92" spans="2:6" x14ac:dyDescent="0.25">
      <c r="B92" s="71"/>
      <c r="C92" s="71"/>
      <c r="D92" s="71"/>
      <c r="E92" s="71"/>
      <c r="F92" s="71"/>
    </row>
    <row r="97" spans="2:6" x14ac:dyDescent="0.25">
      <c r="B97" s="73"/>
      <c r="C97" s="73"/>
      <c r="D97" s="73"/>
      <c r="E97" s="73"/>
      <c r="F97" s="73"/>
    </row>
    <row r="99" spans="2:6" x14ac:dyDescent="0.25">
      <c r="B99" s="71"/>
      <c r="C99" s="71"/>
      <c r="D99" s="71"/>
      <c r="E99" s="71"/>
      <c r="F99" s="71"/>
    </row>
    <row r="100" spans="2:6" x14ac:dyDescent="0.25">
      <c r="B100" s="71"/>
      <c r="C100" s="71"/>
      <c r="D100" s="71"/>
      <c r="E100" s="71"/>
      <c r="F100" s="71"/>
    </row>
    <row r="101" spans="2:6" x14ac:dyDescent="0.25">
      <c r="B101" s="71"/>
      <c r="C101" s="71"/>
      <c r="D101" s="71"/>
      <c r="E101" s="71"/>
      <c r="F101" s="71"/>
    </row>
    <row r="102" spans="2:6" x14ac:dyDescent="0.25">
      <c r="B102" s="71"/>
      <c r="C102" s="71"/>
      <c r="D102" s="71"/>
      <c r="E102" s="71"/>
      <c r="F102" s="71"/>
    </row>
    <row r="103" spans="2:6" x14ac:dyDescent="0.25">
      <c r="B103" s="71"/>
      <c r="C103" s="71"/>
      <c r="D103" s="71"/>
      <c r="E103" s="71"/>
      <c r="F103" s="71"/>
    </row>
    <row r="104" spans="2:6" x14ac:dyDescent="0.25">
      <c r="B104" s="71"/>
      <c r="C104" s="71"/>
      <c r="D104" s="71"/>
      <c r="E104" s="71"/>
      <c r="F104" s="71"/>
    </row>
    <row r="105" spans="2:6" x14ac:dyDescent="0.25">
      <c r="B105" s="71"/>
      <c r="C105" s="71"/>
      <c r="D105" s="71"/>
      <c r="E105" s="71"/>
      <c r="F105" s="71"/>
    </row>
    <row r="106" spans="2:6" x14ac:dyDescent="0.25">
      <c r="B106" s="71"/>
      <c r="C106" s="71"/>
      <c r="D106" s="71"/>
      <c r="E106" s="71"/>
      <c r="F106" s="71"/>
    </row>
    <row r="107" spans="2:6" x14ac:dyDescent="0.25">
      <c r="B107" s="71"/>
      <c r="C107" s="71"/>
      <c r="D107" s="71"/>
      <c r="E107" s="71"/>
      <c r="F107" s="71"/>
    </row>
    <row r="108" spans="2:6" x14ac:dyDescent="0.25">
      <c r="B108" s="71"/>
      <c r="C108" s="71"/>
      <c r="D108" s="71"/>
      <c r="E108" s="71"/>
      <c r="F108" s="71"/>
    </row>
    <row r="109" spans="2:6" x14ac:dyDescent="0.25">
      <c r="B109" s="71"/>
      <c r="C109" s="71"/>
      <c r="D109" s="71"/>
      <c r="E109" s="71"/>
      <c r="F109" s="71"/>
    </row>
    <row r="110" spans="2:6" x14ac:dyDescent="0.25">
      <c r="B110" s="71"/>
      <c r="C110" s="71"/>
      <c r="D110" s="71"/>
      <c r="E110" s="71"/>
      <c r="F110" s="71"/>
    </row>
    <row r="111" spans="2:6" x14ac:dyDescent="0.25">
      <c r="B111" s="71"/>
      <c r="C111" s="71"/>
      <c r="D111" s="71"/>
      <c r="E111" s="71"/>
      <c r="F111" s="71"/>
    </row>
    <row r="112" spans="2:6" x14ac:dyDescent="0.25">
      <c r="B112" s="71"/>
      <c r="C112" s="71"/>
      <c r="D112" s="71"/>
      <c r="E112" s="71"/>
      <c r="F112" s="71"/>
    </row>
    <row r="113" spans="1:6" x14ac:dyDescent="0.25">
      <c r="B113" s="71"/>
      <c r="C113" s="71"/>
      <c r="D113" s="71"/>
      <c r="E113" s="71"/>
      <c r="F113" s="71"/>
    </row>
    <row r="114" spans="1:6" x14ac:dyDescent="0.25">
      <c r="B114" s="71"/>
      <c r="C114" s="71"/>
      <c r="D114" s="71"/>
      <c r="E114" s="71"/>
      <c r="F114" s="71"/>
    </row>
    <row r="115" spans="1:6" x14ac:dyDescent="0.25">
      <c r="B115" s="71"/>
      <c r="C115" s="71"/>
      <c r="D115" s="71"/>
      <c r="E115" s="71"/>
      <c r="F115" s="71"/>
    </row>
    <row r="116" spans="1:6" x14ac:dyDescent="0.25">
      <c r="B116" s="71"/>
      <c r="C116" s="71"/>
      <c r="D116" s="71"/>
      <c r="E116" s="71"/>
      <c r="F116" s="71"/>
    </row>
    <row r="117" spans="1:6" x14ac:dyDescent="0.25">
      <c r="B117" s="71"/>
      <c r="C117" s="71"/>
      <c r="D117" s="71"/>
      <c r="E117" s="71"/>
      <c r="F117" s="71"/>
    </row>
    <row r="118" spans="1:6" x14ac:dyDescent="0.25">
      <c r="B118" s="71"/>
      <c r="C118" s="71"/>
      <c r="D118" s="71"/>
      <c r="E118" s="71"/>
      <c r="F118" s="71"/>
    </row>
    <row r="119" spans="1:6" x14ac:dyDescent="0.25">
      <c r="B119" s="71"/>
      <c r="C119" s="71"/>
      <c r="D119" s="71"/>
      <c r="E119" s="71"/>
      <c r="F119" s="71"/>
    </row>
    <row r="120" spans="1:6" x14ac:dyDescent="0.25">
      <c r="B120" s="71"/>
      <c r="C120" s="71"/>
      <c r="D120" s="71"/>
      <c r="E120" s="71"/>
      <c r="F120" s="71"/>
    </row>
    <row r="121" spans="1:6" x14ac:dyDescent="0.25">
      <c r="B121" s="71"/>
      <c r="C121" s="71"/>
      <c r="D121" s="71"/>
      <c r="E121" s="71"/>
      <c r="F121" s="71"/>
    </row>
    <row r="122" spans="1:6" x14ac:dyDescent="0.25">
      <c r="B122" s="71"/>
      <c r="C122" s="71"/>
      <c r="D122" s="71"/>
      <c r="E122" s="71"/>
      <c r="F122" s="71"/>
    </row>
    <row r="123" spans="1:6" x14ac:dyDescent="0.25">
      <c r="B123" s="71"/>
      <c r="C123" s="71"/>
      <c r="D123" s="71"/>
      <c r="E123" s="71"/>
      <c r="F123" s="71"/>
    </row>
    <row r="124" spans="1:6" x14ac:dyDescent="0.25">
      <c r="B124" s="71"/>
      <c r="C124" s="71"/>
      <c r="D124" s="71"/>
      <c r="E124" s="71"/>
      <c r="F124" s="71"/>
    </row>
    <row r="125" spans="1:6" x14ac:dyDescent="0.25">
      <c r="A125" s="77"/>
      <c r="B125" s="80"/>
      <c r="C125" s="80"/>
      <c r="D125" s="80"/>
      <c r="E125" s="80"/>
      <c r="F125" s="80"/>
    </row>
    <row r="126" spans="1:6" x14ac:dyDescent="0.25">
      <c r="B126" s="71"/>
      <c r="C126" s="71"/>
      <c r="D126" s="71"/>
      <c r="E126" s="71"/>
      <c r="F126" s="71"/>
    </row>
    <row r="127" spans="1:6" x14ac:dyDescent="0.25">
      <c r="B127" s="71"/>
      <c r="C127" s="71"/>
      <c r="D127" s="71"/>
      <c r="E127" s="71"/>
      <c r="F127" s="71"/>
    </row>
    <row r="128" spans="1:6" x14ac:dyDescent="0.25">
      <c r="B128" s="71"/>
      <c r="C128" s="71"/>
      <c r="D128" s="71"/>
      <c r="E128" s="71"/>
      <c r="F128" s="71"/>
    </row>
    <row r="129" spans="1:6" x14ac:dyDescent="0.25">
      <c r="B129" s="71"/>
      <c r="C129" s="71"/>
      <c r="D129" s="71"/>
      <c r="E129" s="71"/>
      <c r="F129" s="71"/>
    </row>
    <row r="131" spans="1:6" x14ac:dyDescent="0.25">
      <c r="A131" s="73"/>
      <c r="B131" s="73"/>
      <c r="C131" s="73"/>
      <c r="D131" s="73"/>
      <c r="E131" s="73"/>
      <c r="F131" s="73"/>
    </row>
    <row r="132" spans="1:6" x14ac:dyDescent="0.25">
      <c r="B132" s="71"/>
      <c r="C132" s="71"/>
      <c r="D132" s="71"/>
      <c r="E132" s="71"/>
      <c r="F132" s="71"/>
    </row>
    <row r="134" spans="1:6" x14ac:dyDescent="0.25">
      <c r="B134" s="73"/>
      <c r="C134" s="73"/>
      <c r="D134" s="73"/>
      <c r="E134" s="73"/>
      <c r="F134" s="73"/>
    </row>
    <row r="137" spans="1:6" x14ac:dyDescent="0.25">
      <c r="B137" s="71"/>
      <c r="C137" s="71"/>
      <c r="D137" s="71"/>
      <c r="E137" s="71"/>
      <c r="F137" s="71"/>
    </row>
    <row r="138" spans="1:6" x14ac:dyDescent="0.25">
      <c r="B138" s="73"/>
      <c r="C138" s="73"/>
      <c r="D138" s="73"/>
      <c r="E138" s="73"/>
      <c r="F138" s="73"/>
    </row>
    <row r="140" spans="1:6" x14ac:dyDescent="0.25">
      <c r="B140" s="73"/>
      <c r="C140" s="73"/>
      <c r="D140" s="73"/>
      <c r="E140" s="73"/>
      <c r="F140" s="73"/>
    </row>
    <row r="141" spans="1:6" x14ac:dyDescent="0.25">
      <c r="A141" s="73"/>
      <c r="B141" s="73"/>
      <c r="C141" s="73"/>
      <c r="D141" s="73"/>
      <c r="E141" s="73"/>
      <c r="F141" s="73"/>
    </row>
    <row r="143" spans="1:6" x14ac:dyDescent="0.25">
      <c r="B143" s="81"/>
      <c r="C143" s="81"/>
      <c r="D143" s="81"/>
      <c r="E143" s="81"/>
      <c r="F143" s="81"/>
    </row>
    <row r="144" spans="1:6" x14ac:dyDescent="0.25">
      <c r="B144" s="73"/>
      <c r="C144" s="73"/>
      <c r="D144" s="73"/>
      <c r="E144" s="73"/>
      <c r="F144" s="73"/>
    </row>
    <row r="148" spans="1:6" x14ac:dyDescent="0.25">
      <c r="B148" s="81"/>
      <c r="C148" s="81"/>
      <c r="D148" s="81"/>
      <c r="E148" s="81"/>
      <c r="F148" s="81"/>
    </row>
    <row r="149" spans="1:6" x14ac:dyDescent="0.25">
      <c r="B149" s="73"/>
      <c r="C149" s="73"/>
      <c r="D149" s="73"/>
      <c r="E149" s="73"/>
      <c r="F149" s="73"/>
    </row>
    <row r="150" spans="1:6" x14ac:dyDescent="0.25">
      <c r="B150" s="73"/>
      <c r="C150" s="73"/>
      <c r="D150" s="73"/>
      <c r="E150" s="73"/>
      <c r="F150" s="73"/>
    </row>
    <row r="153" spans="1:6" x14ac:dyDescent="0.25">
      <c r="A153" s="73"/>
      <c r="B153" s="73"/>
      <c r="C153" s="73"/>
      <c r="D153" s="73"/>
      <c r="E153" s="73"/>
      <c r="F153" s="73"/>
    </row>
    <row r="156" spans="1:6" x14ac:dyDescent="0.25">
      <c r="B156" s="73"/>
      <c r="C156" s="73"/>
      <c r="D156" s="73"/>
      <c r="E156" s="73"/>
      <c r="F156" s="73"/>
    </row>
    <row r="162" spans="1:6" x14ac:dyDescent="0.25">
      <c r="B162" s="71"/>
      <c r="C162" s="71"/>
      <c r="D162" s="71"/>
      <c r="E162" s="71"/>
      <c r="F162" s="71"/>
    </row>
    <row r="163" spans="1:6" x14ac:dyDescent="0.25">
      <c r="B163" s="73"/>
      <c r="C163" s="73"/>
      <c r="D163" s="73"/>
      <c r="E163" s="73"/>
      <c r="F163" s="73"/>
    </row>
    <row r="165" spans="1:6" x14ac:dyDescent="0.25">
      <c r="B165" s="73"/>
      <c r="C165" s="73"/>
      <c r="D165" s="73"/>
      <c r="E165" s="73"/>
      <c r="F165" s="73"/>
    </row>
    <row r="166" spans="1:6" x14ac:dyDescent="0.25">
      <c r="A166" s="80"/>
      <c r="B166" s="80"/>
      <c r="C166" s="80"/>
      <c r="D166" s="80"/>
      <c r="E166" s="80"/>
      <c r="F166" s="80"/>
    </row>
    <row r="168" spans="1:6" x14ac:dyDescent="0.25">
      <c r="B168" s="73"/>
      <c r="C168" s="73"/>
      <c r="D168" s="73"/>
      <c r="E168" s="73"/>
      <c r="F168" s="73"/>
    </row>
    <row r="174" spans="1:6" x14ac:dyDescent="0.25">
      <c r="A174" s="73"/>
      <c r="B174" s="73"/>
      <c r="C174" s="73"/>
      <c r="D174" s="73"/>
      <c r="E174" s="73"/>
      <c r="F174" s="73"/>
    </row>
    <row r="175" spans="1:6" x14ac:dyDescent="0.25">
      <c r="A175" s="73"/>
      <c r="B175" s="73"/>
      <c r="C175" s="73"/>
      <c r="D175" s="73"/>
      <c r="E175" s="73"/>
      <c r="F175" s="73"/>
    </row>
    <row r="176" spans="1:6" x14ac:dyDescent="0.25">
      <c r="A176" s="73"/>
      <c r="B176" s="73"/>
      <c r="C176" s="73"/>
      <c r="D176" s="73"/>
      <c r="E176" s="73"/>
      <c r="F176" s="73"/>
    </row>
    <row r="177" spans="1:6" x14ac:dyDescent="0.25">
      <c r="A177" s="73"/>
      <c r="B177" s="73"/>
      <c r="C177" s="73"/>
      <c r="D177" s="73"/>
      <c r="E177" s="73"/>
      <c r="F177" s="73"/>
    </row>
    <row r="178" spans="1:6" x14ac:dyDescent="0.25">
      <c r="A178" s="73"/>
      <c r="B178" s="73"/>
      <c r="C178" s="73"/>
      <c r="D178" s="73"/>
      <c r="E178" s="73"/>
      <c r="F178" s="73"/>
    </row>
    <row r="179" spans="1:6" x14ac:dyDescent="0.25">
      <c r="A179" s="73"/>
      <c r="B179" s="73"/>
      <c r="C179" s="73"/>
      <c r="D179" s="73"/>
      <c r="E179" s="73"/>
      <c r="F179" s="73"/>
    </row>
    <row r="180" spans="1:6" x14ac:dyDescent="0.25">
      <c r="A180" s="73"/>
      <c r="B180" s="73"/>
      <c r="C180" s="73"/>
      <c r="D180" s="73"/>
      <c r="E180" s="73"/>
      <c r="F180" s="73"/>
    </row>
    <row r="181" spans="1:6" x14ac:dyDescent="0.25">
      <c r="A181" s="73"/>
      <c r="B181" s="73"/>
      <c r="C181" s="73"/>
      <c r="D181" s="73"/>
      <c r="E181" s="73"/>
      <c r="F181" s="73"/>
    </row>
    <row r="182" spans="1:6" x14ac:dyDescent="0.25">
      <c r="A182" s="73"/>
      <c r="B182" s="73"/>
      <c r="C182" s="73"/>
      <c r="D182" s="73"/>
      <c r="E182" s="73"/>
      <c r="F182" s="73"/>
    </row>
    <row r="183" spans="1:6" x14ac:dyDescent="0.25">
      <c r="A183" s="73"/>
      <c r="B183" s="73"/>
      <c r="C183" s="73"/>
      <c r="D183" s="73"/>
      <c r="E183" s="73"/>
      <c r="F183" s="73"/>
    </row>
    <row r="184" spans="1:6" x14ac:dyDescent="0.25">
      <c r="A184" s="73"/>
      <c r="B184" s="73"/>
      <c r="C184" s="73"/>
      <c r="D184" s="73"/>
      <c r="E184" s="73"/>
      <c r="F184" s="73"/>
    </row>
    <row r="185" spans="1:6" x14ac:dyDescent="0.25">
      <c r="A185" s="73"/>
      <c r="B185" s="73"/>
      <c r="C185" s="73"/>
      <c r="D185" s="73"/>
      <c r="E185" s="73"/>
      <c r="F185" s="73"/>
    </row>
    <row r="186" spans="1:6" x14ac:dyDescent="0.25">
      <c r="A186" s="73"/>
      <c r="B186" s="73"/>
      <c r="C186" s="73"/>
      <c r="D186" s="73"/>
      <c r="E186" s="73"/>
      <c r="F186" s="73"/>
    </row>
    <row r="187" spans="1:6" x14ac:dyDescent="0.25">
      <c r="A187" s="73"/>
      <c r="B187" s="73"/>
      <c r="C187" s="73"/>
      <c r="D187" s="73"/>
      <c r="E187" s="73"/>
      <c r="F187" s="73"/>
    </row>
    <row r="188" spans="1:6" x14ac:dyDescent="0.25">
      <c r="A188" s="73"/>
      <c r="B188" s="73"/>
      <c r="C188" s="73"/>
      <c r="D188" s="73"/>
      <c r="E188" s="73"/>
      <c r="F188" s="73"/>
    </row>
    <row r="189" spans="1:6" x14ac:dyDescent="0.25">
      <c r="A189" s="73"/>
      <c r="B189" s="73"/>
      <c r="C189" s="73"/>
      <c r="D189" s="73"/>
      <c r="E189" s="73"/>
      <c r="F189" s="73"/>
    </row>
    <row r="190" spans="1:6" x14ac:dyDescent="0.25">
      <c r="A190" s="73"/>
      <c r="B190" s="73"/>
      <c r="C190" s="73"/>
      <c r="D190" s="73"/>
      <c r="E190" s="73"/>
      <c r="F190" s="73"/>
    </row>
    <row r="191" spans="1:6" x14ac:dyDescent="0.25">
      <c r="A191" s="73"/>
      <c r="B191" s="73"/>
      <c r="C191" s="73"/>
      <c r="D191" s="73"/>
      <c r="E191" s="73"/>
      <c r="F191" s="73"/>
    </row>
    <row r="192" spans="1:6" x14ac:dyDescent="0.25">
      <c r="A192" s="73"/>
      <c r="B192" s="73"/>
      <c r="C192" s="73"/>
      <c r="D192" s="73"/>
      <c r="E192" s="73"/>
      <c r="F192" s="73"/>
    </row>
    <row r="193" spans="1:6" x14ac:dyDescent="0.25">
      <c r="A193" s="73"/>
      <c r="B193" s="73"/>
      <c r="C193" s="73"/>
      <c r="D193" s="73"/>
      <c r="E193" s="73"/>
      <c r="F193" s="73"/>
    </row>
    <row r="194" spans="1:6" x14ac:dyDescent="0.25">
      <c r="A194" s="73"/>
      <c r="B194" s="73"/>
      <c r="C194" s="73"/>
      <c r="D194" s="73"/>
      <c r="E194" s="73"/>
      <c r="F194" s="73"/>
    </row>
    <row r="195" spans="1:6" x14ac:dyDescent="0.25">
      <c r="A195" s="73"/>
      <c r="B195" s="73"/>
      <c r="C195" s="73"/>
      <c r="D195" s="73"/>
      <c r="E195" s="73"/>
      <c r="F195" s="73"/>
    </row>
    <row r="196" spans="1:6" x14ac:dyDescent="0.25">
      <c r="A196" s="73"/>
      <c r="B196" s="73"/>
      <c r="C196" s="73"/>
      <c r="D196" s="73"/>
      <c r="E196" s="73"/>
      <c r="F196" s="73"/>
    </row>
    <row r="197" spans="1:6" x14ac:dyDescent="0.25">
      <c r="A197" s="73"/>
      <c r="B197" s="73"/>
      <c r="C197" s="73"/>
      <c r="D197" s="73"/>
      <c r="E197" s="73"/>
      <c r="F197" s="73"/>
    </row>
    <row r="198" spans="1:6" x14ac:dyDescent="0.25">
      <c r="A198" s="73"/>
      <c r="B198" s="73"/>
      <c r="C198" s="73"/>
      <c r="D198" s="73"/>
      <c r="E198" s="73"/>
      <c r="F198" s="73"/>
    </row>
    <row r="199" spans="1:6" x14ac:dyDescent="0.25">
      <c r="B199" s="73"/>
      <c r="C199" s="73"/>
      <c r="D199" s="73"/>
      <c r="E199" s="73"/>
      <c r="F199" s="73"/>
    </row>
    <row r="200" spans="1:6" x14ac:dyDescent="0.25">
      <c r="B200" s="73"/>
      <c r="C200" s="73"/>
      <c r="D200" s="73"/>
      <c r="E200" s="73"/>
      <c r="F200" s="73"/>
    </row>
    <row r="201" spans="1:6" x14ac:dyDescent="0.25">
      <c r="B201" s="73"/>
      <c r="C201" s="73"/>
      <c r="D201" s="73"/>
      <c r="E201" s="73"/>
      <c r="F201" s="73"/>
    </row>
    <row r="202" spans="1:6" x14ac:dyDescent="0.25">
      <c r="B202" s="73"/>
      <c r="C202" s="73"/>
      <c r="D202" s="73"/>
      <c r="E202" s="73"/>
      <c r="F202" s="73"/>
    </row>
    <row r="203" spans="1:6" x14ac:dyDescent="0.25">
      <c r="B203" s="73"/>
      <c r="C203" s="73"/>
      <c r="D203" s="73"/>
      <c r="E203" s="73"/>
      <c r="F203" s="73"/>
    </row>
    <row r="204" spans="1:6" x14ac:dyDescent="0.25">
      <c r="B204" s="73"/>
      <c r="C204" s="73"/>
      <c r="D204" s="73"/>
      <c r="E204" s="73"/>
      <c r="F204" s="73"/>
    </row>
    <row r="205" spans="1:6" x14ac:dyDescent="0.25">
      <c r="B205" s="73"/>
      <c r="C205" s="73"/>
      <c r="D205" s="73"/>
      <c r="E205" s="73"/>
      <c r="F205" s="73"/>
    </row>
    <row r="206" spans="1:6" x14ac:dyDescent="0.25">
      <c r="B206" s="73"/>
      <c r="C206" s="73"/>
      <c r="D206" s="73"/>
      <c r="E206" s="73"/>
      <c r="F206" s="73"/>
    </row>
    <row r="207" spans="1:6" x14ac:dyDescent="0.25">
      <c r="B207" s="73"/>
      <c r="C207" s="73"/>
      <c r="D207" s="73"/>
      <c r="E207" s="73"/>
      <c r="F207" s="73"/>
    </row>
    <row r="208" spans="1:6" x14ac:dyDescent="0.25">
      <c r="B208" s="82"/>
      <c r="C208" s="82"/>
      <c r="D208" s="82"/>
      <c r="E208" s="82"/>
      <c r="F208" s="82"/>
    </row>
    <row r="209" spans="2:6" x14ac:dyDescent="0.25">
      <c r="B209" s="73"/>
      <c r="C209" s="73"/>
      <c r="D209" s="73"/>
      <c r="E209" s="73"/>
      <c r="F209" s="73"/>
    </row>
    <row r="210" spans="2:6" x14ac:dyDescent="0.25">
      <c r="B210" s="73"/>
      <c r="C210" s="73"/>
      <c r="D210" s="73"/>
      <c r="E210" s="73"/>
      <c r="F210" s="73"/>
    </row>
    <row r="211" spans="2:6" x14ac:dyDescent="0.25">
      <c r="B211" s="73"/>
      <c r="C211" s="73"/>
      <c r="D211" s="73"/>
      <c r="E211" s="73"/>
      <c r="F211" s="73"/>
    </row>
    <row r="212" spans="2:6" x14ac:dyDescent="0.25">
      <c r="B212" s="73"/>
      <c r="C212" s="73"/>
      <c r="D212" s="73"/>
      <c r="E212" s="73"/>
      <c r="F212" s="73"/>
    </row>
    <row r="213" spans="2:6" x14ac:dyDescent="0.25">
      <c r="B213" s="73"/>
      <c r="C213" s="73"/>
      <c r="D213" s="73"/>
      <c r="E213" s="73"/>
      <c r="F213" s="73"/>
    </row>
    <row r="214" spans="2:6" x14ac:dyDescent="0.25">
      <c r="B214" s="82"/>
      <c r="C214" s="82"/>
      <c r="D214" s="82"/>
      <c r="E214" s="82"/>
      <c r="F214" s="82"/>
    </row>
    <row r="215" spans="2:6" x14ac:dyDescent="0.25">
      <c r="B215" s="73"/>
      <c r="C215" s="73"/>
      <c r="D215" s="73"/>
      <c r="E215" s="73"/>
      <c r="F215" s="73"/>
    </row>
    <row r="216" spans="2:6" x14ac:dyDescent="0.25">
      <c r="B216" s="73"/>
      <c r="C216" s="73"/>
      <c r="D216" s="73"/>
      <c r="E216" s="73"/>
      <c r="F216" s="73"/>
    </row>
    <row r="217" spans="2:6" x14ac:dyDescent="0.25">
      <c r="B217" s="73"/>
      <c r="C217" s="73"/>
      <c r="D217" s="73"/>
      <c r="E217" s="73"/>
      <c r="F217" s="73"/>
    </row>
    <row r="218" spans="2:6" x14ac:dyDescent="0.25">
      <c r="B218" s="73"/>
      <c r="C218" s="73"/>
      <c r="D218" s="73"/>
      <c r="E218" s="73"/>
      <c r="F218" s="73"/>
    </row>
    <row r="219" spans="2:6" x14ac:dyDescent="0.25">
      <c r="B219" s="73"/>
      <c r="C219" s="73"/>
      <c r="D219" s="73"/>
      <c r="E219" s="73"/>
      <c r="F219" s="73"/>
    </row>
    <row r="220" spans="2:6" x14ac:dyDescent="0.25">
      <c r="B220" s="73"/>
      <c r="C220" s="73"/>
      <c r="D220" s="73"/>
      <c r="E220" s="73"/>
      <c r="F220" s="73"/>
    </row>
    <row r="221" spans="2:6" x14ac:dyDescent="0.25">
      <c r="B221" s="73"/>
      <c r="C221" s="73"/>
      <c r="D221" s="73"/>
      <c r="E221" s="73"/>
      <c r="F221" s="73"/>
    </row>
    <row r="222" spans="2:6" x14ac:dyDescent="0.25">
      <c r="B222" s="73"/>
      <c r="C222" s="73"/>
      <c r="D222" s="73"/>
      <c r="E222" s="73"/>
      <c r="F222" s="73"/>
    </row>
    <row r="223" spans="2:6" x14ac:dyDescent="0.25">
      <c r="B223" s="73"/>
      <c r="C223" s="73"/>
      <c r="D223" s="73"/>
      <c r="E223" s="73"/>
      <c r="F223" s="73"/>
    </row>
    <row r="224" spans="2:6" x14ac:dyDescent="0.25">
      <c r="B224" s="73"/>
      <c r="C224" s="73"/>
      <c r="D224" s="73"/>
      <c r="E224" s="73"/>
      <c r="F224" s="73"/>
    </row>
    <row r="225" spans="1:6" x14ac:dyDescent="0.25">
      <c r="B225" s="73"/>
      <c r="C225" s="73"/>
      <c r="D225" s="73"/>
      <c r="E225" s="73"/>
      <c r="F225" s="73"/>
    </row>
    <row r="226" spans="1:6" x14ac:dyDescent="0.25">
      <c r="B226" s="73"/>
      <c r="C226" s="73"/>
      <c r="D226" s="73"/>
      <c r="E226" s="73"/>
      <c r="F226" s="73"/>
    </row>
    <row r="227" spans="1:6" x14ac:dyDescent="0.25">
      <c r="B227" s="73"/>
      <c r="C227" s="73"/>
      <c r="D227" s="73"/>
      <c r="E227" s="73"/>
      <c r="F227" s="73"/>
    </row>
    <row r="228" spans="1:6" x14ac:dyDescent="0.25">
      <c r="B228" s="73"/>
      <c r="C228" s="73"/>
      <c r="D228" s="73"/>
      <c r="E228" s="73"/>
      <c r="F228" s="73"/>
    </row>
    <row r="229" spans="1:6" x14ac:dyDescent="0.25">
      <c r="B229" s="73"/>
      <c r="C229" s="73"/>
      <c r="D229" s="73"/>
      <c r="E229" s="73"/>
      <c r="F229" s="73"/>
    </row>
    <row r="230" spans="1:6" x14ac:dyDescent="0.25">
      <c r="B230" s="73"/>
      <c r="C230" s="73"/>
      <c r="D230" s="73"/>
      <c r="E230" s="73"/>
      <c r="F230" s="73"/>
    </row>
    <row r="231" spans="1:6" x14ac:dyDescent="0.25">
      <c r="A231" s="77"/>
      <c r="B231" s="80"/>
      <c r="C231" s="80"/>
      <c r="D231" s="80"/>
      <c r="E231" s="80"/>
      <c r="F231" s="80"/>
    </row>
    <row r="232" spans="1:6" x14ac:dyDescent="0.25">
      <c r="A232" s="77"/>
      <c r="B232" s="80"/>
      <c r="C232" s="80"/>
      <c r="D232" s="80"/>
      <c r="E232" s="80"/>
      <c r="F232" s="80"/>
    </row>
    <row r="233" spans="1:6" x14ac:dyDescent="0.25">
      <c r="B233" s="73"/>
      <c r="C233" s="73"/>
      <c r="D233" s="73"/>
      <c r="E233" s="73"/>
      <c r="F233" s="73"/>
    </row>
    <row r="234" spans="1:6" x14ac:dyDescent="0.25">
      <c r="B234" s="73"/>
      <c r="C234" s="73"/>
      <c r="D234" s="73"/>
      <c r="E234" s="73"/>
      <c r="F234" s="73"/>
    </row>
    <row r="235" spans="1:6" x14ac:dyDescent="0.25">
      <c r="B235" s="73"/>
      <c r="C235" s="73"/>
      <c r="D235" s="73"/>
      <c r="E235" s="73"/>
      <c r="F235" s="73"/>
    </row>
    <row r="236" spans="1:6" x14ac:dyDescent="0.25">
      <c r="B236" s="73"/>
      <c r="C236" s="73"/>
      <c r="D236" s="73"/>
      <c r="E236" s="73"/>
      <c r="F236" s="73"/>
    </row>
    <row r="237" spans="1:6" x14ac:dyDescent="0.25">
      <c r="B237" s="73"/>
      <c r="C237" s="73"/>
      <c r="D237" s="73"/>
      <c r="E237" s="73"/>
      <c r="F237" s="73"/>
    </row>
    <row r="238" spans="1:6" x14ac:dyDescent="0.25">
      <c r="B238" s="73"/>
      <c r="C238" s="73"/>
      <c r="D238" s="73"/>
      <c r="E238" s="73"/>
      <c r="F238" s="73"/>
    </row>
    <row r="239" spans="1:6" x14ac:dyDescent="0.25">
      <c r="B239" s="73"/>
      <c r="C239" s="73"/>
      <c r="D239" s="73"/>
      <c r="E239" s="73"/>
      <c r="F239" s="73"/>
    </row>
    <row r="240" spans="1:6" x14ac:dyDescent="0.25">
      <c r="B240" s="73"/>
      <c r="C240" s="73"/>
      <c r="D240" s="73"/>
      <c r="E240" s="73"/>
      <c r="F240" s="73"/>
    </row>
    <row r="241" spans="1:6" x14ac:dyDescent="0.25">
      <c r="B241" s="73"/>
      <c r="C241" s="73"/>
      <c r="D241" s="73"/>
      <c r="E241" s="73"/>
      <c r="F241" s="73"/>
    </row>
    <row r="242" spans="1:6" x14ac:dyDescent="0.25">
      <c r="B242" s="73"/>
      <c r="C242" s="73"/>
      <c r="D242" s="73"/>
      <c r="E242" s="73"/>
      <c r="F242" s="73"/>
    </row>
    <row r="243" spans="1:6" x14ac:dyDescent="0.25">
      <c r="B243" s="73"/>
      <c r="C243" s="73"/>
      <c r="D243" s="73"/>
      <c r="E243" s="73"/>
      <c r="F243" s="73"/>
    </row>
    <row r="244" spans="1:6" x14ac:dyDescent="0.25">
      <c r="B244" s="73"/>
      <c r="C244" s="73"/>
      <c r="D244" s="73"/>
      <c r="E244" s="73"/>
      <c r="F244" s="73"/>
    </row>
    <row r="245" spans="1:6" x14ac:dyDescent="0.25">
      <c r="B245" s="73"/>
      <c r="C245" s="73"/>
      <c r="D245" s="73"/>
      <c r="E245" s="73"/>
      <c r="F245" s="73"/>
    </row>
    <row r="246" spans="1:6" x14ac:dyDescent="0.25">
      <c r="B246" s="73"/>
      <c r="C246" s="73"/>
      <c r="D246" s="73"/>
      <c r="E246" s="73"/>
      <c r="F246" s="73"/>
    </row>
    <row r="247" spans="1:6" x14ac:dyDescent="0.25">
      <c r="A247" s="77"/>
      <c r="B247" s="80"/>
      <c r="C247" s="80"/>
      <c r="D247" s="80"/>
      <c r="E247" s="80"/>
      <c r="F247" s="80"/>
    </row>
    <row r="248" spans="1:6" x14ac:dyDescent="0.25">
      <c r="A248" s="77"/>
      <c r="B248" s="80"/>
      <c r="C248" s="80"/>
      <c r="D248" s="80"/>
      <c r="E248" s="80"/>
      <c r="F248" s="80"/>
    </row>
    <row r="251" spans="1:6" x14ac:dyDescent="0.25">
      <c r="B251" s="81"/>
      <c r="C251" s="81"/>
      <c r="D251" s="81"/>
      <c r="E251" s="81"/>
      <c r="F251" s="81"/>
    </row>
    <row r="256" spans="1:6" x14ac:dyDescent="0.25">
      <c r="B256" s="71"/>
      <c r="C256" s="71"/>
      <c r="D256" s="71"/>
      <c r="E256" s="71"/>
      <c r="F256" s="71"/>
    </row>
    <row r="264" spans="2:6" x14ac:dyDescent="0.25">
      <c r="B264" s="71"/>
      <c r="C264" s="71"/>
      <c r="D264" s="71"/>
      <c r="E264" s="71"/>
      <c r="F264" s="71"/>
    </row>
    <row r="265" spans="2:6" x14ac:dyDescent="0.25">
      <c r="B265" s="71"/>
      <c r="C265" s="71"/>
      <c r="D265" s="71"/>
      <c r="E265" s="71"/>
      <c r="F265" s="71"/>
    </row>
    <row r="266" spans="2:6" x14ac:dyDescent="0.25">
      <c r="B266" s="71"/>
      <c r="C266" s="71"/>
      <c r="D266" s="71"/>
      <c r="E266" s="71"/>
      <c r="F266" s="71"/>
    </row>
    <row r="267" spans="2:6" x14ac:dyDescent="0.25">
      <c r="B267" s="71"/>
      <c r="C267" s="71"/>
      <c r="D267" s="71"/>
      <c r="E267" s="71"/>
      <c r="F267" s="71"/>
    </row>
    <row r="268" spans="2:6" x14ac:dyDescent="0.25">
      <c r="B268" s="71"/>
      <c r="C268" s="71"/>
      <c r="D268" s="71"/>
      <c r="E268" s="71"/>
      <c r="F268" s="71"/>
    </row>
    <row r="269" spans="2:6" x14ac:dyDescent="0.25">
      <c r="B269" s="71"/>
      <c r="C269" s="71"/>
      <c r="D269" s="71"/>
      <c r="E269" s="71"/>
      <c r="F269" s="71"/>
    </row>
    <row r="270" spans="2:6" x14ac:dyDescent="0.25">
      <c r="B270" s="71"/>
      <c r="C270" s="71"/>
      <c r="D270" s="71"/>
      <c r="E270" s="71"/>
      <c r="F270" s="71"/>
    </row>
    <row r="271" spans="2:6" x14ac:dyDescent="0.25">
      <c r="B271" s="71"/>
      <c r="C271" s="71"/>
      <c r="D271" s="71"/>
      <c r="E271" s="71"/>
      <c r="F271" s="71"/>
    </row>
    <row r="272" spans="2:6" x14ac:dyDescent="0.25">
      <c r="B272" s="71"/>
      <c r="C272" s="71"/>
      <c r="D272" s="71"/>
      <c r="E272" s="71"/>
      <c r="F272" s="71"/>
    </row>
    <row r="273" spans="1:6" x14ac:dyDescent="0.25">
      <c r="B273" s="71"/>
      <c r="C273" s="71"/>
      <c r="D273" s="71"/>
      <c r="E273" s="71"/>
      <c r="F273" s="71"/>
    </row>
    <row r="274" spans="1:6" x14ac:dyDescent="0.25">
      <c r="B274" s="71"/>
      <c r="C274" s="71"/>
      <c r="D274" s="71"/>
      <c r="E274" s="71"/>
      <c r="F274" s="71"/>
    </row>
    <row r="275" spans="1:6" x14ac:dyDescent="0.25">
      <c r="B275" s="71"/>
      <c r="C275" s="71"/>
      <c r="D275" s="71"/>
      <c r="E275" s="71"/>
      <c r="F275" s="71"/>
    </row>
    <row r="276" spans="1:6" x14ac:dyDescent="0.25">
      <c r="A276" s="77"/>
      <c r="B276" s="78"/>
      <c r="C276" s="78"/>
      <c r="D276" s="78"/>
      <c r="E276" s="78"/>
      <c r="F276" s="78"/>
    </row>
    <row r="277" spans="1:6" x14ac:dyDescent="0.25">
      <c r="A277" s="77"/>
      <c r="B277" s="78"/>
      <c r="C277" s="78"/>
      <c r="D277" s="78"/>
      <c r="E277" s="78"/>
      <c r="F277" s="78"/>
    </row>
    <row r="278" spans="1:6" x14ac:dyDescent="0.25">
      <c r="B278" s="81"/>
      <c r="C278" s="81"/>
      <c r="D278" s="81"/>
      <c r="E278" s="81"/>
      <c r="F278" s="81"/>
    </row>
    <row r="279" spans="1:6" x14ac:dyDescent="0.25">
      <c r="B279" s="81"/>
      <c r="C279" s="81"/>
      <c r="D279" s="81"/>
      <c r="E279" s="81"/>
      <c r="F279" s="81"/>
    </row>
    <row r="280" spans="1:6" x14ac:dyDescent="0.25">
      <c r="B280" s="71"/>
      <c r="C280" s="71"/>
      <c r="D280" s="71"/>
      <c r="E280" s="71"/>
      <c r="F280" s="71"/>
    </row>
    <row r="281" spans="1:6" x14ac:dyDescent="0.25">
      <c r="B281" s="81"/>
      <c r="C281" s="81"/>
      <c r="D281" s="81"/>
      <c r="E281" s="81"/>
      <c r="F281" s="81"/>
    </row>
    <row r="282" spans="1:6" x14ac:dyDescent="0.25">
      <c r="B282" s="71"/>
      <c r="C282" s="71"/>
      <c r="D282" s="71"/>
      <c r="E282" s="71"/>
      <c r="F282" s="71"/>
    </row>
    <row r="283" spans="1:6" x14ac:dyDescent="0.25">
      <c r="B283" s="81"/>
      <c r="C283" s="81"/>
      <c r="D283" s="81"/>
      <c r="E283" s="81"/>
      <c r="F283" s="81"/>
    </row>
    <row r="284" spans="1:6" x14ac:dyDescent="0.25">
      <c r="B284" s="81"/>
      <c r="C284" s="81"/>
      <c r="D284" s="81"/>
      <c r="E284" s="81"/>
      <c r="F284" s="81"/>
    </row>
    <row r="285" spans="1:6" x14ac:dyDescent="0.25">
      <c r="B285" s="81"/>
      <c r="C285" s="81"/>
      <c r="D285" s="81"/>
      <c r="E285" s="81"/>
      <c r="F285" s="81"/>
    </row>
    <row r="286" spans="1:6" x14ac:dyDescent="0.25">
      <c r="B286" s="81"/>
      <c r="C286" s="81"/>
      <c r="D286" s="81"/>
      <c r="E286" s="81"/>
      <c r="F286" s="81"/>
    </row>
    <row r="287" spans="1:6" x14ac:dyDescent="0.25">
      <c r="B287" s="81"/>
      <c r="C287" s="81"/>
      <c r="D287" s="81"/>
      <c r="E287" s="81"/>
      <c r="F287" s="81"/>
    </row>
    <row r="288" spans="1:6" x14ac:dyDescent="0.25">
      <c r="B288" s="81"/>
      <c r="C288" s="81"/>
      <c r="D288" s="81"/>
      <c r="E288" s="81"/>
      <c r="F288" s="81"/>
    </row>
    <row r="289" spans="2:6" x14ac:dyDescent="0.25">
      <c r="B289" s="71"/>
      <c r="C289" s="71"/>
      <c r="D289" s="71"/>
      <c r="E289" s="71"/>
      <c r="F289" s="71"/>
    </row>
    <row r="290" spans="2:6" x14ac:dyDescent="0.25">
      <c r="B290" s="81"/>
      <c r="C290" s="81"/>
      <c r="D290" s="81"/>
      <c r="E290" s="81"/>
      <c r="F290" s="81"/>
    </row>
    <row r="291" spans="2:6" x14ac:dyDescent="0.25">
      <c r="B291" s="81"/>
      <c r="C291" s="81"/>
      <c r="D291" s="81"/>
      <c r="E291" s="81"/>
      <c r="F291" s="81"/>
    </row>
    <row r="292" spans="2:6" x14ac:dyDescent="0.25">
      <c r="B292" s="81"/>
      <c r="C292" s="81"/>
      <c r="D292" s="81"/>
      <c r="E292" s="81"/>
      <c r="F292" s="81"/>
    </row>
    <row r="293" spans="2:6" x14ac:dyDescent="0.25">
      <c r="B293" s="81"/>
      <c r="C293" s="81"/>
      <c r="D293" s="81"/>
      <c r="E293" s="81"/>
      <c r="F293" s="81"/>
    </row>
    <row r="305" spans="2:6" x14ac:dyDescent="0.25">
      <c r="B305" s="73"/>
      <c r="C305" s="73"/>
      <c r="D305" s="73"/>
      <c r="E305" s="73"/>
      <c r="F305" s="73"/>
    </row>
    <row r="306" spans="2:6" x14ac:dyDescent="0.25">
      <c r="B306" s="71"/>
      <c r="C306" s="71"/>
      <c r="D306" s="71"/>
      <c r="E306" s="71"/>
      <c r="F306" s="71"/>
    </row>
    <row r="307" spans="2:6" x14ac:dyDescent="0.25">
      <c r="B307" s="71"/>
      <c r="C307" s="71"/>
      <c r="D307" s="71"/>
      <c r="E307" s="71"/>
      <c r="F307" s="71"/>
    </row>
    <row r="308" spans="2:6" x14ac:dyDescent="0.25">
      <c r="B308" s="71"/>
      <c r="C308" s="71"/>
      <c r="D308" s="71"/>
      <c r="E308" s="71"/>
      <c r="F308" s="71"/>
    </row>
    <row r="309" spans="2:6" x14ac:dyDescent="0.25">
      <c r="B309" s="71"/>
      <c r="C309" s="71"/>
      <c r="D309" s="71"/>
      <c r="E309" s="71"/>
      <c r="F309" s="71"/>
    </row>
    <row r="310" spans="2:6" x14ac:dyDescent="0.25">
      <c r="B310" s="71"/>
      <c r="C310" s="71"/>
      <c r="D310" s="71"/>
      <c r="E310" s="71"/>
      <c r="F310" s="71"/>
    </row>
    <row r="311" spans="2:6" x14ac:dyDescent="0.25">
      <c r="B311" s="71"/>
      <c r="C311" s="71"/>
      <c r="D311" s="71"/>
      <c r="E311" s="71"/>
      <c r="F311" s="71"/>
    </row>
    <row r="312" spans="2:6" x14ac:dyDescent="0.25">
      <c r="B312" s="71"/>
      <c r="C312" s="71"/>
      <c r="D312" s="71"/>
      <c r="E312" s="71"/>
      <c r="F312" s="71"/>
    </row>
    <row r="313" spans="2:6" x14ac:dyDescent="0.25">
      <c r="B313" s="71"/>
      <c r="C313" s="71"/>
      <c r="D313" s="71"/>
      <c r="E313" s="71"/>
      <c r="F313" s="71"/>
    </row>
    <row r="314" spans="2:6" x14ac:dyDescent="0.25">
      <c r="B314" s="71"/>
      <c r="C314" s="71"/>
      <c r="D314" s="71"/>
      <c r="E314" s="71"/>
      <c r="F314" s="71"/>
    </row>
    <row r="315" spans="2:6" x14ac:dyDescent="0.25">
      <c r="B315" s="71"/>
      <c r="C315" s="71"/>
      <c r="D315" s="71"/>
      <c r="E315" s="71"/>
      <c r="F315" s="71"/>
    </row>
    <row r="316" spans="2:6" x14ac:dyDescent="0.25">
      <c r="B316" s="71"/>
      <c r="C316" s="71"/>
      <c r="D316" s="71"/>
      <c r="E316" s="71"/>
      <c r="F316" s="71"/>
    </row>
    <row r="317" spans="2:6" x14ac:dyDescent="0.25">
      <c r="B317" s="73"/>
      <c r="C317" s="73"/>
      <c r="D317" s="73"/>
      <c r="E317" s="73"/>
      <c r="F317" s="73"/>
    </row>
    <row r="318" spans="2:6" x14ac:dyDescent="0.25">
      <c r="B318" s="73"/>
      <c r="C318" s="73"/>
      <c r="D318" s="73"/>
      <c r="E318" s="73"/>
      <c r="F318" s="73"/>
    </row>
    <row r="327" spans="2:6" x14ac:dyDescent="0.25">
      <c r="B327" s="74"/>
      <c r="C327" s="74"/>
      <c r="D327" s="74"/>
      <c r="E327" s="74"/>
      <c r="F327" s="74"/>
    </row>
    <row r="337" spans="2:6" x14ac:dyDescent="0.25">
      <c r="B337" s="73"/>
      <c r="C337" s="73"/>
      <c r="D337" s="73"/>
      <c r="E337" s="73"/>
      <c r="F337" s="73"/>
    </row>
    <row r="338" spans="2:6" x14ac:dyDescent="0.25">
      <c r="B338" s="73"/>
      <c r="C338" s="73"/>
      <c r="D338" s="73"/>
      <c r="E338" s="73"/>
      <c r="F338" s="73"/>
    </row>
    <row r="339" spans="2:6" x14ac:dyDescent="0.25">
      <c r="B339" s="73"/>
      <c r="C339" s="73"/>
      <c r="D339" s="73"/>
      <c r="E339" s="73"/>
      <c r="F339" s="73"/>
    </row>
    <row r="340" spans="2:6" x14ac:dyDescent="0.25">
      <c r="B340" s="73"/>
      <c r="C340" s="73"/>
      <c r="D340" s="73"/>
      <c r="E340" s="73"/>
      <c r="F340" s="73"/>
    </row>
    <row r="341" spans="2:6" x14ac:dyDescent="0.25">
      <c r="B341" s="73"/>
      <c r="C341" s="73"/>
      <c r="D341" s="73"/>
      <c r="E341" s="73"/>
      <c r="F341" s="73"/>
    </row>
    <row r="342" spans="2:6" x14ac:dyDescent="0.25">
      <c r="B342" s="73"/>
      <c r="C342" s="73"/>
      <c r="D342" s="73"/>
      <c r="E342" s="73"/>
      <c r="F342" s="73"/>
    </row>
    <row r="343" spans="2:6" x14ac:dyDescent="0.25">
      <c r="B343" s="73"/>
      <c r="C343" s="73"/>
      <c r="D343" s="73"/>
      <c r="E343" s="73"/>
      <c r="F343" s="73"/>
    </row>
    <row r="344" spans="2:6" x14ac:dyDescent="0.25">
      <c r="B344" s="73"/>
      <c r="C344" s="73"/>
      <c r="D344" s="73"/>
      <c r="E344" s="73"/>
      <c r="F344" s="73"/>
    </row>
    <row r="345" spans="2:6" x14ac:dyDescent="0.25">
      <c r="B345" s="73"/>
      <c r="C345" s="73"/>
      <c r="D345" s="73"/>
      <c r="E345" s="73"/>
      <c r="F345" s="73"/>
    </row>
    <row r="346" spans="2:6" x14ac:dyDescent="0.25">
      <c r="B346" s="73"/>
      <c r="C346" s="73"/>
      <c r="D346" s="73"/>
      <c r="E346" s="73"/>
      <c r="F346" s="73"/>
    </row>
    <row r="347" spans="2:6" x14ac:dyDescent="0.25">
      <c r="B347" s="73"/>
      <c r="C347" s="73"/>
      <c r="D347" s="73"/>
      <c r="E347" s="73"/>
      <c r="F347" s="73"/>
    </row>
    <row r="359" spans="2:6" x14ac:dyDescent="0.25">
      <c r="B359" s="73"/>
      <c r="C359" s="73"/>
      <c r="D359" s="73"/>
      <c r="E359" s="71"/>
      <c r="F359" s="71"/>
    </row>
    <row r="360" spans="2:6" x14ac:dyDescent="0.25">
      <c r="B360" s="73"/>
      <c r="C360" s="73"/>
      <c r="D360" s="73"/>
      <c r="E360" s="71"/>
      <c r="F360" s="71"/>
    </row>
    <row r="361" spans="2:6" x14ac:dyDescent="0.25">
      <c r="B361" s="73"/>
      <c r="C361" s="73"/>
      <c r="D361" s="73"/>
      <c r="E361" s="71"/>
      <c r="F361" s="71"/>
    </row>
    <row r="362" spans="2:6" x14ac:dyDescent="0.25">
      <c r="B362" s="73"/>
      <c r="C362" s="73"/>
      <c r="D362" s="73"/>
      <c r="E362" s="71"/>
      <c r="F362" s="71"/>
    </row>
  </sheetData>
  <sortState ref="K8:M40">
    <sortCondition ref="K8:K40"/>
  </sortState>
  <pageMargins left="0.7" right="0.7" top="0.75" bottom="0.75" header="0.3" footer="0.3"/>
  <pageSetup paperSize="9"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302"/>
  <sheetViews>
    <sheetView topLeftCell="A13" workbookViewId="0">
      <selection activeCell="D4" sqref="D4"/>
    </sheetView>
  </sheetViews>
  <sheetFormatPr defaultRowHeight="15" x14ac:dyDescent="0.25"/>
  <cols>
    <col min="1" max="1" width="23.7109375" style="70" bestFit="1" customWidth="1"/>
    <col min="2" max="2" width="12.140625" style="70" customWidth="1"/>
    <col min="3" max="3" width="7.7109375" style="70" customWidth="1"/>
    <col min="4" max="4" width="10" style="70" customWidth="1"/>
    <col min="5" max="5" width="7.7109375" style="70" customWidth="1"/>
    <col min="6" max="6" width="6.7109375" style="70" customWidth="1"/>
    <col min="7" max="7" width="10.42578125" style="70" customWidth="1"/>
    <col min="8" max="8" width="10.28515625" style="70" customWidth="1"/>
    <col min="9" max="16384" width="9.140625" style="70"/>
  </cols>
  <sheetData>
    <row r="1" spans="1:9" ht="33" customHeight="1" x14ac:dyDescent="0.25">
      <c r="A1" s="88" t="s">
        <v>180</v>
      </c>
      <c r="B1" s="83" t="s">
        <v>90</v>
      </c>
      <c r="C1" s="83" t="s">
        <v>77</v>
      </c>
      <c r="D1" s="83" t="s">
        <v>78</v>
      </c>
      <c r="E1" s="83" t="s">
        <v>7</v>
      </c>
      <c r="F1" s="83" t="s">
        <v>5</v>
      </c>
      <c r="G1" s="83" t="s">
        <v>177</v>
      </c>
      <c r="H1" s="83" t="s">
        <v>178</v>
      </c>
      <c r="I1" s="78"/>
    </row>
    <row r="2" spans="1:9" x14ac:dyDescent="0.25">
      <c r="A2" s="84"/>
      <c r="B2" s="85"/>
      <c r="C2" s="85"/>
      <c r="D2" s="85"/>
      <c r="E2" s="85"/>
      <c r="F2" s="85"/>
      <c r="G2" s="86"/>
      <c r="H2" s="84"/>
    </row>
    <row r="3" spans="1:9" x14ac:dyDescent="0.25">
      <c r="A3" s="84" t="s">
        <v>38</v>
      </c>
      <c r="B3" s="105">
        <v>129</v>
      </c>
      <c r="C3" s="105">
        <v>22</v>
      </c>
      <c r="D3" s="105">
        <v>107</v>
      </c>
      <c r="E3" s="105">
        <v>24</v>
      </c>
      <c r="F3" s="105">
        <v>3</v>
      </c>
      <c r="G3" s="106">
        <v>21</v>
      </c>
      <c r="H3" s="106">
        <v>1</v>
      </c>
    </row>
    <row r="4" spans="1:9" x14ac:dyDescent="0.25">
      <c r="A4" s="84" t="s">
        <v>20</v>
      </c>
      <c r="B4" s="107">
        <v>0</v>
      </c>
      <c r="C4" s="107">
        <v>0</v>
      </c>
      <c r="D4" s="107">
        <v>0</v>
      </c>
      <c r="E4" s="107">
        <v>0</v>
      </c>
      <c r="F4" s="107">
        <v>0</v>
      </c>
      <c r="G4" s="107">
        <v>0</v>
      </c>
      <c r="H4" s="107">
        <v>0</v>
      </c>
    </row>
    <row r="5" spans="1:9" x14ac:dyDescent="0.25">
      <c r="A5" s="84" t="s">
        <v>31</v>
      </c>
      <c r="B5" s="105">
        <v>429</v>
      </c>
      <c r="C5" s="105">
        <v>56</v>
      </c>
      <c r="D5" s="105">
        <v>373</v>
      </c>
      <c r="E5" s="105">
        <v>23</v>
      </c>
      <c r="F5" s="105">
        <v>0</v>
      </c>
      <c r="G5" s="106">
        <v>40</v>
      </c>
      <c r="H5" s="106">
        <v>2</v>
      </c>
    </row>
    <row r="6" spans="1:9" x14ac:dyDescent="0.25">
      <c r="A6" s="84" t="s">
        <v>23</v>
      </c>
      <c r="B6" s="105">
        <v>211</v>
      </c>
      <c r="C6" s="105">
        <v>49</v>
      </c>
      <c r="D6" s="105">
        <v>162</v>
      </c>
      <c r="E6" s="105">
        <v>16</v>
      </c>
      <c r="F6" s="105">
        <v>5</v>
      </c>
      <c r="G6" s="106">
        <v>40</v>
      </c>
      <c r="H6" s="106">
        <v>2</v>
      </c>
    </row>
    <row r="7" spans="1:9" x14ac:dyDescent="0.25">
      <c r="A7" s="84" t="s">
        <v>163</v>
      </c>
      <c r="B7" s="105">
        <v>162</v>
      </c>
      <c r="C7" s="105">
        <v>50</v>
      </c>
      <c r="D7" s="105">
        <v>112</v>
      </c>
      <c r="E7" s="105">
        <v>0</v>
      </c>
      <c r="F7" s="105">
        <v>14</v>
      </c>
      <c r="G7" s="106">
        <v>18</v>
      </c>
      <c r="H7" s="106">
        <v>1</v>
      </c>
    </row>
    <row r="8" spans="1:9" x14ac:dyDescent="0.25">
      <c r="A8" s="84" t="s">
        <v>17</v>
      </c>
      <c r="B8" s="105">
        <v>766</v>
      </c>
      <c r="C8" s="105">
        <v>255</v>
      </c>
      <c r="D8" s="105">
        <v>511</v>
      </c>
      <c r="E8" s="105">
        <v>34</v>
      </c>
      <c r="F8" s="105">
        <v>0</v>
      </c>
      <c r="G8" s="106">
        <v>40</v>
      </c>
      <c r="H8" s="106">
        <v>2</v>
      </c>
    </row>
    <row r="9" spans="1:9" x14ac:dyDescent="0.25">
      <c r="A9" s="84" t="s">
        <v>74</v>
      </c>
      <c r="B9" s="105">
        <v>60</v>
      </c>
      <c r="C9" s="105">
        <v>15</v>
      </c>
      <c r="D9" s="105">
        <v>45</v>
      </c>
      <c r="E9" s="105">
        <v>10</v>
      </c>
      <c r="F9" s="105">
        <v>0</v>
      </c>
      <c r="G9" s="106">
        <v>16</v>
      </c>
      <c r="H9" s="106">
        <v>2</v>
      </c>
    </row>
    <row r="10" spans="1:9" x14ac:dyDescent="0.25">
      <c r="A10" s="84" t="s">
        <v>35</v>
      </c>
      <c r="B10" s="105">
        <v>259</v>
      </c>
      <c r="C10" s="105">
        <v>51</v>
      </c>
      <c r="D10" s="105">
        <v>208</v>
      </c>
      <c r="E10" s="105">
        <v>1</v>
      </c>
      <c r="F10" s="105">
        <v>2</v>
      </c>
      <c r="G10" s="106">
        <v>36</v>
      </c>
      <c r="H10" s="106">
        <v>1</v>
      </c>
    </row>
    <row r="11" spans="1:9" x14ac:dyDescent="0.25">
      <c r="A11" s="84" t="s">
        <v>36</v>
      </c>
      <c r="B11" s="105">
        <v>284</v>
      </c>
      <c r="C11" s="105">
        <v>78</v>
      </c>
      <c r="D11" s="105">
        <v>206</v>
      </c>
      <c r="E11" s="105">
        <v>53</v>
      </c>
      <c r="F11" s="105">
        <v>17</v>
      </c>
      <c r="G11" s="106">
        <v>24</v>
      </c>
      <c r="H11" s="106">
        <v>2</v>
      </c>
    </row>
    <row r="12" spans="1:9" x14ac:dyDescent="0.25">
      <c r="A12" s="84" t="s">
        <v>19</v>
      </c>
      <c r="B12" s="105">
        <v>381</v>
      </c>
      <c r="C12" s="105">
        <v>84</v>
      </c>
      <c r="D12" s="105">
        <v>297</v>
      </c>
      <c r="E12" s="105">
        <v>23</v>
      </c>
      <c r="F12" s="105">
        <v>0</v>
      </c>
      <c r="G12" s="106">
        <v>33</v>
      </c>
      <c r="H12" s="106">
        <v>2</v>
      </c>
    </row>
    <row r="13" spans="1:9" x14ac:dyDescent="0.25">
      <c r="A13" s="84" t="s">
        <v>32</v>
      </c>
      <c r="B13" s="105">
        <v>110</v>
      </c>
      <c r="C13" s="105">
        <v>15</v>
      </c>
      <c r="D13" s="105">
        <v>95</v>
      </c>
      <c r="E13" s="105">
        <v>4</v>
      </c>
      <c r="F13" s="105">
        <v>0</v>
      </c>
      <c r="G13" s="106">
        <v>24</v>
      </c>
      <c r="H13" s="106">
        <v>2</v>
      </c>
    </row>
    <row r="14" spans="1:9" x14ac:dyDescent="0.25">
      <c r="A14" s="84" t="s">
        <v>30</v>
      </c>
      <c r="B14" s="105">
        <v>234</v>
      </c>
      <c r="C14" s="105">
        <v>94</v>
      </c>
      <c r="D14" s="105">
        <v>140</v>
      </c>
      <c r="E14" s="105">
        <v>0</v>
      </c>
      <c r="F14" s="105">
        <v>1</v>
      </c>
      <c r="G14" s="106">
        <v>18</v>
      </c>
      <c r="H14" s="106">
        <v>2</v>
      </c>
    </row>
    <row r="15" spans="1:9" x14ac:dyDescent="0.25">
      <c r="A15" s="84" t="s">
        <v>88</v>
      </c>
      <c r="B15" s="105">
        <v>199</v>
      </c>
      <c r="C15" s="105">
        <v>70</v>
      </c>
      <c r="D15" s="105">
        <v>129</v>
      </c>
      <c r="E15" s="105">
        <v>0</v>
      </c>
      <c r="F15" s="105">
        <v>0</v>
      </c>
      <c r="G15" s="106">
        <v>16</v>
      </c>
      <c r="H15" s="106">
        <v>1</v>
      </c>
    </row>
    <row r="16" spans="1:9" x14ac:dyDescent="0.25">
      <c r="A16" s="84" t="s">
        <v>34</v>
      </c>
      <c r="B16" s="105">
        <v>216</v>
      </c>
      <c r="C16" s="105">
        <v>38</v>
      </c>
      <c r="D16" s="105">
        <v>178</v>
      </c>
      <c r="E16" s="105">
        <v>4</v>
      </c>
      <c r="F16" s="105">
        <v>0</v>
      </c>
      <c r="G16" s="106">
        <v>36</v>
      </c>
      <c r="H16" s="106">
        <v>2</v>
      </c>
    </row>
    <row r="17" spans="1:8" x14ac:dyDescent="0.25">
      <c r="A17" s="84" t="s">
        <v>47</v>
      </c>
      <c r="B17" s="105">
        <v>113</v>
      </c>
      <c r="C17" s="105">
        <v>25</v>
      </c>
      <c r="D17" s="105">
        <v>88</v>
      </c>
      <c r="E17" s="105">
        <v>20</v>
      </c>
      <c r="F17" s="105">
        <v>1</v>
      </c>
      <c r="G17" s="106">
        <v>40</v>
      </c>
      <c r="H17" s="106">
        <v>2</v>
      </c>
    </row>
    <row r="18" spans="1:8" x14ac:dyDescent="0.25">
      <c r="A18" s="84" t="s">
        <v>164</v>
      </c>
      <c r="B18" s="105">
        <v>302</v>
      </c>
      <c r="C18" s="105">
        <v>81</v>
      </c>
      <c r="D18" s="105">
        <v>221</v>
      </c>
      <c r="E18" s="105">
        <v>15</v>
      </c>
      <c r="F18" s="105">
        <v>2</v>
      </c>
      <c r="G18" s="106">
        <v>19</v>
      </c>
      <c r="H18" s="106">
        <v>2</v>
      </c>
    </row>
    <row r="19" spans="1:8" x14ac:dyDescent="0.25">
      <c r="A19" s="84" t="s">
        <v>53</v>
      </c>
      <c r="B19" s="107">
        <v>0</v>
      </c>
      <c r="C19" s="107">
        <v>0</v>
      </c>
      <c r="D19" s="107">
        <v>0</v>
      </c>
      <c r="E19" s="107">
        <v>0</v>
      </c>
      <c r="F19" s="107">
        <v>0</v>
      </c>
      <c r="G19" s="107">
        <v>0</v>
      </c>
      <c r="H19" s="107">
        <v>0</v>
      </c>
    </row>
    <row r="20" spans="1:8" x14ac:dyDescent="0.25">
      <c r="A20" s="84" t="s">
        <v>26</v>
      </c>
      <c r="B20" s="105">
        <v>163</v>
      </c>
      <c r="C20" s="105">
        <v>34</v>
      </c>
      <c r="D20" s="105">
        <v>129</v>
      </c>
      <c r="E20" s="105">
        <v>9</v>
      </c>
      <c r="F20" s="105">
        <v>0</v>
      </c>
      <c r="G20" s="106">
        <v>33</v>
      </c>
      <c r="H20" s="106">
        <v>2</v>
      </c>
    </row>
    <row r="21" spans="1:8" x14ac:dyDescent="0.25">
      <c r="A21" s="84" t="s">
        <v>29</v>
      </c>
      <c r="B21" s="105">
        <v>281</v>
      </c>
      <c r="C21" s="105">
        <v>42</v>
      </c>
      <c r="D21" s="105">
        <v>239</v>
      </c>
      <c r="E21" s="105">
        <v>20</v>
      </c>
      <c r="F21" s="105">
        <v>0</v>
      </c>
      <c r="G21" s="106">
        <v>40</v>
      </c>
      <c r="H21" s="106">
        <v>2</v>
      </c>
    </row>
    <row r="22" spans="1:8" x14ac:dyDescent="0.25">
      <c r="A22" s="84" t="s">
        <v>168</v>
      </c>
      <c r="B22" s="105">
        <v>215</v>
      </c>
      <c r="C22" s="105">
        <v>77</v>
      </c>
      <c r="D22" s="105">
        <v>138</v>
      </c>
      <c r="E22" s="105">
        <v>4</v>
      </c>
      <c r="F22" s="105">
        <v>0</v>
      </c>
      <c r="G22" s="106">
        <v>34</v>
      </c>
      <c r="H22" s="106">
        <v>2</v>
      </c>
    </row>
    <row r="23" spans="1:8" x14ac:dyDescent="0.25">
      <c r="A23" s="84" t="s">
        <v>37</v>
      </c>
      <c r="B23" s="105">
        <v>380</v>
      </c>
      <c r="C23" s="105">
        <v>118</v>
      </c>
      <c r="D23" s="105">
        <v>262</v>
      </c>
      <c r="E23" s="105">
        <v>23</v>
      </c>
      <c r="F23" s="105">
        <v>14</v>
      </c>
      <c r="G23" s="106">
        <v>40</v>
      </c>
      <c r="H23" s="106">
        <v>2</v>
      </c>
    </row>
    <row r="24" spans="1:8" x14ac:dyDescent="0.25">
      <c r="A24" s="84" t="s">
        <v>176</v>
      </c>
      <c r="B24" s="105">
        <v>379</v>
      </c>
      <c r="C24" s="105">
        <v>103</v>
      </c>
      <c r="D24" s="105">
        <v>276</v>
      </c>
      <c r="E24" s="105">
        <v>7</v>
      </c>
      <c r="F24" s="105">
        <v>0</v>
      </c>
      <c r="G24" s="106">
        <v>20</v>
      </c>
      <c r="H24" s="106">
        <v>2</v>
      </c>
    </row>
    <row r="25" spans="1:8" x14ac:dyDescent="0.25">
      <c r="A25" s="84" t="s">
        <v>22</v>
      </c>
      <c r="B25" s="105">
        <v>269</v>
      </c>
      <c r="C25" s="105">
        <v>95</v>
      </c>
      <c r="D25" s="105">
        <v>174</v>
      </c>
      <c r="E25" s="105">
        <v>8</v>
      </c>
      <c r="F25" s="105">
        <v>0</v>
      </c>
      <c r="G25" s="106">
        <v>40</v>
      </c>
      <c r="H25" s="106">
        <v>2</v>
      </c>
    </row>
    <row r="26" spans="1:8" x14ac:dyDescent="0.25">
      <c r="A26" s="84" t="s">
        <v>18</v>
      </c>
      <c r="B26" s="105">
        <v>351</v>
      </c>
      <c r="C26" s="105">
        <v>82</v>
      </c>
      <c r="D26" s="105">
        <v>269</v>
      </c>
      <c r="E26" s="105">
        <v>36</v>
      </c>
      <c r="F26" s="105">
        <v>6</v>
      </c>
      <c r="G26" s="106">
        <v>28</v>
      </c>
      <c r="H26" s="106">
        <v>1</v>
      </c>
    </row>
    <row r="27" spans="1:8" x14ac:dyDescent="0.25">
      <c r="A27" s="84" t="s">
        <v>50</v>
      </c>
      <c r="B27" s="105">
        <v>315</v>
      </c>
      <c r="C27" s="105">
        <v>82</v>
      </c>
      <c r="D27" s="105">
        <v>233</v>
      </c>
      <c r="E27" s="105">
        <v>31</v>
      </c>
      <c r="F27" s="105">
        <v>0</v>
      </c>
      <c r="G27" s="106">
        <v>33</v>
      </c>
      <c r="H27" s="106">
        <v>2</v>
      </c>
    </row>
    <row r="28" spans="1:8" x14ac:dyDescent="0.25">
      <c r="A28" s="84" t="s">
        <v>27</v>
      </c>
      <c r="B28" s="105">
        <v>205</v>
      </c>
      <c r="C28" s="105">
        <v>49</v>
      </c>
      <c r="D28" s="105">
        <v>156</v>
      </c>
      <c r="E28" s="105">
        <v>14</v>
      </c>
      <c r="F28" s="105">
        <v>0</v>
      </c>
      <c r="G28" s="106">
        <v>40</v>
      </c>
      <c r="H28" s="106">
        <v>2</v>
      </c>
    </row>
    <row r="29" spans="1:8" x14ac:dyDescent="0.25">
      <c r="A29" s="84" t="s">
        <v>21</v>
      </c>
      <c r="B29" s="107">
        <v>0</v>
      </c>
      <c r="C29" s="107">
        <v>0</v>
      </c>
      <c r="D29" s="107">
        <v>0</v>
      </c>
      <c r="E29" s="107">
        <v>0</v>
      </c>
      <c r="F29" s="107">
        <v>0</v>
      </c>
      <c r="G29" s="107">
        <v>0</v>
      </c>
      <c r="H29" s="107">
        <v>0</v>
      </c>
    </row>
    <row r="30" spans="1:8" x14ac:dyDescent="0.25">
      <c r="A30" s="84" t="s">
        <v>87</v>
      </c>
      <c r="B30" s="105">
        <v>287</v>
      </c>
      <c r="C30" s="105">
        <v>93</v>
      </c>
      <c r="D30" s="105">
        <v>194</v>
      </c>
      <c r="E30" s="105">
        <v>80</v>
      </c>
      <c r="F30" s="105">
        <v>0</v>
      </c>
      <c r="G30" s="106">
        <v>40</v>
      </c>
      <c r="H30" s="106">
        <v>2</v>
      </c>
    </row>
    <row r="31" spans="1:8" x14ac:dyDescent="0.25">
      <c r="A31" s="84" t="s">
        <v>49</v>
      </c>
      <c r="B31" s="105">
        <v>313</v>
      </c>
      <c r="C31" s="105">
        <v>73</v>
      </c>
      <c r="D31" s="105">
        <v>240</v>
      </c>
      <c r="E31" s="105">
        <v>0</v>
      </c>
      <c r="F31" s="105">
        <v>0</v>
      </c>
      <c r="G31" s="106">
        <v>30</v>
      </c>
      <c r="H31" s="106">
        <v>2</v>
      </c>
    </row>
    <row r="32" spans="1:8" x14ac:dyDescent="0.25">
      <c r="A32" s="84" t="s">
        <v>75</v>
      </c>
      <c r="B32" s="105">
        <v>183</v>
      </c>
      <c r="C32" s="105">
        <v>54</v>
      </c>
      <c r="D32" s="105">
        <v>129</v>
      </c>
      <c r="E32" s="105">
        <v>17</v>
      </c>
      <c r="F32" s="105">
        <v>0</v>
      </c>
      <c r="G32" s="106">
        <v>28</v>
      </c>
      <c r="H32" s="106">
        <v>1</v>
      </c>
    </row>
    <row r="33" spans="1:8" x14ac:dyDescent="0.25">
      <c r="A33" s="84" t="s">
        <v>123</v>
      </c>
      <c r="B33" s="105">
        <v>359</v>
      </c>
      <c r="C33" s="105">
        <v>64</v>
      </c>
      <c r="D33" s="105">
        <v>295</v>
      </c>
      <c r="E33" s="105">
        <v>6</v>
      </c>
      <c r="F33" s="105">
        <v>0</v>
      </c>
      <c r="G33" s="106">
        <v>40</v>
      </c>
      <c r="H33" s="106">
        <v>2</v>
      </c>
    </row>
    <row r="34" spans="1:8" x14ac:dyDescent="0.25">
      <c r="A34" s="84" t="s">
        <v>28</v>
      </c>
      <c r="B34" s="105">
        <v>292</v>
      </c>
      <c r="C34" s="105">
        <v>55</v>
      </c>
      <c r="D34" s="105">
        <v>237</v>
      </c>
      <c r="E34" s="105">
        <v>41</v>
      </c>
      <c r="F34" s="105">
        <v>4</v>
      </c>
      <c r="G34" s="106">
        <v>38</v>
      </c>
      <c r="H34" s="106">
        <v>1</v>
      </c>
    </row>
    <row r="35" spans="1:8" x14ac:dyDescent="0.25">
      <c r="A35" s="84" t="s">
        <v>33</v>
      </c>
      <c r="B35" s="105">
        <v>250</v>
      </c>
      <c r="C35" s="105">
        <v>44</v>
      </c>
      <c r="D35" s="105">
        <v>206</v>
      </c>
      <c r="E35" s="105">
        <v>1</v>
      </c>
      <c r="F35" s="105">
        <v>0</v>
      </c>
      <c r="G35" s="106">
        <v>40</v>
      </c>
      <c r="H35" s="106">
        <v>2</v>
      </c>
    </row>
    <row r="36" spans="1:8" ht="6.75" customHeight="1" x14ac:dyDescent="0.25">
      <c r="A36" s="84"/>
      <c r="B36" s="105"/>
      <c r="C36" s="105"/>
      <c r="D36" s="105"/>
      <c r="E36" s="105"/>
      <c r="F36" s="105"/>
      <c r="G36" s="108"/>
      <c r="H36" s="108"/>
    </row>
    <row r="37" spans="1:8" x14ac:dyDescent="0.25">
      <c r="A37" s="87" t="s">
        <v>15</v>
      </c>
      <c r="B37" s="113">
        <f>SUM(B3:B35)</f>
        <v>8097</v>
      </c>
      <c r="C37" s="113">
        <f t="shared" ref="C37:H37" si="0">SUM(C3:C35)</f>
        <v>2048</v>
      </c>
      <c r="D37" s="113">
        <f t="shared" si="0"/>
        <v>6049</v>
      </c>
      <c r="E37" s="113">
        <f t="shared" si="0"/>
        <v>524</v>
      </c>
      <c r="F37" s="113">
        <f t="shared" si="0"/>
        <v>69</v>
      </c>
      <c r="G37" s="113">
        <f t="shared" si="0"/>
        <v>945</v>
      </c>
      <c r="H37" s="113">
        <f t="shared" si="0"/>
        <v>53</v>
      </c>
    </row>
    <row r="38" spans="1:8" x14ac:dyDescent="0.25">
      <c r="A38" s="87" t="s">
        <v>97</v>
      </c>
      <c r="B38" s="113">
        <v>4</v>
      </c>
      <c r="C38" s="113">
        <v>4</v>
      </c>
      <c r="D38" s="113">
        <v>4</v>
      </c>
      <c r="E38" s="113">
        <v>4</v>
      </c>
      <c r="F38" s="113">
        <v>4</v>
      </c>
      <c r="G38" s="113"/>
      <c r="H38" s="113"/>
    </row>
    <row r="39" spans="1:8" x14ac:dyDescent="0.25">
      <c r="A39" s="87" t="s">
        <v>107</v>
      </c>
      <c r="B39" s="113">
        <f>ROUND((B37/B38),0)</f>
        <v>2024</v>
      </c>
      <c r="C39" s="113">
        <f t="shared" ref="C39:F39" si="1">ROUND((C37/C38),0)</f>
        <v>512</v>
      </c>
      <c r="D39" s="113">
        <f t="shared" si="1"/>
        <v>1512</v>
      </c>
      <c r="E39" s="113">
        <f t="shared" si="1"/>
        <v>131</v>
      </c>
      <c r="F39" s="113">
        <f t="shared" si="1"/>
        <v>17</v>
      </c>
      <c r="G39" s="113"/>
      <c r="H39" s="113"/>
    </row>
    <row r="40" spans="1:8" ht="15.75" customHeight="1" x14ac:dyDescent="0.25">
      <c r="B40" s="109"/>
      <c r="C40" s="109"/>
      <c r="D40" s="109"/>
      <c r="E40" s="109"/>
      <c r="F40" s="109"/>
      <c r="G40" s="110"/>
      <c r="H40" s="110"/>
    </row>
    <row r="41" spans="1:8" x14ac:dyDescent="0.25">
      <c r="B41" s="110"/>
      <c r="C41" s="110"/>
      <c r="D41" s="110"/>
      <c r="E41" s="110"/>
      <c r="F41" s="110"/>
      <c r="G41" s="110"/>
      <c r="H41" s="110"/>
    </row>
    <row r="42" spans="1:8" x14ac:dyDescent="0.25">
      <c r="B42" s="110"/>
      <c r="C42" s="110"/>
      <c r="D42" s="110"/>
      <c r="E42" s="110"/>
      <c r="F42" s="110"/>
      <c r="G42" s="110"/>
      <c r="H42" s="110"/>
    </row>
    <row r="43" spans="1:8" x14ac:dyDescent="0.25">
      <c r="B43" s="111"/>
      <c r="C43" s="111"/>
      <c r="D43" s="111"/>
      <c r="E43" s="111"/>
      <c r="F43" s="111"/>
      <c r="G43" s="110"/>
      <c r="H43" s="110"/>
    </row>
    <row r="44" spans="1:8" x14ac:dyDescent="0.25">
      <c r="B44" s="112"/>
      <c r="C44" s="112"/>
      <c r="D44" s="112"/>
      <c r="E44" s="112"/>
      <c r="F44" s="112"/>
      <c r="G44" s="110"/>
      <c r="H44" s="110"/>
    </row>
    <row r="45" spans="1:8" x14ac:dyDescent="0.25">
      <c r="B45" s="112"/>
      <c r="C45" s="112"/>
      <c r="D45" s="112"/>
      <c r="E45" s="112"/>
      <c r="F45" s="112"/>
      <c r="G45" s="110"/>
      <c r="H45" s="110"/>
    </row>
    <row r="46" spans="1:8" x14ac:dyDescent="0.25">
      <c r="B46" s="110"/>
      <c r="C46" s="110"/>
      <c r="D46" s="110"/>
      <c r="E46" s="110"/>
      <c r="F46" s="110"/>
      <c r="G46" s="110"/>
      <c r="H46" s="110"/>
    </row>
    <row r="47" spans="1:8" x14ac:dyDescent="0.25">
      <c r="B47" s="110"/>
      <c r="C47" s="110"/>
      <c r="D47" s="110"/>
      <c r="E47" s="110"/>
      <c r="F47" s="110"/>
      <c r="G47" s="110"/>
      <c r="H47" s="110"/>
    </row>
    <row r="48" spans="1:8" x14ac:dyDescent="0.25">
      <c r="B48" s="110"/>
      <c r="C48" s="110"/>
      <c r="D48" s="110"/>
      <c r="E48" s="110"/>
      <c r="F48" s="110"/>
      <c r="G48" s="110"/>
      <c r="H48" s="110"/>
    </row>
    <row r="49" spans="1:8" x14ac:dyDescent="0.25">
      <c r="A49" s="73"/>
      <c r="B49" s="112"/>
      <c r="C49" s="112"/>
      <c r="D49" s="112"/>
      <c r="E49" s="112"/>
      <c r="F49" s="112"/>
      <c r="G49" s="110"/>
      <c r="H49" s="110"/>
    </row>
    <row r="50" spans="1:8" x14ac:dyDescent="0.25">
      <c r="B50" s="110"/>
      <c r="C50" s="110"/>
      <c r="D50" s="110"/>
      <c r="E50" s="110"/>
      <c r="F50" s="110"/>
      <c r="G50" s="110"/>
      <c r="H50" s="110"/>
    </row>
    <row r="51" spans="1:8" x14ac:dyDescent="0.25">
      <c r="B51" s="110"/>
      <c r="C51" s="110"/>
      <c r="D51" s="110"/>
      <c r="E51" s="110"/>
      <c r="F51" s="110"/>
      <c r="G51" s="110"/>
      <c r="H51" s="110"/>
    </row>
    <row r="52" spans="1:8" x14ac:dyDescent="0.25">
      <c r="B52" s="110"/>
      <c r="C52" s="110"/>
      <c r="D52" s="110"/>
      <c r="E52" s="110"/>
      <c r="F52" s="110"/>
      <c r="G52" s="110"/>
      <c r="H52" s="110"/>
    </row>
    <row r="53" spans="1:8" x14ac:dyDescent="0.25">
      <c r="B53" s="112"/>
      <c r="C53" s="112"/>
      <c r="D53" s="112"/>
      <c r="E53" s="112"/>
      <c r="F53" s="112"/>
      <c r="G53" s="110"/>
      <c r="H53" s="110"/>
    </row>
    <row r="54" spans="1:8" x14ac:dyDescent="0.25">
      <c r="B54" s="110"/>
      <c r="C54" s="110"/>
      <c r="D54" s="110"/>
      <c r="E54" s="110"/>
      <c r="F54" s="110"/>
      <c r="G54" s="110"/>
      <c r="H54" s="110"/>
    </row>
    <row r="55" spans="1:8" x14ac:dyDescent="0.25">
      <c r="B55" s="110"/>
      <c r="C55" s="110"/>
      <c r="D55" s="110"/>
      <c r="E55" s="110"/>
      <c r="F55" s="110"/>
      <c r="G55" s="110"/>
      <c r="H55" s="110"/>
    </row>
    <row r="56" spans="1:8" x14ac:dyDescent="0.25">
      <c r="B56" s="110"/>
      <c r="C56" s="110"/>
      <c r="D56" s="110"/>
      <c r="E56" s="110"/>
      <c r="F56" s="110"/>
      <c r="G56" s="110"/>
      <c r="H56" s="110"/>
    </row>
    <row r="57" spans="1:8" x14ac:dyDescent="0.25">
      <c r="B57" s="110"/>
      <c r="C57" s="110"/>
      <c r="D57" s="110"/>
      <c r="E57" s="110"/>
      <c r="F57" s="110"/>
      <c r="G57" s="110"/>
      <c r="H57" s="110"/>
    </row>
    <row r="59" spans="1:8" x14ac:dyDescent="0.25">
      <c r="B59" s="81"/>
      <c r="C59" s="81"/>
      <c r="D59" s="81"/>
      <c r="E59" s="81"/>
      <c r="F59" s="81"/>
    </row>
    <row r="60" spans="1:8" x14ac:dyDescent="0.25">
      <c r="B60" s="71"/>
      <c r="C60" s="71"/>
      <c r="D60" s="71"/>
      <c r="E60" s="71"/>
      <c r="F60" s="71"/>
    </row>
    <row r="61" spans="1:8" x14ac:dyDescent="0.25">
      <c r="B61" s="73"/>
      <c r="C61" s="73"/>
      <c r="D61" s="73"/>
      <c r="E61" s="73"/>
      <c r="F61" s="73"/>
    </row>
    <row r="63" spans="1:8" x14ac:dyDescent="0.25">
      <c r="B63" s="71"/>
      <c r="C63" s="71"/>
      <c r="D63" s="71"/>
      <c r="E63" s="71"/>
      <c r="F63" s="71"/>
    </row>
    <row r="64" spans="1:8" x14ac:dyDescent="0.25">
      <c r="B64" s="73"/>
      <c r="C64" s="73"/>
      <c r="D64" s="73"/>
      <c r="E64" s="73"/>
      <c r="F64" s="73"/>
    </row>
    <row r="65" spans="1:6" x14ac:dyDescent="0.25">
      <c r="A65" s="80"/>
      <c r="B65" s="80"/>
      <c r="C65" s="80"/>
      <c r="D65" s="80"/>
      <c r="E65" s="80"/>
      <c r="F65" s="80"/>
    </row>
    <row r="68" spans="1:6" x14ac:dyDescent="0.25">
      <c r="B68" s="73"/>
      <c r="C68" s="73"/>
      <c r="D68" s="73"/>
      <c r="E68" s="73"/>
      <c r="F68" s="73"/>
    </row>
    <row r="74" spans="1:6" x14ac:dyDescent="0.25">
      <c r="A74" s="73"/>
      <c r="B74" s="73"/>
      <c r="C74" s="73"/>
      <c r="D74" s="73"/>
      <c r="E74" s="73"/>
      <c r="F74" s="73"/>
    </row>
    <row r="75" spans="1:6" x14ac:dyDescent="0.25">
      <c r="A75" s="73"/>
      <c r="B75" s="73"/>
      <c r="C75" s="73"/>
      <c r="D75" s="73"/>
      <c r="E75" s="73"/>
      <c r="F75" s="73"/>
    </row>
    <row r="76" spans="1:6" x14ac:dyDescent="0.25">
      <c r="A76" s="73"/>
      <c r="B76" s="73"/>
      <c r="C76" s="73"/>
      <c r="D76" s="73"/>
      <c r="E76" s="73"/>
      <c r="F76" s="73"/>
    </row>
    <row r="77" spans="1:6" x14ac:dyDescent="0.25">
      <c r="A77" s="73"/>
      <c r="B77" s="73"/>
      <c r="C77" s="73"/>
      <c r="D77" s="73"/>
      <c r="E77" s="73"/>
      <c r="F77" s="73"/>
    </row>
    <row r="78" spans="1:6" x14ac:dyDescent="0.25">
      <c r="A78" s="73"/>
      <c r="B78" s="73"/>
      <c r="C78" s="73"/>
      <c r="D78" s="73"/>
      <c r="E78" s="73"/>
      <c r="F78" s="73"/>
    </row>
    <row r="79" spans="1:6" x14ac:dyDescent="0.25">
      <c r="A79" s="73"/>
      <c r="B79" s="73"/>
      <c r="C79" s="73"/>
      <c r="D79" s="73"/>
      <c r="E79" s="73"/>
      <c r="F79" s="73"/>
    </row>
    <row r="80" spans="1:6" x14ac:dyDescent="0.25">
      <c r="A80" s="73"/>
      <c r="B80" s="73"/>
      <c r="C80" s="73"/>
      <c r="D80" s="73"/>
      <c r="E80" s="73"/>
      <c r="F80" s="73"/>
    </row>
    <row r="81" spans="1:6" x14ac:dyDescent="0.25">
      <c r="A81" s="73"/>
      <c r="B81" s="73"/>
      <c r="C81" s="73"/>
      <c r="D81" s="73"/>
      <c r="E81" s="73"/>
      <c r="F81" s="73"/>
    </row>
    <row r="82" spans="1:6" x14ac:dyDescent="0.25">
      <c r="A82" s="73"/>
      <c r="B82" s="73"/>
      <c r="C82" s="73"/>
      <c r="D82" s="73"/>
      <c r="E82" s="73"/>
      <c r="F82" s="73"/>
    </row>
    <row r="83" spans="1:6" x14ac:dyDescent="0.25">
      <c r="A83" s="73"/>
      <c r="B83" s="73"/>
      <c r="C83" s="73"/>
      <c r="D83" s="73"/>
      <c r="E83" s="73"/>
      <c r="F83" s="73"/>
    </row>
    <row r="84" spans="1:6" x14ac:dyDescent="0.25">
      <c r="A84" s="73"/>
      <c r="B84" s="73"/>
      <c r="C84" s="73"/>
      <c r="D84" s="73"/>
      <c r="E84" s="73"/>
      <c r="F84" s="73"/>
    </row>
    <row r="85" spans="1:6" x14ac:dyDescent="0.25">
      <c r="A85" s="73"/>
      <c r="B85" s="73"/>
      <c r="C85" s="73"/>
      <c r="D85" s="73"/>
      <c r="E85" s="73"/>
      <c r="F85" s="73"/>
    </row>
    <row r="86" spans="1:6" x14ac:dyDescent="0.25">
      <c r="A86" s="73"/>
      <c r="B86" s="73"/>
      <c r="C86" s="73"/>
      <c r="D86" s="73"/>
      <c r="E86" s="73"/>
      <c r="F86" s="73"/>
    </row>
    <row r="87" spans="1:6" x14ac:dyDescent="0.25">
      <c r="A87" s="73"/>
      <c r="B87" s="73"/>
      <c r="C87" s="73"/>
      <c r="D87" s="73"/>
      <c r="E87" s="73"/>
      <c r="F87" s="73"/>
    </row>
    <row r="88" spans="1:6" x14ac:dyDescent="0.25">
      <c r="A88" s="73"/>
      <c r="B88" s="73"/>
      <c r="C88" s="73"/>
      <c r="D88" s="73"/>
      <c r="E88" s="73"/>
      <c r="F88" s="73"/>
    </row>
    <row r="89" spans="1:6" x14ac:dyDescent="0.25">
      <c r="A89" s="73"/>
      <c r="B89" s="73"/>
      <c r="C89" s="73"/>
      <c r="D89" s="73"/>
      <c r="E89" s="73"/>
      <c r="F89" s="73"/>
    </row>
    <row r="90" spans="1:6" x14ac:dyDescent="0.25">
      <c r="A90" s="73"/>
      <c r="B90" s="73"/>
      <c r="C90" s="73"/>
      <c r="D90" s="73"/>
      <c r="E90" s="73"/>
      <c r="F90" s="73"/>
    </row>
    <row r="91" spans="1:6" x14ac:dyDescent="0.25">
      <c r="A91" s="73"/>
      <c r="B91" s="73"/>
      <c r="C91" s="73"/>
      <c r="D91" s="73"/>
      <c r="E91" s="73"/>
      <c r="F91" s="73"/>
    </row>
    <row r="92" spans="1:6" x14ac:dyDescent="0.25">
      <c r="A92" s="73"/>
      <c r="B92" s="73"/>
      <c r="C92" s="73"/>
      <c r="D92" s="73"/>
      <c r="E92" s="73"/>
      <c r="F92" s="73"/>
    </row>
    <row r="93" spans="1:6" x14ac:dyDescent="0.25">
      <c r="A93" s="73"/>
      <c r="B93" s="73"/>
      <c r="C93" s="73"/>
      <c r="D93" s="73"/>
      <c r="E93" s="73"/>
      <c r="F93" s="73"/>
    </row>
    <row r="94" spans="1:6" x14ac:dyDescent="0.25">
      <c r="A94" s="73"/>
      <c r="B94" s="73"/>
      <c r="C94" s="73"/>
      <c r="D94" s="73"/>
      <c r="E94" s="73"/>
      <c r="F94" s="73"/>
    </row>
    <row r="95" spans="1:6" x14ac:dyDescent="0.25">
      <c r="A95" s="73"/>
      <c r="B95" s="73"/>
      <c r="C95" s="73"/>
      <c r="D95" s="73"/>
      <c r="E95" s="73"/>
      <c r="F95" s="73"/>
    </row>
    <row r="96" spans="1:6" x14ac:dyDescent="0.25">
      <c r="A96" s="73"/>
      <c r="B96" s="73"/>
      <c r="C96" s="73"/>
      <c r="D96" s="73"/>
      <c r="E96" s="73"/>
      <c r="F96" s="73"/>
    </row>
    <row r="97" spans="1:6" x14ac:dyDescent="0.25">
      <c r="A97" s="73"/>
      <c r="B97" s="73"/>
      <c r="C97" s="73"/>
      <c r="D97" s="73"/>
      <c r="E97" s="73"/>
      <c r="F97" s="73"/>
    </row>
    <row r="98" spans="1:6" x14ac:dyDescent="0.25">
      <c r="A98" s="73"/>
      <c r="B98" s="73"/>
      <c r="C98" s="73"/>
      <c r="D98" s="73"/>
      <c r="E98" s="73"/>
      <c r="F98" s="73"/>
    </row>
    <row r="99" spans="1:6" x14ac:dyDescent="0.25">
      <c r="A99" s="73"/>
      <c r="B99" s="73"/>
      <c r="C99" s="73"/>
      <c r="D99" s="73"/>
      <c r="E99" s="73"/>
      <c r="F99" s="73"/>
    </row>
    <row r="100" spans="1:6" x14ac:dyDescent="0.25">
      <c r="A100" s="73"/>
      <c r="B100" s="73"/>
      <c r="C100" s="73"/>
      <c r="D100" s="73"/>
      <c r="E100" s="73"/>
      <c r="F100" s="73"/>
    </row>
    <row r="101" spans="1:6" x14ac:dyDescent="0.25">
      <c r="A101" s="80"/>
      <c r="B101" s="80"/>
      <c r="C101" s="80"/>
      <c r="D101" s="80"/>
      <c r="E101" s="80"/>
      <c r="F101" s="80"/>
    </row>
    <row r="102" spans="1:6" x14ac:dyDescent="0.25">
      <c r="A102" s="73"/>
      <c r="B102" s="73"/>
      <c r="C102" s="73"/>
      <c r="D102" s="73"/>
      <c r="E102" s="73"/>
      <c r="F102" s="73"/>
    </row>
    <row r="103" spans="1:6" x14ac:dyDescent="0.25">
      <c r="A103" s="73"/>
      <c r="B103" s="73"/>
      <c r="C103" s="73"/>
      <c r="D103" s="73"/>
      <c r="E103" s="73"/>
      <c r="F103" s="73"/>
    </row>
    <row r="104" spans="1:6" x14ac:dyDescent="0.25">
      <c r="A104" s="73"/>
      <c r="B104" s="73"/>
      <c r="C104" s="73"/>
      <c r="D104" s="73"/>
      <c r="E104" s="73"/>
      <c r="F104" s="73"/>
    </row>
    <row r="105" spans="1:6" x14ac:dyDescent="0.25">
      <c r="B105" s="73"/>
      <c r="C105" s="73"/>
      <c r="D105" s="73"/>
      <c r="E105" s="73"/>
      <c r="F105" s="73"/>
    </row>
    <row r="106" spans="1:6" x14ac:dyDescent="0.25">
      <c r="B106" s="73"/>
      <c r="C106" s="73"/>
      <c r="D106" s="73"/>
      <c r="E106" s="73"/>
      <c r="F106" s="73"/>
    </row>
    <row r="107" spans="1:6" x14ac:dyDescent="0.25">
      <c r="B107" s="73"/>
      <c r="C107" s="73"/>
      <c r="D107" s="73"/>
      <c r="E107" s="73"/>
      <c r="F107" s="73"/>
    </row>
    <row r="108" spans="1:6" x14ac:dyDescent="0.25">
      <c r="B108" s="73"/>
      <c r="C108" s="73"/>
      <c r="D108" s="73"/>
      <c r="E108" s="73"/>
      <c r="F108" s="73"/>
    </row>
    <row r="109" spans="1:6" x14ac:dyDescent="0.25">
      <c r="B109" s="73"/>
      <c r="C109" s="73"/>
      <c r="D109" s="73"/>
      <c r="E109" s="73"/>
      <c r="F109" s="73"/>
    </row>
    <row r="110" spans="1:6" x14ac:dyDescent="0.25">
      <c r="B110" s="73"/>
      <c r="C110" s="73"/>
      <c r="D110" s="73"/>
      <c r="E110" s="73"/>
      <c r="F110" s="73"/>
    </row>
    <row r="111" spans="1:6" x14ac:dyDescent="0.25">
      <c r="B111" s="73"/>
      <c r="C111" s="73"/>
      <c r="D111" s="73"/>
      <c r="E111" s="73"/>
      <c r="F111" s="73"/>
    </row>
    <row r="112" spans="1:6" x14ac:dyDescent="0.25">
      <c r="B112" s="73"/>
      <c r="C112" s="73"/>
      <c r="D112" s="73"/>
      <c r="E112" s="73"/>
      <c r="F112" s="73"/>
    </row>
    <row r="113" spans="2:6" x14ac:dyDescent="0.25">
      <c r="B113" s="73"/>
      <c r="C113" s="73"/>
      <c r="D113" s="73"/>
      <c r="E113" s="73"/>
      <c r="F113" s="73"/>
    </row>
    <row r="114" spans="2:6" x14ac:dyDescent="0.25">
      <c r="B114" s="73"/>
      <c r="C114" s="73"/>
      <c r="D114" s="73"/>
      <c r="E114" s="73"/>
      <c r="F114" s="73"/>
    </row>
    <row r="115" spans="2:6" x14ac:dyDescent="0.25">
      <c r="B115" s="73"/>
      <c r="C115" s="73"/>
      <c r="D115" s="73"/>
      <c r="E115" s="73"/>
      <c r="F115" s="73"/>
    </row>
    <row r="116" spans="2:6" x14ac:dyDescent="0.25">
      <c r="B116" s="82"/>
      <c r="C116" s="82"/>
      <c r="D116" s="82"/>
      <c r="E116" s="82"/>
      <c r="F116" s="82"/>
    </row>
    <row r="117" spans="2:6" x14ac:dyDescent="0.25">
      <c r="B117" s="73"/>
      <c r="C117" s="73"/>
      <c r="D117" s="73"/>
      <c r="E117" s="73"/>
      <c r="F117" s="73"/>
    </row>
    <row r="118" spans="2:6" x14ac:dyDescent="0.25">
      <c r="B118" s="73"/>
      <c r="C118" s="73"/>
      <c r="D118" s="73"/>
      <c r="E118" s="73"/>
      <c r="F118" s="73"/>
    </row>
    <row r="119" spans="2:6" x14ac:dyDescent="0.25">
      <c r="B119" s="73"/>
      <c r="C119" s="73"/>
      <c r="D119" s="73"/>
      <c r="E119" s="73"/>
      <c r="F119" s="73"/>
    </row>
    <row r="120" spans="2:6" x14ac:dyDescent="0.25">
      <c r="B120" s="73"/>
      <c r="C120" s="73"/>
      <c r="D120" s="73"/>
      <c r="E120" s="73"/>
      <c r="F120" s="73"/>
    </row>
    <row r="121" spans="2:6" x14ac:dyDescent="0.25">
      <c r="B121" s="73"/>
      <c r="C121" s="73"/>
      <c r="D121" s="73"/>
      <c r="E121" s="73"/>
      <c r="F121" s="73"/>
    </row>
    <row r="122" spans="2:6" x14ac:dyDescent="0.25">
      <c r="B122" s="73"/>
      <c r="C122" s="73"/>
      <c r="D122" s="73"/>
      <c r="E122" s="73"/>
      <c r="F122" s="73"/>
    </row>
    <row r="123" spans="2:6" x14ac:dyDescent="0.25">
      <c r="B123" s="82"/>
      <c r="C123" s="82"/>
      <c r="D123" s="82"/>
      <c r="E123" s="82"/>
      <c r="F123" s="82"/>
    </row>
    <row r="124" spans="2:6" x14ac:dyDescent="0.25">
      <c r="B124" s="73"/>
      <c r="C124" s="73"/>
      <c r="D124" s="73"/>
      <c r="E124" s="73"/>
      <c r="F124" s="73"/>
    </row>
    <row r="125" spans="2:6" x14ac:dyDescent="0.25">
      <c r="B125" s="73"/>
      <c r="C125" s="73"/>
      <c r="D125" s="73"/>
      <c r="E125" s="73"/>
      <c r="F125" s="73"/>
    </row>
    <row r="126" spans="2:6" x14ac:dyDescent="0.25">
      <c r="B126" s="73"/>
      <c r="C126" s="73"/>
      <c r="D126" s="73"/>
      <c r="E126" s="73"/>
      <c r="F126" s="73"/>
    </row>
    <row r="127" spans="2:6" x14ac:dyDescent="0.25">
      <c r="B127" s="73"/>
      <c r="C127" s="73"/>
      <c r="D127" s="73"/>
      <c r="E127" s="73"/>
      <c r="F127" s="73"/>
    </row>
    <row r="128" spans="2:6" x14ac:dyDescent="0.25">
      <c r="B128" s="73"/>
      <c r="C128" s="73"/>
      <c r="D128" s="73"/>
      <c r="E128" s="73"/>
      <c r="F128" s="73"/>
    </row>
    <row r="129" spans="1:6" x14ac:dyDescent="0.25">
      <c r="B129" s="73"/>
      <c r="C129" s="73"/>
      <c r="D129" s="73"/>
      <c r="E129" s="73"/>
      <c r="F129" s="73"/>
    </row>
    <row r="130" spans="1:6" x14ac:dyDescent="0.25">
      <c r="B130" s="73"/>
      <c r="C130" s="73"/>
      <c r="D130" s="73"/>
      <c r="E130" s="73"/>
      <c r="F130" s="73"/>
    </row>
    <row r="131" spans="1:6" x14ac:dyDescent="0.25">
      <c r="B131" s="73"/>
      <c r="C131" s="73"/>
      <c r="D131" s="73"/>
      <c r="E131" s="73"/>
      <c r="F131" s="73"/>
    </row>
    <row r="132" spans="1:6" x14ac:dyDescent="0.25">
      <c r="B132" s="73"/>
      <c r="C132" s="73"/>
      <c r="D132" s="73"/>
      <c r="E132" s="73"/>
      <c r="F132" s="73"/>
    </row>
    <row r="133" spans="1:6" x14ac:dyDescent="0.25">
      <c r="B133" s="73"/>
      <c r="C133" s="73"/>
      <c r="D133" s="73"/>
      <c r="E133" s="73"/>
      <c r="F133" s="73"/>
    </row>
    <row r="134" spans="1:6" x14ac:dyDescent="0.25">
      <c r="B134" s="73"/>
      <c r="C134" s="73"/>
      <c r="D134" s="73"/>
      <c r="E134" s="73"/>
      <c r="F134" s="73"/>
    </row>
    <row r="135" spans="1:6" x14ac:dyDescent="0.25">
      <c r="B135" s="73"/>
      <c r="C135" s="73"/>
      <c r="D135" s="73"/>
      <c r="E135" s="73"/>
      <c r="F135" s="73"/>
    </row>
    <row r="136" spans="1:6" x14ac:dyDescent="0.25">
      <c r="B136" s="73"/>
      <c r="C136" s="73"/>
      <c r="D136" s="73"/>
      <c r="E136" s="73"/>
      <c r="F136" s="73"/>
    </row>
    <row r="137" spans="1:6" x14ac:dyDescent="0.25">
      <c r="B137" s="73"/>
      <c r="C137" s="73"/>
      <c r="D137" s="73"/>
      <c r="E137" s="73"/>
      <c r="F137" s="73"/>
    </row>
    <row r="138" spans="1:6" x14ac:dyDescent="0.25">
      <c r="B138" s="73"/>
      <c r="C138" s="73"/>
      <c r="D138" s="73"/>
      <c r="E138" s="73"/>
      <c r="F138" s="73"/>
    </row>
    <row r="139" spans="1:6" x14ac:dyDescent="0.25">
      <c r="B139" s="73"/>
      <c r="C139" s="73"/>
      <c r="D139" s="73"/>
      <c r="E139" s="73"/>
      <c r="F139" s="73"/>
    </row>
    <row r="140" spans="1:6" x14ac:dyDescent="0.25">
      <c r="B140" s="73"/>
      <c r="C140" s="73"/>
      <c r="D140" s="73"/>
      <c r="E140" s="73"/>
      <c r="F140" s="73"/>
    </row>
    <row r="141" spans="1:6" x14ac:dyDescent="0.25">
      <c r="B141" s="73"/>
      <c r="C141" s="73"/>
      <c r="D141" s="73"/>
      <c r="E141" s="73"/>
      <c r="F141" s="73"/>
    </row>
    <row r="142" spans="1:6" x14ac:dyDescent="0.25">
      <c r="B142" s="73"/>
      <c r="C142" s="73"/>
      <c r="D142" s="73"/>
      <c r="E142" s="73"/>
      <c r="F142" s="73"/>
    </row>
    <row r="143" spans="1:6" x14ac:dyDescent="0.25">
      <c r="B143" s="73"/>
      <c r="C143" s="73"/>
      <c r="D143" s="73"/>
      <c r="E143" s="73"/>
      <c r="F143" s="73"/>
    </row>
    <row r="144" spans="1:6" x14ac:dyDescent="0.25">
      <c r="A144" s="77"/>
      <c r="B144" s="80"/>
      <c r="C144" s="80"/>
      <c r="D144" s="80"/>
      <c r="E144" s="80"/>
      <c r="F144" s="80"/>
    </row>
    <row r="145" spans="1:6" x14ac:dyDescent="0.25">
      <c r="A145" s="77"/>
      <c r="B145" s="80"/>
      <c r="C145" s="80"/>
      <c r="D145" s="80"/>
      <c r="E145" s="80"/>
      <c r="F145" s="80"/>
    </row>
    <row r="146" spans="1:6" x14ac:dyDescent="0.25">
      <c r="B146" s="73"/>
      <c r="C146" s="73"/>
      <c r="D146" s="73"/>
      <c r="E146" s="73"/>
      <c r="F146" s="73"/>
    </row>
    <row r="147" spans="1:6" x14ac:dyDescent="0.25">
      <c r="B147" s="73"/>
      <c r="C147" s="73"/>
      <c r="D147" s="73"/>
      <c r="E147" s="73"/>
      <c r="F147" s="73"/>
    </row>
    <row r="148" spans="1:6" x14ac:dyDescent="0.25">
      <c r="B148" s="73"/>
      <c r="C148" s="73"/>
      <c r="D148" s="73"/>
      <c r="E148" s="73"/>
      <c r="F148" s="73"/>
    </row>
    <row r="149" spans="1:6" x14ac:dyDescent="0.25">
      <c r="B149" s="73"/>
      <c r="C149" s="73"/>
      <c r="D149" s="73"/>
      <c r="E149" s="73"/>
      <c r="F149" s="73"/>
    </row>
    <row r="150" spans="1:6" x14ac:dyDescent="0.25">
      <c r="B150" s="73"/>
      <c r="C150" s="73"/>
      <c r="D150" s="73"/>
      <c r="E150" s="73"/>
      <c r="F150" s="73"/>
    </row>
    <row r="151" spans="1:6" x14ac:dyDescent="0.25">
      <c r="B151" s="73"/>
      <c r="C151" s="73"/>
      <c r="D151" s="73"/>
      <c r="E151" s="73"/>
      <c r="F151" s="73"/>
    </row>
    <row r="152" spans="1:6" x14ac:dyDescent="0.25">
      <c r="B152" s="73"/>
      <c r="C152" s="73"/>
      <c r="D152" s="73"/>
      <c r="E152" s="73"/>
      <c r="F152" s="73"/>
    </row>
    <row r="153" spans="1:6" x14ac:dyDescent="0.25">
      <c r="B153" s="73"/>
      <c r="C153" s="73"/>
      <c r="D153" s="73"/>
      <c r="E153" s="73"/>
      <c r="F153" s="73"/>
    </row>
    <row r="154" spans="1:6" x14ac:dyDescent="0.25">
      <c r="B154" s="73"/>
      <c r="C154" s="73"/>
      <c r="D154" s="73"/>
      <c r="E154" s="73"/>
      <c r="F154" s="73"/>
    </row>
    <row r="155" spans="1:6" x14ac:dyDescent="0.25">
      <c r="B155" s="73"/>
      <c r="C155" s="73"/>
      <c r="D155" s="73"/>
      <c r="E155" s="73"/>
      <c r="F155" s="73"/>
    </row>
    <row r="156" spans="1:6" x14ac:dyDescent="0.25">
      <c r="B156" s="73"/>
      <c r="C156" s="73"/>
      <c r="D156" s="73"/>
      <c r="E156" s="73"/>
      <c r="F156" s="73"/>
    </row>
    <row r="157" spans="1:6" x14ac:dyDescent="0.25">
      <c r="B157" s="73"/>
      <c r="C157" s="73"/>
      <c r="D157" s="73"/>
      <c r="E157" s="73"/>
      <c r="F157" s="73"/>
    </row>
    <row r="158" spans="1:6" x14ac:dyDescent="0.25">
      <c r="B158" s="73"/>
      <c r="C158" s="73"/>
      <c r="D158" s="73"/>
      <c r="E158" s="73"/>
      <c r="F158" s="73"/>
    </row>
    <row r="159" spans="1:6" x14ac:dyDescent="0.25">
      <c r="B159" s="73"/>
      <c r="C159" s="73"/>
      <c r="D159" s="73"/>
      <c r="E159" s="73"/>
      <c r="F159" s="73"/>
    </row>
    <row r="160" spans="1:6" x14ac:dyDescent="0.25">
      <c r="B160" s="73"/>
      <c r="C160" s="73"/>
      <c r="D160" s="73"/>
      <c r="E160" s="73"/>
      <c r="F160" s="73"/>
    </row>
    <row r="161" spans="1:6" x14ac:dyDescent="0.25">
      <c r="B161" s="73"/>
      <c r="C161" s="73"/>
      <c r="D161" s="73"/>
      <c r="E161" s="73"/>
      <c r="F161" s="73"/>
    </row>
    <row r="162" spans="1:6" x14ac:dyDescent="0.25">
      <c r="B162" s="73"/>
      <c r="C162" s="73"/>
      <c r="D162" s="73"/>
      <c r="E162" s="73"/>
      <c r="F162" s="73"/>
    </row>
    <row r="163" spans="1:6" x14ac:dyDescent="0.25">
      <c r="A163" s="77"/>
      <c r="B163" s="80"/>
      <c r="C163" s="80"/>
      <c r="D163" s="80"/>
      <c r="E163" s="80"/>
      <c r="F163" s="80"/>
    </row>
    <row r="164" spans="1:6" x14ac:dyDescent="0.25">
      <c r="A164" s="77"/>
      <c r="B164" s="80"/>
      <c r="C164" s="80"/>
      <c r="D164" s="80"/>
      <c r="E164" s="80"/>
      <c r="F164" s="80"/>
    </row>
    <row r="167" spans="1:6" x14ac:dyDescent="0.25">
      <c r="B167" s="81"/>
      <c r="C167" s="81"/>
      <c r="D167" s="81"/>
      <c r="E167" s="81"/>
      <c r="F167" s="81"/>
    </row>
    <row r="174" spans="1:6" x14ac:dyDescent="0.25">
      <c r="B174" s="71"/>
      <c r="C174" s="71"/>
      <c r="D174" s="71"/>
      <c r="E174" s="71"/>
      <c r="F174" s="71"/>
    </row>
    <row r="175" spans="1:6" x14ac:dyDescent="0.25">
      <c r="B175" s="81"/>
      <c r="C175" s="81"/>
      <c r="D175" s="81"/>
      <c r="E175" s="81"/>
      <c r="F175" s="81"/>
    </row>
    <row r="183" spans="2:6" x14ac:dyDescent="0.25">
      <c r="B183" s="71"/>
      <c r="C183" s="71"/>
      <c r="D183" s="71"/>
      <c r="E183" s="71"/>
      <c r="F183" s="71"/>
    </row>
    <row r="184" spans="2:6" x14ac:dyDescent="0.25">
      <c r="B184" s="71"/>
      <c r="C184" s="71"/>
      <c r="D184" s="71"/>
      <c r="E184" s="71"/>
      <c r="F184" s="71"/>
    </row>
    <row r="185" spans="2:6" x14ac:dyDescent="0.25">
      <c r="B185" s="71"/>
      <c r="C185" s="71"/>
      <c r="D185" s="71"/>
      <c r="E185" s="71"/>
      <c r="F185" s="71"/>
    </row>
    <row r="186" spans="2:6" x14ac:dyDescent="0.25">
      <c r="B186" s="71"/>
      <c r="C186" s="71"/>
      <c r="D186" s="71"/>
      <c r="E186" s="71"/>
      <c r="F186" s="71"/>
    </row>
    <row r="187" spans="2:6" x14ac:dyDescent="0.25">
      <c r="B187" s="71"/>
      <c r="C187" s="71"/>
      <c r="D187" s="71"/>
      <c r="E187" s="71"/>
      <c r="F187" s="71"/>
    </row>
    <row r="188" spans="2:6" x14ac:dyDescent="0.25">
      <c r="B188" s="71"/>
      <c r="C188" s="71"/>
      <c r="D188" s="71"/>
      <c r="E188" s="71"/>
      <c r="F188" s="71"/>
    </row>
    <row r="189" spans="2:6" x14ac:dyDescent="0.25">
      <c r="B189" s="71"/>
      <c r="C189" s="71"/>
      <c r="D189" s="71"/>
      <c r="E189" s="71"/>
      <c r="F189" s="71"/>
    </row>
    <row r="190" spans="2:6" x14ac:dyDescent="0.25">
      <c r="B190" s="71"/>
      <c r="C190" s="71"/>
      <c r="D190" s="71"/>
      <c r="E190" s="71"/>
      <c r="F190" s="71"/>
    </row>
    <row r="191" spans="2:6" x14ac:dyDescent="0.25">
      <c r="B191" s="71"/>
      <c r="C191" s="71"/>
      <c r="D191" s="71"/>
      <c r="E191" s="71"/>
      <c r="F191" s="71"/>
    </row>
    <row r="192" spans="2:6" x14ac:dyDescent="0.25">
      <c r="B192" s="71"/>
      <c r="C192" s="71"/>
      <c r="D192" s="71"/>
      <c r="E192" s="71"/>
      <c r="F192" s="71"/>
    </row>
    <row r="193" spans="1:6" x14ac:dyDescent="0.25">
      <c r="B193" s="71"/>
      <c r="C193" s="71"/>
      <c r="D193" s="71"/>
      <c r="E193" s="71"/>
      <c r="F193" s="71"/>
    </row>
    <row r="194" spans="1:6" x14ac:dyDescent="0.25">
      <c r="B194" s="71"/>
      <c r="C194" s="71"/>
      <c r="D194" s="71"/>
      <c r="E194" s="71"/>
      <c r="F194" s="71"/>
    </row>
    <row r="195" spans="1:6" x14ac:dyDescent="0.25">
      <c r="B195" s="71"/>
      <c r="C195" s="71"/>
      <c r="D195" s="71"/>
      <c r="E195" s="71"/>
      <c r="F195" s="71"/>
    </row>
    <row r="196" spans="1:6" x14ac:dyDescent="0.25">
      <c r="B196" s="71"/>
      <c r="C196" s="71"/>
      <c r="D196" s="71"/>
      <c r="E196" s="71"/>
      <c r="F196" s="71"/>
    </row>
    <row r="197" spans="1:6" x14ac:dyDescent="0.25">
      <c r="B197" s="71"/>
      <c r="C197" s="71"/>
      <c r="D197" s="71"/>
      <c r="E197" s="71"/>
      <c r="F197" s="71"/>
    </row>
    <row r="198" spans="1:6" x14ac:dyDescent="0.25">
      <c r="A198" s="77"/>
      <c r="B198" s="78"/>
      <c r="C198" s="78"/>
      <c r="D198" s="78"/>
      <c r="E198" s="78"/>
      <c r="F198" s="78"/>
    </row>
    <row r="199" spans="1:6" x14ac:dyDescent="0.25">
      <c r="A199" s="77"/>
      <c r="B199" s="78"/>
      <c r="C199" s="78"/>
      <c r="D199" s="78"/>
      <c r="E199" s="78"/>
      <c r="F199" s="78"/>
    </row>
    <row r="200" spans="1:6" x14ac:dyDescent="0.25">
      <c r="B200" s="81"/>
      <c r="C200" s="81"/>
      <c r="D200" s="81"/>
      <c r="E200" s="81"/>
      <c r="F200" s="81"/>
    </row>
    <row r="201" spans="1:6" x14ac:dyDescent="0.25">
      <c r="B201" s="81"/>
      <c r="C201" s="81"/>
      <c r="D201" s="81"/>
      <c r="E201" s="81"/>
      <c r="F201" s="81"/>
    </row>
    <row r="202" spans="1:6" x14ac:dyDescent="0.25">
      <c r="B202" s="71"/>
      <c r="C202" s="71"/>
      <c r="D202" s="71"/>
      <c r="E202" s="71"/>
      <c r="F202" s="71"/>
    </row>
    <row r="203" spans="1:6" x14ac:dyDescent="0.25">
      <c r="B203" s="81"/>
      <c r="C203" s="81"/>
      <c r="D203" s="81"/>
      <c r="E203" s="81"/>
      <c r="F203" s="81"/>
    </row>
    <row r="204" spans="1:6" x14ac:dyDescent="0.25">
      <c r="B204" s="81"/>
      <c r="C204" s="81"/>
      <c r="D204" s="81"/>
      <c r="E204" s="81"/>
      <c r="F204" s="81"/>
    </row>
    <row r="205" spans="1:6" x14ac:dyDescent="0.25">
      <c r="B205" s="81"/>
      <c r="C205" s="81"/>
      <c r="D205" s="81"/>
      <c r="E205" s="81"/>
      <c r="F205" s="81"/>
    </row>
    <row r="206" spans="1:6" x14ac:dyDescent="0.25">
      <c r="B206" s="71"/>
      <c r="C206" s="71"/>
      <c r="D206" s="71"/>
      <c r="E206" s="71"/>
      <c r="F206" s="71"/>
    </row>
    <row r="207" spans="1:6" x14ac:dyDescent="0.25">
      <c r="B207" s="81"/>
      <c r="C207" s="81"/>
      <c r="D207" s="81"/>
      <c r="E207" s="81"/>
      <c r="F207" s="81"/>
    </row>
    <row r="208" spans="1:6" x14ac:dyDescent="0.25">
      <c r="B208" s="81"/>
      <c r="C208" s="81"/>
      <c r="D208" s="81"/>
      <c r="E208" s="81"/>
      <c r="F208" s="81"/>
    </row>
    <row r="209" spans="2:6" x14ac:dyDescent="0.25">
      <c r="B209" s="81"/>
      <c r="C209" s="81"/>
      <c r="D209" s="81"/>
      <c r="E209" s="81"/>
      <c r="F209" s="81"/>
    </row>
    <row r="210" spans="2:6" x14ac:dyDescent="0.25">
      <c r="B210" s="81"/>
      <c r="C210" s="81"/>
      <c r="D210" s="81"/>
      <c r="E210" s="81"/>
      <c r="F210" s="81"/>
    </row>
    <row r="211" spans="2:6" x14ac:dyDescent="0.25">
      <c r="B211" s="81"/>
      <c r="C211" s="81"/>
      <c r="D211" s="81"/>
      <c r="E211" s="81"/>
      <c r="F211" s="81"/>
    </row>
    <row r="212" spans="2:6" x14ac:dyDescent="0.25">
      <c r="B212" s="81"/>
      <c r="C212" s="81"/>
      <c r="D212" s="81"/>
      <c r="E212" s="81"/>
      <c r="F212" s="81"/>
    </row>
    <row r="213" spans="2:6" x14ac:dyDescent="0.25">
      <c r="B213" s="81"/>
      <c r="C213" s="81"/>
      <c r="D213" s="81"/>
      <c r="E213" s="81"/>
      <c r="F213" s="81"/>
    </row>
    <row r="214" spans="2:6" x14ac:dyDescent="0.25">
      <c r="B214" s="71"/>
      <c r="C214" s="71"/>
      <c r="D214" s="71"/>
      <c r="E214" s="71"/>
      <c r="F214" s="71"/>
    </row>
    <row r="215" spans="2:6" x14ac:dyDescent="0.25">
      <c r="B215" s="81"/>
      <c r="C215" s="81"/>
      <c r="D215" s="81"/>
      <c r="E215" s="81"/>
      <c r="F215" s="81"/>
    </row>
    <row r="216" spans="2:6" x14ac:dyDescent="0.25">
      <c r="B216" s="81"/>
      <c r="C216" s="81"/>
      <c r="D216" s="81"/>
      <c r="E216" s="81"/>
      <c r="F216" s="81"/>
    </row>
    <row r="217" spans="2:6" x14ac:dyDescent="0.25">
      <c r="B217" s="81"/>
      <c r="C217" s="81"/>
      <c r="D217" s="81"/>
      <c r="E217" s="81"/>
      <c r="F217" s="81"/>
    </row>
    <row r="218" spans="2:6" x14ac:dyDescent="0.25">
      <c r="B218" s="81"/>
      <c r="C218" s="81"/>
      <c r="D218" s="81"/>
      <c r="E218" s="81"/>
      <c r="F218" s="81"/>
    </row>
    <row r="233" spans="2:6" x14ac:dyDescent="0.25">
      <c r="B233" s="73"/>
      <c r="C233" s="73"/>
      <c r="D233" s="73"/>
      <c r="E233" s="73"/>
      <c r="F233" s="73"/>
    </row>
    <row r="234" spans="2:6" x14ac:dyDescent="0.25">
      <c r="B234" s="71"/>
      <c r="C234" s="71"/>
      <c r="D234" s="71"/>
      <c r="E234" s="71"/>
      <c r="F234" s="71"/>
    </row>
    <row r="235" spans="2:6" x14ac:dyDescent="0.25">
      <c r="B235" s="71"/>
      <c r="C235" s="71"/>
      <c r="D235" s="71"/>
      <c r="E235" s="71"/>
      <c r="F235" s="71"/>
    </row>
    <row r="236" spans="2:6" x14ac:dyDescent="0.25">
      <c r="B236" s="71"/>
      <c r="C236" s="71"/>
      <c r="D236" s="71"/>
      <c r="E236" s="71"/>
      <c r="F236" s="71"/>
    </row>
    <row r="237" spans="2:6" x14ac:dyDescent="0.25">
      <c r="B237" s="71"/>
      <c r="C237" s="71"/>
      <c r="D237" s="71"/>
      <c r="E237" s="71"/>
      <c r="F237" s="71"/>
    </row>
    <row r="238" spans="2:6" x14ac:dyDescent="0.25">
      <c r="B238" s="71"/>
      <c r="C238" s="71"/>
      <c r="D238" s="71"/>
      <c r="E238" s="71"/>
      <c r="F238" s="71"/>
    </row>
    <row r="239" spans="2:6" x14ac:dyDescent="0.25">
      <c r="B239" s="71"/>
      <c r="C239" s="71"/>
      <c r="D239" s="71"/>
      <c r="E239" s="71"/>
      <c r="F239" s="71"/>
    </row>
    <row r="240" spans="2:6" x14ac:dyDescent="0.25">
      <c r="B240" s="71"/>
      <c r="C240" s="71"/>
      <c r="D240" s="71"/>
      <c r="E240" s="71"/>
      <c r="F240" s="71"/>
    </row>
    <row r="241" spans="2:6" x14ac:dyDescent="0.25">
      <c r="B241" s="71"/>
      <c r="C241" s="71"/>
      <c r="D241" s="71"/>
      <c r="E241" s="71"/>
      <c r="F241" s="71"/>
    </row>
    <row r="242" spans="2:6" x14ac:dyDescent="0.25">
      <c r="B242" s="71"/>
      <c r="C242" s="71"/>
      <c r="D242" s="71"/>
      <c r="E242" s="71"/>
      <c r="F242" s="71"/>
    </row>
    <row r="243" spans="2:6" x14ac:dyDescent="0.25">
      <c r="B243" s="71"/>
      <c r="C243" s="71"/>
      <c r="D243" s="71"/>
      <c r="E243" s="71"/>
      <c r="F243" s="71"/>
    </row>
    <row r="244" spans="2:6" x14ac:dyDescent="0.25">
      <c r="B244" s="71"/>
      <c r="C244" s="71"/>
      <c r="D244" s="71"/>
      <c r="E244" s="71"/>
      <c r="F244" s="71"/>
    </row>
    <row r="245" spans="2:6" x14ac:dyDescent="0.25">
      <c r="B245" s="71"/>
      <c r="C245" s="71"/>
      <c r="D245" s="71"/>
      <c r="E245" s="71"/>
      <c r="F245" s="71"/>
    </row>
    <row r="246" spans="2:6" x14ac:dyDescent="0.25">
      <c r="B246" s="71"/>
      <c r="C246" s="71"/>
      <c r="D246" s="71"/>
      <c r="E246" s="71"/>
      <c r="F246" s="71"/>
    </row>
    <row r="247" spans="2:6" x14ac:dyDescent="0.25">
      <c r="B247" s="71"/>
      <c r="C247" s="71"/>
      <c r="D247" s="71"/>
      <c r="E247" s="71"/>
      <c r="F247" s="71"/>
    </row>
    <row r="248" spans="2:6" x14ac:dyDescent="0.25">
      <c r="B248" s="73"/>
      <c r="C248" s="73"/>
      <c r="D248" s="73"/>
      <c r="E248" s="73"/>
      <c r="F248" s="73"/>
    </row>
    <row r="249" spans="2:6" x14ac:dyDescent="0.25">
      <c r="B249" s="73"/>
      <c r="C249" s="73"/>
      <c r="D249" s="73"/>
      <c r="E249" s="73"/>
      <c r="F249" s="73"/>
    </row>
    <row r="261" spans="2:6" x14ac:dyDescent="0.25">
      <c r="B261" s="74"/>
      <c r="C261" s="74"/>
      <c r="D261" s="74"/>
      <c r="E261" s="74"/>
      <c r="F261" s="74"/>
    </row>
    <row r="272" spans="2:6" x14ac:dyDescent="0.25">
      <c r="B272" s="73"/>
      <c r="C272" s="73"/>
      <c r="D272" s="73"/>
      <c r="E272" s="73"/>
      <c r="F272" s="73"/>
    </row>
    <row r="273" spans="2:6" x14ac:dyDescent="0.25">
      <c r="B273" s="73"/>
      <c r="C273" s="73"/>
      <c r="D273" s="73"/>
      <c r="E273" s="73"/>
      <c r="F273" s="73"/>
    </row>
    <row r="274" spans="2:6" x14ac:dyDescent="0.25">
      <c r="B274" s="73"/>
      <c r="C274" s="73"/>
      <c r="D274" s="73"/>
      <c r="E274" s="73"/>
      <c r="F274" s="73"/>
    </row>
    <row r="275" spans="2:6" x14ac:dyDescent="0.25">
      <c r="B275" s="73"/>
      <c r="C275" s="73"/>
      <c r="D275" s="73"/>
      <c r="E275" s="73"/>
      <c r="F275" s="73"/>
    </row>
    <row r="276" spans="2:6" x14ac:dyDescent="0.25">
      <c r="B276" s="73"/>
      <c r="C276" s="73"/>
      <c r="D276" s="73"/>
      <c r="E276" s="73"/>
      <c r="F276" s="73"/>
    </row>
    <row r="277" spans="2:6" x14ac:dyDescent="0.25">
      <c r="B277" s="73"/>
      <c r="C277" s="73"/>
      <c r="D277" s="73"/>
      <c r="E277" s="73"/>
      <c r="F277" s="73"/>
    </row>
    <row r="278" spans="2:6" x14ac:dyDescent="0.25">
      <c r="B278" s="73"/>
      <c r="C278" s="73"/>
      <c r="D278" s="73"/>
      <c r="E278" s="73"/>
      <c r="F278" s="73"/>
    </row>
    <row r="279" spans="2:6" x14ac:dyDescent="0.25">
      <c r="B279" s="73"/>
      <c r="C279" s="73"/>
      <c r="D279" s="73"/>
      <c r="E279" s="73"/>
      <c r="F279" s="73"/>
    </row>
    <row r="280" spans="2:6" x14ac:dyDescent="0.25">
      <c r="B280" s="73"/>
      <c r="C280" s="73"/>
      <c r="D280" s="73"/>
      <c r="E280" s="73"/>
      <c r="F280" s="73"/>
    </row>
    <row r="281" spans="2:6" x14ac:dyDescent="0.25">
      <c r="B281" s="73"/>
      <c r="C281" s="73"/>
      <c r="D281" s="73"/>
      <c r="E281" s="73"/>
      <c r="F281" s="73"/>
    </row>
    <row r="282" spans="2:6" x14ac:dyDescent="0.25">
      <c r="B282" s="73"/>
      <c r="C282" s="73"/>
      <c r="D282" s="73"/>
      <c r="E282" s="73"/>
      <c r="F282" s="73"/>
    </row>
    <row r="283" spans="2:6" x14ac:dyDescent="0.25">
      <c r="B283" s="73"/>
      <c r="C283" s="73"/>
      <c r="D283" s="73"/>
      <c r="E283" s="73"/>
      <c r="F283" s="73"/>
    </row>
    <row r="284" spans="2:6" x14ac:dyDescent="0.25">
      <c r="B284" s="73"/>
      <c r="C284" s="73"/>
      <c r="D284" s="73"/>
      <c r="E284" s="73"/>
      <c r="F284" s="73"/>
    </row>
    <row r="299" spans="2:6" x14ac:dyDescent="0.25">
      <c r="B299" s="73"/>
      <c r="C299" s="73"/>
      <c r="D299" s="73"/>
      <c r="E299" s="71"/>
      <c r="F299" s="71"/>
    </row>
    <row r="300" spans="2:6" x14ac:dyDescent="0.25">
      <c r="B300" s="73"/>
      <c r="C300" s="73"/>
      <c r="D300" s="73"/>
      <c r="E300" s="71"/>
      <c r="F300" s="71"/>
    </row>
    <row r="301" spans="2:6" x14ac:dyDescent="0.25">
      <c r="B301" s="73"/>
      <c r="C301" s="73"/>
      <c r="D301" s="73"/>
      <c r="E301" s="71"/>
      <c r="F301" s="71"/>
    </row>
    <row r="302" spans="2:6" x14ac:dyDescent="0.25">
      <c r="B302" s="73"/>
      <c r="C302" s="73"/>
      <c r="D302" s="73"/>
      <c r="E302" s="71"/>
      <c r="F302" s="71"/>
    </row>
  </sheetData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34"/>
  <sheetViews>
    <sheetView workbookViewId="0">
      <selection activeCell="T30" sqref="T30"/>
    </sheetView>
  </sheetViews>
  <sheetFormatPr defaultRowHeight="15" x14ac:dyDescent="0.25"/>
  <cols>
    <col min="1" max="1" width="10.7109375" customWidth="1"/>
    <col min="2" max="2" width="5.140625" customWidth="1"/>
    <col min="3" max="3" width="21.7109375" bestFit="1" customWidth="1"/>
    <col min="4" max="4" width="9.140625" bestFit="1" customWidth="1"/>
    <col min="8" max="9" width="12.140625" bestFit="1" customWidth="1"/>
  </cols>
  <sheetData>
    <row r="1" spans="1:9" x14ac:dyDescent="0.25">
      <c r="D1" t="s">
        <v>146</v>
      </c>
      <c r="E1" s="63" t="s">
        <v>141</v>
      </c>
      <c r="F1" s="63" t="s">
        <v>148</v>
      </c>
      <c r="G1" s="63" t="s">
        <v>143</v>
      </c>
      <c r="H1" s="63"/>
      <c r="I1" s="63"/>
    </row>
    <row r="2" spans="1:9" x14ac:dyDescent="0.25">
      <c r="C2" s="62" t="s">
        <v>145</v>
      </c>
      <c r="D2" s="16" t="s">
        <v>147</v>
      </c>
      <c r="E2" s="63" t="s">
        <v>142</v>
      </c>
      <c r="F2" s="63" t="s">
        <v>149</v>
      </c>
      <c r="G2" s="63" t="s">
        <v>144</v>
      </c>
      <c r="H2" s="63"/>
      <c r="I2" s="63"/>
    </row>
    <row r="4" spans="1:9" x14ac:dyDescent="0.25">
      <c r="D4">
        <f>SUM(D5:D36)</f>
        <v>30</v>
      </c>
      <c r="E4">
        <f>SUM(E5:E36)</f>
        <v>30</v>
      </c>
      <c r="F4">
        <f>SUM(F5:F36)</f>
        <v>30</v>
      </c>
      <c r="G4">
        <f>SUM(G5:G36)</f>
        <v>24</v>
      </c>
      <c r="H4" s="64"/>
      <c r="I4" s="64"/>
    </row>
    <row r="5" spans="1:9" x14ac:dyDescent="0.25">
      <c r="A5" s="65" t="s">
        <v>150</v>
      </c>
      <c r="B5" s="63">
        <v>1</v>
      </c>
      <c r="C5" t="s">
        <v>38</v>
      </c>
      <c r="D5">
        <v>1</v>
      </c>
      <c r="E5">
        <v>1</v>
      </c>
      <c r="F5">
        <v>1</v>
      </c>
      <c r="G5">
        <v>1</v>
      </c>
      <c r="H5" s="64"/>
      <c r="I5" s="64"/>
    </row>
    <row r="6" spans="1:9" x14ac:dyDescent="0.25">
      <c r="A6" s="65" t="s">
        <v>150</v>
      </c>
      <c r="B6" s="63">
        <f>+B5+1</f>
        <v>2</v>
      </c>
      <c r="C6" t="s">
        <v>20</v>
      </c>
      <c r="D6">
        <v>1</v>
      </c>
      <c r="E6">
        <v>1</v>
      </c>
      <c r="F6">
        <v>1</v>
      </c>
      <c r="G6">
        <v>1</v>
      </c>
      <c r="H6" s="64"/>
      <c r="I6" s="64"/>
    </row>
    <row r="7" spans="1:9" x14ac:dyDescent="0.25">
      <c r="A7" s="65" t="s">
        <v>150</v>
      </c>
      <c r="B7" s="63">
        <f t="shared" ref="B7:B34" si="0">+B6+1</f>
        <v>3</v>
      </c>
      <c r="C7" t="s">
        <v>31</v>
      </c>
      <c r="D7">
        <v>1</v>
      </c>
      <c r="E7">
        <v>1</v>
      </c>
      <c r="F7">
        <v>1</v>
      </c>
      <c r="G7">
        <v>1</v>
      </c>
      <c r="H7" s="64"/>
      <c r="I7" s="64"/>
    </row>
    <row r="8" spans="1:9" x14ac:dyDescent="0.25">
      <c r="A8" s="65" t="s">
        <v>150</v>
      </c>
      <c r="B8" s="63">
        <f t="shared" si="0"/>
        <v>4</v>
      </c>
      <c r="C8" t="s">
        <v>23</v>
      </c>
      <c r="D8">
        <v>1</v>
      </c>
      <c r="E8">
        <v>1</v>
      </c>
      <c r="F8">
        <v>1</v>
      </c>
      <c r="G8">
        <v>1</v>
      </c>
      <c r="H8" s="64"/>
      <c r="I8" s="64"/>
    </row>
    <row r="9" spans="1:9" x14ac:dyDescent="0.25">
      <c r="A9" s="65" t="s">
        <v>150</v>
      </c>
      <c r="B9" s="63">
        <f t="shared" si="0"/>
        <v>5</v>
      </c>
      <c r="C9" t="s">
        <v>17</v>
      </c>
      <c r="D9">
        <v>1</v>
      </c>
      <c r="E9">
        <v>1</v>
      </c>
      <c r="F9">
        <v>1</v>
      </c>
      <c r="G9">
        <v>1</v>
      </c>
      <c r="H9" s="64"/>
      <c r="I9" s="64"/>
    </row>
    <row r="10" spans="1:9" x14ac:dyDescent="0.25">
      <c r="A10" s="65" t="s">
        <v>150</v>
      </c>
      <c r="B10" s="63">
        <f t="shared" si="0"/>
        <v>6</v>
      </c>
      <c r="C10" t="s">
        <v>74</v>
      </c>
      <c r="D10">
        <v>1</v>
      </c>
      <c r="E10">
        <v>1</v>
      </c>
      <c r="F10">
        <v>1</v>
      </c>
      <c r="G10">
        <v>1</v>
      </c>
      <c r="H10" s="64"/>
      <c r="I10" s="64"/>
    </row>
    <row r="11" spans="1:9" x14ac:dyDescent="0.25">
      <c r="A11" s="65" t="s">
        <v>150</v>
      </c>
      <c r="B11" s="63">
        <f t="shared" si="0"/>
        <v>7</v>
      </c>
      <c r="C11" t="s">
        <v>35</v>
      </c>
      <c r="D11">
        <v>1</v>
      </c>
      <c r="E11">
        <v>1</v>
      </c>
      <c r="F11">
        <v>1</v>
      </c>
      <c r="G11">
        <v>1</v>
      </c>
      <c r="H11" s="64"/>
      <c r="I11" s="64"/>
    </row>
    <row r="12" spans="1:9" x14ac:dyDescent="0.25">
      <c r="A12" s="65" t="s">
        <v>150</v>
      </c>
      <c r="B12" s="63">
        <f t="shared" si="0"/>
        <v>8</v>
      </c>
      <c r="C12" t="s">
        <v>36</v>
      </c>
      <c r="D12">
        <v>1</v>
      </c>
      <c r="E12">
        <v>1</v>
      </c>
      <c r="F12">
        <v>1</v>
      </c>
      <c r="G12">
        <v>1</v>
      </c>
      <c r="H12" s="64"/>
      <c r="I12" s="64"/>
    </row>
    <row r="13" spans="1:9" x14ac:dyDescent="0.25">
      <c r="A13" s="65" t="s">
        <v>150</v>
      </c>
      <c r="B13" s="63">
        <f t="shared" si="0"/>
        <v>9</v>
      </c>
      <c r="C13" t="s">
        <v>19</v>
      </c>
      <c r="D13">
        <v>1</v>
      </c>
      <c r="E13">
        <v>1</v>
      </c>
      <c r="F13">
        <v>1</v>
      </c>
      <c r="G13">
        <v>1</v>
      </c>
      <c r="H13" s="64"/>
      <c r="I13" s="64"/>
    </row>
    <row r="14" spans="1:9" x14ac:dyDescent="0.25">
      <c r="A14" s="65" t="s">
        <v>150</v>
      </c>
      <c r="B14" s="63">
        <f t="shared" si="0"/>
        <v>10</v>
      </c>
      <c r="C14" t="s">
        <v>32</v>
      </c>
      <c r="D14">
        <v>1</v>
      </c>
      <c r="E14">
        <v>1</v>
      </c>
      <c r="F14">
        <v>1</v>
      </c>
      <c r="G14">
        <v>1</v>
      </c>
      <c r="H14" s="64"/>
      <c r="I14" s="64"/>
    </row>
    <row r="15" spans="1:9" x14ac:dyDescent="0.25">
      <c r="A15" s="65" t="s">
        <v>150</v>
      </c>
      <c r="B15" s="63">
        <f t="shared" si="0"/>
        <v>11</v>
      </c>
      <c r="C15" t="s">
        <v>30</v>
      </c>
      <c r="D15">
        <v>1</v>
      </c>
      <c r="E15">
        <v>1</v>
      </c>
      <c r="F15">
        <v>1</v>
      </c>
      <c r="G15">
        <v>1</v>
      </c>
      <c r="H15" s="64"/>
      <c r="I15" s="64"/>
    </row>
    <row r="16" spans="1:9" x14ac:dyDescent="0.25">
      <c r="A16" s="65" t="s">
        <v>150</v>
      </c>
      <c r="B16" s="63">
        <f t="shared" si="0"/>
        <v>12</v>
      </c>
      <c r="C16" t="s">
        <v>88</v>
      </c>
      <c r="D16">
        <v>1</v>
      </c>
      <c r="E16">
        <v>1</v>
      </c>
      <c r="F16">
        <v>1</v>
      </c>
      <c r="H16" s="64"/>
      <c r="I16" s="64"/>
    </row>
    <row r="17" spans="1:9" x14ac:dyDescent="0.25">
      <c r="A17" s="65" t="s">
        <v>150</v>
      </c>
      <c r="B17" s="63">
        <f t="shared" si="0"/>
        <v>13</v>
      </c>
      <c r="C17" t="s">
        <v>34</v>
      </c>
      <c r="D17">
        <v>1</v>
      </c>
      <c r="E17">
        <v>1</v>
      </c>
      <c r="F17">
        <v>1</v>
      </c>
      <c r="G17">
        <v>1</v>
      </c>
      <c r="H17" s="64"/>
      <c r="I17" s="64"/>
    </row>
    <row r="18" spans="1:9" x14ac:dyDescent="0.25">
      <c r="A18" s="65" t="s">
        <v>150</v>
      </c>
      <c r="B18" s="63">
        <f t="shared" si="0"/>
        <v>14</v>
      </c>
      <c r="C18" t="s">
        <v>47</v>
      </c>
      <c r="D18">
        <v>1</v>
      </c>
      <c r="E18">
        <v>1</v>
      </c>
      <c r="F18">
        <v>1</v>
      </c>
      <c r="G18">
        <v>1</v>
      </c>
      <c r="H18" s="64"/>
      <c r="I18" s="64"/>
    </row>
    <row r="19" spans="1:9" x14ac:dyDescent="0.25">
      <c r="A19" s="65" t="s">
        <v>150</v>
      </c>
      <c r="B19" s="63">
        <f t="shared" si="0"/>
        <v>15</v>
      </c>
      <c r="C19" t="s">
        <v>26</v>
      </c>
      <c r="D19">
        <v>1</v>
      </c>
      <c r="E19">
        <v>1</v>
      </c>
      <c r="F19">
        <v>1</v>
      </c>
      <c r="G19">
        <v>1</v>
      </c>
      <c r="H19" s="64"/>
      <c r="I19" s="64"/>
    </row>
    <row r="20" spans="1:9" x14ac:dyDescent="0.25">
      <c r="A20" s="65" t="s">
        <v>150</v>
      </c>
      <c r="B20" s="63">
        <f t="shared" si="0"/>
        <v>16</v>
      </c>
      <c r="C20" t="s">
        <v>29</v>
      </c>
      <c r="D20">
        <v>1</v>
      </c>
      <c r="E20">
        <v>1</v>
      </c>
      <c r="F20">
        <v>1</v>
      </c>
      <c r="G20">
        <v>1</v>
      </c>
      <c r="H20" s="64"/>
      <c r="I20" s="64"/>
    </row>
    <row r="21" spans="1:9" x14ac:dyDescent="0.25">
      <c r="A21" s="65" t="s">
        <v>150</v>
      </c>
      <c r="B21" s="63">
        <f t="shared" si="0"/>
        <v>17</v>
      </c>
      <c r="C21" t="s">
        <v>24</v>
      </c>
      <c r="D21">
        <v>1</v>
      </c>
      <c r="E21">
        <v>1</v>
      </c>
      <c r="F21">
        <v>1</v>
      </c>
      <c r="G21">
        <v>1</v>
      </c>
      <c r="H21" s="64"/>
      <c r="I21" s="64"/>
    </row>
    <row r="22" spans="1:9" x14ac:dyDescent="0.25">
      <c r="A22" s="65" t="s">
        <v>150</v>
      </c>
      <c r="B22" s="63">
        <f t="shared" si="0"/>
        <v>18</v>
      </c>
      <c r="C22" t="s">
        <v>37</v>
      </c>
      <c r="D22">
        <v>1</v>
      </c>
      <c r="E22">
        <v>1</v>
      </c>
      <c r="F22">
        <v>1</v>
      </c>
      <c r="G22">
        <v>1</v>
      </c>
      <c r="H22" s="64"/>
      <c r="I22" s="64"/>
    </row>
    <row r="23" spans="1:9" x14ac:dyDescent="0.25">
      <c r="A23" s="65" t="s">
        <v>150</v>
      </c>
      <c r="B23" s="63">
        <f t="shared" si="0"/>
        <v>19</v>
      </c>
      <c r="C23" t="s">
        <v>25</v>
      </c>
      <c r="D23">
        <v>1</v>
      </c>
      <c r="E23">
        <v>1</v>
      </c>
      <c r="F23">
        <v>1</v>
      </c>
      <c r="H23" s="64"/>
      <c r="I23" s="64"/>
    </row>
    <row r="24" spans="1:9" x14ac:dyDescent="0.25">
      <c r="A24" s="65" t="s">
        <v>150</v>
      </c>
      <c r="B24" s="63">
        <f t="shared" si="0"/>
        <v>20</v>
      </c>
      <c r="C24" t="s">
        <v>22</v>
      </c>
      <c r="D24">
        <v>1</v>
      </c>
      <c r="E24">
        <v>1</v>
      </c>
      <c r="F24">
        <v>1</v>
      </c>
      <c r="G24">
        <v>1</v>
      </c>
      <c r="H24" s="64"/>
      <c r="I24" s="64"/>
    </row>
    <row r="25" spans="1:9" x14ac:dyDescent="0.25">
      <c r="A25" s="65" t="s">
        <v>150</v>
      </c>
      <c r="B25" s="63">
        <f t="shared" si="0"/>
        <v>21</v>
      </c>
      <c r="C25" t="s">
        <v>18</v>
      </c>
      <c r="D25">
        <v>1</v>
      </c>
      <c r="E25">
        <v>1</v>
      </c>
      <c r="F25">
        <v>1</v>
      </c>
      <c r="H25" s="64"/>
      <c r="I25" s="64"/>
    </row>
    <row r="26" spans="1:9" x14ac:dyDescent="0.25">
      <c r="A26" s="65" t="s">
        <v>150</v>
      </c>
      <c r="B26" s="63">
        <f t="shared" si="0"/>
        <v>22</v>
      </c>
      <c r="C26" t="s">
        <v>50</v>
      </c>
      <c r="D26">
        <v>1</v>
      </c>
      <c r="E26">
        <v>1</v>
      </c>
      <c r="F26">
        <v>1</v>
      </c>
      <c r="G26">
        <v>1</v>
      </c>
      <c r="H26" s="64"/>
      <c r="I26" s="64"/>
    </row>
    <row r="27" spans="1:9" x14ac:dyDescent="0.25">
      <c r="A27" s="65" t="s">
        <v>150</v>
      </c>
      <c r="B27" s="63">
        <f t="shared" si="0"/>
        <v>23</v>
      </c>
      <c r="C27" t="s">
        <v>27</v>
      </c>
      <c r="D27">
        <v>1</v>
      </c>
      <c r="E27">
        <v>1</v>
      </c>
      <c r="F27">
        <v>1</v>
      </c>
      <c r="G27">
        <v>1</v>
      </c>
      <c r="H27" s="64"/>
      <c r="I27" s="64"/>
    </row>
    <row r="28" spans="1:9" x14ac:dyDescent="0.25">
      <c r="A28" s="65" t="s">
        <v>150</v>
      </c>
      <c r="B28" s="63">
        <f t="shared" si="0"/>
        <v>24</v>
      </c>
      <c r="C28" t="s">
        <v>21</v>
      </c>
      <c r="D28">
        <v>1</v>
      </c>
      <c r="E28">
        <v>1</v>
      </c>
      <c r="F28">
        <v>1</v>
      </c>
      <c r="H28" s="64"/>
      <c r="I28" s="64"/>
    </row>
    <row r="29" spans="1:9" x14ac:dyDescent="0.25">
      <c r="A29" s="65" t="s">
        <v>150</v>
      </c>
      <c r="B29" s="63">
        <f t="shared" si="0"/>
        <v>25</v>
      </c>
      <c r="C29" t="s">
        <v>87</v>
      </c>
      <c r="D29">
        <v>1</v>
      </c>
      <c r="E29">
        <v>1</v>
      </c>
      <c r="F29">
        <v>1</v>
      </c>
      <c r="H29" s="64"/>
      <c r="I29" s="64"/>
    </row>
    <row r="30" spans="1:9" x14ac:dyDescent="0.25">
      <c r="A30" s="65" t="s">
        <v>150</v>
      </c>
      <c r="B30" s="63">
        <f t="shared" si="0"/>
        <v>26</v>
      </c>
      <c r="C30" t="s">
        <v>49</v>
      </c>
      <c r="D30">
        <v>1</v>
      </c>
      <c r="E30">
        <v>1</v>
      </c>
      <c r="F30">
        <v>1</v>
      </c>
      <c r="G30">
        <v>1</v>
      </c>
      <c r="H30" s="64"/>
      <c r="I30" s="64"/>
    </row>
    <row r="31" spans="1:9" x14ac:dyDescent="0.25">
      <c r="A31" s="65" t="s">
        <v>150</v>
      </c>
      <c r="B31" s="63">
        <f t="shared" si="0"/>
        <v>27</v>
      </c>
      <c r="C31" t="s">
        <v>75</v>
      </c>
      <c r="D31">
        <v>1</v>
      </c>
      <c r="E31">
        <v>1</v>
      </c>
      <c r="F31">
        <v>1</v>
      </c>
      <c r="G31">
        <v>1</v>
      </c>
      <c r="H31" s="64"/>
      <c r="I31" s="64"/>
    </row>
    <row r="32" spans="1:9" x14ac:dyDescent="0.25">
      <c r="A32" s="65" t="s">
        <v>150</v>
      </c>
      <c r="B32" s="63">
        <f t="shared" si="0"/>
        <v>28</v>
      </c>
      <c r="C32" t="s">
        <v>123</v>
      </c>
      <c r="D32">
        <v>1</v>
      </c>
      <c r="E32">
        <v>1</v>
      </c>
      <c r="F32">
        <v>1</v>
      </c>
      <c r="H32" s="64"/>
      <c r="I32" s="64"/>
    </row>
    <row r="33" spans="1:9" x14ac:dyDescent="0.25">
      <c r="A33" s="65" t="s">
        <v>150</v>
      </c>
      <c r="B33" s="63">
        <f t="shared" si="0"/>
        <v>29</v>
      </c>
      <c r="C33" t="s">
        <v>28</v>
      </c>
      <c r="D33">
        <v>1</v>
      </c>
      <c r="E33">
        <v>1</v>
      </c>
      <c r="F33">
        <v>1</v>
      </c>
      <c r="G33">
        <v>1</v>
      </c>
      <c r="H33" s="64"/>
      <c r="I33" s="64"/>
    </row>
    <row r="34" spans="1:9" x14ac:dyDescent="0.25">
      <c r="A34" s="65" t="s">
        <v>150</v>
      </c>
      <c r="B34" s="63">
        <f t="shared" si="0"/>
        <v>30</v>
      </c>
      <c r="C34" t="s">
        <v>33</v>
      </c>
      <c r="D34">
        <v>1</v>
      </c>
      <c r="E34">
        <v>1</v>
      </c>
      <c r="F34">
        <v>1</v>
      </c>
      <c r="G34">
        <v>1</v>
      </c>
      <c r="H34" s="64"/>
      <c r="I34" s="64"/>
    </row>
  </sheetData>
  <sortState ref="I37:I66">
    <sortCondition ref="I37:I66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29</vt:i4>
      </vt:variant>
    </vt:vector>
  </HeadingPairs>
  <TitlesOfParts>
    <vt:vector size="76" baseType="lpstr">
      <vt:lpstr>Nov21</vt:lpstr>
      <vt:lpstr>Dec21</vt:lpstr>
      <vt:lpstr>Jan22</vt:lpstr>
      <vt:lpstr>Feb22</vt:lpstr>
      <vt:lpstr>Mar22</vt:lpstr>
      <vt:lpstr>Apr22</vt:lpstr>
      <vt:lpstr>May22</vt:lpstr>
      <vt:lpstr>Jun22</vt:lpstr>
      <vt:lpstr>Jul22</vt:lpstr>
      <vt:lpstr>Aug22</vt:lpstr>
      <vt:lpstr>Sep22</vt:lpstr>
      <vt:lpstr>Oct22</vt:lpstr>
      <vt:lpstr>Nov22</vt:lpstr>
      <vt:lpstr>Dec22</vt:lpstr>
      <vt:lpstr>Jan23</vt:lpstr>
      <vt:lpstr>Feb23</vt:lpstr>
      <vt:lpstr>Mar23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  <vt:lpstr> Apr24</vt:lpstr>
      <vt:lpstr> May24</vt:lpstr>
      <vt:lpstr> Jun24</vt:lpstr>
      <vt:lpstr>Jul24</vt:lpstr>
      <vt:lpstr>Aug24</vt:lpstr>
      <vt:lpstr>Sep24</vt:lpstr>
      <vt:lpstr>Oct24</vt:lpstr>
      <vt:lpstr>Nov24</vt:lpstr>
      <vt:lpstr>Dec24</vt:lpstr>
      <vt:lpstr>Apr24</vt:lpstr>
      <vt:lpstr>May24</vt:lpstr>
      <vt:lpstr>Jun24</vt:lpstr>
      <vt:lpstr>YTD</vt:lpstr>
      <vt:lpstr>Stats</vt:lpstr>
      <vt:lpstr>Sites</vt:lpstr>
      <vt:lpstr>Mnth</vt:lpstr>
      <vt:lpstr>Mnth (2)</vt:lpstr>
      <vt:lpstr>General</vt:lpstr>
      <vt:lpstr>'Apr23'!Print_Area</vt:lpstr>
      <vt:lpstr>'Apr24'!Print_Area</vt:lpstr>
      <vt:lpstr>'Aug22'!Print_Area</vt:lpstr>
      <vt:lpstr>'Aug23'!Print_Area</vt:lpstr>
      <vt:lpstr>'Dec21'!Print_Area</vt:lpstr>
      <vt:lpstr>'Dec22'!Print_Area</vt:lpstr>
      <vt:lpstr>'Dec23'!Print_Area</vt:lpstr>
      <vt:lpstr>'Feb23'!Print_Area</vt:lpstr>
      <vt:lpstr>'Feb24'!Print_Area</vt:lpstr>
      <vt:lpstr>'Jan22'!Print_Area</vt:lpstr>
      <vt:lpstr>'Jan23'!Print_Area</vt:lpstr>
      <vt:lpstr>'Jan24'!Print_Area</vt:lpstr>
      <vt:lpstr>'Jul22'!Print_Area</vt:lpstr>
      <vt:lpstr>'Jul23'!Print_Area</vt:lpstr>
      <vt:lpstr>'Jun22'!Print_Area</vt:lpstr>
      <vt:lpstr>'Jun23'!Print_Area</vt:lpstr>
      <vt:lpstr>'Jun24'!Print_Area</vt:lpstr>
      <vt:lpstr>'Mar23'!Print_Area</vt:lpstr>
      <vt:lpstr>'Mar24'!Print_Area</vt:lpstr>
      <vt:lpstr>'May23'!Print_Area</vt:lpstr>
      <vt:lpstr>'May24'!Print_Area</vt:lpstr>
      <vt:lpstr>'Nov21'!Print_Area</vt:lpstr>
      <vt:lpstr>'Nov22'!Print_Area</vt:lpstr>
      <vt:lpstr>'Nov23'!Print_Area</vt:lpstr>
      <vt:lpstr>'Oct22'!Print_Area</vt:lpstr>
      <vt:lpstr>'Oct23'!Print_Area</vt:lpstr>
      <vt:lpstr>'Sep22'!Print_Area</vt:lpstr>
      <vt:lpstr>'Sep23'!Print_Area</vt:lpstr>
      <vt:lpstr>YTD!Print_Area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Cobus Richter</dc:creator>
  <cp:lastModifiedBy>Bonginkosi Ndwandwe</cp:lastModifiedBy>
  <cp:lastPrinted>2023-05-04T06:44:43Z</cp:lastPrinted>
  <dcterms:created xsi:type="dcterms:W3CDTF">2021-11-02T12:25:55Z</dcterms:created>
  <dcterms:modified xsi:type="dcterms:W3CDTF">2025-01-06T08:28:50Z</dcterms:modified>
</cp:coreProperties>
</file>